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421" documentId="8_{9F93741D-9CEB-46FD-9F49-3333FB7CD49A}" xr6:coauthVersionLast="47" xr6:coauthVersionMax="47" xr10:uidLastSave="{C606AB74-C70C-4244-AEEB-DC15B152C96D}"/>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M42" i="88"/>
  <c r="AJ40" i="88"/>
  <c r="AK63"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<sst xmlns="http://schemas.openxmlformats.org/spreadsheetml/2006/main" count="5551" uniqueCount="2362">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</sst>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AA31" sqref="AA3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9" t="s">
        <v>2166</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189"/>
      <c r="AM1" s="190" t="s">
        <v>0</v>
      </c>
    </row>
    <row r="2" spans="1:39" s="188" customFormat="1" ht="28.95" customHeight="1">
      <c r="A2" s="638" t="s">
        <v>1</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191"/>
    </row>
    <row r="3" spans="1:39" s="193" customFormat="1" ht="99" customHeight="1">
      <c r="A3" s="674" t="s">
        <v>2167</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192"/>
    </row>
    <row r="4" spans="1:39" s="188" customFormat="1" ht="157.94999999999999" customHeight="1">
      <c r="A4" s="689" t="s">
        <v>2</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5" t="s">
        <v>4</v>
      </c>
      <c r="B14" s="675"/>
      <c r="C14" s="675"/>
      <c r="D14" s="675"/>
      <c r="E14" s="675"/>
      <c r="F14" s="675"/>
      <c r="G14" s="675"/>
      <c r="H14" s="675"/>
      <c r="I14" s="675"/>
      <c r="J14" s="675"/>
      <c r="K14" s="675"/>
      <c r="L14" s="675"/>
      <c r="M14" s="675"/>
      <c r="N14" s="675"/>
      <c r="O14" s="675"/>
      <c r="P14" s="675"/>
      <c r="Q14" s="675"/>
      <c r="R14" s="675"/>
      <c r="S14" s="675"/>
      <c r="T14" s="675"/>
      <c r="U14" s="675"/>
      <c r="V14" s="678" t="s">
        <v>2361</v>
      </c>
      <c r="W14" s="679"/>
      <c r="X14" s="679"/>
      <c r="Y14" s="679"/>
      <c r="Z14" s="680"/>
      <c r="AF14"/>
      <c r="AG14" s="197"/>
      <c r="AH14" s="198"/>
    </row>
    <row r="15" spans="1:39" ht="38.4" customHeight="1">
      <c r="A15" s="681" t="s">
        <v>5</v>
      </c>
      <c r="B15" s="682"/>
      <c r="C15" s="682"/>
      <c r="D15" s="682"/>
      <c r="E15" s="682"/>
      <c r="F15" s="682"/>
      <c r="G15" s="682"/>
      <c r="H15" s="682"/>
      <c r="I15" s="682"/>
      <c r="J15" s="682"/>
      <c r="K15" s="682"/>
      <c r="L15" s="682"/>
      <c r="M15" s="682"/>
      <c r="N15" s="682"/>
      <c r="O15" s="682"/>
      <c r="P15" s="682"/>
      <c r="Q15" s="682"/>
      <c r="R15" s="682"/>
      <c r="S15" s="682"/>
      <c r="T15" s="682"/>
      <c r="U15" s="683"/>
      <c r="V15" s="676" t="s">
        <v>6</v>
      </c>
      <c r="W15" s="677"/>
      <c r="X15" s="677"/>
      <c r="Y15" s="677"/>
      <c r="Z15" s="677"/>
      <c r="AA15" s="677" t="s">
        <v>7</v>
      </c>
      <c r="AB15" s="677"/>
      <c r="AC15" s="677"/>
      <c r="AD15" s="677"/>
      <c r="AE15" s="677"/>
      <c r="AF15" s="199"/>
      <c r="AG15" s="197"/>
      <c r="AH15" s="198"/>
    </row>
    <row r="16" spans="1:39" ht="22.95" customHeight="1">
      <c r="A16" s="684"/>
      <c r="B16" s="685"/>
      <c r="C16" s="685"/>
      <c r="D16" s="685"/>
      <c r="E16" s="685"/>
      <c r="F16" s="685"/>
      <c r="G16" s="685"/>
      <c r="H16" s="685"/>
      <c r="I16" s="685"/>
      <c r="J16" s="685"/>
      <c r="K16" s="685"/>
      <c r="L16" s="685"/>
      <c r="M16" s="685"/>
      <c r="N16" s="685"/>
      <c r="O16" s="685"/>
      <c r="P16" s="685"/>
      <c r="Q16" s="685"/>
      <c r="R16" s="685"/>
      <c r="S16" s="685"/>
      <c r="T16" s="685"/>
      <c r="U16" s="686"/>
      <c r="V16" s="640"/>
      <c r="W16" s="640"/>
      <c r="X16" s="640"/>
      <c r="Y16" s="640"/>
      <c r="Z16" s="640"/>
      <c r="AA16" s="640" t="s">
        <v>396</v>
      </c>
      <c r="AB16" s="640"/>
      <c r="AC16" s="640"/>
      <c r="AD16" s="640"/>
      <c r="AE16" s="640"/>
      <c r="AF16" s="200"/>
      <c r="AG16" s="50"/>
    </row>
    <row r="17" spans="1:39" ht="12" customHeight="1">
      <c r="A17" s="687" t="s">
        <v>8</v>
      </c>
      <c r="B17" s="687"/>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201"/>
    </row>
    <row r="18" spans="1:39" ht="57.6" customHeight="1">
      <c r="A18" s="688"/>
      <c r="B18" s="688"/>
      <c r="C18" s="688"/>
      <c r="D18" s="688"/>
      <c r="E18" s="688"/>
      <c r="F18" s="688"/>
      <c r="G18" s="688"/>
      <c r="H18" s="688"/>
      <c r="I18" s="688"/>
      <c r="J18" s="688"/>
      <c r="K18" s="688"/>
      <c r="L18" s="688"/>
      <c r="M18" s="688"/>
      <c r="N18" s="688"/>
      <c r="O18" s="688"/>
      <c r="P18" s="688"/>
      <c r="Q18" s="688"/>
      <c r="R18" s="688"/>
      <c r="S18" s="688"/>
      <c r="T18" s="688"/>
      <c r="U18" s="688"/>
      <c r="V18" s="688"/>
      <c r="W18" s="688"/>
      <c r="X18" s="688"/>
      <c r="Y18" s="688"/>
      <c r="Z18" s="688"/>
      <c r="AA18" s="688"/>
      <c r="AB18" s="688"/>
      <c r="AC18" s="688"/>
      <c r="AD18" s="688"/>
      <c r="AE18" s="688"/>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60" t="s">
        <v>10</v>
      </c>
      <c r="B20" s="660"/>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53"/>
      <c r="AC20" s="53"/>
      <c r="AD20" s="53"/>
    </row>
    <row r="21" spans="1:39" ht="20.100000000000001" customHeight="1">
      <c r="A21" s="664" t="s">
        <v>11</v>
      </c>
      <c r="B21" s="649" t="s">
        <v>12</v>
      </c>
      <c r="C21" s="649"/>
      <c r="D21" s="649"/>
      <c r="E21" s="649"/>
      <c r="F21" s="649"/>
      <c r="G21" s="649"/>
      <c r="H21" s="649"/>
      <c r="I21" s="649"/>
      <c r="J21" s="649"/>
      <c r="K21" s="649"/>
      <c r="L21" s="668" t="s">
        <v>2324</v>
      </c>
      <c r="M21" s="669"/>
      <c r="N21" s="669"/>
      <c r="O21" s="669"/>
      <c r="P21" s="669"/>
      <c r="Q21" s="669"/>
      <c r="R21" s="669"/>
      <c r="S21" s="669"/>
      <c r="T21" s="669"/>
      <c r="U21" s="669"/>
      <c r="V21" s="669"/>
      <c r="W21" s="669"/>
      <c r="X21" s="669"/>
      <c r="Y21" s="669"/>
      <c r="Z21" s="669"/>
      <c r="AA21" s="669"/>
      <c r="AB21" s="669"/>
      <c r="AC21" s="669"/>
      <c r="AD21" s="670"/>
      <c r="AF21"/>
    </row>
    <row r="22" spans="1:39" ht="20.100000000000001" customHeight="1">
      <c r="A22" s="665"/>
      <c r="B22" s="649" t="s">
        <v>13</v>
      </c>
      <c r="C22" s="649"/>
      <c r="D22" s="649"/>
      <c r="E22" s="649"/>
      <c r="F22" s="649"/>
      <c r="G22" s="649"/>
      <c r="H22" s="649"/>
      <c r="I22" s="649"/>
      <c r="J22" s="649"/>
      <c r="K22" s="649"/>
      <c r="L22" s="668" t="s">
        <v>2325</v>
      </c>
      <c r="M22" s="669"/>
      <c r="N22" s="669"/>
      <c r="O22" s="669"/>
      <c r="P22" s="669"/>
      <c r="Q22" s="669"/>
      <c r="R22" s="669"/>
      <c r="S22" s="669"/>
      <c r="T22" s="669"/>
      <c r="U22" s="669"/>
      <c r="V22" s="669"/>
      <c r="W22" s="669"/>
      <c r="X22" s="669"/>
      <c r="Y22" s="669"/>
      <c r="Z22" s="669"/>
      <c r="AA22" s="669"/>
      <c r="AB22" s="669"/>
      <c r="AC22" s="669"/>
      <c r="AD22" s="670"/>
      <c r="AF22"/>
    </row>
    <row r="23" spans="1:39" ht="20.100000000000001" customHeight="1">
      <c r="A23" s="643" t="s">
        <v>14</v>
      </c>
      <c r="B23" s="649" t="s">
        <v>15</v>
      </c>
      <c r="C23" s="649"/>
      <c r="D23" s="649"/>
      <c r="E23" s="649"/>
      <c r="F23" s="649"/>
      <c r="G23" s="649"/>
      <c r="H23" s="649"/>
      <c r="I23" s="649"/>
      <c r="J23" s="649"/>
      <c r="K23" s="649"/>
      <c r="L23" s="690">
        <v>100</v>
      </c>
      <c r="M23" s="691"/>
      <c r="N23" s="691"/>
      <c r="O23" s="692"/>
      <c r="P23" s="564" t="s">
        <v>16</v>
      </c>
      <c r="Q23" s="693">
        <v>1234</v>
      </c>
      <c r="R23" s="694"/>
      <c r="S23" s="694"/>
      <c r="T23" s="694"/>
      <c r="U23" s="695"/>
      <c r="V23" s="184"/>
      <c r="W23" s="184"/>
      <c r="X23" s="184"/>
      <c r="Y23" s="184"/>
      <c r="Z23" s="184"/>
      <c r="AA23" s="53"/>
      <c r="AB23" s="53"/>
      <c r="AC23" s="53"/>
      <c r="AD23" s="53"/>
      <c r="AF23"/>
      <c r="AH23" s="563"/>
      <c r="AM23" s="202" t="s">
        <v>17</v>
      </c>
    </row>
    <row r="24" spans="1:39" ht="44.25" customHeight="1">
      <c r="A24" s="666"/>
      <c r="B24" s="667" t="s">
        <v>18</v>
      </c>
      <c r="C24" s="667"/>
      <c r="D24" s="667"/>
      <c r="E24" s="667"/>
      <c r="F24" s="667"/>
      <c r="G24" s="667"/>
      <c r="H24" s="667"/>
      <c r="I24" s="667"/>
      <c r="J24" s="667"/>
      <c r="K24" s="667"/>
      <c r="L24" s="668" t="s">
        <v>2345</v>
      </c>
      <c r="M24" s="669"/>
      <c r="N24" s="669"/>
      <c r="O24" s="669"/>
      <c r="P24" s="669"/>
      <c r="Q24" s="669"/>
      <c r="R24" s="669"/>
      <c r="S24" s="669"/>
      <c r="T24" s="669"/>
      <c r="U24" s="669"/>
      <c r="V24" s="669"/>
      <c r="W24" s="669"/>
      <c r="X24" s="669"/>
      <c r="Y24" s="669"/>
      <c r="Z24" s="669"/>
      <c r="AA24" s="669"/>
      <c r="AB24" s="669"/>
      <c r="AC24" s="669"/>
      <c r="AD24" s="670"/>
      <c r="AF24"/>
      <c r="AM24" s="202" t="str">
        <f>L23&amp;"-"&amp;Q23</f>
        <v>100-1234</v>
      </c>
    </row>
    <row r="25" spans="1:39" ht="38.25" customHeight="1">
      <c r="A25" s="644"/>
      <c r="B25" s="667" t="s">
        <v>19</v>
      </c>
      <c r="C25" s="667"/>
      <c r="D25" s="667"/>
      <c r="E25" s="667"/>
      <c r="F25" s="667"/>
      <c r="G25" s="667"/>
      <c r="H25" s="667"/>
      <c r="I25" s="667"/>
      <c r="J25" s="667"/>
      <c r="K25" s="667"/>
      <c r="L25" s="671"/>
      <c r="M25" s="672"/>
      <c r="N25" s="672"/>
      <c r="O25" s="672"/>
      <c r="P25" s="672"/>
      <c r="Q25" s="672"/>
      <c r="R25" s="672"/>
      <c r="S25" s="672"/>
      <c r="T25" s="672"/>
      <c r="U25" s="672"/>
      <c r="V25" s="672"/>
      <c r="W25" s="672"/>
      <c r="X25" s="672"/>
      <c r="Y25" s="672"/>
      <c r="Z25" s="672"/>
      <c r="AA25" s="672"/>
      <c r="AB25" s="672"/>
      <c r="AC25" s="672"/>
      <c r="AD25" s="673"/>
      <c r="AF25"/>
    </row>
    <row r="26" spans="1:39" ht="30" customHeight="1">
      <c r="A26" s="647" t="s">
        <v>20</v>
      </c>
      <c r="B26" s="646" t="s">
        <v>21</v>
      </c>
      <c r="C26" s="649"/>
      <c r="D26" s="649"/>
      <c r="E26" s="649"/>
      <c r="F26" s="649"/>
      <c r="G26" s="649"/>
      <c r="H26" s="649"/>
      <c r="I26" s="649"/>
      <c r="J26" s="649"/>
      <c r="K26" s="649"/>
      <c r="L26" s="657" t="s">
        <v>2346</v>
      </c>
      <c r="M26" s="658"/>
      <c r="N26" s="658"/>
      <c r="O26" s="658"/>
      <c r="P26" s="658"/>
      <c r="Q26" s="658"/>
      <c r="R26" s="658"/>
      <c r="S26" s="658"/>
      <c r="T26" s="658"/>
      <c r="U26" s="658"/>
      <c r="V26" s="658"/>
      <c r="W26" s="658"/>
      <c r="X26" s="658"/>
      <c r="Y26" s="658"/>
      <c r="Z26" s="658"/>
      <c r="AA26" s="658"/>
      <c r="AB26" s="658"/>
      <c r="AC26" s="658"/>
      <c r="AD26" s="659"/>
      <c r="AF26"/>
    </row>
    <row r="27" spans="1:39" ht="19.5" customHeight="1">
      <c r="A27" s="648"/>
      <c r="B27" s="645" t="s">
        <v>22</v>
      </c>
      <c r="C27" s="645"/>
      <c r="D27" s="645"/>
      <c r="E27" s="645"/>
      <c r="F27" s="645"/>
      <c r="G27" s="645"/>
      <c r="H27" s="645"/>
      <c r="I27" s="645"/>
      <c r="J27" s="645"/>
      <c r="K27" s="646"/>
      <c r="L27" s="657" t="s">
        <v>2326</v>
      </c>
      <c r="M27" s="658"/>
      <c r="N27" s="658"/>
      <c r="O27" s="658"/>
      <c r="P27" s="658"/>
      <c r="Q27" s="658"/>
      <c r="R27" s="658"/>
      <c r="S27" s="658"/>
      <c r="T27" s="658"/>
      <c r="U27" s="658"/>
      <c r="V27" s="658"/>
      <c r="W27" s="658"/>
      <c r="X27" s="658"/>
      <c r="Y27" s="658"/>
      <c r="Z27" s="658"/>
      <c r="AA27" s="658"/>
      <c r="AB27" s="658"/>
      <c r="AC27" s="658"/>
      <c r="AD27" s="659"/>
      <c r="AF27"/>
    </row>
    <row r="28" spans="1:39" ht="20.100000000000001" customHeight="1">
      <c r="A28" s="661" t="s">
        <v>23</v>
      </c>
      <c r="B28" s="662"/>
      <c r="C28" s="662"/>
      <c r="D28" s="662"/>
      <c r="E28" s="662"/>
      <c r="F28" s="662"/>
      <c r="G28" s="662"/>
      <c r="H28" s="662"/>
      <c r="I28" s="662"/>
      <c r="J28" s="662"/>
      <c r="K28" s="663"/>
      <c r="L28" s="650" t="s">
        <v>2347</v>
      </c>
      <c r="M28" s="651"/>
      <c r="N28" s="651"/>
      <c r="O28" s="651"/>
      <c r="P28" s="651"/>
      <c r="Q28" s="651"/>
      <c r="R28" s="651"/>
      <c r="S28" s="651"/>
      <c r="T28" s="651"/>
      <c r="U28" s="651"/>
      <c r="V28" s="652"/>
      <c r="W28" s="185"/>
      <c r="X28" s="185"/>
      <c r="Y28" s="185"/>
      <c r="Z28" s="185"/>
      <c r="AA28" s="186"/>
      <c r="AB28" s="186"/>
      <c r="AC28" s="186"/>
      <c r="AD28" s="186"/>
      <c r="AF28"/>
      <c r="AG28" s="14"/>
    </row>
    <row r="29" spans="1:39" ht="20.100000000000001" customHeight="1">
      <c r="A29" s="641" t="s">
        <v>24</v>
      </c>
      <c r="B29" s="649" t="s">
        <v>12</v>
      </c>
      <c r="C29" s="649"/>
      <c r="D29" s="649"/>
      <c r="E29" s="649"/>
      <c r="F29" s="649"/>
      <c r="G29" s="649"/>
      <c r="H29" s="649"/>
      <c r="I29" s="649"/>
      <c r="J29" s="649"/>
      <c r="K29" s="649"/>
      <c r="L29" s="657" t="s">
        <v>2348</v>
      </c>
      <c r="M29" s="658"/>
      <c r="N29" s="658"/>
      <c r="O29" s="658"/>
      <c r="P29" s="658"/>
      <c r="Q29" s="658"/>
      <c r="R29" s="658"/>
      <c r="S29" s="658"/>
      <c r="T29" s="658"/>
      <c r="U29" s="658"/>
      <c r="V29" s="658"/>
      <c r="W29" s="658"/>
      <c r="X29" s="659"/>
      <c r="Y29" s="185"/>
      <c r="Z29" s="185"/>
      <c r="AA29" s="186"/>
      <c r="AB29" s="186"/>
      <c r="AC29" s="186"/>
      <c r="AD29" s="186"/>
      <c r="AF29"/>
    </row>
    <row r="30" spans="1:39" ht="20.100000000000001" customHeight="1">
      <c r="A30" s="642"/>
      <c r="B30" s="656" t="s">
        <v>22</v>
      </c>
      <c r="C30" s="656"/>
      <c r="D30" s="656"/>
      <c r="E30" s="656"/>
      <c r="F30" s="656"/>
      <c r="G30" s="656"/>
      <c r="H30" s="656"/>
      <c r="I30" s="656"/>
      <c r="J30" s="656"/>
      <c r="K30" s="656"/>
      <c r="L30" s="657" t="s">
        <v>2327</v>
      </c>
      <c r="M30" s="658"/>
      <c r="N30" s="658"/>
      <c r="O30" s="658"/>
      <c r="P30" s="658"/>
      <c r="Q30" s="658"/>
      <c r="R30" s="658"/>
      <c r="S30" s="658"/>
      <c r="T30" s="658"/>
      <c r="U30" s="658"/>
      <c r="V30" s="658"/>
      <c r="W30" s="658"/>
      <c r="X30" s="659"/>
      <c r="Y30" s="185"/>
      <c r="Z30" s="185"/>
      <c r="AA30" s="186"/>
      <c r="AB30" s="186"/>
      <c r="AC30" s="186"/>
      <c r="AD30" s="186"/>
      <c r="AF30"/>
    </row>
    <row r="31" spans="1:39" ht="20.100000000000001" customHeight="1">
      <c r="A31" s="643" t="s">
        <v>25</v>
      </c>
      <c r="B31" s="649" t="s">
        <v>26</v>
      </c>
      <c r="C31" s="649"/>
      <c r="D31" s="649"/>
      <c r="E31" s="649"/>
      <c r="F31" s="649"/>
      <c r="G31" s="649"/>
      <c r="H31" s="649"/>
      <c r="I31" s="649"/>
      <c r="J31" s="649"/>
      <c r="K31" s="649"/>
      <c r="L31" s="650" t="s">
        <v>2349</v>
      </c>
      <c r="M31" s="651"/>
      <c r="N31" s="651"/>
      <c r="O31" s="651"/>
      <c r="P31" s="651"/>
      <c r="Q31" s="651"/>
      <c r="R31" s="651"/>
      <c r="S31" s="651"/>
      <c r="T31" s="651"/>
      <c r="U31" s="651"/>
      <c r="V31" s="651"/>
      <c r="W31" s="651"/>
      <c r="X31" s="652"/>
      <c r="Y31" s="185"/>
      <c r="Z31" s="185"/>
      <c r="AA31" s="186"/>
      <c r="AB31" s="186"/>
      <c r="AC31" s="186"/>
      <c r="AD31" s="186"/>
      <c r="AF31"/>
    </row>
    <row r="32" spans="1:39" ht="20.100000000000001" customHeight="1">
      <c r="A32" s="644"/>
      <c r="B32" s="649" t="s">
        <v>27</v>
      </c>
      <c r="C32" s="649"/>
      <c r="D32" s="649"/>
      <c r="E32" s="649"/>
      <c r="F32" s="649"/>
      <c r="G32" s="649"/>
      <c r="H32" s="649"/>
      <c r="I32" s="649"/>
      <c r="J32" s="649"/>
      <c r="K32" s="649"/>
      <c r="L32" s="653" t="s">
        <v>2350</v>
      </c>
      <c r="M32" s="654"/>
      <c r="N32" s="654"/>
      <c r="O32" s="654"/>
      <c r="P32" s="654"/>
      <c r="Q32" s="654"/>
      <c r="R32" s="654"/>
      <c r="S32" s="654"/>
      <c r="T32" s="654"/>
      <c r="U32" s="654"/>
      <c r="V32" s="654"/>
      <c r="W32" s="654"/>
      <c r="X32" s="655"/>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5" t="s">
        <v>2307</v>
      </c>
      <c r="B35" s="735"/>
      <c r="C35" s="735"/>
      <c r="D35" s="735"/>
      <c r="E35" s="735"/>
      <c r="F35" s="735"/>
      <c r="G35" s="735"/>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3" t="s">
        <v>30</v>
      </c>
      <c r="B37" s="725" t="s">
        <v>2168</v>
      </c>
      <c r="C37" s="726"/>
      <c r="D37" s="726"/>
      <c r="E37" s="726"/>
      <c r="F37" s="726"/>
      <c r="G37" s="726"/>
      <c r="H37" s="726"/>
      <c r="I37" s="726"/>
      <c r="J37" s="726"/>
      <c r="K37" s="727"/>
      <c r="L37" s="725" t="s">
        <v>2169</v>
      </c>
      <c r="M37" s="726"/>
      <c r="N37" s="726"/>
      <c r="O37" s="726"/>
      <c r="P37" s="727"/>
      <c r="Q37" s="709" t="s">
        <v>32</v>
      </c>
      <c r="R37" s="710"/>
      <c r="S37" s="710"/>
      <c r="T37" s="710"/>
      <c r="U37" s="710"/>
      <c r="V37" s="711"/>
      <c r="W37" s="707" t="s">
        <v>33</v>
      </c>
      <c r="X37" s="725" t="s">
        <v>34</v>
      </c>
      <c r="Y37" s="727"/>
      <c r="Z37" s="699" t="s">
        <v>35</v>
      </c>
      <c r="AA37" s="712" t="s">
        <v>2170</v>
      </c>
      <c r="AB37" s="712" t="s">
        <v>2171</v>
      </c>
      <c r="AC37" s="712" t="s">
        <v>2296</v>
      </c>
      <c r="AD37" s="707" t="s">
        <v>2172</v>
      </c>
      <c r="AE37" s="207"/>
      <c r="AF37"/>
    </row>
    <row r="38" spans="1:40" ht="34.200000000000003" customHeight="1" thickBot="1">
      <c r="A38" s="644"/>
      <c r="B38" s="728"/>
      <c r="C38" s="729"/>
      <c r="D38" s="729"/>
      <c r="E38" s="729"/>
      <c r="F38" s="729"/>
      <c r="G38" s="729"/>
      <c r="H38" s="729"/>
      <c r="I38" s="729"/>
      <c r="J38" s="729"/>
      <c r="K38" s="730"/>
      <c r="L38" s="728"/>
      <c r="M38" s="729"/>
      <c r="N38" s="729"/>
      <c r="O38" s="729"/>
      <c r="P38" s="730"/>
      <c r="Q38" s="731" t="s">
        <v>36</v>
      </c>
      <c r="R38" s="732"/>
      <c r="S38" s="732"/>
      <c r="T38" s="732"/>
      <c r="U38" s="732"/>
      <c r="V38" s="518" t="s">
        <v>37</v>
      </c>
      <c r="W38" s="708"/>
      <c r="X38" s="728"/>
      <c r="Y38" s="730"/>
      <c r="Z38" s="700"/>
      <c r="AA38" s="713"/>
      <c r="AB38" s="713"/>
      <c r="AC38" s="713"/>
      <c r="AD38" s="708"/>
      <c r="AE38" s="207"/>
      <c r="AF38"/>
    </row>
    <row r="39" spans="1:40" ht="49.95" customHeight="1">
      <c r="A39" s="208">
        <v>1</v>
      </c>
      <c r="B39" s="733" t="s">
        <v>2328</v>
      </c>
      <c r="C39" s="734"/>
      <c r="D39" s="734"/>
      <c r="E39" s="734"/>
      <c r="F39" s="734"/>
      <c r="G39" s="734"/>
      <c r="H39" s="734"/>
      <c r="I39" s="734"/>
      <c r="J39" s="734"/>
      <c r="K39" s="734"/>
      <c r="L39" s="701" t="s">
        <v>2333</v>
      </c>
      <c r="M39" s="701"/>
      <c r="N39" s="701"/>
      <c r="O39" s="701"/>
      <c r="P39" s="701"/>
      <c r="Q39" s="698" t="s">
        <v>396</v>
      </c>
      <c r="R39" s="698"/>
      <c r="S39" s="698"/>
      <c r="T39" s="698"/>
      <c r="U39" s="698"/>
      <c r="V39" s="520" t="s">
        <v>1074</v>
      </c>
      <c r="W39" s="520" t="s">
        <v>2334</v>
      </c>
      <c r="X39" s="705" t="s">
        <v>2351</v>
      </c>
      <c r="Y39" s="706"/>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5" customHeight="1">
      <c r="A40" s="208">
        <f>A39+1</f>
        <v>2</v>
      </c>
      <c r="B40" s="733" t="s">
        <v>2329</v>
      </c>
      <c r="C40" s="734"/>
      <c r="D40" s="734"/>
      <c r="E40" s="734"/>
      <c r="F40" s="734"/>
      <c r="G40" s="734"/>
      <c r="H40" s="734"/>
      <c r="I40" s="734"/>
      <c r="J40" s="734"/>
      <c r="K40" s="734"/>
      <c r="L40" s="701" t="s">
        <v>2333</v>
      </c>
      <c r="M40" s="701"/>
      <c r="N40" s="701"/>
      <c r="O40" s="701"/>
      <c r="P40" s="701"/>
      <c r="Q40" s="698" t="s">
        <v>396</v>
      </c>
      <c r="R40" s="698"/>
      <c r="S40" s="698"/>
      <c r="T40" s="698"/>
      <c r="U40" s="698"/>
      <c r="V40" s="520" t="s">
        <v>1076</v>
      </c>
      <c r="W40" s="520" t="s">
        <v>2335</v>
      </c>
      <c r="X40" s="705" t="s">
        <v>2352</v>
      </c>
      <c r="Y40" s="706"/>
      <c r="Z40" s="509" t="str">
        <f>IFERROR(VLOOKUP(X40, 【参考】数式用!$A$2:$B$48, 2, FALSE), "")</f>
        <v>22</v>
      </c>
      <c r="AA40" s="536">
        <v>4740000</v>
      </c>
      <c r="AB40" s="537">
        <v>260700</v>
      </c>
      <c r="AC40" s="538">
        <f t="shared" ref="AC40:AC103" si="0">AA40-AB40</f>
        <v>4479300</v>
      </c>
      <c r="AD40" s="531" t="s">
        <v>2339</v>
      </c>
      <c r="AE40" s="209"/>
      <c r="AF40"/>
    </row>
    <row r="41" spans="1:40" ht="49.95" customHeight="1">
      <c r="A41" s="208">
        <f t="shared" ref="A41:A77" si="1">A40+1</f>
        <v>3</v>
      </c>
      <c r="B41" s="714" t="s">
        <v>2330</v>
      </c>
      <c r="C41" s="715"/>
      <c r="D41" s="715"/>
      <c r="E41" s="715"/>
      <c r="F41" s="715"/>
      <c r="G41" s="715"/>
      <c r="H41" s="715"/>
      <c r="I41" s="715"/>
      <c r="J41" s="715"/>
      <c r="K41" s="716"/>
      <c r="L41" s="702" t="s">
        <v>2333</v>
      </c>
      <c r="M41" s="703"/>
      <c r="N41" s="703"/>
      <c r="O41" s="703"/>
      <c r="P41" s="704"/>
      <c r="Q41" s="698" t="s">
        <v>396</v>
      </c>
      <c r="R41" s="698"/>
      <c r="S41" s="698"/>
      <c r="T41" s="698"/>
      <c r="U41" s="698"/>
      <c r="V41" s="520" t="s">
        <v>1080</v>
      </c>
      <c r="W41" s="101" t="s">
        <v>2336</v>
      </c>
      <c r="X41" s="705" t="s">
        <v>2353</v>
      </c>
      <c r="Y41" s="706"/>
      <c r="Z41" s="510" t="str">
        <f>IFERROR(VLOOKUP(X41, 【参考】数式用!$A$2:$B$48, 2, FALSE), "")</f>
        <v>46</v>
      </c>
      <c r="AA41" s="536">
        <v>2370000</v>
      </c>
      <c r="AB41" s="537">
        <v>73470</v>
      </c>
      <c r="AC41" s="539">
        <f t="shared" si="0"/>
        <v>2296530</v>
      </c>
      <c r="AD41" s="531" t="s">
        <v>2339</v>
      </c>
      <c r="AE41" s="209"/>
      <c r="AF41"/>
    </row>
    <row r="42" spans="1:40" ht="49.95" customHeight="1">
      <c r="A42" s="208">
        <f t="shared" si="1"/>
        <v>4</v>
      </c>
      <c r="B42" s="714" t="s">
        <v>2331</v>
      </c>
      <c r="C42" s="715"/>
      <c r="D42" s="715"/>
      <c r="E42" s="715"/>
      <c r="F42" s="715"/>
      <c r="G42" s="715"/>
      <c r="H42" s="715"/>
      <c r="I42" s="715"/>
      <c r="J42" s="715"/>
      <c r="K42" s="716"/>
      <c r="L42" s="702" t="s">
        <v>2333</v>
      </c>
      <c r="M42" s="703"/>
      <c r="N42" s="703"/>
      <c r="O42" s="703"/>
      <c r="P42" s="704"/>
      <c r="Q42" s="698" t="s">
        <v>396</v>
      </c>
      <c r="R42" s="698"/>
      <c r="S42" s="698"/>
      <c r="T42" s="698"/>
      <c r="U42" s="698"/>
      <c r="V42" s="520" t="s">
        <v>1071</v>
      </c>
      <c r="W42" s="101" t="s">
        <v>2337</v>
      </c>
      <c r="X42" s="705" t="s">
        <v>2354</v>
      </c>
      <c r="Y42" s="706"/>
      <c r="Z42" s="509" t="str">
        <f>IFERROR(VLOOKUP(X42, 【参考】数式用!$A$2:$B$48, 2, FALSE), "")</f>
        <v>32</v>
      </c>
      <c r="AA42" s="536">
        <v>7100000</v>
      </c>
      <c r="AB42" s="537">
        <v>1128900</v>
      </c>
      <c r="AC42" s="538">
        <f t="shared" si="0"/>
        <v>5971100</v>
      </c>
      <c r="AD42" s="531" t="s">
        <v>2339</v>
      </c>
      <c r="AE42" s="209"/>
      <c r="AF42"/>
    </row>
    <row r="43" spans="1:40" ht="49.95" customHeight="1">
      <c r="A43" s="208">
        <f t="shared" si="1"/>
        <v>5</v>
      </c>
      <c r="B43" s="714" t="s">
        <v>2332</v>
      </c>
      <c r="C43" s="715"/>
      <c r="D43" s="715"/>
      <c r="E43" s="715"/>
      <c r="F43" s="715"/>
      <c r="G43" s="715"/>
      <c r="H43" s="715"/>
      <c r="I43" s="715"/>
      <c r="J43" s="715"/>
      <c r="K43" s="716"/>
      <c r="L43" s="702" t="s">
        <v>2333</v>
      </c>
      <c r="M43" s="703"/>
      <c r="N43" s="703"/>
      <c r="O43" s="703"/>
      <c r="P43" s="704"/>
      <c r="Q43" s="698" t="s">
        <v>396</v>
      </c>
      <c r="R43" s="698"/>
      <c r="S43" s="698"/>
      <c r="T43" s="698"/>
      <c r="U43" s="698"/>
      <c r="V43" s="576" t="s">
        <v>1071</v>
      </c>
      <c r="W43" s="101" t="s">
        <v>2338</v>
      </c>
      <c r="X43" s="705" t="s">
        <v>2273</v>
      </c>
      <c r="Y43" s="706"/>
      <c r="Z43" s="509" t="str">
        <f>IFERROR(VLOOKUP(X43, 【参考】数式用!$A$2:$B$48, 2, FALSE), "")</f>
        <v>22</v>
      </c>
      <c r="AA43" s="536">
        <v>12700000</v>
      </c>
      <c r="AB43" s="537">
        <v>850900</v>
      </c>
      <c r="AC43" s="538">
        <f t="shared" si="0"/>
        <v>11849100</v>
      </c>
      <c r="AD43" s="531" t="s">
        <v>2339</v>
      </c>
      <c r="AE43" s="209"/>
      <c r="AF43"/>
    </row>
    <row r="44" spans="1:40" ht="49.95" customHeight="1">
      <c r="A44" s="208">
        <f t="shared" si="1"/>
        <v>6</v>
      </c>
      <c r="B44" s="714" t="s">
        <v>2340</v>
      </c>
      <c r="C44" s="715"/>
      <c r="D44" s="715"/>
      <c r="E44" s="715"/>
      <c r="F44" s="715"/>
      <c r="G44" s="715"/>
      <c r="H44" s="715"/>
      <c r="I44" s="715"/>
      <c r="J44" s="715"/>
      <c r="K44" s="716"/>
      <c r="L44" s="702" t="s">
        <v>2333</v>
      </c>
      <c r="M44" s="703"/>
      <c r="N44" s="703"/>
      <c r="O44" s="703"/>
      <c r="P44" s="704"/>
      <c r="Q44" s="698" t="s">
        <v>396</v>
      </c>
      <c r="R44" s="698"/>
      <c r="S44" s="698"/>
      <c r="T44" s="698"/>
      <c r="U44" s="698"/>
      <c r="V44" s="520" t="s">
        <v>1078</v>
      </c>
      <c r="W44" s="101" t="s">
        <v>2341</v>
      </c>
      <c r="X44" s="705" t="s">
        <v>2310</v>
      </c>
      <c r="Y44" s="706"/>
      <c r="Z44" s="509" t="str">
        <f>IFERROR(VLOOKUP(X44, 【参考】数式用!$A$2:$B$48, 2, FALSE), "")</f>
        <v>44</v>
      </c>
      <c r="AA44" s="536">
        <v>500000</v>
      </c>
      <c r="AB44" s="537">
        <v>15500</v>
      </c>
      <c r="AC44" s="538">
        <f t="shared" si="0"/>
        <v>484500</v>
      </c>
      <c r="AD44" s="531" t="s">
        <v>2339</v>
      </c>
      <c r="AE44" s="209"/>
      <c r="AF44"/>
    </row>
    <row r="45" spans="1:40" ht="49.95" customHeight="1">
      <c r="A45" s="208">
        <f t="shared" si="1"/>
        <v>7</v>
      </c>
      <c r="B45" s="714"/>
      <c r="C45" s="715"/>
      <c r="D45" s="715"/>
      <c r="E45" s="715"/>
      <c r="F45" s="715"/>
      <c r="G45" s="715"/>
      <c r="H45" s="715"/>
      <c r="I45" s="715"/>
      <c r="J45" s="715"/>
      <c r="K45" s="716"/>
      <c r="L45" s="702"/>
      <c r="M45" s="703"/>
      <c r="N45" s="703"/>
      <c r="O45" s="703"/>
      <c r="P45" s="704"/>
      <c r="Q45" s="698"/>
      <c r="R45" s="698"/>
      <c r="S45" s="698"/>
      <c r="T45" s="698"/>
      <c r="U45" s="698"/>
      <c r="V45" s="520"/>
      <c r="W45" s="101"/>
      <c r="X45" s="705"/>
      <c r="Y45" s="706"/>
      <c r="Z45" s="509" t="str">
        <f>IFERROR(VLOOKUP(X45, 【参考】数式用!$A$2:$B$48, 2, FALSE), "")</f>
        <v/>
      </c>
      <c r="AA45" s="536"/>
      <c r="AB45" s="537"/>
      <c r="AC45" s="538">
        <f>AA45-AB45</f>
        <v>0</v>
      </c>
      <c r="AD45" s="531"/>
      <c r="AE45" s="209"/>
      <c r="AF45"/>
    </row>
    <row r="46" spans="1:40" ht="49.95" customHeight="1">
      <c r="A46" s="208">
        <f t="shared" si="1"/>
        <v>8</v>
      </c>
      <c r="B46" s="714"/>
      <c r="C46" s="715"/>
      <c r="D46" s="715"/>
      <c r="E46" s="715"/>
      <c r="F46" s="715"/>
      <c r="G46" s="715"/>
      <c r="H46" s="715"/>
      <c r="I46" s="715"/>
      <c r="J46" s="715"/>
      <c r="K46" s="716"/>
      <c r="L46" s="702"/>
      <c r="M46" s="703"/>
      <c r="N46" s="703"/>
      <c r="O46" s="703"/>
      <c r="P46" s="704"/>
      <c r="Q46" s="698"/>
      <c r="R46" s="698"/>
      <c r="S46" s="698"/>
      <c r="T46" s="698"/>
      <c r="U46" s="698"/>
      <c r="V46" s="520"/>
      <c r="W46" s="101"/>
      <c r="X46" s="705"/>
      <c r="Y46" s="706"/>
      <c r="Z46" s="509" t="str">
        <f>IFERROR(VLOOKUP(X46, 【参考】数式用!$A$2:$B$48, 2, FALSE), "")</f>
        <v/>
      </c>
      <c r="AA46" s="536"/>
      <c r="AB46" s="537"/>
      <c r="AC46" s="538">
        <f t="shared" si="0"/>
        <v>0</v>
      </c>
      <c r="AD46" s="531"/>
      <c r="AE46" s="209"/>
      <c r="AF46"/>
    </row>
    <row r="47" spans="1:40" ht="49.95" customHeight="1">
      <c r="A47" s="208">
        <f t="shared" si="1"/>
        <v>9</v>
      </c>
      <c r="B47" s="714"/>
      <c r="C47" s="715"/>
      <c r="D47" s="715"/>
      <c r="E47" s="715"/>
      <c r="F47" s="715"/>
      <c r="G47" s="715"/>
      <c r="H47" s="715"/>
      <c r="I47" s="715"/>
      <c r="J47" s="715"/>
      <c r="K47" s="716"/>
      <c r="L47" s="702"/>
      <c r="M47" s="703"/>
      <c r="N47" s="703"/>
      <c r="O47" s="703"/>
      <c r="P47" s="704"/>
      <c r="Q47" s="698"/>
      <c r="R47" s="698"/>
      <c r="S47" s="698"/>
      <c r="T47" s="698"/>
      <c r="U47" s="698"/>
      <c r="V47" s="520"/>
      <c r="W47" s="101"/>
      <c r="X47" s="705"/>
      <c r="Y47" s="706"/>
      <c r="Z47" s="509" t="str">
        <f>IFERROR(VLOOKUP(X47, 【参考】数式用!$A$2:$B$48, 2, FALSE), "")</f>
        <v/>
      </c>
      <c r="AA47" s="536"/>
      <c r="AB47" s="537"/>
      <c r="AC47" s="538">
        <f t="shared" si="0"/>
        <v>0</v>
      </c>
      <c r="AD47" s="531"/>
      <c r="AE47" s="209"/>
      <c r="AF47"/>
    </row>
    <row r="48" spans="1:40" ht="49.95" customHeight="1">
      <c r="A48" s="208">
        <f t="shared" si="1"/>
        <v>10</v>
      </c>
      <c r="B48" s="714"/>
      <c r="C48" s="715"/>
      <c r="D48" s="715"/>
      <c r="E48" s="715"/>
      <c r="F48" s="715"/>
      <c r="G48" s="715"/>
      <c r="H48" s="715"/>
      <c r="I48" s="715"/>
      <c r="J48" s="715"/>
      <c r="K48" s="716"/>
      <c r="L48" s="702"/>
      <c r="M48" s="703"/>
      <c r="N48" s="703"/>
      <c r="O48" s="703"/>
      <c r="P48" s="704"/>
      <c r="Q48" s="698"/>
      <c r="R48" s="698"/>
      <c r="S48" s="698"/>
      <c r="T48" s="698"/>
      <c r="U48" s="698"/>
      <c r="V48" s="520"/>
      <c r="W48" s="101"/>
      <c r="X48" s="705"/>
      <c r="Y48" s="706"/>
      <c r="Z48" s="509" t="str">
        <f>IFERROR(VLOOKUP(X48, 【参考】数式用!$A$2:$B$48, 2, FALSE), "")</f>
        <v/>
      </c>
      <c r="AA48" s="536"/>
      <c r="AB48" s="537"/>
      <c r="AC48" s="538">
        <f t="shared" si="0"/>
        <v>0</v>
      </c>
      <c r="AD48" s="531"/>
      <c r="AE48" s="209"/>
      <c r="AF48"/>
    </row>
    <row r="49" spans="1:32" ht="49.95" customHeight="1">
      <c r="A49" s="208">
        <f t="shared" si="1"/>
        <v>11</v>
      </c>
      <c r="B49" s="714"/>
      <c r="C49" s="715"/>
      <c r="D49" s="715"/>
      <c r="E49" s="715"/>
      <c r="F49" s="715"/>
      <c r="G49" s="715"/>
      <c r="H49" s="715"/>
      <c r="I49" s="715"/>
      <c r="J49" s="715"/>
      <c r="K49" s="716"/>
      <c r="L49" s="702"/>
      <c r="M49" s="703"/>
      <c r="N49" s="703"/>
      <c r="O49" s="703"/>
      <c r="P49" s="704"/>
      <c r="Q49" s="698"/>
      <c r="R49" s="698"/>
      <c r="S49" s="698"/>
      <c r="T49" s="698"/>
      <c r="U49" s="698"/>
      <c r="V49" s="520"/>
      <c r="W49" s="101"/>
      <c r="X49" s="705"/>
      <c r="Y49" s="706"/>
      <c r="Z49" s="509" t="str">
        <f>IFERROR(VLOOKUP(X49, 【参考】数式用!$A$2:$B$48, 2, FALSE), "")</f>
        <v/>
      </c>
      <c r="AA49" s="536"/>
      <c r="AB49" s="537"/>
      <c r="AC49" s="538">
        <f t="shared" si="0"/>
        <v>0</v>
      </c>
      <c r="AD49" s="531"/>
      <c r="AE49" s="209"/>
      <c r="AF49"/>
    </row>
    <row r="50" spans="1:32" ht="49.95" customHeight="1">
      <c r="A50" s="208">
        <f t="shared" si="1"/>
        <v>12</v>
      </c>
      <c r="B50" s="714"/>
      <c r="C50" s="715"/>
      <c r="D50" s="715"/>
      <c r="E50" s="715"/>
      <c r="F50" s="715"/>
      <c r="G50" s="715"/>
      <c r="H50" s="715"/>
      <c r="I50" s="715"/>
      <c r="J50" s="715"/>
      <c r="K50" s="716"/>
      <c r="L50" s="702"/>
      <c r="M50" s="703"/>
      <c r="N50" s="703"/>
      <c r="O50" s="703"/>
      <c r="P50" s="704"/>
      <c r="Q50" s="698"/>
      <c r="R50" s="698"/>
      <c r="S50" s="698"/>
      <c r="T50" s="698"/>
      <c r="U50" s="698"/>
      <c r="V50" s="520"/>
      <c r="W50" s="101"/>
      <c r="X50" s="705"/>
      <c r="Y50" s="706"/>
      <c r="Z50" s="509" t="str">
        <f>IFERROR(VLOOKUP(X50, 【参考】数式用!$A$2:$B$48, 2, FALSE), "")</f>
        <v/>
      </c>
      <c r="AA50" s="536"/>
      <c r="AB50" s="537"/>
      <c r="AC50" s="538">
        <f t="shared" si="0"/>
        <v>0</v>
      </c>
      <c r="AD50" s="531"/>
      <c r="AE50" s="209"/>
      <c r="AF50"/>
    </row>
    <row r="51" spans="1:32" ht="49.95" customHeight="1">
      <c r="A51" s="208">
        <f t="shared" si="1"/>
        <v>13</v>
      </c>
      <c r="B51" s="714"/>
      <c r="C51" s="715"/>
      <c r="D51" s="715"/>
      <c r="E51" s="715"/>
      <c r="F51" s="715"/>
      <c r="G51" s="715"/>
      <c r="H51" s="715"/>
      <c r="I51" s="715"/>
      <c r="J51" s="715"/>
      <c r="K51" s="716"/>
      <c r="L51" s="702"/>
      <c r="M51" s="703"/>
      <c r="N51" s="703"/>
      <c r="O51" s="703"/>
      <c r="P51" s="704"/>
      <c r="Q51" s="698"/>
      <c r="R51" s="698"/>
      <c r="S51" s="698"/>
      <c r="T51" s="698"/>
      <c r="U51" s="698"/>
      <c r="V51" s="520"/>
      <c r="W51" s="101"/>
      <c r="X51" s="705"/>
      <c r="Y51" s="706"/>
      <c r="Z51" s="509" t="str">
        <f>IFERROR(VLOOKUP(X51, 【参考】数式用!$A$2:$B$48, 2, FALSE), "")</f>
        <v/>
      </c>
      <c r="AA51" s="536"/>
      <c r="AB51" s="537"/>
      <c r="AC51" s="538">
        <f t="shared" si="0"/>
        <v>0</v>
      </c>
      <c r="AD51" s="531"/>
      <c r="AE51" s="209"/>
      <c r="AF51"/>
    </row>
    <row r="52" spans="1:32" ht="49.95" customHeight="1">
      <c r="A52" s="208">
        <f t="shared" si="1"/>
        <v>14</v>
      </c>
      <c r="B52" s="714"/>
      <c r="C52" s="715"/>
      <c r="D52" s="715"/>
      <c r="E52" s="715"/>
      <c r="F52" s="715"/>
      <c r="G52" s="715"/>
      <c r="H52" s="715"/>
      <c r="I52" s="715"/>
      <c r="J52" s="715"/>
      <c r="K52" s="716"/>
      <c r="L52" s="702"/>
      <c r="M52" s="703"/>
      <c r="N52" s="703"/>
      <c r="O52" s="703"/>
      <c r="P52" s="704"/>
      <c r="Q52" s="698"/>
      <c r="R52" s="698"/>
      <c r="S52" s="698"/>
      <c r="T52" s="698"/>
      <c r="U52" s="698"/>
      <c r="V52" s="520"/>
      <c r="W52" s="101"/>
      <c r="X52" s="705"/>
      <c r="Y52" s="706"/>
      <c r="Z52" s="509" t="str">
        <f>IFERROR(VLOOKUP(X52, 【参考】数式用!$A$2:$B$48, 2, FALSE), "")</f>
        <v/>
      </c>
      <c r="AA52" s="536"/>
      <c r="AB52" s="537"/>
      <c r="AC52" s="538">
        <f t="shared" si="0"/>
        <v>0</v>
      </c>
      <c r="AD52" s="531"/>
      <c r="AE52" s="209"/>
      <c r="AF52"/>
    </row>
    <row r="53" spans="1:32" ht="49.95" customHeight="1">
      <c r="A53" s="208">
        <f t="shared" si="1"/>
        <v>15</v>
      </c>
      <c r="B53" s="714"/>
      <c r="C53" s="715"/>
      <c r="D53" s="715"/>
      <c r="E53" s="715"/>
      <c r="F53" s="715"/>
      <c r="G53" s="715"/>
      <c r="H53" s="715"/>
      <c r="I53" s="715"/>
      <c r="J53" s="715"/>
      <c r="K53" s="716"/>
      <c r="L53" s="702"/>
      <c r="M53" s="703"/>
      <c r="N53" s="703"/>
      <c r="O53" s="703"/>
      <c r="P53" s="704"/>
      <c r="Q53" s="698"/>
      <c r="R53" s="698"/>
      <c r="S53" s="698"/>
      <c r="T53" s="698"/>
      <c r="U53" s="698"/>
      <c r="V53" s="520"/>
      <c r="W53" s="101"/>
      <c r="X53" s="705"/>
      <c r="Y53" s="706"/>
      <c r="Z53" s="509" t="str">
        <f>IFERROR(VLOOKUP(X53, 【参考】数式用!$A$2:$B$48, 2, FALSE), "")</f>
        <v/>
      </c>
      <c r="AA53" s="536"/>
      <c r="AB53" s="537"/>
      <c r="AC53" s="538">
        <f t="shared" si="0"/>
        <v>0</v>
      </c>
      <c r="AD53" s="531"/>
      <c r="AE53" s="209"/>
      <c r="AF53"/>
    </row>
    <row r="54" spans="1:32" ht="49.95" customHeight="1">
      <c r="A54" s="208">
        <f t="shared" si="1"/>
        <v>16</v>
      </c>
      <c r="B54" s="714"/>
      <c r="C54" s="715"/>
      <c r="D54" s="715"/>
      <c r="E54" s="715"/>
      <c r="F54" s="715"/>
      <c r="G54" s="715"/>
      <c r="H54" s="715"/>
      <c r="I54" s="715"/>
      <c r="J54" s="715"/>
      <c r="K54" s="716"/>
      <c r="L54" s="702"/>
      <c r="M54" s="703"/>
      <c r="N54" s="703"/>
      <c r="O54" s="703"/>
      <c r="P54" s="704"/>
      <c r="Q54" s="698"/>
      <c r="R54" s="698"/>
      <c r="S54" s="698"/>
      <c r="T54" s="698"/>
      <c r="U54" s="698"/>
      <c r="V54" s="520"/>
      <c r="W54" s="101"/>
      <c r="X54" s="705"/>
      <c r="Y54" s="706"/>
      <c r="Z54" s="509" t="str">
        <f>IFERROR(VLOOKUP(X54, 【参考】数式用!$A$2:$B$48, 2, FALSE), "")</f>
        <v/>
      </c>
      <c r="AA54" s="536"/>
      <c r="AB54" s="537"/>
      <c r="AC54" s="538">
        <f t="shared" si="0"/>
        <v>0</v>
      </c>
      <c r="AD54" s="531"/>
      <c r="AE54" s="209"/>
      <c r="AF54"/>
    </row>
    <row r="55" spans="1:32" ht="49.95" customHeight="1">
      <c r="A55" s="208">
        <f t="shared" si="1"/>
        <v>17</v>
      </c>
      <c r="B55" s="714"/>
      <c r="C55" s="715"/>
      <c r="D55" s="715"/>
      <c r="E55" s="715"/>
      <c r="F55" s="715"/>
      <c r="G55" s="715"/>
      <c r="H55" s="715"/>
      <c r="I55" s="715"/>
      <c r="J55" s="715"/>
      <c r="K55" s="716"/>
      <c r="L55" s="702"/>
      <c r="M55" s="703"/>
      <c r="N55" s="703"/>
      <c r="O55" s="703"/>
      <c r="P55" s="704"/>
      <c r="Q55" s="698"/>
      <c r="R55" s="698"/>
      <c r="S55" s="698"/>
      <c r="T55" s="698"/>
      <c r="U55" s="698"/>
      <c r="V55" s="520"/>
      <c r="W55" s="101"/>
      <c r="X55" s="705"/>
      <c r="Y55" s="706"/>
      <c r="Z55" s="509" t="str">
        <f>IFERROR(VLOOKUP(X55, 【参考】数式用!$A$2:$B$48, 2, FALSE), "")</f>
        <v/>
      </c>
      <c r="AA55" s="536"/>
      <c r="AB55" s="537"/>
      <c r="AC55" s="538">
        <f t="shared" si="0"/>
        <v>0</v>
      </c>
      <c r="AD55" s="531"/>
      <c r="AE55" s="209"/>
      <c r="AF55"/>
    </row>
    <row r="56" spans="1:32" ht="49.95" customHeight="1">
      <c r="A56" s="208">
        <f t="shared" si="1"/>
        <v>18</v>
      </c>
      <c r="B56" s="714"/>
      <c r="C56" s="715"/>
      <c r="D56" s="715"/>
      <c r="E56" s="715"/>
      <c r="F56" s="715"/>
      <c r="G56" s="715"/>
      <c r="H56" s="715"/>
      <c r="I56" s="715"/>
      <c r="J56" s="715"/>
      <c r="K56" s="716"/>
      <c r="L56" s="702"/>
      <c r="M56" s="703"/>
      <c r="N56" s="703"/>
      <c r="O56" s="703"/>
      <c r="P56" s="704"/>
      <c r="Q56" s="698"/>
      <c r="R56" s="698"/>
      <c r="S56" s="698"/>
      <c r="T56" s="698"/>
      <c r="U56" s="698"/>
      <c r="V56" s="520"/>
      <c r="W56" s="101"/>
      <c r="X56" s="705"/>
      <c r="Y56" s="706"/>
      <c r="Z56" s="509" t="str">
        <f>IFERROR(VLOOKUP(X56, 【参考】数式用!$A$2:$B$48, 2, FALSE), "")</f>
        <v/>
      </c>
      <c r="AA56" s="536"/>
      <c r="AB56" s="537"/>
      <c r="AC56" s="538">
        <f t="shared" si="0"/>
        <v>0</v>
      </c>
      <c r="AD56" s="531"/>
      <c r="AE56" s="209"/>
      <c r="AF56"/>
    </row>
    <row r="57" spans="1:32" ht="49.95" customHeight="1">
      <c r="A57" s="208">
        <f t="shared" si="1"/>
        <v>19</v>
      </c>
      <c r="B57" s="714"/>
      <c r="C57" s="715"/>
      <c r="D57" s="715"/>
      <c r="E57" s="715"/>
      <c r="F57" s="715"/>
      <c r="G57" s="715"/>
      <c r="H57" s="715"/>
      <c r="I57" s="715"/>
      <c r="J57" s="715"/>
      <c r="K57" s="716"/>
      <c r="L57" s="702"/>
      <c r="M57" s="703"/>
      <c r="N57" s="703"/>
      <c r="O57" s="703"/>
      <c r="P57" s="704"/>
      <c r="Q57" s="698"/>
      <c r="R57" s="698"/>
      <c r="S57" s="698"/>
      <c r="T57" s="698"/>
      <c r="U57" s="698"/>
      <c r="V57" s="520"/>
      <c r="W57" s="101"/>
      <c r="X57" s="705"/>
      <c r="Y57" s="706"/>
      <c r="Z57" s="509" t="str">
        <f>IFERROR(VLOOKUP(X57, 【参考】数式用!$A$2:$B$48, 2, FALSE), "")</f>
        <v/>
      </c>
      <c r="AA57" s="536"/>
      <c r="AB57" s="537"/>
      <c r="AC57" s="538">
        <f t="shared" si="0"/>
        <v>0</v>
      </c>
      <c r="AD57" s="531"/>
      <c r="AE57" s="209"/>
      <c r="AF57"/>
    </row>
    <row r="58" spans="1:32" ht="49.95" customHeight="1">
      <c r="A58" s="208">
        <f t="shared" si="1"/>
        <v>20</v>
      </c>
      <c r="B58" s="714"/>
      <c r="C58" s="715"/>
      <c r="D58" s="715"/>
      <c r="E58" s="715"/>
      <c r="F58" s="715"/>
      <c r="G58" s="715"/>
      <c r="H58" s="715"/>
      <c r="I58" s="715"/>
      <c r="J58" s="715"/>
      <c r="K58" s="716"/>
      <c r="L58" s="702"/>
      <c r="M58" s="703"/>
      <c r="N58" s="703"/>
      <c r="O58" s="703"/>
      <c r="P58" s="704"/>
      <c r="Q58" s="698"/>
      <c r="R58" s="698"/>
      <c r="S58" s="698"/>
      <c r="T58" s="698"/>
      <c r="U58" s="698"/>
      <c r="V58" s="520"/>
      <c r="W58" s="101"/>
      <c r="X58" s="705"/>
      <c r="Y58" s="706"/>
      <c r="Z58" s="509" t="str">
        <f>IFERROR(VLOOKUP(X58, 【参考】数式用!$A$2:$B$48, 2, FALSE), "")</f>
        <v/>
      </c>
      <c r="AA58" s="536"/>
      <c r="AB58" s="537"/>
      <c r="AC58" s="538">
        <f t="shared" si="0"/>
        <v>0</v>
      </c>
      <c r="AD58" s="531"/>
      <c r="AE58" s="209"/>
      <c r="AF58"/>
    </row>
    <row r="59" spans="1:32" ht="49.95" customHeight="1">
      <c r="A59" s="208">
        <f t="shared" si="1"/>
        <v>21</v>
      </c>
      <c r="B59" s="714"/>
      <c r="C59" s="715"/>
      <c r="D59" s="715"/>
      <c r="E59" s="715"/>
      <c r="F59" s="715"/>
      <c r="G59" s="715"/>
      <c r="H59" s="715"/>
      <c r="I59" s="715"/>
      <c r="J59" s="715"/>
      <c r="K59" s="716"/>
      <c r="L59" s="702"/>
      <c r="M59" s="703"/>
      <c r="N59" s="703"/>
      <c r="O59" s="703"/>
      <c r="P59" s="704"/>
      <c r="Q59" s="698"/>
      <c r="R59" s="698"/>
      <c r="S59" s="698"/>
      <c r="T59" s="698"/>
      <c r="U59" s="698"/>
      <c r="V59" s="520"/>
      <c r="W59" s="101"/>
      <c r="X59" s="705"/>
      <c r="Y59" s="706"/>
      <c r="Z59" s="509" t="str">
        <f>IFERROR(VLOOKUP(X59, 【参考】数式用!$A$2:$B$48, 2, FALSE), "")</f>
        <v/>
      </c>
      <c r="AA59" s="536"/>
      <c r="AB59" s="537"/>
      <c r="AC59" s="538">
        <f t="shared" si="0"/>
        <v>0</v>
      </c>
      <c r="AD59" s="531"/>
      <c r="AE59" s="209"/>
      <c r="AF59"/>
    </row>
    <row r="60" spans="1:32" ht="49.95" customHeight="1">
      <c r="A60" s="208">
        <f t="shared" si="1"/>
        <v>22</v>
      </c>
      <c r="B60" s="714"/>
      <c r="C60" s="715"/>
      <c r="D60" s="715"/>
      <c r="E60" s="715"/>
      <c r="F60" s="715"/>
      <c r="G60" s="715"/>
      <c r="H60" s="715"/>
      <c r="I60" s="715"/>
      <c r="J60" s="715"/>
      <c r="K60" s="716"/>
      <c r="L60" s="702"/>
      <c r="M60" s="703"/>
      <c r="N60" s="703"/>
      <c r="O60" s="703"/>
      <c r="P60" s="704"/>
      <c r="Q60" s="698"/>
      <c r="R60" s="698"/>
      <c r="S60" s="698"/>
      <c r="T60" s="698"/>
      <c r="U60" s="698"/>
      <c r="V60" s="520"/>
      <c r="W60" s="101"/>
      <c r="X60" s="705"/>
      <c r="Y60" s="706"/>
      <c r="Z60" s="509" t="str">
        <f>IFERROR(VLOOKUP(X60, 【参考】数式用!$A$2:$B$48, 2, FALSE), "")</f>
        <v/>
      </c>
      <c r="AA60" s="536"/>
      <c r="AB60" s="537"/>
      <c r="AC60" s="538">
        <f t="shared" si="0"/>
        <v>0</v>
      </c>
      <c r="AD60" s="531"/>
      <c r="AE60" s="209"/>
      <c r="AF60"/>
    </row>
    <row r="61" spans="1:32" ht="49.95" customHeight="1">
      <c r="A61" s="208">
        <f t="shared" si="1"/>
        <v>23</v>
      </c>
      <c r="B61" s="714"/>
      <c r="C61" s="715"/>
      <c r="D61" s="715"/>
      <c r="E61" s="715"/>
      <c r="F61" s="715"/>
      <c r="G61" s="715"/>
      <c r="H61" s="715"/>
      <c r="I61" s="715"/>
      <c r="J61" s="715"/>
      <c r="K61" s="716"/>
      <c r="L61" s="702"/>
      <c r="M61" s="703"/>
      <c r="N61" s="703"/>
      <c r="O61" s="703"/>
      <c r="P61" s="704"/>
      <c r="Q61" s="698"/>
      <c r="R61" s="698"/>
      <c r="S61" s="698"/>
      <c r="T61" s="698"/>
      <c r="U61" s="698"/>
      <c r="V61" s="520"/>
      <c r="W61" s="101"/>
      <c r="X61" s="705"/>
      <c r="Y61" s="706"/>
      <c r="Z61" s="509" t="str">
        <f>IFERROR(VLOOKUP(X61, 【参考】数式用!$A$2:$B$48, 2, FALSE), "")</f>
        <v/>
      </c>
      <c r="AA61" s="536"/>
      <c r="AB61" s="537"/>
      <c r="AC61" s="538">
        <f t="shared" si="0"/>
        <v>0</v>
      </c>
      <c r="AD61" s="531"/>
      <c r="AE61" s="209"/>
      <c r="AF61"/>
    </row>
    <row r="62" spans="1:32" ht="49.95" customHeight="1">
      <c r="A62" s="208">
        <f t="shared" si="1"/>
        <v>24</v>
      </c>
      <c r="B62" s="714"/>
      <c r="C62" s="715"/>
      <c r="D62" s="715"/>
      <c r="E62" s="715"/>
      <c r="F62" s="715"/>
      <c r="G62" s="715"/>
      <c r="H62" s="715"/>
      <c r="I62" s="715"/>
      <c r="J62" s="715"/>
      <c r="K62" s="716"/>
      <c r="L62" s="702"/>
      <c r="M62" s="703"/>
      <c r="N62" s="703"/>
      <c r="O62" s="703"/>
      <c r="P62" s="704"/>
      <c r="Q62" s="698"/>
      <c r="R62" s="698"/>
      <c r="S62" s="698"/>
      <c r="T62" s="698"/>
      <c r="U62" s="698"/>
      <c r="V62" s="520"/>
      <c r="W62" s="101"/>
      <c r="X62" s="705"/>
      <c r="Y62" s="706"/>
      <c r="Z62" s="509" t="str">
        <f>IFERROR(VLOOKUP(X62, 【参考】数式用!$A$2:$B$48, 2, FALSE), "")</f>
        <v/>
      </c>
      <c r="AA62" s="536"/>
      <c r="AB62" s="537"/>
      <c r="AC62" s="538">
        <f t="shared" si="0"/>
        <v>0</v>
      </c>
      <c r="AD62" s="531"/>
      <c r="AE62" s="209"/>
      <c r="AF62"/>
    </row>
    <row r="63" spans="1:32" ht="49.95" customHeight="1">
      <c r="A63" s="208">
        <f t="shared" si="1"/>
        <v>25</v>
      </c>
      <c r="B63" s="714"/>
      <c r="C63" s="715"/>
      <c r="D63" s="715"/>
      <c r="E63" s="715"/>
      <c r="F63" s="715"/>
      <c r="G63" s="715"/>
      <c r="H63" s="715"/>
      <c r="I63" s="715"/>
      <c r="J63" s="715"/>
      <c r="K63" s="716"/>
      <c r="L63" s="702"/>
      <c r="M63" s="703"/>
      <c r="N63" s="703"/>
      <c r="O63" s="703"/>
      <c r="P63" s="704"/>
      <c r="Q63" s="698"/>
      <c r="R63" s="698"/>
      <c r="S63" s="698"/>
      <c r="T63" s="698"/>
      <c r="U63" s="698"/>
      <c r="V63" s="520"/>
      <c r="W63" s="101"/>
      <c r="X63" s="705"/>
      <c r="Y63" s="706"/>
      <c r="Z63" s="509" t="str">
        <f>IFERROR(VLOOKUP(X63, 【参考】数式用!$A$2:$B$48, 2, FALSE), "")</f>
        <v/>
      </c>
      <c r="AA63" s="536"/>
      <c r="AB63" s="537"/>
      <c r="AC63" s="538">
        <f t="shared" si="0"/>
        <v>0</v>
      </c>
      <c r="AD63" s="531"/>
      <c r="AE63" s="209"/>
      <c r="AF63"/>
    </row>
    <row r="64" spans="1:32" ht="49.95" customHeight="1">
      <c r="A64" s="208">
        <f t="shared" si="1"/>
        <v>26</v>
      </c>
      <c r="B64" s="714"/>
      <c r="C64" s="715"/>
      <c r="D64" s="715"/>
      <c r="E64" s="715"/>
      <c r="F64" s="715"/>
      <c r="G64" s="715"/>
      <c r="H64" s="715"/>
      <c r="I64" s="715"/>
      <c r="J64" s="715"/>
      <c r="K64" s="716"/>
      <c r="L64" s="702"/>
      <c r="M64" s="703"/>
      <c r="N64" s="703"/>
      <c r="O64" s="703"/>
      <c r="P64" s="704"/>
      <c r="Q64" s="698"/>
      <c r="R64" s="698"/>
      <c r="S64" s="698"/>
      <c r="T64" s="698"/>
      <c r="U64" s="698"/>
      <c r="V64" s="520"/>
      <c r="W64" s="101"/>
      <c r="X64" s="705"/>
      <c r="Y64" s="706"/>
      <c r="Z64" s="509" t="str">
        <f>IFERROR(VLOOKUP(X64, 【参考】数式用!$A$2:$B$48, 2, FALSE), "")</f>
        <v/>
      </c>
      <c r="AA64" s="536"/>
      <c r="AB64" s="537"/>
      <c r="AC64" s="538">
        <f t="shared" si="0"/>
        <v>0</v>
      </c>
      <c r="AD64" s="531"/>
      <c r="AE64" s="209"/>
      <c r="AF64"/>
    </row>
    <row r="65" spans="1:32" ht="49.95" customHeight="1">
      <c r="A65" s="208">
        <f t="shared" si="1"/>
        <v>27</v>
      </c>
      <c r="B65" s="714"/>
      <c r="C65" s="715"/>
      <c r="D65" s="715"/>
      <c r="E65" s="715"/>
      <c r="F65" s="715"/>
      <c r="G65" s="715"/>
      <c r="H65" s="715"/>
      <c r="I65" s="715"/>
      <c r="J65" s="715"/>
      <c r="K65" s="716"/>
      <c r="L65" s="702"/>
      <c r="M65" s="703"/>
      <c r="N65" s="703"/>
      <c r="O65" s="703"/>
      <c r="P65" s="704"/>
      <c r="Q65" s="698"/>
      <c r="R65" s="698"/>
      <c r="S65" s="698"/>
      <c r="T65" s="698"/>
      <c r="U65" s="698"/>
      <c r="V65" s="520"/>
      <c r="W65" s="101"/>
      <c r="X65" s="705"/>
      <c r="Y65" s="706"/>
      <c r="Z65" s="509" t="str">
        <f>IFERROR(VLOOKUP(X65, 【参考】数式用!$A$2:$B$48, 2, FALSE), "")</f>
        <v/>
      </c>
      <c r="AA65" s="536"/>
      <c r="AB65" s="537"/>
      <c r="AC65" s="538">
        <f t="shared" si="0"/>
        <v>0</v>
      </c>
      <c r="AD65" s="531"/>
      <c r="AE65" s="209"/>
      <c r="AF65"/>
    </row>
    <row r="66" spans="1:32" ht="49.95" customHeight="1">
      <c r="A66" s="208">
        <f t="shared" si="1"/>
        <v>28</v>
      </c>
      <c r="B66" s="714"/>
      <c r="C66" s="715"/>
      <c r="D66" s="715"/>
      <c r="E66" s="715"/>
      <c r="F66" s="715"/>
      <c r="G66" s="715"/>
      <c r="H66" s="715"/>
      <c r="I66" s="715"/>
      <c r="J66" s="715"/>
      <c r="K66" s="716"/>
      <c r="L66" s="702"/>
      <c r="M66" s="703"/>
      <c r="N66" s="703"/>
      <c r="O66" s="703"/>
      <c r="P66" s="704"/>
      <c r="Q66" s="698"/>
      <c r="R66" s="698"/>
      <c r="S66" s="698"/>
      <c r="T66" s="698"/>
      <c r="U66" s="698"/>
      <c r="V66" s="520"/>
      <c r="W66" s="101"/>
      <c r="X66" s="705"/>
      <c r="Y66" s="706"/>
      <c r="Z66" s="509" t="str">
        <f>IFERROR(VLOOKUP(X66, 【参考】数式用!$A$2:$B$48, 2, FALSE), "")</f>
        <v/>
      </c>
      <c r="AA66" s="536"/>
      <c r="AB66" s="537"/>
      <c r="AC66" s="538">
        <f t="shared" si="0"/>
        <v>0</v>
      </c>
      <c r="AD66" s="531"/>
      <c r="AE66" s="209"/>
      <c r="AF66"/>
    </row>
    <row r="67" spans="1:32" ht="49.95" customHeight="1">
      <c r="A67" s="208">
        <f t="shared" si="1"/>
        <v>29</v>
      </c>
      <c r="B67" s="714"/>
      <c r="C67" s="715"/>
      <c r="D67" s="715"/>
      <c r="E67" s="715"/>
      <c r="F67" s="715"/>
      <c r="G67" s="715"/>
      <c r="H67" s="715"/>
      <c r="I67" s="715"/>
      <c r="J67" s="715"/>
      <c r="K67" s="716"/>
      <c r="L67" s="702"/>
      <c r="M67" s="703"/>
      <c r="N67" s="703"/>
      <c r="O67" s="703"/>
      <c r="P67" s="704"/>
      <c r="Q67" s="698"/>
      <c r="R67" s="698"/>
      <c r="S67" s="698"/>
      <c r="T67" s="698"/>
      <c r="U67" s="698"/>
      <c r="V67" s="520"/>
      <c r="W67" s="101"/>
      <c r="X67" s="705"/>
      <c r="Y67" s="706"/>
      <c r="Z67" s="509" t="str">
        <f>IFERROR(VLOOKUP(X67, 【参考】数式用!$A$2:$B$48, 2, FALSE), "")</f>
        <v/>
      </c>
      <c r="AA67" s="536"/>
      <c r="AB67" s="537"/>
      <c r="AC67" s="538">
        <f t="shared" si="0"/>
        <v>0</v>
      </c>
      <c r="AD67" s="531"/>
      <c r="AE67" s="209"/>
      <c r="AF67"/>
    </row>
    <row r="68" spans="1:32" ht="49.95" customHeight="1">
      <c r="A68" s="208">
        <f t="shared" si="1"/>
        <v>30</v>
      </c>
      <c r="B68" s="714"/>
      <c r="C68" s="715"/>
      <c r="D68" s="715"/>
      <c r="E68" s="715"/>
      <c r="F68" s="715"/>
      <c r="G68" s="715"/>
      <c r="H68" s="715"/>
      <c r="I68" s="715"/>
      <c r="J68" s="715"/>
      <c r="K68" s="716"/>
      <c r="L68" s="702"/>
      <c r="M68" s="703"/>
      <c r="N68" s="703"/>
      <c r="O68" s="703"/>
      <c r="P68" s="704"/>
      <c r="Q68" s="698"/>
      <c r="R68" s="698"/>
      <c r="S68" s="698"/>
      <c r="T68" s="698"/>
      <c r="U68" s="698"/>
      <c r="V68" s="520"/>
      <c r="W68" s="101"/>
      <c r="X68" s="705"/>
      <c r="Y68" s="706"/>
      <c r="Z68" s="509" t="str">
        <f>IFERROR(VLOOKUP(X68, 【参考】数式用!$A$2:$B$48, 2, FALSE), "")</f>
        <v/>
      </c>
      <c r="AA68" s="536"/>
      <c r="AB68" s="537"/>
      <c r="AC68" s="538">
        <f t="shared" si="0"/>
        <v>0</v>
      </c>
      <c r="AD68" s="531"/>
      <c r="AE68" s="209"/>
      <c r="AF68"/>
    </row>
    <row r="69" spans="1:32" ht="49.95" customHeight="1">
      <c r="A69" s="208">
        <f t="shared" si="1"/>
        <v>31</v>
      </c>
      <c r="B69" s="714"/>
      <c r="C69" s="715"/>
      <c r="D69" s="715"/>
      <c r="E69" s="715"/>
      <c r="F69" s="715"/>
      <c r="G69" s="715"/>
      <c r="H69" s="715"/>
      <c r="I69" s="715"/>
      <c r="J69" s="715"/>
      <c r="K69" s="716"/>
      <c r="L69" s="702"/>
      <c r="M69" s="703"/>
      <c r="N69" s="703"/>
      <c r="O69" s="703"/>
      <c r="P69" s="704"/>
      <c r="Q69" s="698"/>
      <c r="R69" s="698"/>
      <c r="S69" s="698"/>
      <c r="T69" s="698"/>
      <c r="U69" s="698"/>
      <c r="V69" s="520"/>
      <c r="W69" s="101"/>
      <c r="X69" s="705"/>
      <c r="Y69" s="706"/>
      <c r="Z69" s="509" t="str">
        <f>IFERROR(VLOOKUP(X69, 【参考】数式用!$A$2:$B$48, 2, FALSE), "")</f>
        <v/>
      </c>
      <c r="AA69" s="536"/>
      <c r="AB69" s="537"/>
      <c r="AC69" s="538">
        <f t="shared" si="0"/>
        <v>0</v>
      </c>
      <c r="AD69" s="531"/>
      <c r="AE69" s="209"/>
      <c r="AF69"/>
    </row>
    <row r="70" spans="1:32" ht="49.95" customHeight="1">
      <c r="A70" s="208">
        <f t="shared" si="1"/>
        <v>32</v>
      </c>
      <c r="B70" s="714"/>
      <c r="C70" s="715"/>
      <c r="D70" s="715"/>
      <c r="E70" s="715"/>
      <c r="F70" s="715"/>
      <c r="G70" s="715"/>
      <c r="H70" s="715"/>
      <c r="I70" s="715"/>
      <c r="J70" s="715"/>
      <c r="K70" s="716"/>
      <c r="L70" s="702"/>
      <c r="M70" s="703"/>
      <c r="N70" s="703"/>
      <c r="O70" s="703"/>
      <c r="P70" s="704"/>
      <c r="Q70" s="698"/>
      <c r="R70" s="698"/>
      <c r="S70" s="698"/>
      <c r="T70" s="698"/>
      <c r="U70" s="698"/>
      <c r="V70" s="520"/>
      <c r="W70" s="101"/>
      <c r="X70" s="705"/>
      <c r="Y70" s="706"/>
      <c r="Z70" s="509" t="str">
        <f>IFERROR(VLOOKUP(X70, 【参考】数式用!$A$2:$B$48, 2, FALSE), "")</f>
        <v/>
      </c>
      <c r="AA70" s="536"/>
      <c r="AB70" s="537"/>
      <c r="AC70" s="538">
        <f t="shared" si="0"/>
        <v>0</v>
      </c>
      <c r="AD70" s="531"/>
      <c r="AE70" s="209"/>
      <c r="AF70"/>
    </row>
    <row r="71" spans="1:32" ht="49.95" customHeight="1">
      <c r="A71" s="208">
        <f t="shared" si="1"/>
        <v>33</v>
      </c>
      <c r="B71" s="714"/>
      <c r="C71" s="715"/>
      <c r="D71" s="715"/>
      <c r="E71" s="715"/>
      <c r="F71" s="715"/>
      <c r="G71" s="715"/>
      <c r="H71" s="715"/>
      <c r="I71" s="715"/>
      <c r="J71" s="715"/>
      <c r="K71" s="716"/>
      <c r="L71" s="702"/>
      <c r="M71" s="703"/>
      <c r="N71" s="703"/>
      <c r="O71" s="703"/>
      <c r="P71" s="704"/>
      <c r="Q71" s="698"/>
      <c r="R71" s="698"/>
      <c r="S71" s="698"/>
      <c r="T71" s="698"/>
      <c r="U71" s="698"/>
      <c r="V71" s="520"/>
      <c r="W71" s="101"/>
      <c r="X71" s="705"/>
      <c r="Y71" s="706"/>
      <c r="Z71" s="509" t="str">
        <f>IFERROR(VLOOKUP(X71, 【参考】数式用!$A$2:$B$48, 2, FALSE), "")</f>
        <v/>
      </c>
      <c r="AA71" s="536"/>
      <c r="AB71" s="537"/>
      <c r="AC71" s="538">
        <f t="shared" si="0"/>
        <v>0</v>
      </c>
      <c r="AD71" s="531"/>
      <c r="AE71" s="209"/>
      <c r="AF71"/>
    </row>
    <row r="72" spans="1:32" ht="49.95" customHeight="1">
      <c r="A72" s="208">
        <f t="shared" si="1"/>
        <v>34</v>
      </c>
      <c r="B72" s="714"/>
      <c r="C72" s="715"/>
      <c r="D72" s="715"/>
      <c r="E72" s="715"/>
      <c r="F72" s="715"/>
      <c r="G72" s="715"/>
      <c r="H72" s="715"/>
      <c r="I72" s="715"/>
      <c r="J72" s="715"/>
      <c r="K72" s="716"/>
      <c r="L72" s="702"/>
      <c r="M72" s="703"/>
      <c r="N72" s="703"/>
      <c r="O72" s="703"/>
      <c r="P72" s="704"/>
      <c r="Q72" s="698"/>
      <c r="R72" s="698"/>
      <c r="S72" s="698"/>
      <c r="T72" s="698"/>
      <c r="U72" s="698"/>
      <c r="V72" s="520"/>
      <c r="W72" s="101"/>
      <c r="X72" s="705"/>
      <c r="Y72" s="706"/>
      <c r="Z72" s="509" t="str">
        <f>IFERROR(VLOOKUP(X72, 【参考】数式用!$A$2:$B$48, 2, FALSE), "")</f>
        <v/>
      </c>
      <c r="AA72" s="536"/>
      <c r="AB72" s="537"/>
      <c r="AC72" s="538">
        <f t="shared" si="0"/>
        <v>0</v>
      </c>
      <c r="AD72" s="531"/>
      <c r="AE72" s="209"/>
      <c r="AF72"/>
    </row>
    <row r="73" spans="1:32" ht="49.95" customHeight="1">
      <c r="A73" s="208">
        <f t="shared" si="1"/>
        <v>35</v>
      </c>
      <c r="B73" s="714"/>
      <c r="C73" s="715"/>
      <c r="D73" s="715"/>
      <c r="E73" s="715"/>
      <c r="F73" s="715"/>
      <c r="G73" s="715"/>
      <c r="H73" s="715"/>
      <c r="I73" s="715"/>
      <c r="J73" s="715"/>
      <c r="K73" s="716"/>
      <c r="L73" s="702"/>
      <c r="M73" s="703"/>
      <c r="N73" s="703"/>
      <c r="O73" s="703"/>
      <c r="P73" s="704"/>
      <c r="Q73" s="698"/>
      <c r="R73" s="698"/>
      <c r="S73" s="698"/>
      <c r="T73" s="698"/>
      <c r="U73" s="698"/>
      <c r="V73" s="520"/>
      <c r="W73" s="101"/>
      <c r="X73" s="705"/>
      <c r="Y73" s="706"/>
      <c r="Z73" s="509" t="str">
        <f>IFERROR(VLOOKUP(X73, 【参考】数式用!$A$2:$B$48, 2, FALSE), "")</f>
        <v/>
      </c>
      <c r="AA73" s="536"/>
      <c r="AB73" s="537"/>
      <c r="AC73" s="538">
        <f t="shared" si="0"/>
        <v>0</v>
      </c>
      <c r="AD73" s="531"/>
      <c r="AE73" s="209"/>
      <c r="AF73" s="211"/>
    </row>
    <row r="74" spans="1:32" ht="49.95" customHeight="1">
      <c r="A74" s="208">
        <f t="shared" si="1"/>
        <v>36</v>
      </c>
      <c r="B74" s="714"/>
      <c r="C74" s="715"/>
      <c r="D74" s="715"/>
      <c r="E74" s="715"/>
      <c r="F74" s="715"/>
      <c r="G74" s="715"/>
      <c r="H74" s="715"/>
      <c r="I74" s="715"/>
      <c r="J74" s="715"/>
      <c r="K74" s="716"/>
      <c r="L74" s="702"/>
      <c r="M74" s="703"/>
      <c r="N74" s="703"/>
      <c r="O74" s="703"/>
      <c r="P74" s="704"/>
      <c r="Q74" s="698"/>
      <c r="R74" s="698"/>
      <c r="S74" s="698"/>
      <c r="T74" s="698"/>
      <c r="U74" s="698"/>
      <c r="V74" s="520"/>
      <c r="W74" s="101"/>
      <c r="X74" s="705"/>
      <c r="Y74" s="706"/>
      <c r="Z74" s="509" t="str">
        <f>IFERROR(VLOOKUP(X74, 【参考】数式用!$A$2:$B$48, 2, FALSE), "")</f>
        <v/>
      </c>
      <c r="AA74" s="536"/>
      <c r="AB74" s="537"/>
      <c r="AC74" s="538">
        <f t="shared" si="0"/>
        <v>0</v>
      </c>
      <c r="AD74" s="531"/>
      <c r="AE74" s="209"/>
      <c r="AF74" s="211"/>
    </row>
    <row r="75" spans="1:32" ht="49.95" customHeight="1">
      <c r="A75" s="208">
        <f t="shared" si="1"/>
        <v>37</v>
      </c>
      <c r="B75" s="714"/>
      <c r="C75" s="715"/>
      <c r="D75" s="715"/>
      <c r="E75" s="715"/>
      <c r="F75" s="715"/>
      <c r="G75" s="715"/>
      <c r="H75" s="715"/>
      <c r="I75" s="715"/>
      <c r="J75" s="715"/>
      <c r="K75" s="716"/>
      <c r="L75" s="702"/>
      <c r="M75" s="703"/>
      <c r="N75" s="703"/>
      <c r="O75" s="703"/>
      <c r="P75" s="704"/>
      <c r="Q75" s="698"/>
      <c r="R75" s="698"/>
      <c r="S75" s="698"/>
      <c r="T75" s="698"/>
      <c r="U75" s="698"/>
      <c r="V75" s="520"/>
      <c r="W75" s="101"/>
      <c r="X75" s="705"/>
      <c r="Y75" s="706"/>
      <c r="Z75" s="509" t="str">
        <f>IFERROR(VLOOKUP(X75, 【参考】数式用!$A$2:$B$48, 2, FALSE), "")</f>
        <v/>
      </c>
      <c r="AA75" s="536"/>
      <c r="AB75" s="537"/>
      <c r="AC75" s="538">
        <f t="shared" si="0"/>
        <v>0</v>
      </c>
      <c r="AD75" s="531"/>
      <c r="AE75" s="209"/>
      <c r="AF75" s="211"/>
    </row>
    <row r="76" spans="1:32" ht="49.95" customHeight="1">
      <c r="A76" s="208">
        <f t="shared" si="1"/>
        <v>38</v>
      </c>
      <c r="B76" s="714"/>
      <c r="C76" s="715"/>
      <c r="D76" s="715"/>
      <c r="E76" s="715"/>
      <c r="F76" s="715"/>
      <c r="G76" s="715"/>
      <c r="H76" s="715"/>
      <c r="I76" s="715"/>
      <c r="J76" s="715"/>
      <c r="K76" s="716"/>
      <c r="L76" s="702"/>
      <c r="M76" s="703"/>
      <c r="N76" s="703"/>
      <c r="O76" s="703"/>
      <c r="P76" s="704"/>
      <c r="Q76" s="698"/>
      <c r="R76" s="698"/>
      <c r="S76" s="698"/>
      <c r="T76" s="698"/>
      <c r="U76" s="698"/>
      <c r="V76" s="520"/>
      <c r="W76" s="101"/>
      <c r="X76" s="705"/>
      <c r="Y76" s="706"/>
      <c r="Z76" s="509" t="str">
        <f>IFERROR(VLOOKUP(X76, 【参考】数式用!$A$2:$B$48, 2, FALSE), "")</f>
        <v/>
      </c>
      <c r="AA76" s="536"/>
      <c r="AB76" s="537"/>
      <c r="AC76" s="538">
        <f t="shared" si="0"/>
        <v>0</v>
      </c>
      <c r="AD76" s="531"/>
      <c r="AE76" s="209"/>
      <c r="AF76" s="211"/>
    </row>
    <row r="77" spans="1:32" ht="49.95" customHeight="1">
      <c r="A77" s="208">
        <f t="shared" si="1"/>
        <v>39</v>
      </c>
      <c r="B77" s="714"/>
      <c r="C77" s="715"/>
      <c r="D77" s="715"/>
      <c r="E77" s="715"/>
      <c r="F77" s="715"/>
      <c r="G77" s="715"/>
      <c r="H77" s="715"/>
      <c r="I77" s="715"/>
      <c r="J77" s="715"/>
      <c r="K77" s="716"/>
      <c r="L77" s="702"/>
      <c r="M77" s="703"/>
      <c r="N77" s="703"/>
      <c r="O77" s="703"/>
      <c r="P77" s="704"/>
      <c r="Q77" s="698"/>
      <c r="R77" s="698"/>
      <c r="S77" s="698"/>
      <c r="T77" s="698"/>
      <c r="U77" s="698"/>
      <c r="V77" s="520"/>
      <c r="W77" s="101"/>
      <c r="X77" s="705"/>
      <c r="Y77" s="706"/>
      <c r="Z77" s="509" t="str">
        <f>IFERROR(VLOOKUP(X77, 【参考】数式用!$A$2:$B$48, 2, FALSE), "")</f>
        <v/>
      </c>
      <c r="AA77" s="536"/>
      <c r="AB77" s="537"/>
      <c r="AC77" s="538">
        <f t="shared" si="0"/>
        <v>0</v>
      </c>
      <c r="AD77" s="531"/>
      <c r="AE77" s="209"/>
      <c r="AF77" s="211"/>
    </row>
    <row r="78" spans="1:32" ht="49.95" customHeight="1">
      <c r="A78" s="208">
        <f t="shared" ref="A78:A104" si="2">A77+1</f>
        <v>40</v>
      </c>
      <c r="B78" s="714"/>
      <c r="C78" s="715"/>
      <c r="D78" s="715"/>
      <c r="E78" s="715"/>
      <c r="F78" s="715"/>
      <c r="G78" s="715"/>
      <c r="H78" s="715"/>
      <c r="I78" s="715"/>
      <c r="J78" s="715"/>
      <c r="K78" s="716"/>
      <c r="L78" s="702"/>
      <c r="M78" s="703"/>
      <c r="N78" s="703"/>
      <c r="O78" s="703"/>
      <c r="P78" s="704"/>
      <c r="Q78" s="697"/>
      <c r="R78" s="697"/>
      <c r="S78" s="697"/>
      <c r="T78" s="697"/>
      <c r="U78" s="697"/>
      <c r="V78" s="101"/>
      <c r="W78" s="101"/>
      <c r="X78" s="705"/>
      <c r="Y78" s="706"/>
      <c r="Z78" s="509" t="str">
        <f>IFERROR(VLOOKUP(X78, 【参考】数式用!$A$2:$B$48, 2, FALSE), "")</f>
        <v/>
      </c>
      <c r="AA78" s="536"/>
      <c r="AB78" s="537"/>
      <c r="AC78" s="538">
        <f t="shared" si="0"/>
        <v>0</v>
      </c>
      <c r="AD78" s="531"/>
      <c r="AE78" s="209"/>
      <c r="AF78" s="211"/>
    </row>
    <row r="79" spans="1:32" ht="49.95" customHeight="1">
      <c r="A79" s="208">
        <f t="shared" si="2"/>
        <v>41</v>
      </c>
      <c r="B79" s="714"/>
      <c r="C79" s="715"/>
      <c r="D79" s="715"/>
      <c r="E79" s="715"/>
      <c r="F79" s="715"/>
      <c r="G79" s="715"/>
      <c r="H79" s="715"/>
      <c r="I79" s="715"/>
      <c r="J79" s="715"/>
      <c r="K79" s="716"/>
      <c r="L79" s="702"/>
      <c r="M79" s="703"/>
      <c r="N79" s="703"/>
      <c r="O79" s="703"/>
      <c r="P79" s="704"/>
      <c r="Q79" s="697"/>
      <c r="R79" s="697"/>
      <c r="S79" s="697"/>
      <c r="T79" s="697"/>
      <c r="U79" s="697"/>
      <c r="V79" s="101"/>
      <c r="W79" s="101"/>
      <c r="X79" s="705"/>
      <c r="Y79" s="706"/>
      <c r="Z79" s="509" t="str">
        <f>IFERROR(VLOOKUP(X79, 【参考】数式用!$A$2:$B$48, 2, FALSE), "")</f>
        <v/>
      </c>
      <c r="AA79" s="536"/>
      <c r="AB79" s="537"/>
      <c r="AC79" s="538">
        <f t="shared" si="0"/>
        <v>0</v>
      </c>
      <c r="AD79" s="531"/>
      <c r="AE79" s="209"/>
      <c r="AF79" s="211"/>
    </row>
    <row r="80" spans="1:32" ht="49.95" customHeight="1">
      <c r="A80" s="208">
        <f t="shared" si="2"/>
        <v>42</v>
      </c>
      <c r="B80" s="714"/>
      <c r="C80" s="715"/>
      <c r="D80" s="715"/>
      <c r="E80" s="715"/>
      <c r="F80" s="715"/>
      <c r="G80" s="715"/>
      <c r="H80" s="715"/>
      <c r="I80" s="715"/>
      <c r="J80" s="715"/>
      <c r="K80" s="716"/>
      <c r="L80" s="702"/>
      <c r="M80" s="703"/>
      <c r="N80" s="703"/>
      <c r="O80" s="703"/>
      <c r="P80" s="704"/>
      <c r="Q80" s="697"/>
      <c r="R80" s="697"/>
      <c r="S80" s="697"/>
      <c r="T80" s="697"/>
      <c r="U80" s="697"/>
      <c r="V80" s="101"/>
      <c r="W80" s="101"/>
      <c r="X80" s="705"/>
      <c r="Y80" s="706"/>
      <c r="Z80" s="509" t="str">
        <f>IFERROR(VLOOKUP(X80, 【参考】数式用!$A$2:$B$48, 2, FALSE), "")</f>
        <v/>
      </c>
      <c r="AA80" s="536"/>
      <c r="AB80" s="537"/>
      <c r="AC80" s="538">
        <f t="shared" si="0"/>
        <v>0</v>
      </c>
      <c r="AD80" s="531"/>
      <c r="AE80" s="209"/>
      <c r="AF80" s="211"/>
    </row>
    <row r="81" spans="1:32" ht="49.95" customHeight="1">
      <c r="A81" s="208">
        <f t="shared" si="2"/>
        <v>43</v>
      </c>
      <c r="B81" s="714"/>
      <c r="C81" s="715"/>
      <c r="D81" s="715"/>
      <c r="E81" s="715"/>
      <c r="F81" s="715"/>
      <c r="G81" s="715"/>
      <c r="H81" s="715"/>
      <c r="I81" s="715"/>
      <c r="J81" s="715"/>
      <c r="K81" s="716"/>
      <c r="L81" s="702"/>
      <c r="M81" s="703"/>
      <c r="N81" s="703"/>
      <c r="O81" s="703"/>
      <c r="P81" s="704"/>
      <c r="Q81" s="697"/>
      <c r="R81" s="697"/>
      <c r="S81" s="697"/>
      <c r="T81" s="697"/>
      <c r="U81" s="697"/>
      <c r="V81" s="101"/>
      <c r="W81" s="101"/>
      <c r="X81" s="705"/>
      <c r="Y81" s="706"/>
      <c r="Z81" s="509" t="str">
        <f>IFERROR(VLOOKUP(X81, 【参考】数式用!$A$2:$B$48, 2, FALSE), "")</f>
        <v/>
      </c>
      <c r="AA81" s="536"/>
      <c r="AB81" s="537"/>
      <c r="AC81" s="538">
        <f t="shared" si="0"/>
        <v>0</v>
      </c>
      <c r="AD81" s="531"/>
      <c r="AE81" s="209"/>
      <c r="AF81" s="211"/>
    </row>
    <row r="82" spans="1:32" ht="49.95" customHeight="1">
      <c r="A82" s="208">
        <f t="shared" si="2"/>
        <v>44</v>
      </c>
      <c r="B82" s="714"/>
      <c r="C82" s="715"/>
      <c r="D82" s="715"/>
      <c r="E82" s="715"/>
      <c r="F82" s="715"/>
      <c r="G82" s="715"/>
      <c r="H82" s="715"/>
      <c r="I82" s="715"/>
      <c r="J82" s="715"/>
      <c r="K82" s="716"/>
      <c r="L82" s="702"/>
      <c r="M82" s="703"/>
      <c r="N82" s="703"/>
      <c r="O82" s="703"/>
      <c r="P82" s="704"/>
      <c r="Q82" s="697"/>
      <c r="R82" s="697"/>
      <c r="S82" s="697"/>
      <c r="T82" s="697"/>
      <c r="U82" s="697"/>
      <c r="V82" s="101"/>
      <c r="W82" s="101"/>
      <c r="X82" s="705"/>
      <c r="Y82" s="706"/>
      <c r="Z82" s="509" t="str">
        <f>IFERROR(VLOOKUP(X82, 【参考】数式用!$A$2:$B$48, 2, FALSE), "")</f>
        <v/>
      </c>
      <c r="AA82" s="536"/>
      <c r="AB82" s="537"/>
      <c r="AC82" s="538">
        <f t="shared" si="0"/>
        <v>0</v>
      </c>
      <c r="AD82" s="531"/>
      <c r="AE82" s="209"/>
      <c r="AF82" s="211"/>
    </row>
    <row r="83" spans="1:32" ht="49.95" customHeight="1">
      <c r="A83" s="208">
        <f t="shared" si="2"/>
        <v>45</v>
      </c>
      <c r="B83" s="721"/>
      <c r="C83" s="722"/>
      <c r="D83" s="722"/>
      <c r="E83" s="722"/>
      <c r="F83" s="722"/>
      <c r="G83" s="722"/>
      <c r="H83" s="722"/>
      <c r="I83" s="722"/>
      <c r="J83" s="722"/>
      <c r="K83" s="722"/>
      <c r="L83" s="702"/>
      <c r="M83" s="703"/>
      <c r="N83" s="703"/>
      <c r="O83" s="703"/>
      <c r="P83" s="704"/>
      <c r="Q83" s="697"/>
      <c r="R83" s="697"/>
      <c r="S83" s="697"/>
      <c r="T83" s="697"/>
      <c r="U83" s="697"/>
      <c r="V83" s="101"/>
      <c r="W83" s="101"/>
      <c r="X83" s="705"/>
      <c r="Y83" s="706"/>
      <c r="Z83" s="509" t="str">
        <f>IFERROR(VLOOKUP(X83, 【参考】数式用!$A$2:$B$48, 2, FALSE), "")</f>
        <v/>
      </c>
      <c r="AA83" s="536"/>
      <c r="AB83" s="537"/>
      <c r="AC83" s="538">
        <f t="shared" si="0"/>
        <v>0</v>
      </c>
      <c r="AD83" s="531"/>
      <c r="AE83" s="209"/>
      <c r="AF83" s="211"/>
    </row>
    <row r="84" spans="1:32" ht="49.95" customHeight="1">
      <c r="A84" s="208">
        <f t="shared" si="2"/>
        <v>46</v>
      </c>
      <c r="B84" s="721"/>
      <c r="C84" s="722"/>
      <c r="D84" s="722"/>
      <c r="E84" s="722"/>
      <c r="F84" s="722"/>
      <c r="G84" s="722"/>
      <c r="H84" s="722"/>
      <c r="I84" s="722"/>
      <c r="J84" s="722"/>
      <c r="K84" s="722"/>
      <c r="L84" s="702"/>
      <c r="M84" s="703"/>
      <c r="N84" s="703"/>
      <c r="O84" s="703"/>
      <c r="P84" s="704"/>
      <c r="Q84" s="697"/>
      <c r="R84" s="697"/>
      <c r="S84" s="697"/>
      <c r="T84" s="697"/>
      <c r="U84" s="697"/>
      <c r="V84" s="101"/>
      <c r="W84" s="101"/>
      <c r="X84" s="705"/>
      <c r="Y84" s="706"/>
      <c r="Z84" s="509" t="str">
        <f>IFERROR(VLOOKUP(X84, 【参考】数式用!$A$2:$B$48, 2, FALSE), "")</f>
        <v/>
      </c>
      <c r="AA84" s="536"/>
      <c r="AB84" s="537"/>
      <c r="AC84" s="538">
        <f t="shared" si="0"/>
        <v>0</v>
      </c>
      <c r="AD84" s="531"/>
      <c r="AE84" s="209"/>
      <c r="AF84" s="211"/>
    </row>
    <row r="85" spans="1:32" ht="49.95" customHeight="1">
      <c r="A85" s="208">
        <f t="shared" si="2"/>
        <v>47</v>
      </c>
      <c r="B85" s="721"/>
      <c r="C85" s="722"/>
      <c r="D85" s="722"/>
      <c r="E85" s="722"/>
      <c r="F85" s="722"/>
      <c r="G85" s="722"/>
      <c r="H85" s="722"/>
      <c r="I85" s="722"/>
      <c r="J85" s="722"/>
      <c r="K85" s="722"/>
      <c r="L85" s="702"/>
      <c r="M85" s="703"/>
      <c r="N85" s="703"/>
      <c r="O85" s="703"/>
      <c r="P85" s="704"/>
      <c r="Q85" s="697"/>
      <c r="R85" s="697"/>
      <c r="S85" s="697"/>
      <c r="T85" s="697"/>
      <c r="U85" s="697"/>
      <c r="V85" s="101"/>
      <c r="W85" s="101"/>
      <c r="X85" s="705"/>
      <c r="Y85" s="706"/>
      <c r="Z85" s="509" t="str">
        <f>IFERROR(VLOOKUP(X85, 【参考】数式用!$A$2:$B$48, 2, FALSE), "")</f>
        <v/>
      </c>
      <c r="AA85" s="536"/>
      <c r="AB85" s="537"/>
      <c r="AC85" s="538">
        <f t="shared" si="0"/>
        <v>0</v>
      </c>
      <c r="AD85" s="531"/>
      <c r="AE85" s="209"/>
      <c r="AF85" s="211"/>
    </row>
    <row r="86" spans="1:32" ht="49.95" customHeight="1">
      <c r="A86" s="208">
        <f t="shared" si="2"/>
        <v>48</v>
      </c>
      <c r="B86" s="721"/>
      <c r="C86" s="722"/>
      <c r="D86" s="722"/>
      <c r="E86" s="722"/>
      <c r="F86" s="722"/>
      <c r="G86" s="722"/>
      <c r="H86" s="722"/>
      <c r="I86" s="722"/>
      <c r="J86" s="722"/>
      <c r="K86" s="722"/>
      <c r="L86" s="702"/>
      <c r="M86" s="703"/>
      <c r="N86" s="703"/>
      <c r="O86" s="703"/>
      <c r="P86" s="704"/>
      <c r="Q86" s="697"/>
      <c r="R86" s="697"/>
      <c r="S86" s="697"/>
      <c r="T86" s="697"/>
      <c r="U86" s="697"/>
      <c r="V86" s="101"/>
      <c r="W86" s="101"/>
      <c r="X86" s="705"/>
      <c r="Y86" s="706"/>
      <c r="Z86" s="509" t="str">
        <f>IFERROR(VLOOKUP(X86, 【参考】数式用!$A$2:$B$48, 2, FALSE), "")</f>
        <v/>
      </c>
      <c r="AA86" s="536"/>
      <c r="AB86" s="537"/>
      <c r="AC86" s="538">
        <f t="shared" si="0"/>
        <v>0</v>
      </c>
      <c r="AD86" s="531"/>
      <c r="AE86" s="209"/>
      <c r="AF86" s="211"/>
    </row>
    <row r="87" spans="1:32" ht="49.95" customHeight="1">
      <c r="A87" s="208">
        <f t="shared" si="2"/>
        <v>49</v>
      </c>
      <c r="B87" s="721"/>
      <c r="C87" s="722"/>
      <c r="D87" s="722"/>
      <c r="E87" s="722"/>
      <c r="F87" s="722"/>
      <c r="G87" s="722"/>
      <c r="H87" s="722"/>
      <c r="I87" s="722"/>
      <c r="J87" s="722"/>
      <c r="K87" s="722"/>
      <c r="L87" s="702"/>
      <c r="M87" s="703"/>
      <c r="N87" s="703"/>
      <c r="O87" s="703"/>
      <c r="P87" s="704"/>
      <c r="Q87" s="697"/>
      <c r="R87" s="697"/>
      <c r="S87" s="697"/>
      <c r="T87" s="697"/>
      <c r="U87" s="697"/>
      <c r="V87" s="101"/>
      <c r="W87" s="101"/>
      <c r="X87" s="705"/>
      <c r="Y87" s="706"/>
      <c r="Z87" s="509" t="str">
        <f>IFERROR(VLOOKUP(X87, 【参考】数式用!$A$2:$B$48, 2, FALSE), "")</f>
        <v/>
      </c>
      <c r="AA87" s="536"/>
      <c r="AB87" s="537"/>
      <c r="AC87" s="538">
        <f t="shared" si="0"/>
        <v>0</v>
      </c>
      <c r="AD87" s="531"/>
      <c r="AE87" s="209"/>
      <c r="AF87" s="211"/>
    </row>
    <row r="88" spans="1:32" ht="49.95" customHeight="1">
      <c r="A88" s="208">
        <f t="shared" si="2"/>
        <v>50</v>
      </c>
      <c r="B88" s="721"/>
      <c r="C88" s="722"/>
      <c r="D88" s="722"/>
      <c r="E88" s="722"/>
      <c r="F88" s="722"/>
      <c r="G88" s="722"/>
      <c r="H88" s="722"/>
      <c r="I88" s="722"/>
      <c r="J88" s="722"/>
      <c r="K88" s="722"/>
      <c r="L88" s="702"/>
      <c r="M88" s="703"/>
      <c r="N88" s="703"/>
      <c r="O88" s="703"/>
      <c r="P88" s="704"/>
      <c r="Q88" s="697"/>
      <c r="R88" s="697"/>
      <c r="S88" s="697"/>
      <c r="T88" s="697"/>
      <c r="U88" s="697"/>
      <c r="V88" s="101"/>
      <c r="W88" s="101"/>
      <c r="X88" s="705"/>
      <c r="Y88" s="706"/>
      <c r="Z88" s="509" t="str">
        <f>IFERROR(VLOOKUP(X88, 【参考】数式用!$A$2:$B$48, 2, FALSE), "")</f>
        <v/>
      </c>
      <c r="AA88" s="536"/>
      <c r="AB88" s="537"/>
      <c r="AC88" s="538">
        <f t="shared" si="0"/>
        <v>0</v>
      </c>
      <c r="AD88" s="531"/>
      <c r="AE88" s="209"/>
      <c r="AF88" s="211"/>
    </row>
    <row r="89" spans="1:32" ht="49.95" customHeight="1">
      <c r="A89" s="208">
        <f t="shared" si="2"/>
        <v>51</v>
      </c>
      <c r="B89" s="721"/>
      <c r="C89" s="722"/>
      <c r="D89" s="722"/>
      <c r="E89" s="722"/>
      <c r="F89" s="722"/>
      <c r="G89" s="722"/>
      <c r="H89" s="722"/>
      <c r="I89" s="722"/>
      <c r="J89" s="722"/>
      <c r="K89" s="722"/>
      <c r="L89" s="702"/>
      <c r="M89" s="703"/>
      <c r="N89" s="703"/>
      <c r="O89" s="703"/>
      <c r="P89" s="704"/>
      <c r="Q89" s="697"/>
      <c r="R89" s="697"/>
      <c r="S89" s="697"/>
      <c r="T89" s="697"/>
      <c r="U89" s="697"/>
      <c r="V89" s="101"/>
      <c r="W89" s="101"/>
      <c r="X89" s="705"/>
      <c r="Y89" s="706"/>
      <c r="Z89" s="509" t="str">
        <f>IFERROR(VLOOKUP(X89, 【参考】数式用!$A$2:$B$48, 2, FALSE), "")</f>
        <v/>
      </c>
      <c r="AA89" s="536"/>
      <c r="AB89" s="537"/>
      <c r="AC89" s="538">
        <f t="shared" si="0"/>
        <v>0</v>
      </c>
      <c r="AD89" s="531"/>
      <c r="AE89" s="209"/>
      <c r="AF89" s="211"/>
    </row>
    <row r="90" spans="1:32" ht="49.95" customHeight="1">
      <c r="A90" s="208">
        <f t="shared" si="2"/>
        <v>52</v>
      </c>
      <c r="B90" s="721"/>
      <c r="C90" s="722"/>
      <c r="D90" s="722"/>
      <c r="E90" s="722"/>
      <c r="F90" s="722"/>
      <c r="G90" s="722"/>
      <c r="H90" s="722"/>
      <c r="I90" s="722"/>
      <c r="J90" s="722"/>
      <c r="K90" s="722"/>
      <c r="L90" s="702"/>
      <c r="M90" s="703"/>
      <c r="N90" s="703"/>
      <c r="O90" s="703"/>
      <c r="P90" s="704"/>
      <c r="Q90" s="697"/>
      <c r="R90" s="697"/>
      <c r="S90" s="697"/>
      <c r="T90" s="697"/>
      <c r="U90" s="697"/>
      <c r="V90" s="101"/>
      <c r="W90" s="101"/>
      <c r="X90" s="705"/>
      <c r="Y90" s="706"/>
      <c r="Z90" s="509" t="str">
        <f>IFERROR(VLOOKUP(X90, 【参考】数式用!$A$2:$B$48, 2, FALSE), "")</f>
        <v/>
      </c>
      <c r="AA90" s="536"/>
      <c r="AB90" s="537"/>
      <c r="AC90" s="538">
        <f t="shared" si="0"/>
        <v>0</v>
      </c>
      <c r="AD90" s="531"/>
      <c r="AE90" s="209"/>
      <c r="AF90" s="211"/>
    </row>
    <row r="91" spans="1:32" ht="49.95" customHeight="1">
      <c r="A91" s="208">
        <f t="shared" si="2"/>
        <v>53</v>
      </c>
      <c r="B91" s="721"/>
      <c r="C91" s="722"/>
      <c r="D91" s="722"/>
      <c r="E91" s="722"/>
      <c r="F91" s="722"/>
      <c r="G91" s="722"/>
      <c r="H91" s="722"/>
      <c r="I91" s="722"/>
      <c r="J91" s="722"/>
      <c r="K91" s="722"/>
      <c r="L91" s="702"/>
      <c r="M91" s="703"/>
      <c r="N91" s="703"/>
      <c r="O91" s="703"/>
      <c r="P91" s="704"/>
      <c r="Q91" s="697"/>
      <c r="R91" s="697"/>
      <c r="S91" s="697"/>
      <c r="T91" s="697"/>
      <c r="U91" s="697"/>
      <c r="V91" s="101"/>
      <c r="W91" s="101"/>
      <c r="X91" s="705"/>
      <c r="Y91" s="706"/>
      <c r="Z91" s="509" t="str">
        <f>IFERROR(VLOOKUP(X91, 【参考】数式用!$A$2:$B$48, 2, FALSE), "")</f>
        <v/>
      </c>
      <c r="AA91" s="536"/>
      <c r="AB91" s="537"/>
      <c r="AC91" s="538">
        <f t="shared" si="0"/>
        <v>0</v>
      </c>
      <c r="AD91" s="531"/>
      <c r="AE91" s="209"/>
      <c r="AF91" s="211"/>
    </row>
    <row r="92" spans="1:32" ht="49.95" customHeight="1">
      <c r="A92" s="208">
        <f t="shared" si="2"/>
        <v>54</v>
      </c>
      <c r="B92" s="721"/>
      <c r="C92" s="722"/>
      <c r="D92" s="722"/>
      <c r="E92" s="722"/>
      <c r="F92" s="722"/>
      <c r="G92" s="722"/>
      <c r="H92" s="722"/>
      <c r="I92" s="722"/>
      <c r="J92" s="722"/>
      <c r="K92" s="722"/>
      <c r="L92" s="702"/>
      <c r="M92" s="703"/>
      <c r="N92" s="703"/>
      <c r="O92" s="703"/>
      <c r="P92" s="704"/>
      <c r="Q92" s="697"/>
      <c r="R92" s="697"/>
      <c r="S92" s="697"/>
      <c r="T92" s="697"/>
      <c r="U92" s="697"/>
      <c r="V92" s="101"/>
      <c r="W92" s="101"/>
      <c r="X92" s="705"/>
      <c r="Y92" s="706"/>
      <c r="Z92" s="509" t="str">
        <f>IFERROR(VLOOKUP(X92, 【参考】数式用!$A$2:$B$48, 2, FALSE), "")</f>
        <v/>
      </c>
      <c r="AA92" s="536"/>
      <c r="AB92" s="537"/>
      <c r="AC92" s="538">
        <f t="shared" si="0"/>
        <v>0</v>
      </c>
      <c r="AD92" s="531"/>
      <c r="AE92" s="209"/>
      <c r="AF92" s="211"/>
    </row>
    <row r="93" spans="1:32" ht="49.95" customHeight="1">
      <c r="A93" s="208">
        <f t="shared" si="2"/>
        <v>55</v>
      </c>
      <c r="B93" s="721"/>
      <c r="C93" s="722"/>
      <c r="D93" s="722"/>
      <c r="E93" s="722"/>
      <c r="F93" s="722"/>
      <c r="G93" s="722"/>
      <c r="H93" s="722"/>
      <c r="I93" s="722"/>
      <c r="J93" s="722"/>
      <c r="K93" s="722"/>
      <c r="L93" s="702"/>
      <c r="M93" s="703"/>
      <c r="N93" s="703"/>
      <c r="O93" s="703"/>
      <c r="P93" s="704"/>
      <c r="Q93" s="697"/>
      <c r="R93" s="697"/>
      <c r="S93" s="697"/>
      <c r="T93" s="697"/>
      <c r="U93" s="697"/>
      <c r="V93" s="101"/>
      <c r="W93" s="101"/>
      <c r="X93" s="705"/>
      <c r="Y93" s="706"/>
      <c r="Z93" s="509" t="str">
        <f>IFERROR(VLOOKUP(X93, 【参考】数式用!$A$2:$B$48, 2, FALSE), "")</f>
        <v/>
      </c>
      <c r="AA93" s="536"/>
      <c r="AB93" s="537"/>
      <c r="AC93" s="538">
        <f t="shared" si="0"/>
        <v>0</v>
      </c>
      <c r="AD93" s="531"/>
      <c r="AE93" s="209"/>
      <c r="AF93" s="211"/>
    </row>
    <row r="94" spans="1:32" ht="49.95" customHeight="1">
      <c r="A94" s="208">
        <f t="shared" si="2"/>
        <v>56</v>
      </c>
      <c r="B94" s="721"/>
      <c r="C94" s="722"/>
      <c r="D94" s="722"/>
      <c r="E94" s="722"/>
      <c r="F94" s="722"/>
      <c r="G94" s="722"/>
      <c r="H94" s="722"/>
      <c r="I94" s="722"/>
      <c r="J94" s="722"/>
      <c r="K94" s="722"/>
      <c r="L94" s="702"/>
      <c r="M94" s="703"/>
      <c r="N94" s="703"/>
      <c r="O94" s="703"/>
      <c r="P94" s="704"/>
      <c r="Q94" s="697"/>
      <c r="R94" s="697"/>
      <c r="S94" s="697"/>
      <c r="T94" s="697"/>
      <c r="U94" s="697"/>
      <c r="V94" s="101"/>
      <c r="W94" s="101"/>
      <c r="X94" s="705"/>
      <c r="Y94" s="706"/>
      <c r="Z94" s="509" t="str">
        <f>IFERROR(VLOOKUP(X94, 【参考】数式用!$A$2:$B$48, 2, FALSE), "")</f>
        <v/>
      </c>
      <c r="AA94" s="536"/>
      <c r="AB94" s="537"/>
      <c r="AC94" s="538">
        <f t="shared" si="0"/>
        <v>0</v>
      </c>
      <c r="AD94" s="531"/>
      <c r="AE94" s="209"/>
      <c r="AF94" s="211"/>
    </row>
    <row r="95" spans="1:32" ht="49.95" customHeight="1">
      <c r="A95" s="208">
        <f t="shared" si="2"/>
        <v>57</v>
      </c>
      <c r="B95" s="721"/>
      <c r="C95" s="722"/>
      <c r="D95" s="722"/>
      <c r="E95" s="722"/>
      <c r="F95" s="722"/>
      <c r="G95" s="722"/>
      <c r="H95" s="722"/>
      <c r="I95" s="722"/>
      <c r="J95" s="722"/>
      <c r="K95" s="722"/>
      <c r="L95" s="702"/>
      <c r="M95" s="703"/>
      <c r="N95" s="703"/>
      <c r="O95" s="703"/>
      <c r="P95" s="704"/>
      <c r="Q95" s="697"/>
      <c r="R95" s="697"/>
      <c r="S95" s="697"/>
      <c r="T95" s="697"/>
      <c r="U95" s="697"/>
      <c r="V95" s="101"/>
      <c r="W95" s="101"/>
      <c r="X95" s="705"/>
      <c r="Y95" s="706"/>
      <c r="Z95" s="509" t="str">
        <f>IFERROR(VLOOKUP(X95, 【参考】数式用!$A$2:$B$48, 2, FALSE), "")</f>
        <v/>
      </c>
      <c r="AA95" s="536"/>
      <c r="AB95" s="537"/>
      <c r="AC95" s="538">
        <f t="shared" si="0"/>
        <v>0</v>
      </c>
      <c r="AD95" s="531"/>
      <c r="AE95" s="209"/>
      <c r="AF95" s="211"/>
    </row>
    <row r="96" spans="1:32" ht="49.95" customHeight="1">
      <c r="A96" s="208">
        <f t="shared" si="2"/>
        <v>58</v>
      </c>
      <c r="B96" s="721"/>
      <c r="C96" s="722"/>
      <c r="D96" s="722"/>
      <c r="E96" s="722"/>
      <c r="F96" s="722"/>
      <c r="G96" s="722"/>
      <c r="H96" s="722"/>
      <c r="I96" s="722"/>
      <c r="J96" s="722"/>
      <c r="K96" s="722"/>
      <c r="L96" s="702"/>
      <c r="M96" s="703"/>
      <c r="N96" s="703"/>
      <c r="O96" s="703"/>
      <c r="P96" s="704"/>
      <c r="Q96" s="697"/>
      <c r="R96" s="697"/>
      <c r="S96" s="697"/>
      <c r="T96" s="697"/>
      <c r="U96" s="697"/>
      <c r="V96" s="101"/>
      <c r="W96" s="101"/>
      <c r="X96" s="705"/>
      <c r="Y96" s="706"/>
      <c r="Z96" s="509" t="str">
        <f>IFERROR(VLOOKUP(X96, 【参考】数式用!$A$2:$B$48, 2, FALSE), "")</f>
        <v/>
      </c>
      <c r="AA96" s="536"/>
      <c r="AB96" s="537"/>
      <c r="AC96" s="538">
        <f t="shared" si="0"/>
        <v>0</v>
      </c>
      <c r="AD96" s="531"/>
      <c r="AE96" s="209"/>
      <c r="AF96" s="211"/>
    </row>
    <row r="97" spans="1:32" ht="49.95" customHeight="1">
      <c r="A97" s="208">
        <f t="shared" si="2"/>
        <v>59</v>
      </c>
      <c r="B97" s="721"/>
      <c r="C97" s="722"/>
      <c r="D97" s="722"/>
      <c r="E97" s="722"/>
      <c r="F97" s="722"/>
      <c r="G97" s="722"/>
      <c r="H97" s="722"/>
      <c r="I97" s="722"/>
      <c r="J97" s="722"/>
      <c r="K97" s="722"/>
      <c r="L97" s="702"/>
      <c r="M97" s="703"/>
      <c r="N97" s="703"/>
      <c r="O97" s="703"/>
      <c r="P97" s="704"/>
      <c r="Q97" s="697"/>
      <c r="R97" s="697"/>
      <c r="S97" s="697"/>
      <c r="T97" s="697"/>
      <c r="U97" s="697"/>
      <c r="V97" s="101"/>
      <c r="W97" s="101"/>
      <c r="X97" s="705"/>
      <c r="Y97" s="706"/>
      <c r="Z97" s="509" t="str">
        <f>IFERROR(VLOOKUP(X97, 【参考】数式用!$A$2:$B$48, 2, FALSE), "")</f>
        <v/>
      </c>
      <c r="AA97" s="536"/>
      <c r="AB97" s="537"/>
      <c r="AC97" s="538">
        <f t="shared" si="0"/>
        <v>0</v>
      </c>
      <c r="AD97" s="531"/>
      <c r="AE97" s="209"/>
      <c r="AF97" s="211"/>
    </row>
    <row r="98" spans="1:32" ht="49.95" customHeight="1">
      <c r="A98" s="208">
        <f t="shared" si="2"/>
        <v>60</v>
      </c>
      <c r="B98" s="721"/>
      <c r="C98" s="722"/>
      <c r="D98" s="722"/>
      <c r="E98" s="722"/>
      <c r="F98" s="722"/>
      <c r="G98" s="722"/>
      <c r="H98" s="722"/>
      <c r="I98" s="722"/>
      <c r="J98" s="722"/>
      <c r="K98" s="722"/>
      <c r="L98" s="702"/>
      <c r="M98" s="703"/>
      <c r="N98" s="703"/>
      <c r="O98" s="703"/>
      <c r="P98" s="704"/>
      <c r="Q98" s="697"/>
      <c r="R98" s="697"/>
      <c r="S98" s="697"/>
      <c r="T98" s="697"/>
      <c r="U98" s="697"/>
      <c r="V98" s="101"/>
      <c r="W98" s="101"/>
      <c r="X98" s="705"/>
      <c r="Y98" s="706"/>
      <c r="Z98" s="509" t="str">
        <f>IFERROR(VLOOKUP(X98, 【参考】数式用!$A$2:$B$48, 2, FALSE), "")</f>
        <v/>
      </c>
      <c r="AA98" s="536"/>
      <c r="AB98" s="537"/>
      <c r="AC98" s="538">
        <f t="shared" si="0"/>
        <v>0</v>
      </c>
      <c r="AD98" s="531"/>
      <c r="AE98" s="209"/>
      <c r="AF98" s="211"/>
    </row>
    <row r="99" spans="1:32" ht="49.95" customHeight="1">
      <c r="A99" s="208">
        <f t="shared" si="2"/>
        <v>61</v>
      </c>
      <c r="B99" s="721"/>
      <c r="C99" s="722"/>
      <c r="D99" s="722"/>
      <c r="E99" s="722"/>
      <c r="F99" s="722"/>
      <c r="G99" s="722"/>
      <c r="H99" s="722"/>
      <c r="I99" s="722"/>
      <c r="J99" s="722"/>
      <c r="K99" s="722"/>
      <c r="L99" s="702"/>
      <c r="M99" s="703"/>
      <c r="N99" s="703"/>
      <c r="O99" s="703"/>
      <c r="P99" s="704"/>
      <c r="Q99" s="697"/>
      <c r="R99" s="697"/>
      <c r="S99" s="697"/>
      <c r="T99" s="697"/>
      <c r="U99" s="697"/>
      <c r="V99" s="101"/>
      <c r="W99" s="101"/>
      <c r="X99" s="705"/>
      <c r="Y99" s="706"/>
      <c r="Z99" s="509" t="str">
        <f>IFERROR(VLOOKUP(X99, 【参考】数式用!$A$2:$B$48, 2, FALSE), "")</f>
        <v/>
      </c>
      <c r="AA99" s="536"/>
      <c r="AB99" s="537"/>
      <c r="AC99" s="538">
        <f t="shared" si="0"/>
        <v>0</v>
      </c>
      <c r="AD99" s="531"/>
      <c r="AE99" s="209"/>
      <c r="AF99" s="211"/>
    </row>
    <row r="100" spans="1:32" ht="49.95" customHeight="1">
      <c r="A100" s="208">
        <f t="shared" si="2"/>
        <v>62</v>
      </c>
      <c r="B100" s="721"/>
      <c r="C100" s="722"/>
      <c r="D100" s="722"/>
      <c r="E100" s="722"/>
      <c r="F100" s="722"/>
      <c r="G100" s="722"/>
      <c r="H100" s="722"/>
      <c r="I100" s="722"/>
      <c r="J100" s="722"/>
      <c r="K100" s="722"/>
      <c r="L100" s="702"/>
      <c r="M100" s="703"/>
      <c r="N100" s="703"/>
      <c r="O100" s="703"/>
      <c r="P100" s="704"/>
      <c r="Q100" s="697"/>
      <c r="R100" s="697"/>
      <c r="S100" s="697"/>
      <c r="T100" s="697"/>
      <c r="U100" s="697"/>
      <c r="V100" s="101"/>
      <c r="W100" s="101"/>
      <c r="X100" s="705"/>
      <c r="Y100" s="706"/>
      <c r="Z100" s="509" t="str">
        <f>IFERROR(VLOOKUP(X100, 【参考】数式用!$A$2:$B$48, 2, FALSE), "")</f>
        <v/>
      </c>
      <c r="AA100" s="536"/>
      <c r="AB100" s="537"/>
      <c r="AC100" s="538">
        <f t="shared" si="0"/>
        <v>0</v>
      </c>
      <c r="AD100" s="531"/>
      <c r="AE100" s="209"/>
      <c r="AF100" s="211"/>
    </row>
    <row r="101" spans="1:32" ht="49.95" customHeight="1">
      <c r="A101" s="208">
        <f t="shared" si="2"/>
        <v>63</v>
      </c>
      <c r="B101" s="721"/>
      <c r="C101" s="722"/>
      <c r="D101" s="722"/>
      <c r="E101" s="722"/>
      <c r="F101" s="722"/>
      <c r="G101" s="722"/>
      <c r="H101" s="722"/>
      <c r="I101" s="722"/>
      <c r="J101" s="722"/>
      <c r="K101" s="722"/>
      <c r="L101" s="702"/>
      <c r="M101" s="703"/>
      <c r="N101" s="703"/>
      <c r="O101" s="703"/>
      <c r="P101" s="704"/>
      <c r="Q101" s="697"/>
      <c r="R101" s="697"/>
      <c r="S101" s="697"/>
      <c r="T101" s="697"/>
      <c r="U101" s="697"/>
      <c r="V101" s="101"/>
      <c r="W101" s="101"/>
      <c r="X101" s="705"/>
      <c r="Y101" s="706"/>
      <c r="Z101" s="509" t="str">
        <f>IFERROR(VLOOKUP(X101, 【参考】数式用!$A$2:$B$48, 2, FALSE), "")</f>
        <v/>
      </c>
      <c r="AA101" s="536"/>
      <c r="AB101" s="537"/>
      <c r="AC101" s="538">
        <f t="shared" si="0"/>
        <v>0</v>
      </c>
      <c r="AD101" s="531"/>
      <c r="AE101" s="209"/>
      <c r="AF101" s="211"/>
    </row>
    <row r="102" spans="1:32" ht="49.95" customHeight="1">
      <c r="A102" s="208">
        <f t="shared" si="2"/>
        <v>64</v>
      </c>
      <c r="B102" s="721"/>
      <c r="C102" s="722"/>
      <c r="D102" s="722"/>
      <c r="E102" s="722"/>
      <c r="F102" s="722"/>
      <c r="G102" s="722"/>
      <c r="H102" s="722"/>
      <c r="I102" s="722"/>
      <c r="J102" s="722"/>
      <c r="K102" s="722"/>
      <c r="L102" s="702"/>
      <c r="M102" s="703"/>
      <c r="N102" s="703"/>
      <c r="O102" s="703"/>
      <c r="P102" s="704"/>
      <c r="Q102" s="697"/>
      <c r="R102" s="697"/>
      <c r="S102" s="697"/>
      <c r="T102" s="697"/>
      <c r="U102" s="697"/>
      <c r="V102" s="101"/>
      <c r="W102" s="101"/>
      <c r="X102" s="705"/>
      <c r="Y102" s="706"/>
      <c r="Z102" s="509" t="str">
        <f>IFERROR(VLOOKUP(X102, 【参考】数式用!$A$2:$B$48, 2, FALSE), "")</f>
        <v/>
      </c>
      <c r="AA102" s="536"/>
      <c r="AB102" s="537"/>
      <c r="AC102" s="538">
        <f t="shared" si="0"/>
        <v>0</v>
      </c>
      <c r="AD102" s="531"/>
      <c r="AE102" s="209"/>
      <c r="AF102" s="211"/>
    </row>
    <row r="103" spans="1:32" ht="49.95" customHeight="1">
      <c r="A103" s="208">
        <f t="shared" si="2"/>
        <v>65</v>
      </c>
      <c r="B103" s="721"/>
      <c r="C103" s="722"/>
      <c r="D103" s="722"/>
      <c r="E103" s="722"/>
      <c r="F103" s="722"/>
      <c r="G103" s="722"/>
      <c r="H103" s="722"/>
      <c r="I103" s="722"/>
      <c r="J103" s="722"/>
      <c r="K103" s="722"/>
      <c r="L103" s="702"/>
      <c r="M103" s="703"/>
      <c r="N103" s="703"/>
      <c r="O103" s="703"/>
      <c r="P103" s="704"/>
      <c r="Q103" s="697"/>
      <c r="R103" s="697"/>
      <c r="S103" s="697"/>
      <c r="T103" s="697"/>
      <c r="U103" s="697"/>
      <c r="V103" s="101"/>
      <c r="W103" s="101"/>
      <c r="X103" s="705"/>
      <c r="Y103" s="706"/>
      <c r="Z103" s="509" t="str">
        <f>IFERROR(VLOOKUP(X103, 【参考】数式用!$A$2:$B$48, 2, FALSE), "")</f>
        <v/>
      </c>
      <c r="AA103" s="536"/>
      <c r="AB103" s="537"/>
      <c r="AC103" s="538">
        <f t="shared" si="0"/>
        <v>0</v>
      </c>
      <c r="AD103" s="531"/>
      <c r="AE103" s="209"/>
      <c r="AF103" s="211"/>
    </row>
    <row r="104" spans="1:32" ht="49.95" customHeight="1">
      <c r="A104" s="208">
        <f t="shared" si="2"/>
        <v>66</v>
      </c>
      <c r="B104" s="721"/>
      <c r="C104" s="722"/>
      <c r="D104" s="722"/>
      <c r="E104" s="722"/>
      <c r="F104" s="722"/>
      <c r="G104" s="722"/>
      <c r="H104" s="722"/>
      <c r="I104" s="722"/>
      <c r="J104" s="722"/>
      <c r="K104" s="722"/>
      <c r="L104" s="702"/>
      <c r="M104" s="703"/>
      <c r="N104" s="703"/>
      <c r="O104" s="703"/>
      <c r="P104" s="704"/>
      <c r="Q104" s="697"/>
      <c r="R104" s="697"/>
      <c r="S104" s="697"/>
      <c r="T104" s="697"/>
      <c r="U104" s="697"/>
      <c r="V104" s="101"/>
      <c r="W104" s="101"/>
      <c r="X104" s="705"/>
      <c r="Y104" s="706"/>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21"/>
      <c r="C105" s="722"/>
      <c r="D105" s="722"/>
      <c r="E105" s="722"/>
      <c r="F105" s="722"/>
      <c r="G105" s="722"/>
      <c r="H105" s="722"/>
      <c r="I105" s="722"/>
      <c r="J105" s="722"/>
      <c r="K105" s="722"/>
      <c r="L105" s="702"/>
      <c r="M105" s="703"/>
      <c r="N105" s="703"/>
      <c r="O105" s="703"/>
      <c r="P105" s="704"/>
      <c r="Q105" s="697"/>
      <c r="R105" s="697"/>
      <c r="S105" s="697"/>
      <c r="T105" s="697"/>
      <c r="U105" s="697"/>
      <c r="V105" s="101"/>
      <c r="W105" s="101"/>
      <c r="X105" s="705"/>
      <c r="Y105" s="706"/>
      <c r="Z105" s="509" t="str">
        <f>IFERROR(VLOOKUP(X105, 【参考】数式用!$A$2:$B$48, 2, FALSE), "")</f>
        <v/>
      </c>
      <c r="AA105" s="536"/>
      <c r="AB105" s="537"/>
      <c r="AC105" s="538">
        <f t="shared" si="3"/>
        <v>0</v>
      </c>
      <c r="AD105" s="531"/>
      <c r="AE105" s="209"/>
      <c r="AF105" s="211"/>
    </row>
    <row r="106" spans="1:32" ht="49.95" customHeight="1">
      <c r="A106" s="208">
        <f t="shared" si="4"/>
        <v>68</v>
      </c>
      <c r="B106" s="721"/>
      <c r="C106" s="722"/>
      <c r="D106" s="722"/>
      <c r="E106" s="722"/>
      <c r="F106" s="722"/>
      <c r="G106" s="722"/>
      <c r="H106" s="722"/>
      <c r="I106" s="722"/>
      <c r="J106" s="722"/>
      <c r="K106" s="722"/>
      <c r="L106" s="702"/>
      <c r="M106" s="703"/>
      <c r="N106" s="703"/>
      <c r="O106" s="703"/>
      <c r="P106" s="704"/>
      <c r="Q106" s="697"/>
      <c r="R106" s="697"/>
      <c r="S106" s="697"/>
      <c r="T106" s="697"/>
      <c r="U106" s="697"/>
      <c r="V106" s="101"/>
      <c r="W106" s="101"/>
      <c r="X106" s="705"/>
      <c r="Y106" s="706"/>
      <c r="Z106" s="509" t="str">
        <f>IFERROR(VLOOKUP(X106, 【参考】数式用!$A$2:$B$48, 2, FALSE), "")</f>
        <v/>
      </c>
      <c r="AA106" s="536"/>
      <c r="AB106" s="537"/>
      <c r="AC106" s="538">
        <f t="shared" si="3"/>
        <v>0</v>
      </c>
      <c r="AD106" s="531"/>
      <c r="AE106" s="209"/>
      <c r="AF106" s="211"/>
    </row>
    <row r="107" spans="1:32" ht="49.95" customHeight="1">
      <c r="A107" s="208">
        <f t="shared" si="4"/>
        <v>69</v>
      </c>
      <c r="B107" s="721"/>
      <c r="C107" s="722"/>
      <c r="D107" s="722"/>
      <c r="E107" s="722"/>
      <c r="F107" s="722"/>
      <c r="G107" s="722"/>
      <c r="H107" s="722"/>
      <c r="I107" s="722"/>
      <c r="J107" s="722"/>
      <c r="K107" s="722"/>
      <c r="L107" s="702"/>
      <c r="M107" s="703"/>
      <c r="N107" s="703"/>
      <c r="O107" s="703"/>
      <c r="P107" s="704"/>
      <c r="Q107" s="697"/>
      <c r="R107" s="697"/>
      <c r="S107" s="697"/>
      <c r="T107" s="697"/>
      <c r="U107" s="697"/>
      <c r="V107" s="101"/>
      <c r="W107" s="101"/>
      <c r="X107" s="705"/>
      <c r="Y107" s="706"/>
      <c r="Z107" s="509" t="str">
        <f>IFERROR(VLOOKUP(X107, 【参考】数式用!$A$2:$B$48, 2, FALSE), "")</f>
        <v/>
      </c>
      <c r="AA107" s="536"/>
      <c r="AB107" s="537"/>
      <c r="AC107" s="538">
        <f t="shared" si="3"/>
        <v>0</v>
      </c>
      <c r="AD107" s="531"/>
      <c r="AE107" s="209"/>
      <c r="AF107" s="211"/>
    </row>
    <row r="108" spans="1:32" ht="49.95" customHeight="1">
      <c r="A108" s="208">
        <f t="shared" si="4"/>
        <v>70</v>
      </c>
      <c r="B108" s="721"/>
      <c r="C108" s="722"/>
      <c r="D108" s="722"/>
      <c r="E108" s="722"/>
      <c r="F108" s="722"/>
      <c r="G108" s="722"/>
      <c r="H108" s="722"/>
      <c r="I108" s="722"/>
      <c r="J108" s="722"/>
      <c r="K108" s="722"/>
      <c r="L108" s="702"/>
      <c r="M108" s="703"/>
      <c r="N108" s="703"/>
      <c r="O108" s="703"/>
      <c r="P108" s="704"/>
      <c r="Q108" s="697"/>
      <c r="R108" s="697"/>
      <c r="S108" s="697"/>
      <c r="T108" s="697"/>
      <c r="U108" s="697"/>
      <c r="V108" s="101"/>
      <c r="W108" s="101"/>
      <c r="X108" s="705"/>
      <c r="Y108" s="706"/>
      <c r="Z108" s="509" t="str">
        <f>IFERROR(VLOOKUP(X108, 【参考】数式用!$A$2:$B$48, 2, FALSE), "")</f>
        <v/>
      </c>
      <c r="AA108" s="536"/>
      <c r="AB108" s="537"/>
      <c r="AC108" s="538">
        <f t="shared" si="3"/>
        <v>0</v>
      </c>
      <c r="AD108" s="531"/>
      <c r="AE108" s="209"/>
      <c r="AF108" s="211"/>
    </row>
    <row r="109" spans="1:32" ht="49.95" customHeight="1">
      <c r="A109" s="208">
        <f t="shared" si="4"/>
        <v>71</v>
      </c>
      <c r="B109" s="721"/>
      <c r="C109" s="722"/>
      <c r="D109" s="722"/>
      <c r="E109" s="722"/>
      <c r="F109" s="722"/>
      <c r="G109" s="722"/>
      <c r="H109" s="722"/>
      <c r="I109" s="722"/>
      <c r="J109" s="722"/>
      <c r="K109" s="722"/>
      <c r="L109" s="702"/>
      <c r="M109" s="703"/>
      <c r="N109" s="703"/>
      <c r="O109" s="703"/>
      <c r="P109" s="704"/>
      <c r="Q109" s="697"/>
      <c r="R109" s="697"/>
      <c r="S109" s="697"/>
      <c r="T109" s="697"/>
      <c r="U109" s="697"/>
      <c r="V109" s="101"/>
      <c r="W109" s="101"/>
      <c r="X109" s="705"/>
      <c r="Y109" s="706"/>
      <c r="Z109" s="509" t="str">
        <f>IFERROR(VLOOKUP(X109, 【参考】数式用!$A$2:$B$48, 2, FALSE), "")</f>
        <v/>
      </c>
      <c r="AA109" s="536"/>
      <c r="AB109" s="537"/>
      <c r="AC109" s="538">
        <f t="shared" si="3"/>
        <v>0</v>
      </c>
      <c r="AD109" s="531"/>
      <c r="AE109" s="209"/>
      <c r="AF109" s="211"/>
    </row>
    <row r="110" spans="1:32" ht="49.95" customHeight="1">
      <c r="A110" s="208">
        <f t="shared" si="4"/>
        <v>72</v>
      </c>
      <c r="B110" s="721"/>
      <c r="C110" s="722"/>
      <c r="D110" s="722"/>
      <c r="E110" s="722"/>
      <c r="F110" s="722"/>
      <c r="G110" s="722"/>
      <c r="H110" s="722"/>
      <c r="I110" s="722"/>
      <c r="J110" s="722"/>
      <c r="K110" s="722"/>
      <c r="L110" s="702"/>
      <c r="M110" s="703"/>
      <c r="N110" s="703"/>
      <c r="O110" s="703"/>
      <c r="P110" s="704"/>
      <c r="Q110" s="697"/>
      <c r="R110" s="697"/>
      <c r="S110" s="697"/>
      <c r="T110" s="697"/>
      <c r="U110" s="697"/>
      <c r="V110" s="101"/>
      <c r="W110" s="101"/>
      <c r="X110" s="705"/>
      <c r="Y110" s="706"/>
      <c r="Z110" s="509" t="str">
        <f>IFERROR(VLOOKUP(X110, 【参考】数式用!$A$2:$B$48, 2, FALSE), "")</f>
        <v/>
      </c>
      <c r="AA110" s="536"/>
      <c r="AB110" s="537"/>
      <c r="AC110" s="538">
        <f t="shared" si="3"/>
        <v>0</v>
      </c>
      <c r="AD110" s="531"/>
      <c r="AE110" s="209"/>
      <c r="AF110" s="211"/>
    </row>
    <row r="111" spans="1:32" ht="49.95" customHeight="1">
      <c r="A111" s="208">
        <f t="shared" si="4"/>
        <v>73</v>
      </c>
      <c r="B111" s="721"/>
      <c r="C111" s="722"/>
      <c r="D111" s="722"/>
      <c r="E111" s="722"/>
      <c r="F111" s="722"/>
      <c r="G111" s="722"/>
      <c r="H111" s="722"/>
      <c r="I111" s="722"/>
      <c r="J111" s="722"/>
      <c r="K111" s="722"/>
      <c r="L111" s="702"/>
      <c r="M111" s="703"/>
      <c r="N111" s="703"/>
      <c r="O111" s="703"/>
      <c r="P111" s="704"/>
      <c r="Q111" s="697"/>
      <c r="R111" s="697"/>
      <c r="S111" s="697"/>
      <c r="T111" s="697"/>
      <c r="U111" s="697"/>
      <c r="V111" s="101"/>
      <c r="W111" s="101"/>
      <c r="X111" s="705"/>
      <c r="Y111" s="706"/>
      <c r="Z111" s="509" t="str">
        <f>IFERROR(VLOOKUP(X111, 【参考】数式用!$A$2:$B$48, 2, FALSE), "")</f>
        <v/>
      </c>
      <c r="AA111" s="536"/>
      <c r="AB111" s="537"/>
      <c r="AC111" s="538">
        <f t="shared" si="3"/>
        <v>0</v>
      </c>
      <c r="AD111" s="531"/>
      <c r="AE111" s="209"/>
      <c r="AF111" s="211"/>
    </row>
    <row r="112" spans="1:32" ht="49.95" customHeight="1">
      <c r="A112" s="208">
        <f t="shared" si="4"/>
        <v>74</v>
      </c>
      <c r="B112" s="721"/>
      <c r="C112" s="722"/>
      <c r="D112" s="722"/>
      <c r="E112" s="722"/>
      <c r="F112" s="722"/>
      <c r="G112" s="722"/>
      <c r="H112" s="722"/>
      <c r="I112" s="722"/>
      <c r="J112" s="722"/>
      <c r="K112" s="722"/>
      <c r="L112" s="702"/>
      <c r="M112" s="703"/>
      <c r="N112" s="703"/>
      <c r="O112" s="703"/>
      <c r="P112" s="704"/>
      <c r="Q112" s="697"/>
      <c r="R112" s="697"/>
      <c r="S112" s="697"/>
      <c r="T112" s="697"/>
      <c r="U112" s="697"/>
      <c r="V112" s="101"/>
      <c r="W112" s="101"/>
      <c r="X112" s="705"/>
      <c r="Y112" s="706"/>
      <c r="Z112" s="509" t="str">
        <f>IFERROR(VLOOKUP(X112, 【参考】数式用!$A$2:$B$48, 2, FALSE), "")</f>
        <v/>
      </c>
      <c r="AA112" s="536"/>
      <c r="AB112" s="537"/>
      <c r="AC112" s="538">
        <f t="shared" si="3"/>
        <v>0</v>
      </c>
      <c r="AD112" s="531"/>
      <c r="AE112" s="209"/>
      <c r="AF112" s="211"/>
    </row>
    <row r="113" spans="1:32" ht="49.95" customHeight="1">
      <c r="A113" s="208">
        <f t="shared" si="4"/>
        <v>75</v>
      </c>
      <c r="B113" s="721"/>
      <c r="C113" s="722"/>
      <c r="D113" s="722"/>
      <c r="E113" s="722"/>
      <c r="F113" s="722"/>
      <c r="G113" s="722"/>
      <c r="H113" s="722"/>
      <c r="I113" s="722"/>
      <c r="J113" s="722"/>
      <c r="K113" s="722"/>
      <c r="L113" s="702"/>
      <c r="M113" s="703"/>
      <c r="N113" s="703"/>
      <c r="O113" s="703"/>
      <c r="P113" s="704"/>
      <c r="Q113" s="697"/>
      <c r="R113" s="697"/>
      <c r="S113" s="697"/>
      <c r="T113" s="697"/>
      <c r="U113" s="697"/>
      <c r="V113" s="101"/>
      <c r="W113" s="101"/>
      <c r="X113" s="705"/>
      <c r="Y113" s="706"/>
      <c r="Z113" s="509" t="str">
        <f>IFERROR(VLOOKUP(X113, 【参考】数式用!$A$2:$B$48, 2, FALSE), "")</f>
        <v/>
      </c>
      <c r="AA113" s="536"/>
      <c r="AB113" s="537"/>
      <c r="AC113" s="538">
        <f t="shared" si="3"/>
        <v>0</v>
      </c>
      <c r="AD113" s="531"/>
      <c r="AE113" s="209"/>
      <c r="AF113" s="211"/>
    </row>
    <row r="114" spans="1:32" ht="49.95" customHeight="1">
      <c r="A114" s="208">
        <f t="shared" si="4"/>
        <v>76</v>
      </c>
      <c r="B114" s="721"/>
      <c r="C114" s="722"/>
      <c r="D114" s="722"/>
      <c r="E114" s="722"/>
      <c r="F114" s="722"/>
      <c r="G114" s="722"/>
      <c r="H114" s="722"/>
      <c r="I114" s="722"/>
      <c r="J114" s="722"/>
      <c r="K114" s="722"/>
      <c r="L114" s="702"/>
      <c r="M114" s="703"/>
      <c r="N114" s="703"/>
      <c r="O114" s="703"/>
      <c r="P114" s="704"/>
      <c r="Q114" s="697"/>
      <c r="R114" s="697"/>
      <c r="S114" s="697"/>
      <c r="T114" s="697"/>
      <c r="U114" s="697"/>
      <c r="V114" s="101"/>
      <c r="W114" s="101"/>
      <c r="X114" s="705"/>
      <c r="Y114" s="706"/>
      <c r="Z114" s="509" t="str">
        <f>IFERROR(VLOOKUP(X114, 【参考】数式用!$A$2:$B$48, 2, FALSE), "")</f>
        <v/>
      </c>
      <c r="AA114" s="536"/>
      <c r="AB114" s="537"/>
      <c r="AC114" s="538">
        <f t="shared" si="3"/>
        <v>0</v>
      </c>
      <c r="AD114" s="531"/>
      <c r="AE114" s="209"/>
      <c r="AF114" s="211"/>
    </row>
    <row r="115" spans="1:32" ht="49.95" customHeight="1">
      <c r="A115" s="208">
        <f t="shared" si="4"/>
        <v>77</v>
      </c>
      <c r="B115" s="721"/>
      <c r="C115" s="722"/>
      <c r="D115" s="722"/>
      <c r="E115" s="722"/>
      <c r="F115" s="722"/>
      <c r="G115" s="722"/>
      <c r="H115" s="722"/>
      <c r="I115" s="722"/>
      <c r="J115" s="722"/>
      <c r="K115" s="722"/>
      <c r="L115" s="702"/>
      <c r="M115" s="703"/>
      <c r="N115" s="703"/>
      <c r="O115" s="703"/>
      <c r="P115" s="704"/>
      <c r="Q115" s="697"/>
      <c r="R115" s="697"/>
      <c r="S115" s="697"/>
      <c r="T115" s="697"/>
      <c r="U115" s="697"/>
      <c r="V115" s="101"/>
      <c r="W115" s="101"/>
      <c r="X115" s="705"/>
      <c r="Y115" s="706"/>
      <c r="Z115" s="509" t="str">
        <f>IFERROR(VLOOKUP(X115, 【参考】数式用!$A$2:$B$48, 2, FALSE), "")</f>
        <v/>
      </c>
      <c r="AA115" s="536"/>
      <c r="AB115" s="537"/>
      <c r="AC115" s="538">
        <f t="shared" si="3"/>
        <v>0</v>
      </c>
      <c r="AD115" s="531"/>
      <c r="AE115" s="209"/>
      <c r="AF115" s="211"/>
    </row>
    <row r="116" spans="1:32" ht="49.95" customHeight="1">
      <c r="A116" s="208">
        <f t="shared" si="4"/>
        <v>78</v>
      </c>
      <c r="B116" s="721"/>
      <c r="C116" s="722"/>
      <c r="D116" s="722"/>
      <c r="E116" s="722"/>
      <c r="F116" s="722"/>
      <c r="G116" s="722"/>
      <c r="H116" s="722"/>
      <c r="I116" s="722"/>
      <c r="J116" s="722"/>
      <c r="K116" s="722"/>
      <c r="L116" s="702"/>
      <c r="M116" s="703"/>
      <c r="N116" s="703"/>
      <c r="O116" s="703"/>
      <c r="P116" s="704"/>
      <c r="Q116" s="697"/>
      <c r="R116" s="697"/>
      <c r="S116" s="697"/>
      <c r="T116" s="697"/>
      <c r="U116" s="697"/>
      <c r="V116" s="101"/>
      <c r="W116" s="101"/>
      <c r="X116" s="705"/>
      <c r="Y116" s="706"/>
      <c r="Z116" s="509" t="str">
        <f>IFERROR(VLOOKUP(X116, 【参考】数式用!$A$2:$B$48, 2, FALSE), "")</f>
        <v/>
      </c>
      <c r="AA116" s="536"/>
      <c r="AB116" s="537"/>
      <c r="AC116" s="538">
        <f t="shared" si="3"/>
        <v>0</v>
      </c>
      <c r="AD116" s="531"/>
      <c r="AE116" s="209"/>
      <c r="AF116" s="211"/>
    </row>
    <row r="117" spans="1:32" ht="49.95" customHeight="1">
      <c r="A117" s="208">
        <f t="shared" si="4"/>
        <v>79</v>
      </c>
      <c r="B117" s="721"/>
      <c r="C117" s="722"/>
      <c r="D117" s="722"/>
      <c r="E117" s="722"/>
      <c r="F117" s="722"/>
      <c r="G117" s="722"/>
      <c r="H117" s="722"/>
      <c r="I117" s="722"/>
      <c r="J117" s="722"/>
      <c r="K117" s="722"/>
      <c r="L117" s="702"/>
      <c r="M117" s="703"/>
      <c r="N117" s="703"/>
      <c r="O117" s="703"/>
      <c r="P117" s="704"/>
      <c r="Q117" s="697"/>
      <c r="R117" s="697"/>
      <c r="S117" s="697"/>
      <c r="T117" s="697"/>
      <c r="U117" s="697"/>
      <c r="V117" s="101"/>
      <c r="W117" s="101"/>
      <c r="X117" s="705"/>
      <c r="Y117" s="706"/>
      <c r="Z117" s="509" t="str">
        <f>IFERROR(VLOOKUP(X117, 【参考】数式用!$A$2:$B$48, 2, FALSE), "")</f>
        <v/>
      </c>
      <c r="AA117" s="536"/>
      <c r="AB117" s="537"/>
      <c r="AC117" s="538">
        <f t="shared" si="3"/>
        <v>0</v>
      </c>
      <c r="AD117" s="531"/>
      <c r="AE117" s="209"/>
      <c r="AF117" s="211"/>
    </row>
    <row r="118" spans="1:32" ht="49.95" customHeight="1">
      <c r="A118" s="208">
        <f t="shared" si="4"/>
        <v>80</v>
      </c>
      <c r="B118" s="721"/>
      <c r="C118" s="722"/>
      <c r="D118" s="722"/>
      <c r="E118" s="722"/>
      <c r="F118" s="722"/>
      <c r="G118" s="722"/>
      <c r="H118" s="722"/>
      <c r="I118" s="722"/>
      <c r="J118" s="722"/>
      <c r="K118" s="722"/>
      <c r="L118" s="702"/>
      <c r="M118" s="703"/>
      <c r="N118" s="703"/>
      <c r="O118" s="703"/>
      <c r="P118" s="704"/>
      <c r="Q118" s="697"/>
      <c r="R118" s="697"/>
      <c r="S118" s="697"/>
      <c r="T118" s="697"/>
      <c r="U118" s="697"/>
      <c r="V118" s="101"/>
      <c r="W118" s="101"/>
      <c r="X118" s="705"/>
      <c r="Y118" s="706"/>
      <c r="Z118" s="509" t="str">
        <f>IFERROR(VLOOKUP(X118, 【参考】数式用!$A$2:$B$48, 2, FALSE), "")</f>
        <v/>
      </c>
      <c r="AA118" s="536"/>
      <c r="AB118" s="537"/>
      <c r="AC118" s="538">
        <f t="shared" si="3"/>
        <v>0</v>
      </c>
      <c r="AD118" s="531"/>
      <c r="AE118" s="209"/>
      <c r="AF118" s="211"/>
    </row>
    <row r="119" spans="1:32" ht="49.95" customHeight="1">
      <c r="A119" s="208">
        <f t="shared" si="4"/>
        <v>81</v>
      </c>
      <c r="B119" s="721"/>
      <c r="C119" s="722"/>
      <c r="D119" s="722"/>
      <c r="E119" s="722"/>
      <c r="F119" s="722"/>
      <c r="G119" s="722"/>
      <c r="H119" s="722"/>
      <c r="I119" s="722"/>
      <c r="J119" s="722"/>
      <c r="K119" s="722"/>
      <c r="L119" s="702"/>
      <c r="M119" s="703"/>
      <c r="N119" s="703"/>
      <c r="O119" s="703"/>
      <c r="P119" s="704"/>
      <c r="Q119" s="697"/>
      <c r="R119" s="697"/>
      <c r="S119" s="697"/>
      <c r="T119" s="697"/>
      <c r="U119" s="697"/>
      <c r="V119" s="101"/>
      <c r="W119" s="101"/>
      <c r="X119" s="705"/>
      <c r="Y119" s="706"/>
      <c r="Z119" s="509" t="str">
        <f>IFERROR(VLOOKUP(X119, 【参考】数式用!$A$2:$B$48, 2, FALSE), "")</f>
        <v/>
      </c>
      <c r="AA119" s="536"/>
      <c r="AB119" s="537"/>
      <c r="AC119" s="538">
        <f t="shared" si="3"/>
        <v>0</v>
      </c>
      <c r="AD119" s="531"/>
      <c r="AE119" s="209"/>
      <c r="AF119" s="211"/>
    </row>
    <row r="120" spans="1:32" ht="49.95" customHeight="1">
      <c r="A120" s="208">
        <f t="shared" si="4"/>
        <v>82</v>
      </c>
      <c r="B120" s="721"/>
      <c r="C120" s="722"/>
      <c r="D120" s="722"/>
      <c r="E120" s="722"/>
      <c r="F120" s="722"/>
      <c r="G120" s="722"/>
      <c r="H120" s="722"/>
      <c r="I120" s="722"/>
      <c r="J120" s="722"/>
      <c r="K120" s="722"/>
      <c r="L120" s="702"/>
      <c r="M120" s="703"/>
      <c r="N120" s="703"/>
      <c r="O120" s="703"/>
      <c r="P120" s="704"/>
      <c r="Q120" s="697"/>
      <c r="R120" s="697"/>
      <c r="S120" s="697"/>
      <c r="T120" s="697"/>
      <c r="U120" s="697"/>
      <c r="V120" s="101"/>
      <c r="W120" s="101"/>
      <c r="X120" s="705"/>
      <c r="Y120" s="706"/>
      <c r="Z120" s="509" t="str">
        <f>IFERROR(VLOOKUP(X120, 【参考】数式用!$A$2:$B$48, 2, FALSE), "")</f>
        <v/>
      </c>
      <c r="AA120" s="536"/>
      <c r="AB120" s="537"/>
      <c r="AC120" s="538">
        <f t="shared" si="3"/>
        <v>0</v>
      </c>
      <c r="AD120" s="531"/>
      <c r="AE120" s="209"/>
      <c r="AF120" s="211"/>
    </row>
    <row r="121" spans="1:32" ht="49.95" customHeight="1">
      <c r="A121" s="208">
        <f t="shared" si="4"/>
        <v>83</v>
      </c>
      <c r="B121" s="721"/>
      <c r="C121" s="722"/>
      <c r="D121" s="722"/>
      <c r="E121" s="722"/>
      <c r="F121" s="722"/>
      <c r="G121" s="722"/>
      <c r="H121" s="722"/>
      <c r="I121" s="722"/>
      <c r="J121" s="722"/>
      <c r="K121" s="722"/>
      <c r="L121" s="702"/>
      <c r="M121" s="703"/>
      <c r="N121" s="703"/>
      <c r="O121" s="703"/>
      <c r="P121" s="704"/>
      <c r="Q121" s="697"/>
      <c r="R121" s="697"/>
      <c r="S121" s="697"/>
      <c r="T121" s="697"/>
      <c r="U121" s="697"/>
      <c r="V121" s="101"/>
      <c r="W121" s="101"/>
      <c r="X121" s="705"/>
      <c r="Y121" s="706"/>
      <c r="Z121" s="509" t="str">
        <f>IFERROR(VLOOKUP(X121, 【参考】数式用!$A$2:$B$48, 2, FALSE), "")</f>
        <v/>
      </c>
      <c r="AA121" s="536"/>
      <c r="AB121" s="537"/>
      <c r="AC121" s="538">
        <f t="shared" si="3"/>
        <v>0</v>
      </c>
      <c r="AD121" s="531"/>
      <c r="AE121" s="209"/>
      <c r="AF121" s="211"/>
    </row>
    <row r="122" spans="1:32" ht="49.95" customHeight="1">
      <c r="A122" s="208">
        <f t="shared" si="4"/>
        <v>84</v>
      </c>
      <c r="B122" s="721"/>
      <c r="C122" s="722"/>
      <c r="D122" s="722"/>
      <c r="E122" s="722"/>
      <c r="F122" s="722"/>
      <c r="G122" s="722"/>
      <c r="H122" s="722"/>
      <c r="I122" s="722"/>
      <c r="J122" s="722"/>
      <c r="K122" s="722"/>
      <c r="L122" s="702"/>
      <c r="M122" s="703"/>
      <c r="N122" s="703"/>
      <c r="O122" s="703"/>
      <c r="P122" s="704"/>
      <c r="Q122" s="697"/>
      <c r="R122" s="697"/>
      <c r="S122" s="697"/>
      <c r="T122" s="697"/>
      <c r="U122" s="697"/>
      <c r="V122" s="101"/>
      <c r="W122" s="101"/>
      <c r="X122" s="705"/>
      <c r="Y122" s="706"/>
      <c r="Z122" s="509" t="str">
        <f>IFERROR(VLOOKUP(X122, 【参考】数式用!$A$2:$B$48, 2, FALSE), "")</f>
        <v/>
      </c>
      <c r="AA122" s="536"/>
      <c r="AB122" s="537"/>
      <c r="AC122" s="538">
        <f t="shared" si="3"/>
        <v>0</v>
      </c>
      <c r="AD122" s="531"/>
      <c r="AE122" s="209"/>
      <c r="AF122" s="211"/>
    </row>
    <row r="123" spans="1:32" ht="49.95" customHeight="1">
      <c r="A123" s="208">
        <f t="shared" si="4"/>
        <v>85</v>
      </c>
      <c r="B123" s="721"/>
      <c r="C123" s="722"/>
      <c r="D123" s="722"/>
      <c r="E123" s="722"/>
      <c r="F123" s="722"/>
      <c r="G123" s="722"/>
      <c r="H123" s="722"/>
      <c r="I123" s="722"/>
      <c r="J123" s="722"/>
      <c r="K123" s="722"/>
      <c r="L123" s="702"/>
      <c r="M123" s="703"/>
      <c r="N123" s="703"/>
      <c r="O123" s="703"/>
      <c r="P123" s="704"/>
      <c r="Q123" s="697"/>
      <c r="R123" s="697"/>
      <c r="S123" s="697"/>
      <c r="T123" s="697"/>
      <c r="U123" s="697"/>
      <c r="V123" s="101"/>
      <c r="W123" s="101"/>
      <c r="X123" s="705"/>
      <c r="Y123" s="706"/>
      <c r="Z123" s="509" t="str">
        <f>IFERROR(VLOOKUP(X123, 【参考】数式用!$A$2:$B$48, 2, FALSE), "")</f>
        <v/>
      </c>
      <c r="AA123" s="536"/>
      <c r="AB123" s="537"/>
      <c r="AC123" s="538">
        <f t="shared" si="3"/>
        <v>0</v>
      </c>
      <c r="AD123" s="531"/>
      <c r="AE123" s="209"/>
      <c r="AF123" s="211"/>
    </row>
    <row r="124" spans="1:32" ht="49.95" customHeight="1">
      <c r="A124" s="208">
        <f t="shared" si="4"/>
        <v>86</v>
      </c>
      <c r="B124" s="721"/>
      <c r="C124" s="722"/>
      <c r="D124" s="722"/>
      <c r="E124" s="722"/>
      <c r="F124" s="722"/>
      <c r="G124" s="722"/>
      <c r="H124" s="722"/>
      <c r="I124" s="722"/>
      <c r="J124" s="722"/>
      <c r="K124" s="722"/>
      <c r="L124" s="702"/>
      <c r="M124" s="703"/>
      <c r="N124" s="703"/>
      <c r="O124" s="703"/>
      <c r="P124" s="704"/>
      <c r="Q124" s="697"/>
      <c r="R124" s="697"/>
      <c r="S124" s="697"/>
      <c r="T124" s="697"/>
      <c r="U124" s="697"/>
      <c r="V124" s="101"/>
      <c r="W124" s="101"/>
      <c r="X124" s="705"/>
      <c r="Y124" s="706"/>
      <c r="Z124" s="509" t="str">
        <f>IFERROR(VLOOKUP(X124, 【参考】数式用!$A$2:$B$48, 2, FALSE), "")</f>
        <v/>
      </c>
      <c r="AA124" s="536"/>
      <c r="AB124" s="537"/>
      <c r="AC124" s="538">
        <f t="shared" si="3"/>
        <v>0</v>
      </c>
      <c r="AD124" s="531"/>
      <c r="AE124" s="209"/>
      <c r="AF124" s="211"/>
    </row>
    <row r="125" spans="1:32" ht="49.95" customHeight="1">
      <c r="A125" s="208">
        <f t="shared" si="4"/>
        <v>87</v>
      </c>
      <c r="B125" s="721"/>
      <c r="C125" s="722"/>
      <c r="D125" s="722"/>
      <c r="E125" s="722"/>
      <c r="F125" s="722"/>
      <c r="G125" s="722"/>
      <c r="H125" s="722"/>
      <c r="I125" s="722"/>
      <c r="J125" s="722"/>
      <c r="K125" s="722"/>
      <c r="L125" s="702"/>
      <c r="M125" s="703"/>
      <c r="N125" s="703"/>
      <c r="O125" s="703"/>
      <c r="P125" s="704"/>
      <c r="Q125" s="697"/>
      <c r="R125" s="697"/>
      <c r="S125" s="697"/>
      <c r="T125" s="697"/>
      <c r="U125" s="697"/>
      <c r="V125" s="101"/>
      <c r="W125" s="101"/>
      <c r="X125" s="705"/>
      <c r="Y125" s="706"/>
      <c r="Z125" s="509" t="str">
        <f>IFERROR(VLOOKUP(X125, 【参考】数式用!$A$2:$B$48, 2, FALSE), "")</f>
        <v/>
      </c>
      <c r="AA125" s="536"/>
      <c r="AB125" s="537"/>
      <c r="AC125" s="538">
        <f t="shared" si="3"/>
        <v>0</v>
      </c>
      <c r="AD125" s="531"/>
      <c r="AE125" s="209"/>
      <c r="AF125" s="211"/>
    </row>
    <row r="126" spans="1:32" ht="49.95" customHeight="1">
      <c r="A126" s="208">
        <f t="shared" si="4"/>
        <v>88</v>
      </c>
      <c r="B126" s="721"/>
      <c r="C126" s="722"/>
      <c r="D126" s="722"/>
      <c r="E126" s="722"/>
      <c r="F126" s="722"/>
      <c r="G126" s="722"/>
      <c r="H126" s="722"/>
      <c r="I126" s="722"/>
      <c r="J126" s="722"/>
      <c r="K126" s="722"/>
      <c r="L126" s="702"/>
      <c r="M126" s="703"/>
      <c r="N126" s="703"/>
      <c r="O126" s="703"/>
      <c r="P126" s="704"/>
      <c r="Q126" s="697"/>
      <c r="R126" s="697"/>
      <c r="S126" s="697"/>
      <c r="T126" s="697"/>
      <c r="U126" s="697"/>
      <c r="V126" s="101"/>
      <c r="W126" s="101"/>
      <c r="X126" s="705"/>
      <c r="Y126" s="706"/>
      <c r="Z126" s="509" t="str">
        <f>IFERROR(VLOOKUP(X126, 【参考】数式用!$A$2:$B$48, 2, FALSE), "")</f>
        <v/>
      </c>
      <c r="AA126" s="536"/>
      <c r="AB126" s="537"/>
      <c r="AC126" s="538">
        <f t="shared" si="3"/>
        <v>0</v>
      </c>
      <c r="AD126" s="531"/>
      <c r="AE126" s="209"/>
      <c r="AF126" s="211"/>
    </row>
    <row r="127" spans="1:32" ht="49.95" customHeight="1">
      <c r="A127" s="208">
        <f t="shared" si="4"/>
        <v>89</v>
      </c>
      <c r="B127" s="721"/>
      <c r="C127" s="722"/>
      <c r="D127" s="722"/>
      <c r="E127" s="722"/>
      <c r="F127" s="722"/>
      <c r="G127" s="722"/>
      <c r="H127" s="722"/>
      <c r="I127" s="722"/>
      <c r="J127" s="722"/>
      <c r="K127" s="722"/>
      <c r="L127" s="702"/>
      <c r="M127" s="703"/>
      <c r="N127" s="703"/>
      <c r="O127" s="703"/>
      <c r="P127" s="704"/>
      <c r="Q127" s="697"/>
      <c r="R127" s="697"/>
      <c r="S127" s="697"/>
      <c r="T127" s="697"/>
      <c r="U127" s="697"/>
      <c r="V127" s="101"/>
      <c r="W127" s="101"/>
      <c r="X127" s="705"/>
      <c r="Y127" s="706"/>
      <c r="Z127" s="509" t="str">
        <f>IFERROR(VLOOKUP(X127, 【参考】数式用!$A$2:$B$48, 2, FALSE), "")</f>
        <v/>
      </c>
      <c r="AA127" s="536"/>
      <c r="AB127" s="537"/>
      <c r="AC127" s="538">
        <f t="shared" si="3"/>
        <v>0</v>
      </c>
      <c r="AD127" s="531"/>
      <c r="AE127" s="209"/>
      <c r="AF127" s="211"/>
    </row>
    <row r="128" spans="1:32" ht="49.95" customHeight="1">
      <c r="A128" s="208">
        <f t="shared" si="4"/>
        <v>90</v>
      </c>
      <c r="B128" s="721"/>
      <c r="C128" s="722"/>
      <c r="D128" s="722"/>
      <c r="E128" s="722"/>
      <c r="F128" s="722"/>
      <c r="G128" s="722"/>
      <c r="H128" s="722"/>
      <c r="I128" s="722"/>
      <c r="J128" s="722"/>
      <c r="K128" s="722"/>
      <c r="L128" s="702"/>
      <c r="M128" s="703"/>
      <c r="N128" s="703"/>
      <c r="O128" s="703"/>
      <c r="P128" s="704"/>
      <c r="Q128" s="697"/>
      <c r="R128" s="697"/>
      <c r="S128" s="697"/>
      <c r="T128" s="697"/>
      <c r="U128" s="697"/>
      <c r="V128" s="101"/>
      <c r="W128" s="101"/>
      <c r="X128" s="705"/>
      <c r="Y128" s="706"/>
      <c r="Z128" s="509" t="str">
        <f>IFERROR(VLOOKUP(X128, 【参考】数式用!$A$2:$B$48, 2, FALSE), "")</f>
        <v/>
      </c>
      <c r="AA128" s="536"/>
      <c r="AB128" s="537"/>
      <c r="AC128" s="538">
        <f t="shared" si="3"/>
        <v>0</v>
      </c>
      <c r="AD128" s="531"/>
      <c r="AE128" s="209"/>
      <c r="AF128" s="211"/>
    </row>
    <row r="129" spans="1:32" ht="49.95" customHeight="1">
      <c r="A129" s="208">
        <f t="shared" si="4"/>
        <v>91</v>
      </c>
      <c r="B129" s="721"/>
      <c r="C129" s="722"/>
      <c r="D129" s="722"/>
      <c r="E129" s="722"/>
      <c r="F129" s="722"/>
      <c r="G129" s="722"/>
      <c r="H129" s="722"/>
      <c r="I129" s="722"/>
      <c r="J129" s="722"/>
      <c r="K129" s="722"/>
      <c r="L129" s="702"/>
      <c r="M129" s="703"/>
      <c r="N129" s="703"/>
      <c r="O129" s="703"/>
      <c r="P129" s="704"/>
      <c r="Q129" s="697"/>
      <c r="R129" s="697"/>
      <c r="S129" s="697"/>
      <c r="T129" s="697"/>
      <c r="U129" s="697"/>
      <c r="V129" s="101"/>
      <c r="W129" s="101"/>
      <c r="X129" s="705"/>
      <c r="Y129" s="706"/>
      <c r="Z129" s="509" t="str">
        <f>IFERROR(VLOOKUP(X129, 【参考】数式用!$A$2:$B$48, 2, FALSE), "")</f>
        <v/>
      </c>
      <c r="AA129" s="536"/>
      <c r="AB129" s="537"/>
      <c r="AC129" s="538">
        <f t="shared" si="3"/>
        <v>0</v>
      </c>
      <c r="AD129" s="531"/>
      <c r="AE129" s="209"/>
      <c r="AF129" s="211"/>
    </row>
    <row r="130" spans="1:32" ht="49.95" customHeight="1">
      <c r="A130" s="208">
        <f t="shared" si="4"/>
        <v>92</v>
      </c>
      <c r="B130" s="721"/>
      <c r="C130" s="722"/>
      <c r="D130" s="722"/>
      <c r="E130" s="722"/>
      <c r="F130" s="722"/>
      <c r="G130" s="722"/>
      <c r="H130" s="722"/>
      <c r="I130" s="722"/>
      <c r="J130" s="722"/>
      <c r="K130" s="722"/>
      <c r="L130" s="702"/>
      <c r="M130" s="703"/>
      <c r="N130" s="703"/>
      <c r="O130" s="703"/>
      <c r="P130" s="704"/>
      <c r="Q130" s="697"/>
      <c r="R130" s="697"/>
      <c r="S130" s="697"/>
      <c r="T130" s="697"/>
      <c r="U130" s="697"/>
      <c r="V130" s="101"/>
      <c r="W130" s="101"/>
      <c r="X130" s="705"/>
      <c r="Y130" s="706"/>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21"/>
      <c r="C131" s="722"/>
      <c r="D131" s="722"/>
      <c r="E131" s="722"/>
      <c r="F131" s="722"/>
      <c r="G131" s="722"/>
      <c r="H131" s="722"/>
      <c r="I131" s="722"/>
      <c r="J131" s="722"/>
      <c r="K131" s="722"/>
      <c r="L131" s="702"/>
      <c r="M131" s="703"/>
      <c r="N131" s="703"/>
      <c r="O131" s="703"/>
      <c r="P131" s="704"/>
      <c r="Q131" s="697"/>
      <c r="R131" s="697"/>
      <c r="S131" s="697"/>
      <c r="T131" s="697"/>
      <c r="U131" s="697"/>
      <c r="V131" s="101"/>
      <c r="W131" s="101"/>
      <c r="X131" s="705"/>
      <c r="Y131" s="706"/>
      <c r="Z131" s="509" t="str">
        <f>IFERROR(VLOOKUP(X131, 【参考】数式用!$A$2:$B$48, 2, FALSE), "")</f>
        <v/>
      </c>
      <c r="AA131" s="536"/>
      <c r="AB131" s="537"/>
      <c r="AC131" s="538">
        <f t="shared" si="3"/>
        <v>0</v>
      </c>
      <c r="AD131" s="531"/>
      <c r="AE131" s="209"/>
      <c r="AF131" s="211"/>
    </row>
    <row r="132" spans="1:32" ht="49.95" customHeight="1">
      <c r="A132" s="208">
        <f t="shared" si="5"/>
        <v>94</v>
      </c>
      <c r="B132" s="721"/>
      <c r="C132" s="722"/>
      <c r="D132" s="722"/>
      <c r="E132" s="722"/>
      <c r="F132" s="722"/>
      <c r="G132" s="722"/>
      <c r="H132" s="722"/>
      <c r="I132" s="722"/>
      <c r="J132" s="722"/>
      <c r="K132" s="722"/>
      <c r="L132" s="702"/>
      <c r="M132" s="703"/>
      <c r="N132" s="703"/>
      <c r="O132" s="703"/>
      <c r="P132" s="704"/>
      <c r="Q132" s="697"/>
      <c r="R132" s="697"/>
      <c r="S132" s="697"/>
      <c r="T132" s="697"/>
      <c r="U132" s="697"/>
      <c r="V132" s="101"/>
      <c r="W132" s="101"/>
      <c r="X132" s="705"/>
      <c r="Y132" s="706"/>
      <c r="Z132" s="509" t="str">
        <f>IFERROR(VLOOKUP(X132, 【参考】数式用!$A$2:$B$48, 2, FALSE), "")</f>
        <v/>
      </c>
      <c r="AA132" s="536"/>
      <c r="AB132" s="537"/>
      <c r="AC132" s="538">
        <f t="shared" si="3"/>
        <v>0</v>
      </c>
      <c r="AD132" s="531"/>
      <c r="AE132" s="209"/>
      <c r="AF132" s="211"/>
    </row>
    <row r="133" spans="1:32" ht="49.95" customHeight="1">
      <c r="A133" s="208">
        <f t="shared" si="5"/>
        <v>95</v>
      </c>
      <c r="B133" s="721"/>
      <c r="C133" s="722"/>
      <c r="D133" s="722"/>
      <c r="E133" s="722"/>
      <c r="F133" s="722"/>
      <c r="G133" s="722"/>
      <c r="H133" s="722"/>
      <c r="I133" s="722"/>
      <c r="J133" s="722"/>
      <c r="K133" s="722"/>
      <c r="L133" s="702"/>
      <c r="M133" s="703"/>
      <c r="N133" s="703"/>
      <c r="O133" s="703"/>
      <c r="P133" s="704"/>
      <c r="Q133" s="697"/>
      <c r="R133" s="697"/>
      <c r="S133" s="697"/>
      <c r="T133" s="697"/>
      <c r="U133" s="697"/>
      <c r="V133" s="101"/>
      <c r="W133" s="101"/>
      <c r="X133" s="705"/>
      <c r="Y133" s="706"/>
      <c r="Z133" s="509" t="str">
        <f>IFERROR(VLOOKUP(X133, 【参考】数式用!$A$2:$B$48, 2, FALSE), "")</f>
        <v/>
      </c>
      <c r="AA133" s="536"/>
      <c r="AB133" s="537"/>
      <c r="AC133" s="538">
        <f t="shared" si="3"/>
        <v>0</v>
      </c>
      <c r="AD133" s="531"/>
      <c r="AE133" s="209"/>
      <c r="AF133" s="211"/>
    </row>
    <row r="134" spans="1:32" ht="49.95" customHeight="1">
      <c r="A134" s="208">
        <f t="shared" si="5"/>
        <v>96</v>
      </c>
      <c r="B134" s="721"/>
      <c r="C134" s="722"/>
      <c r="D134" s="722"/>
      <c r="E134" s="722"/>
      <c r="F134" s="722"/>
      <c r="G134" s="722"/>
      <c r="H134" s="722"/>
      <c r="I134" s="722"/>
      <c r="J134" s="722"/>
      <c r="K134" s="722"/>
      <c r="L134" s="702"/>
      <c r="M134" s="703"/>
      <c r="N134" s="703"/>
      <c r="O134" s="703"/>
      <c r="P134" s="704"/>
      <c r="Q134" s="697"/>
      <c r="R134" s="697"/>
      <c r="S134" s="697"/>
      <c r="T134" s="697"/>
      <c r="U134" s="697"/>
      <c r="V134" s="101"/>
      <c r="W134" s="101"/>
      <c r="X134" s="705"/>
      <c r="Y134" s="706"/>
      <c r="Z134" s="509" t="str">
        <f>IFERROR(VLOOKUP(X134, 【参考】数式用!$A$2:$B$48, 2, FALSE), "")</f>
        <v/>
      </c>
      <c r="AA134" s="536"/>
      <c r="AB134" s="537"/>
      <c r="AC134" s="538">
        <f t="shared" si="3"/>
        <v>0</v>
      </c>
      <c r="AD134" s="531"/>
      <c r="AE134" s="209"/>
      <c r="AF134" s="211"/>
    </row>
    <row r="135" spans="1:32" ht="49.95" customHeight="1">
      <c r="A135" s="208">
        <f t="shared" si="5"/>
        <v>97</v>
      </c>
      <c r="B135" s="721"/>
      <c r="C135" s="722"/>
      <c r="D135" s="722"/>
      <c r="E135" s="722"/>
      <c r="F135" s="722"/>
      <c r="G135" s="722"/>
      <c r="H135" s="722"/>
      <c r="I135" s="722"/>
      <c r="J135" s="722"/>
      <c r="K135" s="722"/>
      <c r="L135" s="702"/>
      <c r="M135" s="703"/>
      <c r="N135" s="703"/>
      <c r="O135" s="703"/>
      <c r="P135" s="704"/>
      <c r="Q135" s="697"/>
      <c r="R135" s="697"/>
      <c r="S135" s="697"/>
      <c r="T135" s="697"/>
      <c r="U135" s="697"/>
      <c r="V135" s="101"/>
      <c r="W135" s="101"/>
      <c r="X135" s="705"/>
      <c r="Y135" s="706"/>
      <c r="Z135" s="509" t="str">
        <f>IFERROR(VLOOKUP(X135, 【参考】数式用!$A$2:$B$48, 2, FALSE), "")</f>
        <v/>
      </c>
      <c r="AA135" s="536"/>
      <c r="AB135" s="537"/>
      <c r="AC135" s="538">
        <f t="shared" si="3"/>
        <v>0</v>
      </c>
      <c r="AD135" s="531"/>
      <c r="AE135" s="209"/>
      <c r="AF135" s="211"/>
    </row>
    <row r="136" spans="1:32" ht="49.95" customHeight="1">
      <c r="A136" s="208">
        <f t="shared" si="5"/>
        <v>98</v>
      </c>
      <c r="B136" s="721"/>
      <c r="C136" s="722"/>
      <c r="D136" s="722"/>
      <c r="E136" s="722"/>
      <c r="F136" s="722"/>
      <c r="G136" s="722"/>
      <c r="H136" s="722"/>
      <c r="I136" s="722"/>
      <c r="J136" s="722"/>
      <c r="K136" s="722"/>
      <c r="L136" s="702"/>
      <c r="M136" s="703"/>
      <c r="N136" s="703"/>
      <c r="O136" s="703"/>
      <c r="P136" s="704"/>
      <c r="Q136" s="697"/>
      <c r="R136" s="697"/>
      <c r="S136" s="697"/>
      <c r="T136" s="697"/>
      <c r="U136" s="697"/>
      <c r="V136" s="101"/>
      <c r="W136" s="101"/>
      <c r="X136" s="705"/>
      <c r="Y136" s="706"/>
      <c r="Z136" s="509" t="str">
        <f>IFERROR(VLOOKUP(X136, 【参考】数式用!$A$2:$B$48, 2, FALSE), "")</f>
        <v/>
      </c>
      <c r="AA136" s="536"/>
      <c r="AB136" s="537"/>
      <c r="AC136" s="538">
        <f t="shared" si="3"/>
        <v>0</v>
      </c>
      <c r="AD136" s="531"/>
      <c r="AE136" s="209"/>
      <c r="AF136" s="211"/>
    </row>
    <row r="137" spans="1:32" ht="49.95" customHeight="1">
      <c r="A137" s="208">
        <f>A136+1</f>
        <v>99</v>
      </c>
      <c r="B137" s="721"/>
      <c r="C137" s="722"/>
      <c r="D137" s="722"/>
      <c r="E137" s="722"/>
      <c r="F137" s="722"/>
      <c r="G137" s="722"/>
      <c r="H137" s="722"/>
      <c r="I137" s="722"/>
      <c r="J137" s="722"/>
      <c r="K137" s="722"/>
      <c r="L137" s="702"/>
      <c r="M137" s="703"/>
      <c r="N137" s="703"/>
      <c r="O137" s="703"/>
      <c r="P137" s="704"/>
      <c r="Q137" s="697"/>
      <c r="R137" s="697"/>
      <c r="S137" s="697"/>
      <c r="T137" s="697"/>
      <c r="U137" s="697"/>
      <c r="V137" s="101"/>
      <c r="W137" s="101"/>
      <c r="X137" s="705"/>
      <c r="Y137" s="706"/>
      <c r="Z137" s="509" t="str">
        <f>IFERROR(VLOOKUP(X137, 【参考】数式用!$A$2:$B$48, 2, FALSE), "")</f>
        <v/>
      </c>
      <c r="AA137" s="536"/>
      <c r="AB137" s="537"/>
      <c r="AC137" s="538">
        <f t="shared" si="3"/>
        <v>0</v>
      </c>
      <c r="AD137" s="531"/>
      <c r="AE137" s="209"/>
      <c r="AF137" s="211"/>
    </row>
    <row r="138" spans="1:32" ht="49.95" customHeight="1" thickBot="1">
      <c r="A138" s="566">
        <f>A137+1</f>
        <v>100</v>
      </c>
      <c r="B138" s="723"/>
      <c r="C138" s="724"/>
      <c r="D138" s="724"/>
      <c r="E138" s="724"/>
      <c r="F138" s="724"/>
      <c r="G138" s="724"/>
      <c r="H138" s="724"/>
      <c r="I138" s="724"/>
      <c r="J138" s="724"/>
      <c r="K138" s="724"/>
      <c r="L138" s="718"/>
      <c r="M138" s="719"/>
      <c r="N138" s="719"/>
      <c r="O138" s="719"/>
      <c r="P138" s="720"/>
      <c r="Q138" s="696"/>
      <c r="R138" s="696"/>
      <c r="S138" s="696"/>
      <c r="T138" s="696"/>
      <c r="U138" s="696"/>
      <c r="V138" s="102"/>
      <c r="W138" s="102"/>
      <c r="X138" s="736"/>
      <c r="Y138" s="737"/>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7"/>
      <c r="C140" s="717"/>
      <c r="D140" s="717"/>
      <c r="E140" s="717"/>
      <c r="F140" s="717"/>
      <c r="G140" s="717"/>
      <c r="H140" s="717"/>
      <c r="I140" s="717"/>
      <c r="J140" s="717"/>
      <c r="K140" s="717"/>
      <c r="L140" s="717"/>
      <c r="M140" s="717"/>
      <c r="N140" s="717"/>
      <c r="O140" s="717"/>
      <c r="P140" s="717"/>
      <c r="Q140" s="717"/>
      <c r="R140" s="717"/>
      <c r="S140" s="717"/>
      <c r="T140" s="717"/>
      <c r="U140" s="717"/>
      <c r="V140" s="717"/>
      <c r="W140" s="717"/>
      <c r="X140" s="717"/>
      <c r="Y140" s="717"/>
      <c r="Z140" s="71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AM42" sqref="AM42:AY43"/>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4" t="s">
        <v>40</v>
      </c>
      <c r="BB1" s="744"/>
      <c r="BC1" s="744"/>
      <c r="BD1" s="744"/>
      <c r="BE1" s="744"/>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4" t="str">
        <f>IF(基本情報入力シート!V14="", "",基本情報入力シート!V14)</f>
        <v>補助金様式を都道府県に提出</v>
      </c>
      <c r="BB2" s="744"/>
      <c r="BC2" s="744"/>
      <c r="BD2" s="744"/>
      <c r="BE2" s="744"/>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4"/>
      <c r="BB3" s="744"/>
      <c r="BC3" s="744"/>
      <c r="BD3" s="744"/>
      <c r="BE3" s="744"/>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○○サービスジギョウショ</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○○サービス事業所</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v>
      </c>
      <c r="AL59" s="47"/>
      <c r="AM59" s="47"/>
      <c r="AN59" s="47"/>
      <c r="AO59" s="47"/>
      <c r="AP59" s="47"/>
      <c r="AQ59" s="47"/>
      <c r="AR59" s="47"/>
      <c r="AS59" s="47"/>
      <c r="AT59" s="47"/>
      <c r="AU59" s="47"/>
      <c r="AV59" s="47"/>
      <c r="AW59" s="47"/>
      <c r="AX59" s="47"/>
      <c r="AY59" s="47"/>
      <c r="BA59" s="769">
        <f>COUNTIF('別紙様式2-2（処遇改善加算　個票）'!P:P,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5" t="s">
        <v>104</v>
      </c>
      <c r="C72" s="726"/>
      <c r="D72" s="726"/>
      <c r="E72" s="740"/>
      <c r="F72" s="741"/>
      <c r="G72" s="747" t="s">
        <v>2183</v>
      </c>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8"/>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4">
        <f>COUNTIF(E72:F75, "✓")+COUNTIF(E72:F75, "誓約")</f>
        <v>0</v>
      </c>
    </row>
    <row r="73" spans="1:53" ht="15" customHeight="1" thickBot="1">
      <c r="A73" s="47"/>
      <c r="B73" s="770"/>
      <c r="C73" s="771"/>
      <c r="D73" s="771"/>
      <c r="E73" s="742"/>
      <c r="F73" s="743"/>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4"/>
    </row>
    <row r="74" spans="1:53" ht="15" customHeight="1">
      <c r="A74" s="47"/>
      <c r="B74" s="770"/>
      <c r="C74" s="771"/>
      <c r="D74" s="771"/>
      <c r="E74" s="742"/>
      <c r="F74" s="743"/>
      <c r="G74" s="749" t="s">
        <v>2184</v>
      </c>
      <c r="H74" s="749"/>
      <c r="I74" s="749"/>
      <c r="J74" s="749"/>
      <c r="K74" s="749"/>
      <c r="L74" s="749"/>
      <c r="M74" s="749"/>
      <c r="N74" s="749"/>
      <c r="O74" s="749"/>
      <c r="P74" s="749"/>
      <c r="Q74" s="749"/>
      <c r="R74" s="749"/>
      <c r="S74" s="749"/>
      <c r="T74" s="749"/>
      <c r="U74" s="749"/>
      <c r="V74" s="749"/>
      <c r="W74" s="749"/>
      <c r="X74" s="749"/>
      <c r="Y74" s="749"/>
      <c r="Z74" s="749"/>
      <c r="AA74" s="749"/>
      <c r="AB74" s="749"/>
      <c r="AC74" s="749"/>
      <c r="AD74" s="749"/>
      <c r="AE74" s="749"/>
      <c r="AF74" s="749"/>
      <c r="AG74" s="749"/>
      <c r="AH74" s="749"/>
      <c r="AI74" s="749"/>
      <c r="AJ74" s="749"/>
      <c r="AK74" s="750"/>
      <c r="AL74" s="48"/>
      <c r="AM74" s="417"/>
      <c r="AN74" s="417"/>
      <c r="AO74" s="417"/>
      <c r="AP74" s="417"/>
      <c r="AQ74" s="417"/>
      <c r="AR74" s="417"/>
      <c r="AS74" s="417"/>
      <c r="AT74" s="417"/>
      <c r="AU74" s="417"/>
      <c r="AV74" s="417"/>
      <c r="AW74" s="417"/>
      <c r="AX74" s="417"/>
      <c r="AY74" s="417"/>
      <c r="AZ74" s="423"/>
      <c r="BA74" s="744"/>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4"/>
    </row>
    <row r="76" spans="1:53" ht="34.799999999999997" customHeight="1">
      <c r="A76" s="47"/>
      <c r="B76" s="725" t="s">
        <v>2164</v>
      </c>
      <c r="C76" s="726"/>
      <c r="D76" s="726"/>
      <c r="E76" s="740"/>
      <c r="F76" s="741"/>
      <c r="G76" s="747" t="s">
        <v>2186</v>
      </c>
      <c r="H76" s="747"/>
      <c r="I76" s="747"/>
      <c r="J76" s="747"/>
      <c r="K76" s="747"/>
      <c r="L76" s="747"/>
      <c r="M76" s="747"/>
      <c r="N76" s="747"/>
      <c r="O76" s="747"/>
      <c r="P76" s="747"/>
      <c r="Q76" s="747"/>
      <c r="R76" s="747"/>
      <c r="S76" s="747"/>
      <c r="T76" s="747"/>
      <c r="U76" s="747"/>
      <c r="V76" s="747"/>
      <c r="W76" s="747"/>
      <c r="X76" s="747"/>
      <c r="Y76" s="747"/>
      <c r="Z76" s="747"/>
      <c r="AA76" s="747"/>
      <c r="AB76" s="747"/>
      <c r="AC76" s="747"/>
      <c r="AD76" s="747"/>
      <c r="AE76" s="747"/>
      <c r="AF76" s="747"/>
      <c r="AG76" s="747"/>
      <c r="AH76" s="747"/>
      <c r="AI76" s="747"/>
      <c r="AJ76" s="747"/>
      <c r="AK76" s="748"/>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4">
        <f>COUNTIF(E76:F79, "✓")+COUNTIF(E76:F79, "誓約")</f>
        <v>0</v>
      </c>
    </row>
    <row r="77" spans="1:53" ht="15" customHeight="1" thickBot="1">
      <c r="A77" s="47"/>
      <c r="B77" s="770"/>
      <c r="C77" s="771"/>
      <c r="D77" s="771"/>
      <c r="E77" s="742"/>
      <c r="F77" s="743"/>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4"/>
    </row>
    <row r="78" spans="1:53" ht="15" customHeight="1">
      <c r="A78" s="47"/>
      <c r="B78" s="770"/>
      <c r="C78" s="771"/>
      <c r="D78" s="771"/>
      <c r="E78" s="742"/>
      <c r="F78" s="743"/>
      <c r="G78" s="841" t="s">
        <v>106</v>
      </c>
      <c r="H78" s="749"/>
      <c r="I78" s="749"/>
      <c r="J78" s="749"/>
      <c r="K78" s="749"/>
      <c r="L78" s="749"/>
      <c r="M78" s="749"/>
      <c r="N78" s="749"/>
      <c r="O78" s="749"/>
      <c r="P78" s="749"/>
      <c r="Q78" s="749"/>
      <c r="R78" s="749"/>
      <c r="S78" s="749"/>
      <c r="T78" s="749"/>
      <c r="U78" s="749"/>
      <c r="V78" s="749"/>
      <c r="W78" s="749"/>
      <c r="X78" s="749"/>
      <c r="Y78" s="749"/>
      <c r="Z78" s="749"/>
      <c r="AA78" s="749"/>
      <c r="AB78" s="749"/>
      <c r="AC78" s="749"/>
      <c r="AD78" s="749"/>
      <c r="AE78" s="749"/>
      <c r="AF78" s="749"/>
      <c r="AG78" s="749"/>
      <c r="AH78" s="749"/>
      <c r="AI78" s="749"/>
      <c r="AJ78" s="749"/>
      <c r="AK78" s="750"/>
      <c r="AL78" s="48"/>
      <c r="AM78" s="425"/>
      <c r="AN78" s="417"/>
      <c r="AO78" s="417"/>
      <c r="AP78" s="417"/>
      <c r="AQ78" s="417"/>
      <c r="AR78" s="417"/>
      <c r="AS78" s="417"/>
      <c r="AT78" s="417"/>
      <c r="AU78" s="417"/>
      <c r="AV78" s="417"/>
      <c r="AW78" s="417"/>
      <c r="AX78" s="417"/>
      <c r="AY78" s="417"/>
      <c r="AZ78" s="423"/>
      <c r="BA78" s="744"/>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9"/>
      <c r="AL79" s="48"/>
      <c r="AM79" s="424"/>
      <c r="AN79" s="424"/>
      <c r="AO79" s="424"/>
      <c r="AP79" s="424"/>
      <c r="AQ79" s="424"/>
      <c r="AR79" s="424"/>
      <c r="AS79" s="424"/>
      <c r="AT79" s="424"/>
      <c r="AU79" s="424"/>
      <c r="AV79" s="424"/>
      <c r="AW79" s="424"/>
      <c r="AX79" s="424"/>
      <c r="AY79" s="48"/>
      <c r="AZ79" s="15"/>
      <c r="BA79" s="744"/>
    </row>
    <row r="80" spans="1:53" ht="15" customHeight="1">
      <c r="A80" s="47"/>
      <c r="B80" s="725" t="s">
        <v>108</v>
      </c>
      <c r="C80" s="726"/>
      <c r="D80" s="726"/>
      <c r="E80" s="740"/>
      <c r="F80" s="741"/>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4">
        <f>COUNTIF(E80:F84, "✓")+COUNTIF(E80:F84, "誓約")</f>
        <v>0</v>
      </c>
    </row>
    <row r="81" spans="1:53" ht="23.4" customHeight="1" thickBot="1">
      <c r="A81" s="47"/>
      <c r="B81" s="770"/>
      <c r="C81" s="771"/>
      <c r="D81" s="771"/>
      <c r="E81" s="742"/>
      <c r="F81" s="743"/>
      <c r="G81" s="749" t="s">
        <v>109</v>
      </c>
      <c r="H81" s="749"/>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49"/>
      <c r="AH81" s="749"/>
      <c r="AI81" s="749"/>
      <c r="AJ81" s="749"/>
      <c r="AK81" s="750"/>
      <c r="AL81" s="48"/>
      <c r="AM81" s="756"/>
      <c r="AN81" s="757"/>
      <c r="AO81" s="757"/>
      <c r="AP81" s="757"/>
      <c r="AQ81" s="757"/>
      <c r="AR81" s="757"/>
      <c r="AS81" s="757"/>
      <c r="AT81" s="757"/>
      <c r="AU81" s="757"/>
      <c r="AV81" s="757"/>
      <c r="AW81" s="757"/>
      <c r="AX81" s="758"/>
      <c r="AY81" s="417"/>
      <c r="AZ81" s="423"/>
      <c r="BA81" s="744"/>
    </row>
    <row r="82" spans="1:53" ht="28.2" customHeight="1">
      <c r="A82" s="47"/>
      <c r="B82" s="770"/>
      <c r="C82" s="771"/>
      <c r="D82" s="771"/>
      <c r="E82" s="742"/>
      <c r="F82" s="743"/>
      <c r="G82" s="749" t="s">
        <v>2189</v>
      </c>
      <c r="H82" s="749"/>
      <c r="I82" s="749"/>
      <c r="J82" s="749"/>
      <c r="K82" s="749"/>
      <c r="L82" s="749"/>
      <c r="M82" s="749"/>
      <c r="N82" s="749"/>
      <c r="O82" s="749"/>
      <c r="P82" s="749"/>
      <c r="Q82" s="749"/>
      <c r="R82" s="749"/>
      <c r="S82" s="749"/>
      <c r="T82" s="749"/>
      <c r="U82" s="749"/>
      <c r="V82" s="749"/>
      <c r="W82" s="749"/>
      <c r="X82" s="749"/>
      <c r="Y82" s="749"/>
      <c r="Z82" s="749"/>
      <c r="AA82" s="749"/>
      <c r="AB82" s="749"/>
      <c r="AC82" s="749"/>
      <c r="AD82" s="749"/>
      <c r="AE82" s="749"/>
      <c r="AF82" s="749"/>
      <c r="AG82" s="749"/>
      <c r="AH82" s="749"/>
      <c r="AI82" s="749"/>
      <c r="AJ82" s="749"/>
      <c r="AK82" s="750"/>
      <c r="AL82" s="48"/>
      <c r="AM82" s="417"/>
      <c r="AN82" s="417"/>
      <c r="AO82" s="417"/>
      <c r="AP82" s="417"/>
      <c r="AQ82" s="417"/>
      <c r="AR82" s="417"/>
      <c r="AS82" s="417"/>
      <c r="AT82" s="417"/>
      <c r="AU82" s="417"/>
      <c r="AV82" s="417"/>
      <c r="AW82" s="417"/>
      <c r="AX82" s="417"/>
      <c r="AY82" s="417"/>
      <c r="AZ82" s="423"/>
      <c r="BA82" s="744"/>
    </row>
    <row r="83" spans="1:53" ht="15" customHeight="1">
      <c r="A83" s="47"/>
      <c r="B83" s="770"/>
      <c r="C83" s="771"/>
      <c r="D83" s="771"/>
      <c r="E83" s="574"/>
      <c r="F83" s="575"/>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4"/>
    </row>
    <row r="84" spans="1:53" ht="15" customHeight="1" thickBot="1">
      <c r="A84" s="47"/>
      <c r="B84" s="777"/>
      <c r="C84" s="778"/>
      <c r="D84" s="778"/>
      <c r="E84" s="742"/>
      <c r="F84" s="743"/>
      <c r="G84" s="738" t="s">
        <v>2191</v>
      </c>
      <c r="H84" s="738"/>
      <c r="I84" s="738"/>
      <c r="J84" s="738"/>
      <c r="K84" s="738"/>
      <c r="L84" s="738"/>
      <c r="M84" s="738"/>
      <c r="N84" s="738"/>
      <c r="O84" s="738"/>
      <c r="P84" s="738"/>
      <c r="Q84" s="738"/>
      <c r="R84" s="738"/>
      <c r="S84" s="738"/>
      <c r="T84" s="738"/>
      <c r="U84" s="738"/>
      <c r="V84" s="738"/>
      <c r="W84" s="738"/>
      <c r="X84" s="738"/>
      <c r="Y84" s="738"/>
      <c r="Z84" s="738"/>
      <c r="AA84" s="738"/>
      <c r="AB84" s="738"/>
      <c r="AC84" s="738"/>
      <c r="AD84" s="738"/>
      <c r="AE84" s="738"/>
      <c r="AF84" s="738"/>
      <c r="AG84" s="738"/>
      <c r="AH84" s="738"/>
      <c r="AI84" s="738"/>
      <c r="AJ84" s="738"/>
      <c r="AK84" s="739"/>
      <c r="AL84" s="48"/>
      <c r="AM84" s="424"/>
      <c r="AN84" s="424"/>
      <c r="AO84" s="424"/>
      <c r="AP84" s="424"/>
      <c r="AQ84" s="424"/>
      <c r="AR84" s="424"/>
      <c r="AS84" s="424"/>
      <c r="AT84" s="424"/>
      <c r="AU84" s="424"/>
      <c r="AV84" s="424"/>
      <c r="AW84" s="424"/>
      <c r="AX84" s="424"/>
      <c r="AY84" s="48"/>
      <c r="AZ84" s="15"/>
      <c r="BA84" s="744"/>
    </row>
    <row r="85" spans="1:53" ht="15" customHeight="1">
      <c r="A85" s="47"/>
      <c r="B85" s="725" t="s">
        <v>110</v>
      </c>
      <c r="C85" s="726"/>
      <c r="D85" s="726"/>
      <c r="E85" s="740"/>
      <c r="F85" s="741"/>
      <c r="G85" s="747" t="s">
        <v>2192</v>
      </c>
      <c r="H85" s="747"/>
      <c r="I85" s="747"/>
      <c r="J85" s="747"/>
      <c r="K85" s="747"/>
      <c r="L85" s="747"/>
      <c r="M85" s="747"/>
      <c r="N85" s="747"/>
      <c r="O85" s="747"/>
      <c r="P85" s="747"/>
      <c r="Q85" s="747"/>
      <c r="R85" s="747"/>
      <c r="S85" s="747"/>
      <c r="T85" s="747"/>
      <c r="U85" s="747"/>
      <c r="V85" s="747"/>
      <c r="W85" s="747"/>
      <c r="X85" s="747"/>
      <c r="Y85" s="747"/>
      <c r="Z85" s="747"/>
      <c r="AA85" s="747"/>
      <c r="AB85" s="747"/>
      <c r="AC85" s="747"/>
      <c r="AD85" s="747"/>
      <c r="AE85" s="747"/>
      <c r="AF85" s="747"/>
      <c r="AG85" s="747"/>
      <c r="AH85" s="747"/>
      <c r="AI85" s="747"/>
      <c r="AJ85" s="747"/>
      <c r="AK85" s="748"/>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4">
        <f>COUNTIF(E85:F88, "✓")+COUNTIF(E85:F88, "誓約")</f>
        <v>0</v>
      </c>
    </row>
    <row r="86" spans="1:53" ht="15" customHeight="1" thickBot="1">
      <c r="A86" s="47"/>
      <c r="B86" s="770"/>
      <c r="C86" s="771"/>
      <c r="D86" s="771"/>
      <c r="E86" s="742"/>
      <c r="F86" s="743"/>
      <c r="G86" s="749" t="s">
        <v>2193</v>
      </c>
      <c r="H86" s="749"/>
      <c r="I86" s="749"/>
      <c r="J86" s="749"/>
      <c r="K86" s="749"/>
      <c r="L86" s="749"/>
      <c r="M86" s="749"/>
      <c r="N86" s="749"/>
      <c r="O86" s="749"/>
      <c r="P86" s="749"/>
      <c r="Q86" s="749"/>
      <c r="R86" s="749"/>
      <c r="S86" s="749"/>
      <c r="T86" s="749"/>
      <c r="U86" s="749"/>
      <c r="V86" s="749"/>
      <c r="W86" s="749"/>
      <c r="X86" s="749"/>
      <c r="Y86" s="749"/>
      <c r="Z86" s="749"/>
      <c r="AA86" s="749"/>
      <c r="AB86" s="749"/>
      <c r="AC86" s="749"/>
      <c r="AD86" s="749"/>
      <c r="AE86" s="749"/>
      <c r="AF86" s="749"/>
      <c r="AG86" s="749"/>
      <c r="AH86" s="749"/>
      <c r="AI86" s="749"/>
      <c r="AJ86" s="749"/>
      <c r="AK86" s="750"/>
      <c r="AL86" s="47"/>
      <c r="AM86" s="756"/>
      <c r="AN86" s="757"/>
      <c r="AO86" s="757"/>
      <c r="AP86" s="757"/>
      <c r="AQ86" s="757"/>
      <c r="AR86" s="757"/>
      <c r="AS86" s="757"/>
      <c r="AT86" s="757"/>
      <c r="AU86" s="757"/>
      <c r="AV86" s="757"/>
      <c r="AW86" s="757"/>
      <c r="AX86" s="758"/>
      <c r="AY86" s="417"/>
      <c r="AZ86" s="423"/>
      <c r="BA86" s="744"/>
    </row>
    <row r="87" spans="1:53" ht="28.2" customHeight="1">
      <c r="A87" s="47"/>
      <c r="B87" s="770"/>
      <c r="C87" s="771"/>
      <c r="D87" s="771"/>
      <c r="E87" s="742"/>
      <c r="F87" s="743"/>
      <c r="G87" s="749" t="s">
        <v>2302</v>
      </c>
      <c r="H87" s="749"/>
      <c r="I87" s="749"/>
      <c r="J87" s="749"/>
      <c r="K87" s="749"/>
      <c r="L87" s="749"/>
      <c r="M87" s="749"/>
      <c r="N87" s="749"/>
      <c r="O87" s="749"/>
      <c r="P87" s="749"/>
      <c r="Q87" s="749"/>
      <c r="R87" s="749"/>
      <c r="S87" s="749"/>
      <c r="T87" s="749"/>
      <c r="U87" s="749"/>
      <c r="V87" s="749"/>
      <c r="W87" s="749"/>
      <c r="X87" s="749"/>
      <c r="Y87" s="749"/>
      <c r="Z87" s="749"/>
      <c r="AA87" s="749"/>
      <c r="AB87" s="749"/>
      <c r="AC87" s="749"/>
      <c r="AD87" s="749"/>
      <c r="AE87" s="749"/>
      <c r="AF87" s="749"/>
      <c r="AG87" s="749"/>
      <c r="AH87" s="749"/>
      <c r="AI87" s="749"/>
      <c r="AJ87" s="749"/>
      <c r="AK87" s="750"/>
      <c r="AL87" s="48"/>
      <c r="AM87" s="417"/>
      <c r="AN87" s="417"/>
      <c r="AO87" s="417"/>
      <c r="AP87" s="417"/>
      <c r="AQ87" s="417"/>
      <c r="AR87" s="417"/>
      <c r="AS87" s="417"/>
      <c r="AT87" s="417"/>
      <c r="AU87" s="417"/>
      <c r="AV87" s="417"/>
      <c r="AW87" s="417"/>
      <c r="AX87" s="417"/>
      <c r="AY87" s="417"/>
      <c r="AZ87" s="423"/>
      <c r="BA87" s="744"/>
    </row>
    <row r="88" spans="1:53" ht="15" customHeight="1" thickBot="1">
      <c r="A88" s="47"/>
      <c r="B88" s="777"/>
      <c r="C88" s="778"/>
      <c r="D88" s="778"/>
      <c r="E88" s="742"/>
      <c r="F88" s="743"/>
      <c r="G88" s="738" t="s">
        <v>2194</v>
      </c>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9"/>
      <c r="AL88" s="48"/>
      <c r="AM88" s="417"/>
      <c r="AN88" s="417"/>
      <c r="AO88" s="417"/>
      <c r="AP88" s="417"/>
      <c r="AQ88" s="417"/>
      <c r="AR88" s="417"/>
      <c r="AS88" s="417"/>
      <c r="AT88" s="417"/>
      <c r="AU88" s="417"/>
      <c r="AV88" s="417"/>
      <c r="AW88" s="417"/>
      <c r="AX88" s="417"/>
      <c r="AY88" s="48"/>
      <c r="AZ88" s="15"/>
      <c r="BA88" s="744"/>
    </row>
    <row r="89" spans="1:53" ht="14.4" customHeight="1" thickBot="1">
      <c r="A89" s="47"/>
      <c r="B89" s="725" t="s">
        <v>2305</v>
      </c>
      <c r="C89" s="726"/>
      <c r="D89" s="726"/>
      <c r="E89" s="740"/>
      <c r="F89" s="741"/>
      <c r="G89" s="772" t="s">
        <v>111</v>
      </c>
      <c r="H89" s="747"/>
      <c r="I89" s="747"/>
      <c r="J89" s="747"/>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47"/>
      <c r="AH89" s="747"/>
      <c r="AI89" s="747"/>
      <c r="AJ89" s="747"/>
      <c r="AK89" s="748"/>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5">
        <f>COUNTIF(E89:F95, "✓")+COUNTIF(E89:F95, "誓約")</f>
        <v>0</v>
      </c>
    </row>
    <row r="90" spans="1:53" ht="15" customHeight="1" thickBot="1">
      <c r="A90" s="47"/>
      <c r="B90" s="770"/>
      <c r="C90" s="771"/>
      <c r="D90" s="771"/>
      <c r="E90" s="742"/>
      <c r="F90" s="743"/>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6"/>
    </row>
    <row r="91" spans="1:53" ht="15" customHeight="1">
      <c r="A91" s="47"/>
      <c r="B91" s="770"/>
      <c r="C91" s="771"/>
      <c r="D91" s="771"/>
      <c r="E91" s="742"/>
      <c r="F91" s="743"/>
      <c r="G91" s="749" t="s">
        <v>113</v>
      </c>
      <c r="H91" s="749"/>
      <c r="I91" s="749"/>
      <c r="J91" s="749"/>
      <c r="K91" s="749"/>
      <c r="L91" s="749"/>
      <c r="M91" s="749"/>
      <c r="N91" s="749"/>
      <c r="O91" s="749"/>
      <c r="P91" s="749"/>
      <c r="Q91" s="749"/>
      <c r="R91" s="749"/>
      <c r="S91" s="749"/>
      <c r="T91" s="749"/>
      <c r="U91" s="749"/>
      <c r="V91" s="749"/>
      <c r="W91" s="749"/>
      <c r="X91" s="749"/>
      <c r="Y91" s="749"/>
      <c r="Z91" s="749"/>
      <c r="AA91" s="749"/>
      <c r="AB91" s="749"/>
      <c r="AC91" s="749"/>
      <c r="AD91" s="749"/>
      <c r="AE91" s="749"/>
      <c r="AF91" s="749"/>
      <c r="AG91" s="749"/>
      <c r="AH91" s="749"/>
      <c r="AI91" s="749"/>
      <c r="AJ91" s="749"/>
      <c r="AK91" s="750"/>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6"/>
    </row>
    <row r="92" spans="1:53" ht="15" customHeight="1" thickBot="1">
      <c r="A92" s="47"/>
      <c r="B92" s="770"/>
      <c r="C92" s="771"/>
      <c r="D92" s="771"/>
      <c r="E92" s="742"/>
      <c r="F92" s="743"/>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6"/>
    </row>
    <row r="93" spans="1:53" ht="22.8" customHeight="1">
      <c r="A93" s="47"/>
      <c r="B93" s="770"/>
      <c r="C93" s="771"/>
      <c r="D93" s="771"/>
      <c r="E93" s="742"/>
      <c r="F93" s="743"/>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6"/>
    </row>
    <row r="94" spans="1:53" ht="31.2" customHeight="1">
      <c r="A94" s="47"/>
      <c r="B94" s="770"/>
      <c r="C94" s="771"/>
      <c r="D94" s="771"/>
      <c r="E94" s="742"/>
      <c r="F94" s="743"/>
      <c r="G94" s="749" t="s">
        <v>2303</v>
      </c>
      <c r="H94" s="749"/>
      <c r="I94" s="749"/>
      <c r="J94" s="749"/>
      <c r="K94" s="749"/>
      <c r="L94" s="749"/>
      <c r="M94" s="749"/>
      <c r="N94" s="749"/>
      <c r="O94" s="749"/>
      <c r="P94" s="749"/>
      <c r="Q94" s="749"/>
      <c r="R94" s="749"/>
      <c r="S94" s="749"/>
      <c r="T94" s="749"/>
      <c r="U94" s="749"/>
      <c r="V94" s="749"/>
      <c r="W94" s="749"/>
      <c r="X94" s="749"/>
      <c r="Y94" s="749"/>
      <c r="Z94" s="749"/>
      <c r="AA94" s="749"/>
      <c r="AB94" s="749"/>
      <c r="AC94" s="749"/>
      <c r="AD94" s="749"/>
      <c r="AE94" s="749"/>
      <c r="AF94" s="749"/>
      <c r="AG94" s="749"/>
      <c r="AH94" s="749"/>
      <c r="AI94" s="749"/>
      <c r="AJ94" s="749"/>
      <c r="AK94" s="750"/>
      <c r="AL94" s="48"/>
      <c r="AM94" s="417"/>
      <c r="AN94" s="417"/>
      <c r="AO94" s="417"/>
      <c r="AP94" s="417"/>
      <c r="AQ94" s="417"/>
      <c r="AR94" s="417"/>
      <c r="AS94" s="417"/>
      <c r="AT94" s="417"/>
      <c r="AU94" s="417"/>
      <c r="AV94" s="417"/>
      <c r="AW94" s="417"/>
      <c r="AX94" s="417"/>
      <c r="AY94" s="417"/>
      <c r="AZ94" s="423"/>
      <c r="BA94" s="746"/>
    </row>
    <row r="95" spans="1:53" ht="24.6" customHeight="1" thickBot="1">
      <c r="A95" s="47"/>
      <c r="B95" s="770"/>
      <c r="C95" s="771"/>
      <c r="D95" s="771"/>
      <c r="E95" s="742"/>
      <c r="F95" s="743"/>
      <c r="G95" s="749" t="s">
        <v>115</v>
      </c>
      <c r="H95" s="749"/>
      <c r="I95" s="749"/>
      <c r="J95" s="749"/>
      <c r="K95" s="749"/>
      <c r="L95" s="749"/>
      <c r="M95" s="749"/>
      <c r="N95" s="749"/>
      <c r="O95" s="749"/>
      <c r="P95" s="749"/>
      <c r="Q95" s="749"/>
      <c r="R95" s="749"/>
      <c r="S95" s="749"/>
      <c r="T95" s="749"/>
      <c r="U95" s="749"/>
      <c r="V95" s="749"/>
      <c r="W95" s="749"/>
      <c r="X95" s="749"/>
      <c r="Y95" s="749"/>
      <c r="Z95" s="749"/>
      <c r="AA95" s="749"/>
      <c r="AB95" s="749"/>
      <c r="AC95" s="749"/>
      <c r="AD95" s="749"/>
      <c r="AE95" s="749"/>
      <c r="AF95" s="749"/>
      <c r="AG95" s="749"/>
      <c r="AH95" s="749"/>
      <c r="AI95" s="749"/>
      <c r="AJ95" s="749"/>
      <c r="AK95" s="750"/>
      <c r="AL95" s="48"/>
      <c r="AM95" s="417"/>
      <c r="AN95" s="417"/>
      <c r="AO95" s="417"/>
      <c r="AP95" s="417"/>
      <c r="AQ95" s="417"/>
      <c r="AR95" s="417"/>
      <c r="AS95" s="417"/>
      <c r="AT95" s="417"/>
      <c r="AU95" s="417"/>
      <c r="AV95" s="417"/>
      <c r="AW95" s="417"/>
      <c r="AX95" s="417"/>
      <c r="AY95" s="48"/>
      <c r="AZ95" s="15"/>
      <c r="BA95" s="746"/>
    </row>
    <row r="96" spans="1:53" ht="15" customHeight="1">
      <c r="A96" s="47"/>
      <c r="B96" s="725" t="s">
        <v>116</v>
      </c>
      <c r="C96" s="726"/>
      <c r="D96" s="726"/>
      <c r="E96" s="740"/>
      <c r="F96" s="741"/>
      <c r="G96" s="747" t="s">
        <v>2304</v>
      </c>
      <c r="H96" s="747"/>
      <c r="I96" s="747"/>
      <c r="J96" s="747"/>
      <c r="K96" s="747"/>
      <c r="L96" s="747"/>
      <c r="M96" s="747"/>
      <c r="N96" s="747"/>
      <c r="O96" s="747"/>
      <c r="P96" s="747"/>
      <c r="Q96" s="747"/>
      <c r="R96" s="747"/>
      <c r="S96" s="747"/>
      <c r="T96" s="747"/>
      <c r="U96" s="747"/>
      <c r="V96" s="747"/>
      <c r="W96" s="747"/>
      <c r="X96" s="747"/>
      <c r="Y96" s="747"/>
      <c r="Z96" s="747"/>
      <c r="AA96" s="747"/>
      <c r="AB96" s="747"/>
      <c r="AC96" s="747"/>
      <c r="AD96" s="747"/>
      <c r="AE96" s="747"/>
      <c r="AF96" s="747"/>
      <c r="AG96" s="747"/>
      <c r="AH96" s="747"/>
      <c r="AI96" s="747"/>
      <c r="AJ96" s="747"/>
      <c r="AK96" s="748"/>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4">
        <f>COUNTIF(E96:F99, "✓")+COUNTIF(E96:F99, "誓約")</f>
        <v>0</v>
      </c>
    </row>
    <row r="97" spans="1:55" ht="15.6" customHeight="1" thickBot="1">
      <c r="A97" s="47"/>
      <c r="B97" s="770"/>
      <c r="C97" s="771"/>
      <c r="D97" s="771"/>
      <c r="E97" s="742"/>
      <c r="F97" s="743"/>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4"/>
    </row>
    <row r="98" spans="1:55" ht="15" customHeight="1">
      <c r="A98" s="47"/>
      <c r="B98" s="770"/>
      <c r="C98" s="771"/>
      <c r="D98" s="771"/>
      <c r="E98" s="742"/>
      <c r="F98" s="743"/>
      <c r="G98" s="749" t="s">
        <v>2197</v>
      </c>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512"/>
      <c r="AL98" s="48"/>
      <c r="AM98" s="109"/>
      <c r="AN98" s="109"/>
      <c r="AO98" s="109"/>
      <c r="AP98" s="109"/>
      <c r="AQ98" s="109"/>
      <c r="AR98" s="109"/>
      <c r="AS98" s="109"/>
      <c r="AT98" s="109"/>
      <c r="AU98" s="109"/>
      <c r="AV98" s="109"/>
      <c r="AW98" s="109"/>
      <c r="AX98" s="109"/>
      <c r="AY98" s="417"/>
      <c r="AZ98" s="423"/>
      <c r="BA98" s="744"/>
    </row>
    <row r="99" spans="1:55" ht="15" customHeight="1" thickBot="1">
      <c r="A99" s="47"/>
      <c r="B99" s="777"/>
      <c r="C99" s="778"/>
      <c r="D99" s="778"/>
      <c r="E99" s="779"/>
      <c r="F99" s="780"/>
      <c r="G99" s="738" t="s">
        <v>2198</v>
      </c>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515"/>
      <c r="AL99" s="47"/>
      <c r="AM99" s="109"/>
      <c r="AN99" s="109"/>
      <c r="AO99" s="109"/>
      <c r="AP99" s="109"/>
      <c r="AQ99" s="109"/>
      <c r="AR99" s="109"/>
      <c r="AS99" s="109"/>
      <c r="AT99" s="109"/>
      <c r="AU99" s="109"/>
      <c r="AV99" s="109"/>
      <c r="AW99" s="109"/>
      <c r="AX99" s="109"/>
      <c r="AY99" s="47"/>
      <c r="BA99" s="744"/>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2355</v>
      </c>
      <c r="F124" s="892"/>
      <c r="G124" s="32" t="s">
        <v>142</v>
      </c>
      <c r="H124" s="891" t="s">
        <v>2355</v>
      </c>
      <c r="I124" s="892"/>
      <c r="J124" s="32" t="s">
        <v>143</v>
      </c>
      <c r="K124" s="891" t="s">
        <v>2355</v>
      </c>
      <c r="L124" s="892"/>
      <c r="M124" s="32" t="s">
        <v>144</v>
      </c>
      <c r="N124" s="27"/>
      <c r="O124" s="893" t="s">
        <v>42</v>
      </c>
      <c r="P124" s="893"/>
      <c r="Q124" s="893"/>
      <c r="R124" s="794" t="str">
        <f>IF(H7="","",H7)</f>
        <v>○○サービス事業所</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代表取締役</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WGB9OP7hH+CNt/YkDNG8TOk0Z2QYYgPw+0znBrwOTmUKmYD/erGicPUm2VQLY2cyq6X9rSrIImyQcO77JvCU1g==" saltValue="MVHn/1b9buLzUl7EgZmDVg=="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G83 B91:AK96 B98:AK104 B97:G97 B89:G90">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G83 AL83 A84:AL89 A24:AL82 A23:B23 AL23 A98:AL148 A97:G97 AL97 A91:AL96 A90:G90 AL90">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4" t="s">
        <v>40</v>
      </c>
      <c r="AP1" s="744"/>
      <c r="AQ1" s="744"/>
      <c r="AR1" s="744"/>
      <c r="AS1" s="744"/>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4" t="str">
        <f>IF(基本情報入力シート!V14="", "", 基本情報入力シート!V14)</f>
        <v>補助金様式を都道府県に提出</v>
      </c>
      <c r="AP2" s="744"/>
      <c r="AQ2" s="744"/>
      <c r="AR2" s="744"/>
      <c r="AS2" s="744"/>
      <c r="BC2" s="270"/>
      <c r="BD2"/>
      <c r="BE2"/>
      <c r="BF2"/>
      <c r="BG2"/>
    </row>
    <row r="3" spans="1:60" ht="27" customHeight="1" thickBot="1">
      <c r="A3" s="1047" t="s">
        <v>42</v>
      </c>
      <c r="B3" s="1047"/>
      <c r="C3" s="1048"/>
      <c r="D3" s="1049" t="str">
        <f>IF(基本情報入力シート!L22="","",基本情報入力シート!L22)</f>
        <v>○○サービス事業所</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東京都</v>
      </c>
      <c r="H12" s="1119" t="str">
        <f>IF(基本情報入力シート!Q39="", "", 基本情報入力シート!Q39)</f>
        <v>東京都</v>
      </c>
      <c r="I12" s="1119" t="str">
        <f>IF(基本情報入力シート!V39="", "", 基本情報入力シート!V39)</f>
        <v>三鷹市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2339</v>
      </c>
      <c r="AG12" s="990" t="str">
        <f>IF(AND(AQ12&lt;&gt;"対象外", P12&lt;&gt;""),ROUNDDOWN(ROUND(L12*VLOOKUP(K12,【参考】数式用２!$A$2:$K$50,MATCH("ベア加算あり",【参考】数式用２!$C$4:$K$4,0)+2,0),0),0)*AB12,"")</f>
        <v/>
      </c>
      <c r="AH12" s="1008"/>
      <c r="AI12" s="999" t="s">
        <v>2339</v>
      </c>
      <c r="AJ12" s="999" t="s">
        <v>2339</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5" t="str">
        <f>IFERROR((VLOOKUP(N12, 【参考】数式用２!$BE$5:$BE$13, 1,FALSE)), "対象外")</f>
        <v>対象外</v>
      </c>
      <c r="AR12" s="744" t="str">
        <f>IF(AG12&lt;&gt;"",IF(AH12="○","入力済","未入力"),"")</f>
        <v/>
      </c>
      <c r="AS12" s="744" t="str">
        <f>IF(AND(P12&lt;&gt;"", AI12=""), "未入力", "入力済")</f>
        <v>入力済</v>
      </c>
      <c r="AT12" s="744" t="str">
        <f>IF(AND(P12&lt;&gt;"", P12&lt;&gt;"処遇改善加算Ⅳ", AJ12=""), "未入力", "入力済")</f>
        <v>入力済</v>
      </c>
      <c r="AU12" s="744" t="str">
        <f>IFERROR(VLOOKUP(K12, 【参考】数式用２!$BB$5:$BC$50, 2, FALSE), "")</f>
        <v>対象</v>
      </c>
      <c r="AV12" s="744">
        <f>IF(AND(P12&lt;&gt;"処遇改善加算Ⅲ",P12&lt;&gt;"処遇改善加算Ⅳ", P12&lt;&gt;"", AU12&lt;&gt;"対象外"), 1,"")</f>
        <v>1</v>
      </c>
      <c r="AW12" s="744" t="str">
        <f>IFERROR("_"&amp;VLOOKUP(K12, 【参考】数式用２!$AG$2:$AH$39,2, FALSE), "")</f>
        <v>_11</v>
      </c>
      <c r="AX12" s="1023" t="str">
        <f>IF(AND(P12="処遇改善加算Ⅰ", AL12=""), "未入力","入力済")</f>
        <v>入力済</v>
      </c>
      <c r="AY12" s="1020" t="str">
        <f>G12</f>
        <v>東京都</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6"/>
      <c r="AR13" s="744"/>
      <c r="AS13" s="744"/>
      <c r="AT13" s="744"/>
      <c r="AU13" s="744"/>
      <c r="AV13" s="744"/>
      <c r="AW13" s="744"/>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6"/>
      <c r="AR14" s="744"/>
      <c r="AS14" s="744"/>
      <c r="AT14" s="744"/>
      <c r="AU14" s="744"/>
      <c r="AV14" s="744"/>
      <c r="AW14" s="744"/>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4"/>
      <c r="AS15" s="744"/>
      <c r="AT15" s="744"/>
      <c r="AU15" s="744"/>
      <c r="AV15" s="744"/>
      <c r="AW15" s="744"/>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2339</v>
      </c>
      <c r="AG16" s="990" t="str">
        <f>IF(AND(AQ16&lt;&gt;"対象外", P16&lt;&gt;""),ROUNDDOWN(ROUND(L16*VLOOKUP(K16,【参考】数式用２!$A$2:$K$50,MATCH("ベア加算あり",【参考】数式用２!$C$4:$K$4,0)+2,0),0),0)*AB16,"")</f>
        <v/>
      </c>
      <c r="AH16" s="1008"/>
      <c r="AI16" s="999" t="s">
        <v>2339</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5" t="str">
        <f>IFERROR((VLOOKUP(N16, 【参考】数式用２!$BE$5:$BE$13, 1,FALSE)), "対象外")</f>
        <v>対象外</v>
      </c>
      <c r="AR16" s="744" t="str">
        <f>IF(AG16&lt;&gt;"",IF(AH16="○","入力済","未入力"),"")</f>
        <v/>
      </c>
      <c r="AS16" s="744" t="str">
        <f>IF(AND(P16&lt;&gt;"", AI16=""), "未入力", "入力済")</f>
        <v>入力済</v>
      </c>
      <c r="AT16" s="744" t="str">
        <f>IF(AND(P16&lt;&gt;"", P16&lt;&gt;"処遇改善加算Ⅳ", AJ16=""), "未入力", "入力済")</f>
        <v>入力済</v>
      </c>
      <c r="AU16" s="744" t="str">
        <f>IFERROR(VLOOKUP(K16, 【参考】数式用２!$BB$5:$BC$50, 2, FALSE), "")</f>
        <v>対象</v>
      </c>
      <c r="AV16" s="744" t="str">
        <f>IF(AND(P16&lt;&gt;"処遇改善加算Ⅲ",P16&lt;&gt;"処遇改善加算Ⅳ", P16&lt;&gt;"", AU16&lt;&gt;"対象外"), 1,"")</f>
        <v/>
      </c>
      <c r="AW16" s="744"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6"/>
      <c r="AR17" s="744"/>
      <c r="AS17" s="744"/>
      <c r="AT17" s="744"/>
      <c r="AU17" s="744"/>
      <c r="AV17" s="744"/>
      <c r="AW17" s="744"/>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6"/>
      <c r="AR18" s="744"/>
      <c r="AS18" s="744"/>
      <c r="AT18" s="744"/>
      <c r="AU18" s="744"/>
      <c r="AV18" s="744"/>
      <c r="AW18" s="744"/>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4"/>
      <c r="AS19" s="744"/>
      <c r="AT19" s="744"/>
      <c r="AU19" s="744"/>
      <c r="AV19" s="744"/>
      <c r="AW19" s="744"/>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2339</v>
      </c>
      <c r="AG20" s="990">
        <f>IF(AND(AQ20&lt;&gt;"対象外", P20&lt;&gt;""),ROUNDDOWN(ROUND(L20*VLOOKUP(K20,【参考】数式用２!$A$2:$K$50,MATCH("ベア加算あり",【参考】数式用２!$C$4:$K$4,0)+2,0),0),0)*AB20,"")</f>
        <v>358260</v>
      </c>
      <c r="AH20" s="1008" t="s">
        <v>2339</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5" t="str">
        <f>IFERROR((VLOOKUP(N20, 【参考】数式用２!$BE$5:$BE$13, 1,FALSE)), "対象外")</f>
        <v>処遇改善加算Ⅴ（14）</v>
      </c>
      <c r="AR20" s="744" t="str">
        <f>IF(AG20&lt;&gt;"",IF(AH20="○","入力済","未入力"),"")</f>
        <v>入力済</v>
      </c>
      <c r="AS20" s="744" t="str">
        <f>IF(AND(P20&lt;&gt;"", AI20=""), "未入力", "入力済")</f>
        <v>入力済</v>
      </c>
      <c r="AT20" s="744" t="str">
        <f>IF(AND(P20&lt;&gt;"", P20&lt;&gt;"処遇改善加算Ⅳ", AJ20=""), "未入力", "入力済")</f>
        <v>入力済</v>
      </c>
      <c r="AU20" s="744" t="str">
        <f>IFERROR(VLOOKUP(K20, 【参考】数式用２!$BB$5:$BC$50, 2, FALSE), "")</f>
        <v>対象</v>
      </c>
      <c r="AV20" s="744" t="str">
        <f>IF(AND(P20&lt;&gt;"処遇改善加算Ⅲ",P20&lt;&gt;"処遇改善加算Ⅳ", P20&lt;&gt;"", AU20&lt;&gt;"対象外"), 1,"")</f>
        <v/>
      </c>
      <c r="AW20" s="744"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6"/>
      <c r="AR21" s="744"/>
      <c r="AS21" s="744"/>
      <c r="AT21" s="744"/>
      <c r="AU21" s="744"/>
      <c r="AV21" s="744"/>
      <c r="AW21" s="744"/>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6"/>
      <c r="AR22" s="744"/>
      <c r="AS22" s="744"/>
      <c r="AT22" s="744"/>
      <c r="AU22" s="744"/>
      <c r="AV22" s="744"/>
      <c r="AW22" s="744"/>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4"/>
      <c r="AS23" s="744"/>
      <c r="AT23" s="744"/>
      <c r="AU23" s="744"/>
      <c r="AV23" s="744"/>
      <c r="AW23" s="744"/>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2339</v>
      </c>
      <c r="AG24" s="990">
        <f>IF(AND(AQ24&lt;&gt;"対象外", P24&lt;&gt;""),ROUNDDOWN(ROUND(L24*VLOOKUP(K24,【参考】数式用２!$A$2:$K$50,MATCH("ベア加算あり",【参考】数式用２!$C$4:$K$4,0)+2,0),0),0)*AB24,"")</f>
        <v>2006292</v>
      </c>
      <c r="AH24" s="1008" t="s">
        <v>2339</v>
      </c>
      <c r="AI24" s="999" t="s">
        <v>221</v>
      </c>
      <c r="AJ24" s="999" t="s">
        <v>2339</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5" t="str">
        <f>IFERROR((VLOOKUP(N24, 【参考】数式用２!$BE$5:$BE$13, 1,FALSE)), "対象外")</f>
        <v>処遇改善加算Ⅴ（１）</v>
      </c>
      <c r="AR24" s="744" t="str">
        <f>IF(AG24&lt;&gt;"",IF(AH24="○","入力済","未入力"),"")</f>
        <v>入力済</v>
      </c>
      <c r="AS24" s="744" t="str">
        <f>IF(AND(P24&lt;&gt;"", AI24=""), "未入力", "入力済")</f>
        <v>入力済</v>
      </c>
      <c r="AT24" s="744" t="str">
        <f>IF(AND(P24&lt;&gt;"", P24&lt;&gt;"処遇改善加算Ⅳ", AJ24=""), "未入力", "入力済")</f>
        <v>入力済</v>
      </c>
      <c r="AU24" s="744" t="str">
        <f>IFERROR(VLOOKUP(K24, 【参考】数式用２!$BB$5:$BC$50, 2, FALSE), "")</f>
        <v>対象</v>
      </c>
      <c r="AV24" s="744">
        <f>IF(AND(P24&lt;&gt;"処遇改善加算Ⅲ",P24&lt;&gt;"処遇改善加算Ⅳ", P24&lt;&gt;"", AU24&lt;&gt;"対象外"), 1,"")</f>
        <v>1</v>
      </c>
      <c r="AW24" s="744"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6"/>
      <c r="AR25" s="744"/>
      <c r="AS25" s="744"/>
      <c r="AT25" s="744"/>
      <c r="AU25" s="744"/>
      <c r="AV25" s="744"/>
      <c r="AW25" s="744"/>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6"/>
      <c r="AR26" s="744"/>
      <c r="AS26" s="744"/>
      <c r="AT26" s="744"/>
      <c r="AU26" s="744"/>
      <c r="AV26" s="744"/>
      <c r="AW26" s="744"/>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4"/>
      <c r="AS27" s="744"/>
      <c r="AT27" s="744"/>
      <c r="AU27" s="744"/>
      <c r="AV27" s="744"/>
      <c r="AW27" s="744"/>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2339</v>
      </c>
      <c r="AG28" s="990" t="str">
        <f>IF(AND(AQ28&lt;&gt;"対象外", P28&lt;&gt;""),ROUNDDOWN(ROUND(L28*VLOOKUP(K28,【参考】数式用２!$A$2:$K$50,MATCH("ベア加算あり",【参考】数式用２!$C$4:$K$4,0)+2,0),0),0)*AB28,"")</f>
        <v/>
      </c>
      <c r="AH28" s="1008"/>
      <c r="AI28" s="999" t="s">
        <v>2339</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5" t="str">
        <f>IFERROR((VLOOKUP(N28, 【参考】数式用２!$BE$5:$BE$13, 1,FALSE)), "対象外")</f>
        <v>対象外</v>
      </c>
      <c r="AR28" s="744" t="str">
        <f>IF(AG28&lt;&gt;"",IF(AH28="○","入力済","未入力"),"")</f>
        <v/>
      </c>
      <c r="AS28" s="744" t="str">
        <f>IF(AND(P28&lt;&gt;"", AI28=""), "未入力", "入力済")</f>
        <v>入力済</v>
      </c>
      <c r="AT28" s="744" t="str">
        <f>IF(AND(P28&lt;&gt;"", P28&lt;&gt;"処遇改善加算Ⅳ", AJ28=""), "未入力", "入力済")</f>
        <v>入力済</v>
      </c>
      <c r="AU28" s="744" t="str">
        <f>IFERROR(VLOOKUP(K28, 【参考】数式用２!$BB$5:$BC$50, 2, FALSE), "")</f>
        <v>対象</v>
      </c>
      <c r="AV28" s="744" t="str">
        <f>IF(AND(P28&lt;&gt;"処遇改善加算Ⅲ",P28&lt;&gt;"処遇改善加算Ⅳ", P28&lt;&gt;"", AU28&lt;&gt;"対象外"), 1,"")</f>
        <v/>
      </c>
      <c r="AW28" s="744"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6"/>
      <c r="AR29" s="744"/>
      <c r="AS29" s="744"/>
      <c r="AT29" s="744"/>
      <c r="AU29" s="744"/>
      <c r="AV29" s="744"/>
      <c r="AW29" s="744"/>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6"/>
      <c r="AR30" s="744"/>
      <c r="AS30" s="744"/>
      <c r="AT30" s="744"/>
      <c r="AU30" s="744"/>
      <c r="AV30" s="744"/>
      <c r="AW30" s="744"/>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4"/>
      <c r="AS31" s="744"/>
      <c r="AT31" s="744"/>
      <c r="AU31" s="744"/>
      <c r="AV31" s="744"/>
      <c r="AW31" s="744"/>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2339</v>
      </c>
      <c r="AG32" s="990">
        <f>IF(AND(AQ32&lt;&gt;"対象外", P32&lt;&gt;""),ROUNDDOWN(ROUND(L32*VLOOKUP(K32,【参考】数式用２!$A$2:$K$50,MATCH("ベア加算あり",【参考】数式用２!$C$4:$K$4,0)+2,0),0),0)*AB32,"")</f>
        <v>75588</v>
      </c>
      <c r="AH32" s="1008" t="s">
        <v>2339</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5" t="str">
        <f>IFERROR((VLOOKUP(N32, 【参考】数式用２!$BE$5:$BE$13, 1,FALSE)), "対象外")</f>
        <v>処遇改善加算Ⅴ（14）</v>
      </c>
      <c r="AR32" s="744" t="str">
        <f>IF(AG32&lt;&gt;"",IF(AH32="○","入力済","未入力"),"")</f>
        <v>入力済</v>
      </c>
      <c r="AS32" s="744" t="str">
        <f>IF(AND(P32&lt;&gt;"", AI32=""), "未入力", "入力済")</f>
        <v>入力済</v>
      </c>
      <c r="AT32" s="744" t="str">
        <f>IF(AND(P32&lt;&gt;"", P32&lt;&gt;"処遇改善加算Ⅳ", AJ32=""), "未入力", "入力済")</f>
        <v>入力済</v>
      </c>
      <c r="AU32" s="744" t="str">
        <f>IFERROR(VLOOKUP(K32, 【参考】数式用２!$BB$5:$BC$50, 2, FALSE), "")</f>
        <v>対象</v>
      </c>
      <c r="AV32" s="744" t="str">
        <f>IF(AND(P32&lt;&gt;"処遇改善加算Ⅲ",P32&lt;&gt;"処遇改善加算Ⅳ", P32&lt;&gt;"", AU32&lt;&gt;"対象外"), 1,"")</f>
        <v/>
      </c>
      <c r="AW32" s="744"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6"/>
      <c r="AR33" s="744"/>
      <c r="AS33" s="744"/>
      <c r="AT33" s="744"/>
      <c r="AU33" s="744"/>
      <c r="AV33" s="744"/>
      <c r="AW33" s="744"/>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6"/>
      <c r="AR34" s="744"/>
      <c r="AS34" s="744"/>
      <c r="AT34" s="744"/>
      <c r="AU34" s="744"/>
      <c r="AV34" s="744"/>
      <c r="AW34" s="744"/>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4"/>
      <c r="AS35" s="744"/>
      <c r="AT35" s="744"/>
      <c r="AU35" s="744"/>
      <c r="AV35" s="744"/>
      <c r="AW35" s="744"/>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5" t="str">
        <f>IFERROR((VLOOKUP(N36, 【参考】数式用２!$BE$5:$BE$13, 1,FALSE)), "対象外")</f>
        <v>対象外</v>
      </c>
      <c r="AR36" s="744" t="str">
        <f>IF(AG36&lt;&gt;"",IF(AH36="○","入力済","未入力"),"")</f>
        <v/>
      </c>
      <c r="AS36" s="744" t="str">
        <f>IF(AND(P36&lt;&gt;"", AI36=""), "未入力", "入力済")</f>
        <v>入力済</v>
      </c>
      <c r="AT36" s="744" t="str">
        <f>IF(AND(P36&lt;&gt;"", P36&lt;&gt;"処遇改善加算Ⅳ", AJ36=""), "未入力", "入力済")</f>
        <v>入力済</v>
      </c>
      <c r="AU36" s="744" t="str">
        <f>IFERROR(VLOOKUP(K36, 【参考】数式用２!$BB$5:$BC$50, 2, FALSE), "")</f>
        <v/>
      </c>
      <c r="AV36" s="744" t="str">
        <f>IF(AND(P36&lt;&gt;"処遇改善加算Ⅲ",P36&lt;&gt;"処遇改善加算Ⅳ", P36&lt;&gt;"", AU36&lt;&gt;"対象外"), 1,"")</f>
        <v/>
      </c>
      <c r="AW36" s="744"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6"/>
      <c r="AR37" s="744"/>
      <c r="AS37" s="744"/>
      <c r="AT37" s="744"/>
      <c r="AU37" s="744"/>
      <c r="AV37" s="744"/>
      <c r="AW37" s="744"/>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6"/>
      <c r="AR38" s="744"/>
      <c r="AS38" s="744"/>
      <c r="AT38" s="744"/>
      <c r="AU38" s="744"/>
      <c r="AV38" s="744"/>
      <c r="AW38" s="744"/>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4"/>
      <c r="AS39" s="744"/>
      <c r="AT39" s="744"/>
      <c r="AU39" s="744"/>
      <c r="AV39" s="744"/>
      <c r="AW39" s="744"/>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5" t="str">
        <f>IFERROR((VLOOKUP(N40, 【参考】数式用２!$BE$5:$BE$13, 1,FALSE)), "対象外")</f>
        <v>対象外</v>
      </c>
      <c r="AR40" s="744" t="str">
        <f>IF(AG40&lt;&gt;"",IF(AH40="○","入力済","未入力"),"")</f>
        <v/>
      </c>
      <c r="AS40" s="744" t="str">
        <f>IF(AND(P40&lt;&gt;"", AI40=""), "未入力", "入力済")</f>
        <v>入力済</v>
      </c>
      <c r="AT40" s="744" t="str">
        <f>IF(AND(P40&lt;&gt;"", P40&lt;&gt;"処遇改善加算Ⅳ", AJ40=""), "未入力", "入力済")</f>
        <v>入力済</v>
      </c>
      <c r="AU40" s="744" t="str">
        <f>IFERROR(VLOOKUP(K40, 【参考】数式用２!$BB$5:$BC$50, 2, FALSE), "")</f>
        <v/>
      </c>
      <c r="AV40" s="744" t="str">
        <f>IF(AND(P40&lt;&gt;"処遇改善加算Ⅲ",P40&lt;&gt;"処遇改善加算Ⅳ", P40&lt;&gt;"", AU40&lt;&gt;"対象外"), 1,"")</f>
        <v/>
      </c>
      <c r="AW40" s="744"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6"/>
      <c r="AR41" s="744"/>
      <c r="AS41" s="744"/>
      <c r="AT41" s="744"/>
      <c r="AU41" s="744"/>
      <c r="AV41" s="744"/>
      <c r="AW41" s="744"/>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6"/>
      <c r="AR42" s="744"/>
      <c r="AS42" s="744"/>
      <c r="AT42" s="744"/>
      <c r="AU42" s="744"/>
      <c r="AV42" s="744"/>
      <c r="AW42" s="744"/>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4"/>
      <c r="AS43" s="744"/>
      <c r="AT43" s="744"/>
      <c r="AU43" s="744"/>
      <c r="AV43" s="744"/>
      <c r="AW43" s="744"/>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5" t="str">
        <f>IFERROR((VLOOKUP(N44, 【参考】数式用２!$BE$5:$BE$13, 1,FALSE)), "対象外")</f>
        <v>対象外</v>
      </c>
      <c r="AR44" s="744" t="str">
        <f>IF(AG44&lt;&gt;"",IF(AH44="○","入力済","未入力"),"")</f>
        <v/>
      </c>
      <c r="AS44" s="744" t="str">
        <f>IF(AND(P44&lt;&gt;"", AI44=""), "未入力", "入力済")</f>
        <v>入力済</v>
      </c>
      <c r="AT44" s="744" t="str">
        <f>IF(AND(P44&lt;&gt;"", P44&lt;&gt;"処遇改善加算Ⅳ", AJ44=""), "未入力", "入力済")</f>
        <v>入力済</v>
      </c>
      <c r="AU44" s="744" t="str">
        <f>IFERROR(VLOOKUP(K44, 【参考】数式用２!$BB$5:$BC$50, 2, FALSE), "")</f>
        <v/>
      </c>
      <c r="AV44" s="744" t="str">
        <f>IF(AND(P44&lt;&gt;"処遇改善加算Ⅲ",P44&lt;&gt;"処遇改善加算Ⅳ", P44&lt;&gt;"", AU44&lt;&gt;"対象外"), 1,"")</f>
        <v/>
      </c>
      <c r="AW44" s="744"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6"/>
      <c r="AR45" s="744"/>
      <c r="AS45" s="744"/>
      <c r="AT45" s="744"/>
      <c r="AU45" s="744"/>
      <c r="AV45" s="744"/>
      <c r="AW45" s="744"/>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6"/>
      <c r="AR46" s="744"/>
      <c r="AS46" s="744"/>
      <c r="AT46" s="744"/>
      <c r="AU46" s="744"/>
      <c r="AV46" s="744"/>
      <c r="AW46" s="744"/>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4"/>
      <c r="AS47" s="744"/>
      <c r="AT47" s="744"/>
      <c r="AU47" s="744"/>
      <c r="AV47" s="744"/>
      <c r="AW47" s="744"/>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5" t="str">
        <f>IFERROR((VLOOKUP(N48, 【参考】数式用２!$BE$5:$BE$13, 1,FALSE)), "対象外")</f>
        <v>対象外</v>
      </c>
      <c r="AR48" s="744" t="str">
        <f>IF(AG48&lt;&gt;"",IF(AH48="○","入力済","未入力"),"")</f>
        <v/>
      </c>
      <c r="AS48" s="744" t="str">
        <f>IF(AND(P48&lt;&gt;"", AI48=""), "未入力", "入力済")</f>
        <v>入力済</v>
      </c>
      <c r="AT48" s="744" t="str">
        <f>IF(AND(P48&lt;&gt;"", P48&lt;&gt;"処遇改善加算Ⅳ", AJ48=""), "未入力", "入力済")</f>
        <v>入力済</v>
      </c>
      <c r="AU48" s="744" t="str">
        <f>IFERROR(VLOOKUP(K48, 【参考】数式用２!$BB$5:$BC$50, 2, FALSE), "")</f>
        <v/>
      </c>
      <c r="AV48" s="744" t="str">
        <f>IF(AND(P48&lt;&gt;"処遇改善加算Ⅲ",P48&lt;&gt;"処遇改善加算Ⅳ", P48&lt;&gt;"", AU48&lt;&gt;"対象外"), 1,"")</f>
        <v/>
      </c>
      <c r="AW48" s="744"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6"/>
      <c r="AR49" s="744"/>
      <c r="AS49" s="744"/>
      <c r="AT49" s="744"/>
      <c r="AU49" s="744"/>
      <c r="AV49" s="744"/>
      <c r="AW49" s="744"/>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6"/>
      <c r="AR50" s="744"/>
      <c r="AS50" s="744"/>
      <c r="AT50" s="744"/>
      <c r="AU50" s="744"/>
      <c r="AV50" s="744"/>
      <c r="AW50" s="744"/>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4"/>
      <c r="AS51" s="744"/>
      <c r="AT51" s="744"/>
      <c r="AU51" s="744"/>
      <c r="AV51" s="744"/>
      <c r="AW51" s="744"/>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5" t="str">
        <f>IFERROR((VLOOKUP(N52, 【参考】数式用２!$BE$5:$BE$13, 1,FALSE)), "対象外")</f>
        <v>対象外</v>
      </c>
      <c r="AR52" s="744" t="str">
        <f>IF(AG52&lt;&gt;"",IF(AH52="○","入力済","未入力"),"")</f>
        <v/>
      </c>
      <c r="AS52" s="744" t="str">
        <f>IF(AND(P52&lt;&gt;"", AI52=""), "未入力", "入力済")</f>
        <v>入力済</v>
      </c>
      <c r="AT52" s="744" t="str">
        <f>IF(AND(P52&lt;&gt;"", P52&lt;&gt;"処遇改善加算Ⅳ", AJ52=""), "未入力", "入力済")</f>
        <v>入力済</v>
      </c>
      <c r="AU52" s="744" t="str">
        <f>IFERROR(VLOOKUP(K52, 【参考】数式用２!$BB$5:$BC$50, 2, FALSE), "")</f>
        <v/>
      </c>
      <c r="AV52" s="744" t="str">
        <f>IF(AND(P52&lt;&gt;"処遇改善加算Ⅲ",P52&lt;&gt;"処遇改善加算Ⅳ", P52&lt;&gt;"", AU52&lt;&gt;"対象外"), 1,"")</f>
        <v/>
      </c>
      <c r="AW52" s="744"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6"/>
      <c r="AR53" s="744"/>
      <c r="AS53" s="744"/>
      <c r="AT53" s="744"/>
      <c r="AU53" s="744"/>
      <c r="AV53" s="744"/>
      <c r="AW53" s="744"/>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6"/>
      <c r="AR54" s="744"/>
      <c r="AS54" s="744"/>
      <c r="AT54" s="744"/>
      <c r="AU54" s="744"/>
      <c r="AV54" s="744"/>
      <c r="AW54" s="744"/>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4"/>
      <c r="AS55" s="744"/>
      <c r="AT55" s="744"/>
      <c r="AU55" s="744"/>
      <c r="AV55" s="744"/>
      <c r="AW55" s="744"/>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5" t="str">
        <f>IFERROR((VLOOKUP(N56, 【参考】数式用２!$BE$5:$BE$13, 1,FALSE)), "対象外")</f>
        <v>対象外</v>
      </c>
      <c r="AR56" s="744" t="str">
        <f>IF(AG56&lt;&gt;"",IF(AH56="○","入力済","未入力"),"")</f>
        <v/>
      </c>
      <c r="AS56" s="744" t="str">
        <f>IF(AND(P56&lt;&gt;"", AI56=""), "未入力", "入力済")</f>
        <v>入力済</v>
      </c>
      <c r="AT56" s="744" t="str">
        <f>IF(AND(P56&lt;&gt;"", P56&lt;&gt;"処遇改善加算Ⅳ", AJ56=""), "未入力", "入力済")</f>
        <v>入力済</v>
      </c>
      <c r="AU56" s="744" t="str">
        <f>IFERROR(VLOOKUP(K56, 【参考】数式用２!$BB$5:$BC$50, 2, FALSE), "")</f>
        <v/>
      </c>
      <c r="AV56" s="744" t="str">
        <f>IF(AND(P56&lt;&gt;"処遇改善加算Ⅲ",P56&lt;&gt;"処遇改善加算Ⅳ", P56&lt;&gt;"", AU56&lt;&gt;"対象外"), 1,"")</f>
        <v/>
      </c>
      <c r="AW56" s="744"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6"/>
      <c r="AR57" s="744"/>
      <c r="AS57" s="744"/>
      <c r="AT57" s="744"/>
      <c r="AU57" s="744"/>
      <c r="AV57" s="744"/>
      <c r="AW57" s="744"/>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6"/>
      <c r="AR58" s="744"/>
      <c r="AS58" s="744"/>
      <c r="AT58" s="744"/>
      <c r="AU58" s="744"/>
      <c r="AV58" s="744"/>
      <c r="AW58" s="744"/>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4"/>
      <c r="AS59" s="744"/>
      <c r="AT59" s="744"/>
      <c r="AU59" s="744"/>
      <c r="AV59" s="744"/>
      <c r="AW59" s="744"/>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5" t="str">
        <f>IFERROR((VLOOKUP(N60, 【参考】数式用２!$BE$5:$BE$13, 1,FALSE)), "対象外")</f>
        <v>対象外</v>
      </c>
      <c r="AR60" s="744" t="str">
        <f>IF(AG60&lt;&gt;"",IF(AH60="○","入力済","未入力"),"")</f>
        <v/>
      </c>
      <c r="AS60" s="744" t="str">
        <f>IF(AND(P60&lt;&gt;"", AI60=""), "未入力", "入力済")</f>
        <v>入力済</v>
      </c>
      <c r="AT60" s="744" t="str">
        <f>IF(AND(P60&lt;&gt;"", P60&lt;&gt;"処遇改善加算Ⅳ", AJ60=""), "未入力", "入力済")</f>
        <v>入力済</v>
      </c>
      <c r="AU60" s="744" t="str">
        <f>IFERROR(VLOOKUP(K60, 【参考】数式用２!$BB$5:$BC$50, 2, FALSE), "")</f>
        <v/>
      </c>
      <c r="AV60" s="744" t="str">
        <f>IF(AND(P60&lt;&gt;"処遇改善加算Ⅲ",P60&lt;&gt;"処遇改善加算Ⅳ", P60&lt;&gt;"", AU60&lt;&gt;"対象外"), 1,"")</f>
        <v/>
      </c>
      <c r="AW60" s="744"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6"/>
      <c r="AR61" s="744"/>
      <c r="AS61" s="744"/>
      <c r="AT61" s="744"/>
      <c r="AU61" s="744"/>
      <c r="AV61" s="744"/>
      <c r="AW61" s="744"/>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6"/>
      <c r="AR62" s="744"/>
      <c r="AS62" s="744"/>
      <c r="AT62" s="744"/>
      <c r="AU62" s="744"/>
      <c r="AV62" s="744"/>
      <c r="AW62" s="744"/>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4"/>
      <c r="AS63" s="744"/>
      <c r="AT63" s="744"/>
      <c r="AU63" s="744"/>
      <c r="AV63" s="744"/>
      <c r="AW63" s="744"/>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5" t="str">
        <f>IFERROR((VLOOKUP(N64, 【参考】数式用２!$BE$5:$BE$13, 1,FALSE)), "対象外")</f>
        <v>対象外</v>
      </c>
      <c r="AR64" s="744" t="str">
        <f>IF(AG64&lt;&gt;"",IF(AH64="○","入力済","未入力"),"")</f>
        <v/>
      </c>
      <c r="AS64" s="744" t="str">
        <f>IF(AND(P64&lt;&gt;"", AI64=""), "未入力", "入力済")</f>
        <v>入力済</v>
      </c>
      <c r="AT64" s="744" t="str">
        <f>IF(AND(P64&lt;&gt;"", P64&lt;&gt;"処遇改善加算Ⅳ", AJ64=""), "未入力", "入力済")</f>
        <v>入力済</v>
      </c>
      <c r="AU64" s="744" t="str">
        <f>IFERROR(VLOOKUP(K64, 【参考】数式用２!$BB$5:$BC$50, 2, FALSE), "")</f>
        <v/>
      </c>
      <c r="AV64" s="744" t="str">
        <f>IF(AND(P64&lt;&gt;"処遇改善加算Ⅲ",P64&lt;&gt;"処遇改善加算Ⅳ", P64&lt;&gt;"", AU64&lt;&gt;"対象外"), 1,"")</f>
        <v/>
      </c>
      <c r="AW64" s="744"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6"/>
      <c r="AR65" s="744"/>
      <c r="AS65" s="744"/>
      <c r="AT65" s="744"/>
      <c r="AU65" s="744"/>
      <c r="AV65" s="744"/>
      <c r="AW65" s="744"/>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6"/>
      <c r="AR66" s="744"/>
      <c r="AS66" s="744"/>
      <c r="AT66" s="744"/>
      <c r="AU66" s="744"/>
      <c r="AV66" s="744"/>
      <c r="AW66" s="744"/>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4"/>
      <c r="AS67" s="744"/>
      <c r="AT67" s="744"/>
      <c r="AU67" s="744"/>
      <c r="AV67" s="744"/>
      <c r="AW67" s="744"/>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5" t="str">
        <f>IFERROR((VLOOKUP(N68, 【参考】数式用２!$BE$5:$BE$13, 1,FALSE)), "対象外")</f>
        <v>対象外</v>
      </c>
      <c r="AR68" s="744" t="str">
        <f>IF(AG68&lt;&gt;"",IF(AH68="○","入力済","未入力"),"")</f>
        <v/>
      </c>
      <c r="AS68" s="744" t="str">
        <f>IF(AND(P68&lt;&gt;"", AI68=""), "未入力", "入力済")</f>
        <v>入力済</v>
      </c>
      <c r="AT68" s="744" t="str">
        <f>IF(AND(P68&lt;&gt;"", P68&lt;&gt;"処遇改善加算Ⅳ", AJ68=""), "未入力", "入力済")</f>
        <v>入力済</v>
      </c>
      <c r="AU68" s="744" t="str">
        <f>IFERROR(VLOOKUP(K68, 【参考】数式用２!$BB$5:$BC$50, 2, FALSE), "")</f>
        <v/>
      </c>
      <c r="AV68" s="744" t="str">
        <f>IF(AND(P68&lt;&gt;"処遇改善加算Ⅲ",P68&lt;&gt;"処遇改善加算Ⅳ", P68&lt;&gt;"", AU68&lt;&gt;"対象外"), 1,"")</f>
        <v/>
      </c>
      <c r="AW68" s="744"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6"/>
      <c r="AR69" s="744"/>
      <c r="AS69" s="744"/>
      <c r="AT69" s="744"/>
      <c r="AU69" s="744"/>
      <c r="AV69" s="744"/>
      <c r="AW69" s="744"/>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6"/>
      <c r="AR70" s="744"/>
      <c r="AS70" s="744"/>
      <c r="AT70" s="744"/>
      <c r="AU70" s="744"/>
      <c r="AV70" s="744"/>
      <c r="AW70" s="744"/>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4"/>
      <c r="AS71" s="744"/>
      <c r="AT71" s="744"/>
      <c r="AU71" s="744"/>
      <c r="AV71" s="744"/>
      <c r="AW71" s="744"/>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5" t="str">
        <f>IFERROR((VLOOKUP(N72, 【参考】数式用２!$BE$5:$BE$13, 1,FALSE)), "対象外")</f>
        <v>対象外</v>
      </c>
      <c r="AR72" s="744" t="str">
        <f>IF(AG72&lt;&gt;"",IF(AH72="○","入力済","未入力"),"")</f>
        <v/>
      </c>
      <c r="AS72" s="744" t="str">
        <f>IF(AND(P72&lt;&gt;"", AI72=""), "未入力", "入力済")</f>
        <v>入力済</v>
      </c>
      <c r="AT72" s="744" t="str">
        <f>IF(AND(P72&lt;&gt;"", P72&lt;&gt;"処遇改善加算Ⅳ", AJ72=""), "未入力", "入力済")</f>
        <v>入力済</v>
      </c>
      <c r="AU72" s="744" t="str">
        <f>IFERROR(VLOOKUP(K72, 【参考】数式用２!$BB$5:$BC$50, 2, FALSE), "")</f>
        <v/>
      </c>
      <c r="AV72" s="744" t="str">
        <f>IF(AND(P72&lt;&gt;"処遇改善加算Ⅲ",P72&lt;&gt;"処遇改善加算Ⅳ", P72&lt;&gt;"", AU72&lt;&gt;"対象外"), 1,"")</f>
        <v/>
      </c>
      <c r="AW72" s="744"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6"/>
      <c r="AR73" s="744"/>
      <c r="AS73" s="744"/>
      <c r="AT73" s="744"/>
      <c r="AU73" s="744"/>
      <c r="AV73" s="744"/>
      <c r="AW73" s="744"/>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6"/>
      <c r="AR74" s="744"/>
      <c r="AS74" s="744"/>
      <c r="AT74" s="744"/>
      <c r="AU74" s="744"/>
      <c r="AV74" s="744"/>
      <c r="AW74" s="744"/>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4"/>
      <c r="AS75" s="744"/>
      <c r="AT75" s="744"/>
      <c r="AU75" s="744"/>
      <c r="AV75" s="744"/>
      <c r="AW75" s="744"/>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5" t="str">
        <f>IFERROR((VLOOKUP(N76, 【参考】数式用２!$BE$5:$BE$13, 1,FALSE)), "対象外")</f>
        <v>対象外</v>
      </c>
      <c r="AR76" s="744" t="str">
        <f>IF(AG76&lt;&gt;"",IF(AH76="○","入力済","未入力"),"")</f>
        <v/>
      </c>
      <c r="AS76" s="744" t="str">
        <f>IF(AND(P76&lt;&gt;"", AI76=""), "未入力", "入力済")</f>
        <v>入力済</v>
      </c>
      <c r="AT76" s="744" t="str">
        <f>IF(AND(P76&lt;&gt;"", P76&lt;&gt;"処遇改善加算Ⅳ", AJ76=""), "未入力", "入力済")</f>
        <v>入力済</v>
      </c>
      <c r="AU76" s="744" t="str">
        <f>IFERROR(VLOOKUP(K76, 【参考】数式用２!$BB$5:$BC$50, 2, FALSE), "")</f>
        <v/>
      </c>
      <c r="AV76" s="744" t="str">
        <f>IF(AND(P76&lt;&gt;"処遇改善加算Ⅲ",P76&lt;&gt;"処遇改善加算Ⅳ", P76&lt;&gt;"", AU76&lt;&gt;"対象外"), 1,"")</f>
        <v/>
      </c>
      <c r="AW76" s="744"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6"/>
      <c r="AR77" s="744"/>
      <c r="AS77" s="744"/>
      <c r="AT77" s="744"/>
      <c r="AU77" s="744"/>
      <c r="AV77" s="744"/>
      <c r="AW77" s="744"/>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6"/>
      <c r="AR78" s="744"/>
      <c r="AS78" s="744"/>
      <c r="AT78" s="744"/>
      <c r="AU78" s="744"/>
      <c r="AV78" s="744"/>
      <c r="AW78" s="744"/>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4"/>
      <c r="AS79" s="744"/>
      <c r="AT79" s="744"/>
      <c r="AU79" s="744"/>
      <c r="AV79" s="744"/>
      <c r="AW79" s="744"/>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5" t="str">
        <f>IFERROR((VLOOKUP(N80, 【参考】数式用２!$BE$5:$BE$13, 1,FALSE)), "対象外")</f>
        <v>対象外</v>
      </c>
      <c r="AR80" s="744" t="str">
        <f>IF(AG80&lt;&gt;"",IF(AH80="○","入力済","未入力"),"")</f>
        <v/>
      </c>
      <c r="AS80" s="744" t="str">
        <f>IF(AND(P80&lt;&gt;"", AI80=""), "未入力", "入力済")</f>
        <v>入力済</v>
      </c>
      <c r="AT80" s="744" t="str">
        <f>IF(AND(P80&lt;&gt;"", P80&lt;&gt;"処遇改善加算Ⅳ", AJ80=""), "未入力", "入力済")</f>
        <v>入力済</v>
      </c>
      <c r="AU80" s="744" t="str">
        <f>IFERROR(VLOOKUP(K80, 【参考】数式用２!$BB$5:$BC$50, 2, FALSE), "")</f>
        <v/>
      </c>
      <c r="AV80" s="744" t="str">
        <f>IF(AND(P80&lt;&gt;"処遇改善加算Ⅲ",P80&lt;&gt;"処遇改善加算Ⅳ", P80&lt;&gt;"", AU80&lt;&gt;"対象外"), 1,"")</f>
        <v/>
      </c>
      <c r="AW80" s="744"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6"/>
      <c r="AR81" s="744"/>
      <c r="AS81" s="744"/>
      <c r="AT81" s="744"/>
      <c r="AU81" s="744"/>
      <c r="AV81" s="744"/>
      <c r="AW81" s="744"/>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6"/>
      <c r="AR82" s="744"/>
      <c r="AS82" s="744"/>
      <c r="AT82" s="744"/>
      <c r="AU82" s="744"/>
      <c r="AV82" s="744"/>
      <c r="AW82" s="744"/>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4"/>
      <c r="AS83" s="744"/>
      <c r="AT83" s="744"/>
      <c r="AU83" s="744"/>
      <c r="AV83" s="744"/>
      <c r="AW83" s="744"/>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5" t="str">
        <f>IFERROR((VLOOKUP(N84, 【参考】数式用２!$BE$5:$BE$13, 1,FALSE)), "対象外")</f>
        <v>対象外</v>
      </c>
      <c r="AR84" s="744" t="str">
        <f>IF(AG84&lt;&gt;"",IF(AH84="○","入力済","未入力"),"")</f>
        <v/>
      </c>
      <c r="AS84" s="744" t="str">
        <f>IF(AND(P84&lt;&gt;"", AI84=""), "未入力", "入力済")</f>
        <v>入力済</v>
      </c>
      <c r="AT84" s="744" t="str">
        <f>IF(AND(P84&lt;&gt;"", P84&lt;&gt;"処遇改善加算Ⅳ", AJ84=""), "未入力", "入力済")</f>
        <v>入力済</v>
      </c>
      <c r="AU84" s="744" t="str">
        <f>IFERROR(VLOOKUP(K84, 【参考】数式用２!$BB$5:$BC$50, 2, FALSE), "")</f>
        <v/>
      </c>
      <c r="AV84" s="744" t="str">
        <f>IF(AND(P84&lt;&gt;"処遇改善加算Ⅲ",P84&lt;&gt;"処遇改善加算Ⅳ", P84&lt;&gt;"", AU84&lt;&gt;"対象外"), 1,"")</f>
        <v/>
      </c>
      <c r="AW84" s="744"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6"/>
      <c r="AR85" s="744"/>
      <c r="AS85" s="744"/>
      <c r="AT85" s="744"/>
      <c r="AU85" s="744"/>
      <c r="AV85" s="744"/>
      <c r="AW85" s="744"/>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6"/>
      <c r="AR86" s="744"/>
      <c r="AS86" s="744"/>
      <c r="AT86" s="744"/>
      <c r="AU86" s="744"/>
      <c r="AV86" s="744"/>
      <c r="AW86" s="744"/>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4"/>
      <c r="AS87" s="744"/>
      <c r="AT87" s="744"/>
      <c r="AU87" s="744"/>
      <c r="AV87" s="744"/>
      <c r="AW87" s="744"/>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5" t="str">
        <f>IFERROR((VLOOKUP(N88, 【参考】数式用２!$BE$5:$BE$13, 1,FALSE)), "対象外")</f>
        <v>対象外</v>
      </c>
      <c r="AR88" s="744" t="str">
        <f>IF(AG88&lt;&gt;"",IF(AH88="○","入力済","未入力"),"")</f>
        <v/>
      </c>
      <c r="AS88" s="744" t="str">
        <f>IF(AND(P88&lt;&gt;"", AI88=""), "未入力", "入力済")</f>
        <v>入力済</v>
      </c>
      <c r="AT88" s="744" t="str">
        <f>IF(AND(P88&lt;&gt;"", P88&lt;&gt;"処遇改善加算Ⅳ", AJ88=""), "未入力", "入力済")</f>
        <v>入力済</v>
      </c>
      <c r="AU88" s="744" t="str">
        <f>IFERROR(VLOOKUP(K88, 【参考】数式用２!$BB$5:$BC$50, 2, FALSE), "")</f>
        <v/>
      </c>
      <c r="AV88" s="744" t="str">
        <f>IF(AND(P88&lt;&gt;"処遇改善加算Ⅲ",P88&lt;&gt;"処遇改善加算Ⅳ", P88&lt;&gt;"", AU88&lt;&gt;"対象外"), 1,"")</f>
        <v/>
      </c>
      <c r="AW88" s="744"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6"/>
      <c r="AR89" s="744"/>
      <c r="AS89" s="744"/>
      <c r="AT89" s="744"/>
      <c r="AU89" s="744"/>
      <c r="AV89" s="744"/>
      <c r="AW89" s="744"/>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6"/>
      <c r="AR90" s="744"/>
      <c r="AS90" s="744"/>
      <c r="AT90" s="744"/>
      <c r="AU90" s="744"/>
      <c r="AV90" s="744"/>
      <c r="AW90" s="744"/>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4"/>
      <c r="AS91" s="744"/>
      <c r="AT91" s="744"/>
      <c r="AU91" s="744"/>
      <c r="AV91" s="744"/>
      <c r="AW91" s="744"/>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5" t="str">
        <f>IFERROR((VLOOKUP(N92, 【参考】数式用２!$BE$5:$BE$13, 1,FALSE)), "対象外")</f>
        <v>対象外</v>
      </c>
      <c r="AR92" s="744" t="str">
        <f>IF(AG92&lt;&gt;"",IF(AH92="○","入力済","未入力"),"")</f>
        <v/>
      </c>
      <c r="AS92" s="744" t="str">
        <f>IF(AND(P92&lt;&gt;"", AI92=""), "未入力", "入力済")</f>
        <v>入力済</v>
      </c>
      <c r="AT92" s="744" t="str">
        <f>IF(AND(P92&lt;&gt;"", P92&lt;&gt;"処遇改善加算Ⅳ", AJ92=""), "未入力", "入力済")</f>
        <v>入力済</v>
      </c>
      <c r="AU92" s="744" t="str">
        <f>IFERROR(VLOOKUP(K92, 【参考】数式用２!$BB$5:$BC$50, 2, FALSE), "")</f>
        <v/>
      </c>
      <c r="AV92" s="744" t="str">
        <f>IF(AND(P92&lt;&gt;"処遇改善加算Ⅲ",P92&lt;&gt;"処遇改善加算Ⅳ", P92&lt;&gt;"", AU92&lt;&gt;"対象外"), 1,"")</f>
        <v/>
      </c>
      <c r="AW92" s="744"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6"/>
      <c r="AR93" s="744"/>
      <c r="AS93" s="744"/>
      <c r="AT93" s="744"/>
      <c r="AU93" s="744"/>
      <c r="AV93" s="744"/>
      <c r="AW93" s="744"/>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6"/>
      <c r="AR94" s="744"/>
      <c r="AS94" s="744"/>
      <c r="AT94" s="744"/>
      <c r="AU94" s="744"/>
      <c r="AV94" s="744"/>
      <c r="AW94" s="744"/>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4"/>
      <c r="AS95" s="744"/>
      <c r="AT95" s="744"/>
      <c r="AU95" s="744"/>
      <c r="AV95" s="744"/>
      <c r="AW95" s="744"/>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5" t="str">
        <f>IFERROR((VLOOKUP(N96, 【参考】数式用２!$BE$5:$BE$13, 1,FALSE)), "対象外")</f>
        <v>対象外</v>
      </c>
      <c r="AR96" s="744" t="str">
        <f>IF(AG96&lt;&gt;"",IF(AH96="○","入力済","未入力"),"")</f>
        <v/>
      </c>
      <c r="AS96" s="744" t="str">
        <f>IF(AND(P96&lt;&gt;"", AI96=""), "未入力", "入力済")</f>
        <v>入力済</v>
      </c>
      <c r="AT96" s="744" t="str">
        <f>IF(AND(P96&lt;&gt;"", P96&lt;&gt;"処遇改善加算Ⅳ", AJ96=""), "未入力", "入力済")</f>
        <v>入力済</v>
      </c>
      <c r="AU96" s="744" t="str">
        <f>IFERROR(VLOOKUP(K96, 【参考】数式用２!$BB$5:$BC$50, 2, FALSE), "")</f>
        <v/>
      </c>
      <c r="AV96" s="744" t="str">
        <f>IF(AND(P96&lt;&gt;"処遇改善加算Ⅲ",P96&lt;&gt;"処遇改善加算Ⅳ", P96&lt;&gt;"", AU96&lt;&gt;"対象外"), 1,"")</f>
        <v/>
      </c>
      <c r="AW96" s="744"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6"/>
      <c r="AR97" s="744"/>
      <c r="AS97" s="744"/>
      <c r="AT97" s="744"/>
      <c r="AU97" s="744"/>
      <c r="AV97" s="744"/>
      <c r="AW97" s="744"/>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6"/>
      <c r="AR98" s="744"/>
      <c r="AS98" s="744"/>
      <c r="AT98" s="744"/>
      <c r="AU98" s="744"/>
      <c r="AV98" s="744"/>
      <c r="AW98" s="744"/>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4"/>
      <c r="AS99" s="744"/>
      <c r="AT99" s="744"/>
      <c r="AU99" s="744"/>
      <c r="AV99" s="744"/>
      <c r="AW99" s="744"/>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5" t="str">
        <f>IFERROR((VLOOKUP(N100, 【参考】数式用２!$BE$5:$BE$13, 1,FALSE)), "対象外")</f>
        <v>対象外</v>
      </c>
      <c r="AR100" s="744" t="str">
        <f>IF(AG100&lt;&gt;"",IF(AH100="○","入力済","未入力"),"")</f>
        <v/>
      </c>
      <c r="AS100" s="744" t="str">
        <f>IF(AND(P100&lt;&gt;"", AI100=""), "未入力", "入力済")</f>
        <v>入力済</v>
      </c>
      <c r="AT100" s="744" t="str">
        <f>IF(AND(P100&lt;&gt;"", P100&lt;&gt;"処遇改善加算Ⅳ", AJ100=""), "未入力", "入力済")</f>
        <v>入力済</v>
      </c>
      <c r="AU100" s="744" t="str">
        <f>IFERROR(VLOOKUP(K100, 【参考】数式用２!$BB$5:$BC$50, 2, FALSE), "")</f>
        <v/>
      </c>
      <c r="AV100" s="744" t="str">
        <f>IF(AND(P100&lt;&gt;"処遇改善加算Ⅲ",P100&lt;&gt;"処遇改善加算Ⅳ", P100&lt;&gt;"", AU100&lt;&gt;"対象外"), 1,"")</f>
        <v/>
      </c>
      <c r="AW100" s="744"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6"/>
      <c r="AR101" s="744"/>
      <c r="AS101" s="744"/>
      <c r="AT101" s="744"/>
      <c r="AU101" s="744"/>
      <c r="AV101" s="744"/>
      <c r="AW101" s="744"/>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6"/>
      <c r="AR102" s="744"/>
      <c r="AS102" s="744"/>
      <c r="AT102" s="744"/>
      <c r="AU102" s="744"/>
      <c r="AV102" s="744"/>
      <c r="AW102" s="744"/>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4"/>
      <c r="AS103" s="744"/>
      <c r="AT103" s="744"/>
      <c r="AU103" s="744"/>
      <c r="AV103" s="744"/>
      <c r="AW103" s="744"/>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5" t="str">
        <f>IFERROR((VLOOKUP(N104, 【参考】数式用２!$BE$5:$BE$13, 1,FALSE)), "対象外")</f>
        <v>対象外</v>
      </c>
      <c r="AR104" s="744" t="str">
        <f>IF(AG104&lt;&gt;"",IF(AH104="○","入力済","未入力"),"")</f>
        <v/>
      </c>
      <c r="AS104" s="744" t="str">
        <f>IF(AND(P104&lt;&gt;"", AI104=""), "未入力", "入力済")</f>
        <v>入力済</v>
      </c>
      <c r="AT104" s="744" t="str">
        <f>IF(AND(P104&lt;&gt;"", P104&lt;&gt;"処遇改善加算Ⅳ", AJ104=""), "未入力", "入力済")</f>
        <v>入力済</v>
      </c>
      <c r="AU104" s="744" t="str">
        <f>IFERROR(VLOOKUP(K104, 【参考】数式用２!$BB$5:$BC$50, 2, FALSE), "")</f>
        <v/>
      </c>
      <c r="AV104" s="744" t="str">
        <f>IF(AND(P104&lt;&gt;"処遇改善加算Ⅲ",P104&lt;&gt;"処遇改善加算Ⅳ", P104&lt;&gt;"", AU104&lt;&gt;"対象外"), 1,"")</f>
        <v/>
      </c>
      <c r="AW104" s="744"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6"/>
      <c r="AR105" s="744"/>
      <c r="AS105" s="744"/>
      <c r="AT105" s="744"/>
      <c r="AU105" s="744"/>
      <c r="AV105" s="744"/>
      <c r="AW105" s="744"/>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6"/>
      <c r="AR106" s="744"/>
      <c r="AS106" s="744"/>
      <c r="AT106" s="744"/>
      <c r="AU106" s="744"/>
      <c r="AV106" s="744"/>
      <c r="AW106" s="744"/>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4"/>
      <c r="AS107" s="744"/>
      <c r="AT107" s="744"/>
      <c r="AU107" s="744"/>
      <c r="AV107" s="744"/>
      <c r="AW107" s="744"/>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5" t="str">
        <f>IFERROR((VLOOKUP(N108, 【参考】数式用２!$BE$5:$BE$13, 1,FALSE)), "対象外")</f>
        <v>対象外</v>
      </c>
      <c r="AR108" s="744" t="str">
        <f>IF(AG108&lt;&gt;"",IF(AH108="○","入力済","未入力"),"")</f>
        <v/>
      </c>
      <c r="AS108" s="744" t="str">
        <f>IF(AND(P108&lt;&gt;"", AI108=""), "未入力", "入力済")</f>
        <v>入力済</v>
      </c>
      <c r="AT108" s="744" t="str">
        <f>IF(AND(P108&lt;&gt;"", P108&lt;&gt;"処遇改善加算Ⅳ", AJ108=""), "未入力", "入力済")</f>
        <v>入力済</v>
      </c>
      <c r="AU108" s="744" t="str">
        <f>IFERROR(VLOOKUP(K108, 【参考】数式用２!$BB$5:$BC$50, 2, FALSE), "")</f>
        <v/>
      </c>
      <c r="AV108" s="744" t="str">
        <f>IF(AND(P108&lt;&gt;"処遇改善加算Ⅲ",P108&lt;&gt;"処遇改善加算Ⅳ", P108&lt;&gt;"", AU108&lt;&gt;"対象外"), 1,"")</f>
        <v/>
      </c>
      <c r="AW108" s="744"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6"/>
      <c r="AR109" s="744"/>
      <c r="AS109" s="744"/>
      <c r="AT109" s="744"/>
      <c r="AU109" s="744"/>
      <c r="AV109" s="744"/>
      <c r="AW109" s="744"/>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6"/>
      <c r="AR110" s="744"/>
      <c r="AS110" s="744"/>
      <c r="AT110" s="744"/>
      <c r="AU110" s="744"/>
      <c r="AV110" s="744"/>
      <c r="AW110" s="744"/>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4"/>
      <c r="AS111" s="744"/>
      <c r="AT111" s="744"/>
      <c r="AU111" s="744"/>
      <c r="AV111" s="744"/>
      <c r="AW111" s="744"/>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5" t="str">
        <f>IFERROR((VLOOKUP(N112, 【参考】数式用２!$BE$5:$BE$13, 1,FALSE)), "対象外")</f>
        <v>対象外</v>
      </c>
      <c r="AR112" s="744" t="str">
        <f>IF(AG112&lt;&gt;"",IF(AH112="○","入力済","未入力"),"")</f>
        <v/>
      </c>
      <c r="AS112" s="744" t="str">
        <f>IF(AND(P112&lt;&gt;"", AI112=""), "未入力", "入力済")</f>
        <v>入力済</v>
      </c>
      <c r="AT112" s="744" t="str">
        <f>IF(AND(P112&lt;&gt;"", P112&lt;&gt;"処遇改善加算Ⅳ", AJ112=""), "未入力", "入力済")</f>
        <v>入力済</v>
      </c>
      <c r="AU112" s="744" t="str">
        <f>IFERROR(VLOOKUP(K112, 【参考】数式用２!$BB$5:$BC$50, 2, FALSE), "")</f>
        <v/>
      </c>
      <c r="AV112" s="744" t="str">
        <f>IF(AND(P112&lt;&gt;"処遇改善加算Ⅲ",P112&lt;&gt;"処遇改善加算Ⅳ", P112&lt;&gt;"", AU112&lt;&gt;"対象外"), 1,"")</f>
        <v/>
      </c>
      <c r="AW112" s="744"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6"/>
      <c r="AR113" s="744"/>
      <c r="AS113" s="744"/>
      <c r="AT113" s="744"/>
      <c r="AU113" s="744"/>
      <c r="AV113" s="744"/>
      <c r="AW113" s="744"/>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6"/>
      <c r="AR114" s="744"/>
      <c r="AS114" s="744"/>
      <c r="AT114" s="744"/>
      <c r="AU114" s="744"/>
      <c r="AV114" s="744"/>
      <c r="AW114" s="744"/>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4"/>
      <c r="AS115" s="744"/>
      <c r="AT115" s="744"/>
      <c r="AU115" s="744"/>
      <c r="AV115" s="744"/>
      <c r="AW115" s="744"/>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5" t="str">
        <f>IFERROR((VLOOKUP(N116, 【参考】数式用２!$BE$5:$BE$13, 1,FALSE)), "対象外")</f>
        <v>対象外</v>
      </c>
      <c r="AR116" s="744" t="str">
        <f>IF(AG116&lt;&gt;"",IF(AH116="○","入力済","未入力"),"")</f>
        <v/>
      </c>
      <c r="AS116" s="744" t="str">
        <f>IF(AND(P116&lt;&gt;"", AI116=""), "未入力", "入力済")</f>
        <v>入力済</v>
      </c>
      <c r="AT116" s="744" t="str">
        <f>IF(AND(P116&lt;&gt;"", P116&lt;&gt;"処遇改善加算Ⅳ", AJ116=""), "未入力", "入力済")</f>
        <v>入力済</v>
      </c>
      <c r="AU116" s="744" t="str">
        <f>IFERROR(VLOOKUP(K116, 【参考】数式用２!$BB$5:$BC$50, 2, FALSE), "")</f>
        <v/>
      </c>
      <c r="AV116" s="744" t="str">
        <f>IF(AND(P116&lt;&gt;"処遇改善加算Ⅲ",P116&lt;&gt;"処遇改善加算Ⅳ", P116&lt;&gt;"", AU116&lt;&gt;"対象外"), 1,"")</f>
        <v/>
      </c>
      <c r="AW116" s="744"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6"/>
      <c r="AR117" s="744"/>
      <c r="AS117" s="744"/>
      <c r="AT117" s="744"/>
      <c r="AU117" s="744"/>
      <c r="AV117" s="744"/>
      <c r="AW117" s="744"/>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6"/>
      <c r="AR118" s="744"/>
      <c r="AS118" s="744"/>
      <c r="AT118" s="744"/>
      <c r="AU118" s="744"/>
      <c r="AV118" s="744"/>
      <c r="AW118" s="744"/>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4"/>
      <c r="AS119" s="744"/>
      <c r="AT119" s="744"/>
      <c r="AU119" s="744"/>
      <c r="AV119" s="744"/>
      <c r="AW119" s="744"/>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5" t="str">
        <f>IFERROR((VLOOKUP(N120, 【参考】数式用２!$BE$5:$BE$13, 1,FALSE)), "対象外")</f>
        <v>対象外</v>
      </c>
      <c r="AR120" s="744" t="str">
        <f>IF(AG120&lt;&gt;"",IF(AH120="○","入力済","未入力"),"")</f>
        <v/>
      </c>
      <c r="AS120" s="744" t="str">
        <f>IF(AND(P120&lt;&gt;"", AI120=""), "未入力", "入力済")</f>
        <v>入力済</v>
      </c>
      <c r="AT120" s="744" t="str">
        <f>IF(AND(P120&lt;&gt;"", P120&lt;&gt;"処遇改善加算Ⅳ", AJ120=""), "未入力", "入力済")</f>
        <v>入力済</v>
      </c>
      <c r="AU120" s="744" t="str">
        <f>IFERROR(VLOOKUP(K120, 【参考】数式用２!$BB$5:$BC$50, 2, FALSE), "")</f>
        <v/>
      </c>
      <c r="AV120" s="744" t="str">
        <f>IF(AND(P120&lt;&gt;"処遇改善加算Ⅲ",P120&lt;&gt;"処遇改善加算Ⅳ", P120&lt;&gt;"", AU120&lt;&gt;"対象外"), 1,"")</f>
        <v/>
      </c>
      <c r="AW120" s="744"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6"/>
      <c r="AR121" s="744"/>
      <c r="AS121" s="744"/>
      <c r="AT121" s="744"/>
      <c r="AU121" s="744"/>
      <c r="AV121" s="744"/>
      <c r="AW121" s="744"/>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6"/>
      <c r="AR122" s="744"/>
      <c r="AS122" s="744"/>
      <c r="AT122" s="744"/>
      <c r="AU122" s="744"/>
      <c r="AV122" s="744"/>
      <c r="AW122" s="744"/>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4"/>
      <c r="AS123" s="744"/>
      <c r="AT123" s="744"/>
      <c r="AU123" s="744"/>
      <c r="AV123" s="744"/>
      <c r="AW123" s="744"/>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5" t="str">
        <f>IFERROR((VLOOKUP(N124, 【参考】数式用２!$BE$5:$BE$13, 1,FALSE)), "対象外")</f>
        <v>対象外</v>
      </c>
      <c r="AR124" s="744" t="str">
        <f>IF(AG124&lt;&gt;"",IF(AH124="○","入力済","未入力"),"")</f>
        <v/>
      </c>
      <c r="AS124" s="744" t="str">
        <f>IF(AND(P124&lt;&gt;"", AI124=""), "未入力", "入力済")</f>
        <v>入力済</v>
      </c>
      <c r="AT124" s="744" t="str">
        <f>IF(AND(P124&lt;&gt;"", P124&lt;&gt;"処遇改善加算Ⅳ", AJ124=""), "未入力", "入力済")</f>
        <v>入力済</v>
      </c>
      <c r="AU124" s="744" t="str">
        <f>IFERROR(VLOOKUP(K124, 【参考】数式用２!$BB$5:$BC$50, 2, FALSE), "")</f>
        <v/>
      </c>
      <c r="AV124" s="744" t="str">
        <f>IF(AND(P124&lt;&gt;"処遇改善加算Ⅲ",P124&lt;&gt;"処遇改善加算Ⅳ", P124&lt;&gt;"", AU124&lt;&gt;"対象外"), 1,"")</f>
        <v/>
      </c>
      <c r="AW124" s="744"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6"/>
      <c r="AR125" s="744"/>
      <c r="AS125" s="744"/>
      <c r="AT125" s="744"/>
      <c r="AU125" s="744"/>
      <c r="AV125" s="744"/>
      <c r="AW125" s="744"/>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6"/>
      <c r="AR126" s="744"/>
      <c r="AS126" s="744"/>
      <c r="AT126" s="744"/>
      <c r="AU126" s="744"/>
      <c r="AV126" s="744"/>
      <c r="AW126" s="744"/>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4"/>
      <c r="AS127" s="744"/>
      <c r="AT127" s="744"/>
      <c r="AU127" s="744"/>
      <c r="AV127" s="744"/>
      <c r="AW127" s="744"/>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5" t="str">
        <f>IFERROR((VLOOKUP(N128, 【参考】数式用２!$BE$5:$BE$13, 1,FALSE)), "対象外")</f>
        <v>対象外</v>
      </c>
      <c r="AR128" s="744" t="str">
        <f>IF(AG128&lt;&gt;"",IF(AH128="○","入力済","未入力"),"")</f>
        <v/>
      </c>
      <c r="AS128" s="744" t="str">
        <f>IF(AND(P128&lt;&gt;"", AI128=""), "未入力", "入力済")</f>
        <v>入力済</v>
      </c>
      <c r="AT128" s="744" t="str">
        <f>IF(AND(P128&lt;&gt;"", P128&lt;&gt;"処遇改善加算Ⅳ", AJ128=""), "未入力", "入力済")</f>
        <v>入力済</v>
      </c>
      <c r="AU128" s="744" t="str">
        <f>IFERROR(VLOOKUP(K128, 【参考】数式用２!$BB$5:$BC$50, 2, FALSE), "")</f>
        <v/>
      </c>
      <c r="AV128" s="744" t="str">
        <f>IF(AND(P128&lt;&gt;"処遇改善加算Ⅲ",P128&lt;&gt;"処遇改善加算Ⅳ", P128&lt;&gt;"", AU128&lt;&gt;"対象外"), 1,"")</f>
        <v/>
      </c>
      <c r="AW128" s="744"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6"/>
      <c r="AR129" s="744"/>
      <c r="AS129" s="744"/>
      <c r="AT129" s="744"/>
      <c r="AU129" s="744"/>
      <c r="AV129" s="744"/>
      <c r="AW129" s="744"/>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6"/>
      <c r="AR130" s="744"/>
      <c r="AS130" s="744"/>
      <c r="AT130" s="744"/>
      <c r="AU130" s="744"/>
      <c r="AV130" s="744"/>
      <c r="AW130" s="744"/>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4"/>
      <c r="AS131" s="744"/>
      <c r="AT131" s="744"/>
      <c r="AU131" s="744"/>
      <c r="AV131" s="744"/>
      <c r="AW131" s="744"/>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5" t="str">
        <f>IFERROR((VLOOKUP(N132, 【参考】数式用２!$BE$5:$BE$13, 1,FALSE)), "対象外")</f>
        <v>対象外</v>
      </c>
      <c r="AR132" s="744" t="str">
        <f>IF(AG132&lt;&gt;"",IF(AH132="○","入力済","未入力"),"")</f>
        <v/>
      </c>
      <c r="AS132" s="744" t="str">
        <f>IF(AND(P132&lt;&gt;"", AI132=""), "未入力", "入力済")</f>
        <v>入力済</v>
      </c>
      <c r="AT132" s="744" t="str">
        <f>IF(AND(P132&lt;&gt;"", P132&lt;&gt;"処遇改善加算Ⅳ", AJ132=""), "未入力", "入力済")</f>
        <v>入力済</v>
      </c>
      <c r="AU132" s="744" t="str">
        <f>IFERROR(VLOOKUP(K132, 【参考】数式用２!$BB$5:$BC$50, 2, FALSE), "")</f>
        <v/>
      </c>
      <c r="AV132" s="744" t="str">
        <f>IF(AND(P132&lt;&gt;"処遇改善加算Ⅲ",P132&lt;&gt;"処遇改善加算Ⅳ", P132&lt;&gt;"", AU132&lt;&gt;"対象外"), 1,"")</f>
        <v/>
      </c>
      <c r="AW132" s="744"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6"/>
      <c r="AR133" s="744"/>
      <c r="AS133" s="744"/>
      <c r="AT133" s="744"/>
      <c r="AU133" s="744"/>
      <c r="AV133" s="744"/>
      <c r="AW133" s="744"/>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6"/>
      <c r="AR134" s="744"/>
      <c r="AS134" s="744"/>
      <c r="AT134" s="744"/>
      <c r="AU134" s="744"/>
      <c r="AV134" s="744"/>
      <c r="AW134" s="744"/>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4"/>
      <c r="AS135" s="744"/>
      <c r="AT135" s="744"/>
      <c r="AU135" s="744"/>
      <c r="AV135" s="744"/>
      <c r="AW135" s="744"/>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5" t="str">
        <f>IFERROR((VLOOKUP(N136, 【参考】数式用２!$BE$5:$BE$13, 1,FALSE)), "対象外")</f>
        <v>対象外</v>
      </c>
      <c r="AR136" s="744" t="str">
        <f>IF(AG136&lt;&gt;"",IF(AH136="○","入力済","未入力"),"")</f>
        <v/>
      </c>
      <c r="AS136" s="744" t="str">
        <f>IF(AND(P136&lt;&gt;"", AI136=""), "未入力", "入力済")</f>
        <v>入力済</v>
      </c>
      <c r="AT136" s="744" t="str">
        <f>IF(AND(P136&lt;&gt;"", P136&lt;&gt;"処遇改善加算Ⅳ", AJ136=""), "未入力", "入力済")</f>
        <v>入力済</v>
      </c>
      <c r="AU136" s="744" t="str">
        <f>IFERROR(VLOOKUP(K136, 【参考】数式用２!$BB$5:$BC$50, 2, FALSE), "")</f>
        <v/>
      </c>
      <c r="AV136" s="744" t="str">
        <f>IF(AND(P136&lt;&gt;"処遇改善加算Ⅲ",P136&lt;&gt;"処遇改善加算Ⅳ", P136&lt;&gt;"", AU136&lt;&gt;"対象外"), 1,"")</f>
        <v/>
      </c>
      <c r="AW136" s="744"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6"/>
      <c r="AR137" s="744"/>
      <c r="AS137" s="744"/>
      <c r="AT137" s="744"/>
      <c r="AU137" s="744"/>
      <c r="AV137" s="744"/>
      <c r="AW137" s="744"/>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6"/>
      <c r="AR138" s="744"/>
      <c r="AS138" s="744"/>
      <c r="AT138" s="744"/>
      <c r="AU138" s="744"/>
      <c r="AV138" s="744"/>
      <c r="AW138" s="744"/>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4"/>
      <c r="AS139" s="744"/>
      <c r="AT139" s="744"/>
      <c r="AU139" s="744"/>
      <c r="AV139" s="744"/>
      <c r="AW139" s="744"/>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5" t="str">
        <f>IFERROR((VLOOKUP(N140, 【参考】数式用２!$BE$5:$BE$13, 1,FALSE)), "対象外")</f>
        <v>対象外</v>
      </c>
      <c r="AR140" s="744" t="str">
        <f>IF(AG140&lt;&gt;"",IF(AH140="○","入力済","未入力"),"")</f>
        <v/>
      </c>
      <c r="AS140" s="744" t="str">
        <f>IF(AND(P140&lt;&gt;"", AI140=""), "未入力", "入力済")</f>
        <v>入力済</v>
      </c>
      <c r="AT140" s="744" t="str">
        <f>IF(AND(P140&lt;&gt;"", P140&lt;&gt;"処遇改善加算Ⅳ", AJ140=""), "未入力", "入力済")</f>
        <v>入力済</v>
      </c>
      <c r="AU140" s="744" t="str">
        <f>IFERROR(VLOOKUP(K140, 【参考】数式用２!$BB$5:$BC$50, 2, FALSE), "")</f>
        <v/>
      </c>
      <c r="AV140" s="744" t="str">
        <f>IF(AND(P140&lt;&gt;"処遇改善加算Ⅲ",P140&lt;&gt;"処遇改善加算Ⅳ", P140&lt;&gt;"", AU140&lt;&gt;"対象外"), 1,"")</f>
        <v/>
      </c>
      <c r="AW140" s="744"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6"/>
      <c r="AR141" s="744"/>
      <c r="AS141" s="744"/>
      <c r="AT141" s="744"/>
      <c r="AU141" s="744"/>
      <c r="AV141" s="744"/>
      <c r="AW141" s="744"/>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6"/>
      <c r="AR142" s="744"/>
      <c r="AS142" s="744"/>
      <c r="AT142" s="744"/>
      <c r="AU142" s="744"/>
      <c r="AV142" s="744"/>
      <c r="AW142" s="744"/>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4"/>
      <c r="AS143" s="744"/>
      <c r="AT143" s="744"/>
      <c r="AU143" s="744"/>
      <c r="AV143" s="744"/>
      <c r="AW143" s="744"/>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5" t="str">
        <f>IFERROR((VLOOKUP(N144, 【参考】数式用２!$BE$5:$BE$13, 1,FALSE)), "対象外")</f>
        <v>対象外</v>
      </c>
      <c r="AR144" s="744" t="str">
        <f>IF(AG144&lt;&gt;"",IF(AH144="○","入力済","未入力"),"")</f>
        <v/>
      </c>
      <c r="AS144" s="744" t="str">
        <f>IF(AND(P144&lt;&gt;"", AI144=""), "未入力", "入力済")</f>
        <v>入力済</v>
      </c>
      <c r="AT144" s="744" t="str">
        <f>IF(AND(P144&lt;&gt;"", P144&lt;&gt;"処遇改善加算Ⅳ", AJ144=""), "未入力", "入力済")</f>
        <v>入力済</v>
      </c>
      <c r="AU144" s="744" t="str">
        <f>IFERROR(VLOOKUP(K144, 【参考】数式用２!$BB$5:$BC$50, 2, FALSE), "")</f>
        <v/>
      </c>
      <c r="AV144" s="744" t="str">
        <f>IF(AND(P144&lt;&gt;"処遇改善加算Ⅲ",P144&lt;&gt;"処遇改善加算Ⅳ", P144&lt;&gt;"", AU144&lt;&gt;"対象外"), 1,"")</f>
        <v/>
      </c>
      <c r="AW144" s="744"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6"/>
      <c r="AR145" s="744"/>
      <c r="AS145" s="744"/>
      <c r="AT145" s="744"/>
      <c r="AU145" s="744"/>
      <c r="AV145" s="744"/>
      <c r="AW145" s="744"/>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6"/>
      <c r="AR146" s="744"/>
      <c r="AS146" s="744"/>
      <c r="AT146" s="744"/>
      <c r="AU146" s="744"/>
      <c r="AV146" s="744"/>
      <c r="AW146" s="744"/>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4"/>
      <c r="AS147" s="744"/>
      <c r="AT147" s="744"/>
      <c r="AU147" s="744"/>
      <c r="AV147" s="744"/>
      <c r="AW147" s="744"/>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5" t="str">
        <f>IFERROR((VLOOKUP(N148, 【参考】数式用２!$BE$5:$BE$13, 1,FALSE)), "対象外")</f>
        <v>対象外</v>
      </c>
      <c r="AR148" s="744" t="str">
        <f>IF(AG148&lt;&gt;"",IF(AH148="○","入力済","未入力"),"")</f>
        <v/>
      </c>
      <c r="AS148" s="744" t="str">
        <f>IF(AND(P148&lt;&gt;"", AI148=""), "未入力", "入力済")</f>
        <v>入力済</v>
      </c>
      <c r="AT148" s="744" t="str">
        <f>IF(AND(P148&lt;&gt;"", P148&lt;&gt;"処遇改善加算Ⅳ", AJ148=""), "未入力", "入力済")</f>
        <v>入力済</v>
      </c>
      <c r="AU148" s="744" t="str">
        <f>IFERROR(VLOOKUP(K148, 【参考】数式用２!$BB$5:$BC$50, 2, FALSE), "")</f>
        <v/>
      </c>
      <c r="AV148" s="744" t="str">
        <f>IF(AND(P148&lt;&gt;"処遇改善加算Ⅲ",P148&lt;&gt;"処遇改善加算Ⅳ", P148&lt;&gt;"", AU148&lt;&gt;"対象外"), 1,"")</f>
        <v/>
      </c>
      <c r="AW148" s="744"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6"/>
      <c r="AR149" s="744"/>
      <c r="AS149" s="744"/>
      <c r="AT149" s="744"/>
      <c r="AU149" s="744"/>
      <c r="AV149" s="744"/>
      <c r="AW149" s="744"/>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6"/>
      <c r="AR150" s="744"/>
      <c r="AS150" s="744"/>
      <c r="AT150" s="744"/>
      <c r="AU150" s="744"/>
      <c r="AV150" s="744"/>
      <c r="AW150" s="744"/>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4"/>
      <c r="AS151" s="744"/>
      <c r="AT151" s="744"/>
      <c r="AU151" s="744"/>
      <c r="AV151" s="744"/>
      <c r="AW151" s="744"/>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5" t="str">
        <f>IFERROR((VLOOKUP(N152, 【参考】数式用２!$BE$5:$BE$13, 1,FALSE)), "対象外")</f>
        <v>対象外</v>
      </c>
      <c r="AR152" s="744" t="str">
        <f>IF(AG152&lt;&gt;"",IF(AH152="○","入力済","未入力"),"")</f>
        <v/>
      </c>
      <c r="AS152" s="744" t="str">
        <f>IF(AND(P152&lt;&gt;"", AI152=""), "未入力", "入力済")</f>
        <v>入力済</v>
      </c>
      <c r="AT152" s="744" t="str">
        <f>IF(AND(P152&lt;&gt;"", P152&lt;&gt;"処遇改善加算Ⅳ", AJ152=""), "未入力", "入力済")</f>
        <v>入力済</v>
      </c>
      <c r="AU152" s="744" t="str">
        <f>IFERROR(VLOOKUP(K152, 【参考】数式用２!$BB$5:$BC$50, 2, FALSE), "")</f>
        <v/>
      </c>
      <c r="AV152" s="744" t="str">
        <f>IF(AND(P152&lt;&gt;"処遇改善加算Ⅲ",P152&lt;&gt;"処遇改善加算Ⅳ", P152&lt;&gt;"", AU152&lt;&gt;"対象外"), 1,"")</f>
        <v/>
      </c>
      <c r="AW152" s="744"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6"/>
      <c r="AR153" s="744"/>
      <c r="AS153" s="744"/>
      <c r="AT153" s="744"/>
      <c r="AU153" s="744"/>
      <c r="AV153" s="744"/>
      <c r="AW153" s="744"/>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6"/>
      <c r="AR154" s="744"/>
      <c r="AS154" s="744"/>
      <c r="AT154" s="744"/>
      <c r="AU154" s="744"/>
      <c r="AV154" s="744"/>
      <c r="AW154" s="744"/>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4"/>
      <c r="AS155" s="744"/>
      <c r="AT155" s="744"/>
      <c r="AU155" s="744"/>
      <c r="AV155" s="744"/>
      <c r="AW155" s="744"/>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5" t="str">
        <f>IFERROR((VLOOKUP(N156, 【参考】数式用２!$BE$5:$BE$13, 1,FALSE)), "対象外")</f>
        <v>対象外</v>
      </c>
      <c r="AR156" s="744" t="str">
        <f>IF(AG156&lt;&gt;"",IF(AH156="○","入力済","未入力"),"")</f>
        <v/>
      </c>
      <c r="AS156" s="744" t="str">
        <f>IF(AND(P156&lt;&gt;"", AI156=""), "未入力", "入力済")</f>
        <v>入力済</v>
      </c>
      <c r="AT156" s="744" t="str">
        <f>IF(AND(P156&lt;&gt;"", P156&lt;&gt;"処遇改善加算Ⅳ", AJ156=""), "未入力", "入力済")</f>
        <v>入力済</v>
      </c>
      <c r="AU156" s="744" t="str">
        <f>IFERROR(VLOOKUP(K156, 【参考】数式用２!$BB$5:$BC$50, 2, FALSE), "")</f>
        <v/>
      </c>
      <c r="AV156" s="744" t="str">
        <f>IF(AND(P156&lt;&gt;"処遇改善加算Ⅲ",P156&lt;&gt;"処遇改善加算Ⅳ", P156&lt;&gt;"", AU156&lt;&gt;"対象外"), 1,"")</f>
        <v/>
      </c>
      <c r="AW156" s="744"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6"/>
      <c r="AR157" s="744"/>
      <c r="AS157" s="744"/>
      <c r="AT157" s="744"/>
      <c r="AU157" s="744"/>
      <c r="AV157" s="744"/>
      <c r="AW157" s="744"/>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6"/>
      <c r="AR158" s="744"/>
      <c r="AS158" s="744"/>
      <c r="AT158" s="744"/>
      <c r="AU158" s="744"/>
      <c r="AV158" s="744"/>
      <c r="AW158" s="744"/>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4"/>
      <c r="AS159" s="744"/>
      <c r="AT159" s="744"/>
      <c r="AU159" s="744"/>
      <c r="AV159" s="744"/>
      <c r="AW159" s="744"/>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5" t="str">
        <f>IFERROR((VLOOKUP(N160, 【参考】数式用２!$BE$5:$BE$13, 1,FALSE)), "対象外")</f>
        <v>対象外</v>
      </c>
      <c r="AR160" s="744" t="str">
        <f>IF(AG160&lt;&gt;"",IF(AH160="○","入力済","未入力"),"")</f>
        <v/>
      </c>
      <c r="AS160" s="744" t="str">
        <f>IF(AND(P160&lt;&gt;"", AI160=""), "未入力", "入力済")</f>
        <v>入力済</v>
      </c>
      <c r="AT160" s="744" t="str">
        <f>IF(AND(P160&lt;&gt;"", P160&lt;&gt;"処遇改善加算Ⅳ", AJ160=""), "未入力", "入力済")</f>
        <v>入力済</v>
      </c>
      <c r="AU160" s="744" t="str">
        <f>IFERROR(VLOOKUP(K160, 【参考】数式用２!$BB$5:$BC$50, 2, FALSE), "")</f>
        <v/>
      </c>
      <c r="AV160" s="744" t="str">
        <f>IF(AND(P160&lt;&gt;"処遇改善加算Ⅲ",P160&lt;&gt;"処遇改善加算Ⅳ", P160&lt;&gt;"", AU160&lt;&gt;"対象外"), 1,"")</f>
        <v/>
      </c>
      <c r="AW160" s="744"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6"/>
      <c r="AR161" s="744"/>
      <c r="AS161" s="744"/>
      <c r="AT161" s="744"/>
      <c r="AU161" s="744"/>
      <c r="AV161" s="744"/>
      <c r="AW161" s="744"/>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6"/>
      <c r="AR162" s="744"/>
      <c r="AS162" s="744"/>
      <c r="AT162" s="744"/>
      <c r="AU162" s="744"/>
      <c r="AV162" s="744"/>
      <c r="AW162" s="744"/>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4"/>
      <c r="AS163" s="744"/>
      <c r="AT163" s="744"/>
      <c r="AU163" s="744"/>
      <c r="AV163" s="744"/>
      <c r="AW163" s="744"/>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5" t="str">
        <f>IFERROR((VLOOKUP(N164, 【参考】数式用２!$BE$5:$BE$13, 1,FALSE)), "対象外")</f>
        <v>対象外</v>
      </c>
      <c r="AR164" s="744" t="str">
        <f>IF(AG164&lt;&gt;"",IF(AH164="○","入力済","未入力"),"")</f>
        <v/>
      </c>
      <c r="AS164" s="744" t="str">
        <f>IF(AND(P164&lt;&gt;"", AI164=""), "未入力", "入力済")</f>
        <v>入力済</v>
      </c>
      <c r="AT164" s="744" t="str">
        <f>IF(AND(P164&lt;&gt;"", P164&lt;&gt;"処遇改善加算Ⅳ", AJ164=""), "未入力", "入力済")</f>
        <v>入力済</v>
      </c>
      <c r="AU164" s="744" t="str">
        <f>IFERROR(VLOOKUP(K164, 【参考】数式用２!$BB$5:$BC$50, 2, FALSE), "")</f>
        <v/>
      </c>
      <c r="AV164" s="744" t="str">
        <f>IF(AND(P164&lt;&gt;"処遇改善加算Ⅲ",P164&lt;&gt;"処遇改善加算Ⅳ", P164&lt;&gt;"", AU164&lt;&gt;"対象外"), 1,"")</f>
        <v/>
      </c>
      <c r="AW164" s="744"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6"/>
      <c r="AR165" s="744"/>
      <c r="AS165" s="744"/>
      <c r="AT165" s="744"/>
      <c r="AU165" s="744"/>
      <c r="AV165" s="744"/>
      <c r="AW165" s="744"/>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6"/>
      <c r="AR166" s="744"/>
      <c r="AS166" s="744"/>
      <c r="AT166" s="744"/>
      <c r="AU166" s="744"/>
      <c r="AV166" s="744"/>
      <c r="AW166" s="744"/>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4"/>
      <c r="AS167" s="744"/>
      <c r="AT167" s="744"/>
      <c r="AU167" s="744"/>
      <c r="AV167" s="744"/>
      <c r="AW167" s="744"/>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5" t="str">
        <f>IFERROR((VLOOKUP(N168, 【参考】数式用２!$BE$5:$BE$13, 1,FALSE)), "対象外")</f>
        <v>対象外</v>
      </c>
      <c r="AR168" s="744" t="str">
        <f>IF(AG168&lt;&gt;"",IF(AH168="○","入力済","未入力"),"")</f>
        <v/>
      </c>
      <c r="AS168" s="744" t="str">
        <f>IF(AND(P168&lt;&gt;"", AI168=""), "未入力", "入力済")</f>
        <v>入力済</v>
      </c>
      <c r="AT168" s="744" t="str">
        <f>IF(AND(P168&lt;&gt;"", P168&lt;&gt;"処遇改善加算Ⅳ", AJ168=""), "未入力", "入力済")</f>
        <v>入力済</v>
      </c>
      <c r="AU168" s="744" t="str">
        <f>IFERROR(VLOOKUP(K168, 【参考】数式用２!$BB$5:$BC$50, 2, FALSE), "")</f>
        <v/>
      </c>
      <c r="AV168" s="744" t="str">
        <f>IF(AND(P168&lt;&gt;"処遇改善加算Ⅲ",P168&lt;&gt;"処遇改善加算Ⅳ", P168&lt;&gt;"", AU168&lt;&gt;"対象外"), 1,"")</f>
        <v/>
      </c>
      <c r="AW168" s="744"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6"/>
      <c r="AR169" s="744"/>
      <c r="AS169" s="744"/>
      <c r="AT169" s="744"/>
      <c r="AU169" s="744"/>
      <c r="AV169" s="744"/>
      <c r="AW169" s="744"/>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6"/>
      <c r="AR170" s="744"/>
      <c r="AS170" s="744"/>
      <c r="AT170" s="744"/>
      <c r="AU170" s="744"/>
      <c r="AV170" s="744"/>
      <c r="AW170" s="744"/>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4"/>
      <c r="AS171" s="744"/>
      <c r="AT171" s="744"/>
      <c r="AU171" s="744"/>
      <c r="AV171" s="744"/>
      <c r="AW171" s="744"/>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5" t="str">
        <f>IFERROR((VLOOKUP(N172, 【参考】数式用２!$BE$5:$BE$13, 1,FALSE)), "対象外")</f>
        <v>対象外</v>
      </c>
      <c r="AR172" s="744" t="str">
        <f>IF(AG172&lt;&gt;"",IF(AH172="○","入力済","未入力"),"")</f>
        <v/>
      </c>
      <c r="AS172" s="744" t="str">
        <f>IF(AND(P172&lt;&gt;"", AI172=""), "未入力", "入力済")</f>
        <v>入力済</v>
      </c>
      <c r="AT172" s="744" t="str">
        <f>IF(AND(P172&lt;&gt;"", P172&lt;&gt;"処遇改善加算Ⅳ", AJ172=""), "未入力", "入力済")</f>
        <v>入力済</v>
      </c>
      <c r="AU172" s="744" t="str">
        <f>IFERROR(VLOOKUP(K172, 【参考】数式用２!$BB$5:$BC$50, 2, FALSE), "")</f>
        <v/>
      </c>
      <c r="AV172" s="744" t="str">
        <f>IF(AND(P172&lt;&gt;"処遇改善加算Ⅲ",P172&lt;&gt;"処遇改善加算Ⅳ", P172&lt;&gt;"", AU172&lt;&gt;"対象外"), 1,"")</f>
        <v/>
      </c>
      <c r="AW172" s="744"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6"/>
      <c r="AR173" s="744"/>
      <c r="AS173" s="744"/>
      <c r="AT173" s="744"/>
      <c r="AU173" s="744"/>
      <c r="AV173" s="744"/>
      <c r="AW173" s="744"/>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6"/>
      <c r="AR174" s="744"/>
      <c r="AS174" s="744"/>
      <c r="AT174" s="744"/>
      <c r="AU174" s="744"/>
      <c r="AV174" s="744"/>
      <c r="AW174" s="744"/>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4"/>
      <c r="AS175" s="744"/>
      <c r="AT175" s="744"/>
      <c r="AU175" s="744"/>
      <c r="AV175" s="744"/>
      <c r="AW175" s="744"/>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5" t="str">
        <f>IFERROR((VLOOKUP(N176, 【参考】数式用２!$BE$5:$BE$13, 1,FALSE)), "対象外")</f>
        <v>対象外</v>
      </c>
      <c r="AR176" s="744" t="str">
        <f>IF(AG176&lt;&gt;"",IF(AH176="○","入力済","未入力"),"")</f>
        <v/>
      </c>
      <c r="AS176" s="744" t="str">
        <f>IF(AND(P176&lt;&gt;"", AI176=""), "未入力", "入力済")</f>
        <v>入力済</v>
      </c>
      <c r="AT176" s="744" t="str">
        <f>IF(AND(P176&lt;&gt;"", P176&lt;&gt;"処遇改善加算Ⅳ", AJ176=""), "未入力", "入力済")</f>
        <v>入力済</v>
      </c>
      <c r="AU176" s="744" t="str">
        <f>IFERROR(VLOOKUP(K176, 【参考】数式用２!$BB$5:$BC$50, 2, FALSE), "")</f>
        <v/>
      </c>
      <c r="AV176" s="744" t="str">
        <f>IF(AND(P176&lt;&gt;"処遇改善加算Ⅲ",P176&lt;&gt;"処遇改善加算Ⅳ", P176&lt;&gt;"", AU176&lt;&gt;"対象外"), 1,"")</f>
        <v/>
      </c>
      <c r="AW176" s="744"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6"/>
      <c r="AR177" s="744"/>
      <c r="AS177" s="744"/>
      <c r="AT177" s="744"/>
      <c r="AU177" s="744"/>
      <c r="AV177" s="744"/>
      <c r="AW177" s="744"/>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6"/>
      <c r="AR178" s="744"/>
      <c r="AS178" s="744"/>
      <c r="AT178" s="744"/>
      <c r="AU178" s="744"/>
      <c r="AV178" s="744"/>
      <c r="AW178" s="744"/>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4"/>
      <c r="AS179" s="744"/>
      <c r="AT179" s="744"/>
      <c r="AU179" s="744"/>
      <c r="AV179" s="744"/>
      <c r="AW179" s="744"/>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5" t="str">
        <f>IFERROR((VLOOKUP(N180, 【参考】数式用２!$BE$5:$BE$13, 1,FALSE)), "対象外")</f>
        <v>対象外</v>
      </c>
      <c r="AR180" s="744" t="str">
        <f>IF(AG180&lt;&gt;"",IF(AH180="○","入力済","未入力"),"")</f>
        <v/>
      </c>
      <c r="AS180" s="744" t="str">
        <f>IF(AND(P180&lt;&gt;"", AI180=""), "未入力", "入力済")</f>
        <v>入力済</v>
      </c>
      <c r="AT180" s="744" t="str">
        <f>IF(AND(P180&lt;&gt;"", P180&lt;&gt;"処遇改善加算Ⅳ", AJ180=""), "未入力", "入力済")</f>
        <v>入力済</v>
      </c>
      <c r="AU180" s="744" t="str">
        <f>IFERROR(VLOOKUP(K180, 【参考】数式用２!$BB$5:$BC$50, 2, FALSE), "")</f>
        <v/>
      </c>
      <c r="AV180" s="744" t="str">
        <f>IF(AND(P180&lt;&gt;"処遇改善加算Ⅲ",P180&lt;&gt;"処遇改善加算Ⅳ", P180&lt;&gt;"", AU180&lt;&gt;"対象外"), 1,"")</f>
        <v/>
      </c>
      <c r="AW180" s="744"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6"/>
      <c r="AR181" s="744"/>
      <c r="AS181" s="744"/>
      <c r="AT181" s="744"/>
      <c r="AU181" s="744"/>
      <c r="AV181" s="744"/>
      <c r="AW181" s="744"/>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6"/>
      <c r="AR182" s="744"/>
      <c r="AS182" s="744"/>
      <c r="AT182" s="744"/>
      <c r="AU182" s="744"/>
      <c r="AV182" s="744"/>
      <c r="AW182" s="744"/>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4"/>
      <c r="AS183" s="744"/>
      <c r="AT183" s="744"/>
      <c r="AU183" s="744"/>
      <c r="AV183" s="744"/>
      <c r="AW183" s="744"/>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5" t="str">
        <f>IFERROR((VLOOKUP(N184, 【参考】数式用２!$BE$5:$BE$13, 1,FALSE)), "対象外")</f>
        <v>対象外</v>
      </c>
      <c r="AR184" s="744" t="str">
        <f>IF(AG184&lt;&gt;"",IF(AH184="○","入力済","未入力"),"")</f>
        <v/>
      </c>
      <c r="AS184" s="744" t="str">
        <f>IF(AND(P184&lt;&gt;"", AI184=""), "未入力", "入力済")</f>
        <v>入力済</v>
      </c>
      <c r="AT184" s="744" t="str">
        <f>IF(AND(P184&lt;&gt;"", P184&lt;&gt;"処遇改善加算Ⅳ", AJ184=""), "未入力", "入力済")</f>
        <v>入力済</v>
      </c>
      <c r="AU184" s="744" t="str">
        <f>IFERROR(VLOOKUP(K184, 【参考】数式用２!$BB$5:$BC$50, 2, FALSE), "")</f>
        <v/>
      </c>
      <c r="AV184" s="744" t="str">
        <f>IF(AND(P184&lt;&gt;"処遇改善加算Ⅲ",P184&lt;&gt;"処遇改善加算Ⅳ", P184&lt;&gt;"", AU184&lt;&gt;"対象外"), 1,"")</f>
        <v/>
      </c>
      <c r="AW184" s="744"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6"/>
      <c r="AR185" s="744"/>
      <c r="AS185" s="744"/>
      <c r="AT185" s="744"/>
      <c r="AU185" s="744"/>
      <c r="AV185" s="744"/>
      <c r="AW185" s="744"/>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6"/>
      <c r="AR186" s="744"/>
      <c r="AS186" s="744"/>
      <c r="AT186" s="744"/>
      <c r="AU186" s="744"/>
      <c r="AV186" s="744"/>
      <c r="AW186" s="744"/>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4"/>
      <c r="AS187" s="744"/>
      <c r="AT187" s="744"/>
      <c r="AU187" s="744"/>
      <c r="AV187" s="744"/>
      <c r="AW187" s="744"/>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5" t="str">
        <f>IFERROR((VLOOKUP(N188, 【参考】数式用２!$BE$5:$BE$13, 1,FALSE)), "対象外")</f>
        <v>対象外</v>
      </c>
      <c r="AR188" s="744" t="str">
        <f>IF(AG188&lt;&gt;"",IF(AH188="○","入力済","未入力"),"")</f>
        <v/>
      </c>
      <c r="AS188" s="744" t="str">
        <f>IF(AND(P188&lt;&gt;"", AI188=""), "未入力", "入力済")</f>
        <v>入力済</v>
      </c>
      <c r="AT188" s="744" t="str">
        <f>IF(AND(P188&lt;&gt;"", P188&lt;&gt;"処遇改善加算Ⅳ", AJ188=""), "未入力", "入力済")</f>
        <v>入力済</v>
      </c>
      <c r="AU188" s="744" t="str">
        <f>IFERROR(VLOOKUP(K188, 【参考】数式用２!$BB$5:$BC$50, 2, FALSE), "")</f>
        <v/>
      </c>
      <c r="AV188" s="744" t="str">
        <f>IF(AND(P188&lt;&gt;"処遇改善加算Ⅲ",P188&lt;&gt;"処遇改善加算Ⅳ", P188&lt;&gt;"", AU188&lt;&gt;"対象外"), 1,"")</f>
        <v/>
      </c>
      <c r="AW188" s="744"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6"/>
      <c r="AR189" s="744"/>
      <c r="AS189" s="744"/>
      <c r="AT189" s="744"/>
      <c r="AU189" s="744"/>
      <c r="AV189" s="744"/>
      <c r="AW189" s="744"/>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6"/>
      <c r="AR190" s="744"/>
      <c r="AS190" s="744"/>
      <c r="AT190" s="744"/>
      <c r="AU190" s="744"/>
      <c r="AV190" s="744"/>
      <c r="AW190" s="744"/>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4"/>
      <c r="AS191" s="744"/>
      <c r="AT191" s="744"/>
      <c r="AU191" s="744"/>
      <c r="AV191" s="744"/>
      <c r="AW191" s="744"/>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5" t="str">
        <f>IFERROR((VLOOKUP(N192, 【参考】数式用２!$BE$5:$BE$13, 1,FALSE)), "対象外")</f>
        <v>対象外</v>
      </c>
      <c r="AR192" s="744" t="str">
        <f>IF(AG192&lt;&gt;"",IF(AH192="○","入力済","未入力"),"")</f>
        <v/>
      </c>
      <c r="AS192" s="744" t="str">
        <f>IF(AND(P192&lt;&gt;"", AI192=""), "未入力", "入力済")</f>
        <v>入力済</v>
      </c>
      <c r="AT192" s="744" t="str">
        <f>IF(AND(P192&lt;&gt;"", P192&lt;&gt;"処遇改善加算Ⅳ", AJ192=""), "未入力", "入力済")</f>
        <v>入力済</v>
      </c>
      <c r="AU192" s="744" t="str">
        <f>IFERROR(VLOOKUP(K192, 【参考】数式用２!$BB$5:$BC$50, 2, FALSE), "")</f>
        <v/>
      </c>
      <c r="AV192" s="744" t="str">
        <f>IF(AND(P192&lt;&gt;"処遇改善加算Ⅲ",P192&lt;&gt;"処遇改善加算Ⅳ", P192&lt;&gt;"", AU192&lt;&gt;"対象外"), 1,"")</f>
        <v/>
      </c>
      <c r="AW192" s="744"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6"/>
      <c r="AR193" s="744"/>
      <c r="AS193" s="744"/>
      <c r="AT193" s="744"/>
      <c r="AU193" s="744"/>
      <c r="AV193" s="744"/>
      <c r="AW193" s="744"/>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6"/>
      <c r="AR194" s="744"/>
      <c r="AS194" s="744"/>
      <c r="AT194" s="744"/>
      <c r="AU194" s="744"/>
      <c r="AV194" s="744"/>
      <c r="AW194" s="744"/>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4"/>
      <c r="AS195" s="744"/>
      <c r="AT195" s="744"/>
      <c r="AU195" s="744"/>
      <c r="AV195" s="744"/>
      <c r="AW195" s="744"/>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5" t="str">
        <f>IFERROR((VLOOKUP(N196, 【参考】数式用２!$BE$5:$BE$13, 1,FALSE)), "対象外")</f>
        <v>対象外</v>
      </c>
      <c r="AR196" s="744" t="str">
        <f>IF(AG196&lt;&gt;"",IF(AH196="○","入力済","未入力"),"")</f>
        <v/>
      </c>
      <c r="AS196" s="744" t="str">
        <f>IF(AND(P196&lt;&gt;"", AI196=""), "未入力", "入力済")</f>
        <v>入力済</v>
      </c>
      <c r="AT196" s="744" t="str">
        <f>IF(AND(P196&lt;&gt;"", P196&lt;&gt;"処遇改善加算Ⅳ", AJ196=""), "未入力", "入力済")</f>
        <v>入力済</v>
      </c>
      <c r="AU196" s="744" t="str">
        <f>IFERROR(VLOOKUP(K196, 【参考】数式用２!$BB$5:$BC$50, 2, FALSE), "")</f>
        <v/>
      </c>
      <c r="AV196" s="744" t="str">
        <f>IF(AND(P196&lt;&gt;"処遇改善加算Ⅲ",P196&lt;&gt;"処遇改善加算Ⅳ", P196&lt;&gt;"", AU196&lt;&gt;"対象外"), 1,"")</f>
        <v/>
      </c>
      <c r="AW196" s="744"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6"/>
      <c r="AR197" s="744"/>
      <c r="AS197" s="744"/>
      <c r="AT197" s="744"/>
      <c r="AU197" s="744"/>
      <c r="AV197" s="744"/>
      <c r="AW197" s="744"/>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6"/>
      <c r="AR198" s="744"/>
      <c r="AS198" s="744"/>
      <c r="AT198" s="744"/>
      <c r="AU198" s="744"/>
      <c r="AV198" s="744"/>
      <c r="AW198" s="744"/>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4"/>
      <c r="AS199" s="744"/>
      <c r="AT199" s="744"/>
      <c r="AU199" s="744"/>
      <c r="AV199" s="744"/>
      <c r="AW199" s="744"/>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5" t="str">
        <f>IFERROR((VLOOKUP(N200, 【参考】数式用２!$BE$5:$BE$13, 1,FALSE)), "対象外")</f>
        <v>対象外</v>
      </c>
      <c r="AR200" s="744" t="str">
        <f>IF(AG200&lt;&gt;"",IF(AH200="○","入力済","未入力"),"")</f>
        <v/>
      </c>
      <c r="AS200" s="744" t="str">
        <f>IF(AND(P200&lt;&gt;"", AI200=""), "未入力", "入力済")</f>
        <v>入力済</v>
      </c>
      <c r="AT200" s="744" t="str">
        <f>IF(AND(P200&lt;&gt;"", P200&lt;&gt;"処遇改善加算Ⅳ", AJ200=""), "未入力", "入力済")</f>
        <v>入力済</v>
      </c>
      <c r="AU200" s="744" t="str">
        <f>IFERROR(VLOOKUP(K200, 【参考】数式用２!$BB$5:$BC$50, 2, FALSE), "")</f>
        <v/>
      </c>
      <c r="AV200" s="744" t="str">
        <f>IF(AND(P200&lt;&gt;"処遇改善加算Ⅲ",P200&lt;&gt;"処遇改善加算Ⅳ", P200&lt;&gt;"", AU200&lt;&gt;"対象外"), 1,"")</f>
        <v/>
      </c>
      <c r="AW200" s="744"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6"/>
      <c r="AR201" s="744"/>
      <c r="AS201" s="744"/>
      <c r="AT201" s="744"/>
      <c r="AU201" s="744"/>
      <c r="AV201" s="744"/>
      <c r="AW201" s="744"/>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6"/>
      <c r="AR202" s="744"/>
      <c r="AS202" s="744"/>
      <c r="AT202" s="744"/>
      <c r="AU202" s="744"/>
      <c r="AV202" s="744"/>
      <c r="AW202" s="744"/>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4"/>
      <c r="AS203" s="744"/>
      <c r="AT203" s="744"/>
      <c r="AU203" s="744"/>
      <c r="AV203" s="744"/>
      <c r="AW203" s="744"/>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5" t="str">
        <f>IFERROR((VLOOKUP(N204, 【参考】数式用２!$BE$5:$BE$13, 1,FALSE)), "対象外")</f>
        <v>対象外</v>
      </c>
      <c r="AR204" s="744" t="str">
        <f>IF(AG204&lt;&gt;"",IF(AH204="○","入力済","未入力"),"")</f>
        <v/>
      </c>
      <c r="AS204" s="744" t="str">
        <f>IF(AND(P204&lt;&gt;"", AI204=""), "未入力", "入力済")</f>
        <v>入力済</v>
      </c>
      <c r="AT204" s="744" t="str">
        <f>IF(AND(P204&lt;&gt;"", P204&lt;&gt;"処遇改善加算Ⅳ", AJ204=""), "未入力", "入力済")</f>
        <v>入力済</v>
      </c>
      <c r="AU204" s="744" t="str">
        <f>IFERROR(VLOOKUP(K204, 【参考】数式用２!$BB$5:$BC$50, 2, FALSE), "")</f>
        <v/>
      </c>
      <c r="AV204" s="744" t="str">
        <f>IF(AND(P204&lt;&gt;"処遇改善加算Ⅲ",P204&lt;&gt;"処遇改善加算Ⅳ", P204&lt;&gt;"", AU204&lt;&gt;"対象外"), 1,"")</f>
        <v/>
      </c>
      <c r="AW204" s="744"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6"/>
      <c r="AR205" s="744"/>
      <c r="AS205" s="744"/>
      <c r="AT205" s="744"/>
      <c r="AU205" s="744"/>
      <c r="AV205" s="744"/>
      <c r="AW205" s="744"/>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6"/>
      <c r="AR206" s="744"/>
      <c r="AS206" s="744"/>
      <c r="AT206" s="744"/>
      <c r="AU206" s="744"/>
      <c r="AV206" s="744"/>
      <c r="AW206" s="744"/>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4"/>
      <c r="AS207" s="744"/>
      <c r="AT207" s="744"/>
      <c r="AU207" s="744"/>
      <c r="AV207" s="744"/>
      <c r="AW207" s="744"/>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5" t="str">
        <f>IFERROR((VLOOKUP(N208, 【参考】数式用２!$BE$5:$BE$13, 1,FALSE)), "対象外")</f>
        <v>対象外</v>
      </c>
      <c r="AR208" s="744" t="str">
        <f>IF(AG208&lt;&gt;"",IF(AH208="○","入力済","未入力"),"")</f>
        <v/>
      </c>
      <c r="AS208" s="744" t="str">
        <f>IF(AND(P208&lt;&gt;"", AI208=""), "未入力", "入力済")</f>
        <v>入力済</v>
      </c>
      <c r="AT208" s="744" t="str">
        <f>IF(AND(P208&lt;&gt;"", P208&lt;&gt;"処遇改善加算Ⅳ", AJ208=""), "未入力", "入力済")</f>
        <v>入力済</v>
      </c>
      <c r="AU208" s="744" t="str">
        <f>IFERROR(VLOOKUP(K208, 【参考】数式用２!$BB$5:$BC$50, 2, FALSE), "")</f>
        <v/>
      </c>
      <c r="AV208" s="744" t="str">
        <f>IF(AND(P208&lt;&gt;"処遇改善加算Ⅲ",P208&lt;&gt;"処遇改善加算Ⅳ", P208&lt;&gt;"", AU208&lt;&gt;"対象外"), 1,"")</f>
        <v/>
      </c>
      <c r="AW208" s="744"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6"/>
      <c r="AR209" s="744"/>
      <c r="AS209" s="744"/>
      <c r="AT209" s="744"/>
      <c r="AU209" s="744"/>
      <c r="AV209" s="744"/>
      <c r="AW209" s="744"/>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6"/>
      <c r="AR210" s="744"/>
      <c r="AS210" s="744"/>
      <c r="AT210" s="744"/>
      <c r="AU210" s="744"/>
      <c r="AV210" s="744"/>
      <c r="AW210" s="744"/>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4"/>
      <c r="AS211" s="744"/>
      <c r="AT211" s="744"/>
      <c r="AU211" s="744"/>
      <c r="AV211" s="744"/>
      <c r="AW211" s="744"/>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5" t="str">
        <f>IFERROR((VLOOKUP(N212, 【参考】数式用２!$BE$5:$BE$13, 1,FALSE)), "対象外")</f>
        <v>対象外</v>
      </c>
      <c r="AR212" s="744" t="str">
        <f>IF(AG212&lt;&gt;"",IF(AH212="○","入力済","未入力"),"")</f>
        <v/>
      </c>
      <c r="AS212" s="744" t="str">
        <f>IF(AND(P212&lt;&gt;"", AI212=""), "未入力", "入力済")</f>
        <v>入力済</v>
      </c>
      <c r="AT212" s="744" t="str">
        <f>IF(AND(P212&lt;&gt;"", P212&lt;&gt;"処遇改善加算Ⅳ", AJ212=""), "未入力", "入力済")</f>
        <v>入力済</v>
      </c>
      <c r="AU212" s="744" t="str">
        <f>IFERROR(VLOOKUP(K212, 【参考】数式用２!$BB$5:$BC$50, 2, FALSE), "")</f>
        <v/>
      </c>
      <c r="AV212" s="744" t="str">
        <f>IF(AND(P212&lt;&gt;"処遇改善加算Ⅲ",P212&lt;&gt;"処遇改善加算Ⅳ", P212&lt;&gt;"", AU212&lt;&gt;"対象外"), 1,"")</f>
        <v/>
      </c>
      <c r="AW212" s="744"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6"/>
      <c r="AR213" s="744"/>
      <c r="AS213" s="744"/>
      <c r="AT213" s="744"/>
      <c r="AU213" s="744"/>
      <c r="AV213" s="744"/>
      <c r="AW213" s="744"/>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6"/>
      <c r="AR214" s="744"/>
      <c r="AS214" s="744"/>
      <c r="AT214" s="744"/>
      <c r="AU214" s="744"/>
      <c r="AV214" s="744"/>
      <c r="AW214" s="744"/>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4"/>
      <c r="AS215" s="744"/>
      <c r="AT215" s="744"/>
      <c r="AU215" s="744"/>
      <c r="AV215" s="744"/>
      <c r="AW215" s="744"/>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5" t="str">
        <f>IFERROR((VLOOKUP(N216, 【参考】数式用２!$BE$5:$BE$13, 1,FALSE)), "対象外")</f>
        <v>対象外</v>
      </c>
      <c r="AR216" s="744" t="str">
        <f>IF(AG216&lt;&gt;"",IF(AH216="○","入力済","未入力"),"")</f>
        <v/>
      </c>
      <c r="AS216" s="744" t="str">
        <f>IF(AND(P216&lt;&gt;"", AI216=""), "未入力", "入力済")</f>
        <v>入力済</v>
      </c>
      <c r="AT216" s="744" t="str">
        <f>IF(AND(P216&lt;&gt;"", P216&lt;&gt;"処遇改善加算Ⅳ", AJ216=""), "未入力", "入力済")</f>
        <v>入力済</v>
      </c>
      <c r="AU216" s="744" t="str">
        <f>IFERROR(VLOOKUP(K216, 【参考】数式用２!$BB$5:$BC$50, 2, FALSE), "")</f>
        <v/>
      </c>
      <c r="AV216" s="744" t="str">
        <f>IF(AND(P216&lt;&gt;"処遇改善加算Ⅲ",P216&lt;&gt;"処遇改善加算Ⅳ", P216&lt;&gt;"", AU216&lt;&gt;"対象外"), 1,"")</f>
        <v/>
      </c>
      <c r="AW216" s="744"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6"/>
      <c r="AR217" s="744"/>
      <c r="AS217" s="744"/>
      <c r="AT217" s="744"/>
      <c r="AU217" s="744"/>
      <c r="AV217" s="744"/>
      <c r="AW217" s="744"/>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6"/>
      <c r="AR218" s="744"/>
      <c r="AS218" s="744"/>
      <c r="AT218" s="744"/>
      <c r="AU218" s="744"/>
      <c r="AV218" s="744"/>
      <c r="AW218" s="744"/>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4"/>
      <c r="AS219" s="744"/>
      <c r="AT219" s="744"/>
      <c r="AU219" s="744"/>
      <c r="AV219" s="744"/>
      <c r="AW219" s="744"/>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5" t="str">
        <f>IFERROR((VLOOKUP(N220, 【参考】数式用２!$BE$5:$BE$13, 1,FALSE)), "対象外")</f>
        <v>対象外</v>
      </c>
      <c r="AR220" s="744" t="str">
        <f>IF(AG220&lt;&gt;"",IF(AH220="○","入力済","未入力"),"")</f>
        <v/>
      </c>
      <c r="AS220" s="744" t="str">
        <f>IF(AND(P220&lt;&gt;"", AI220=""), "未入力", "入力済")</f>
        <v>入力済</v>
      </c>
      <c r="AT220" s="744" t="str">
        <f>IF(AND(P220&lt;&gt;"", P220&lt;&gt;"処遇改善加算Ⅳ", AJ220=""), "未入力", "入力済")</f>
        <v>入力済</v>
      </c>
      <c r="AU220" s="744" t="str">
        <f>IFERROR(VLOOKUP(K220, 【参考】数式用２!$BB$5:$BC$50, 2, FALSE), "")</f>
        <v/>
      </c>
      <c r="AV220" s="744" t="str">
        <f>IF(AND(P220&lt;&gt;"処遇改善加算Ⅲ",P220&lt;&gt;"処遇改善加算Ⅳ", P220&lt;&gt;"", AU220&lt;&gt;"対象外"), 1,"")</f>
        <v/>
      </c>
      <c r="AW220" s="744"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6"/>
      <c r="AR221" s="744"/>
      <c r="AS221" s="744"/>
      <c r="AT221" s="744"/>
      <c r="AU221" s="744"/>
      <c r="AV221" s="744"/>
      <c r="AW221" s="744"/>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6"/>
      <c r="AR222" s="744"/>
      <c r="AS222" s="744"/>
      <c r="AT222" s="744"/>
      <c r="AU222" s="744"/>
      <c r="AV222" s="744"/>
      <c r="AW222" s="744"/>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4"/>
      <c r="AS223" s="744"/>
      <c r="AT223" s="744"/>
      <c r="AU223" s="744"/>
      <c r="AV223" s="744"/>
      <c r="AW223" s="744"/>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5" t="str">
        <f>IFERROR((VLOOKUP(N224, 【参考】数式用２!$BE$5:$BE$13, 1,FALSE)), "対象外")</f>
        <v>対象外</v>
      </c>
      <c r="AR224" s="744" t="str">
        <f>IF(AG224&lt;&gt;"",IF(AH224="○","入力済","未入力"),"")</f>
        <v/>
      </c>
      <c r="AS224" s="744" t="str">
        <f>IF(AND(P224&lt;&gt;"", AI224=""), "未入力", "入力済")</f>
        <v>入力済</v>
      </c>
      <c r="AT224" s="744" t="str">
        <f>IF(AND(P224&lt;&gt;"", P224&lt;&gt;"処遇改善加算Ⅳ", AJ224=""), "未入力", "入力済")</f>
        <v>入力済</v>
      </c>
      <c r="AU224" s="744" t="str">
        <f>IFERROR(VLOOKUP(K224, 【参考】数式用２!$BB$5:$BC$50, 2, FALSE), "")</f>
        <v/>
      </c>
      <c r="AV224" s="744" t="str">
        <f>IF(AND(P224&lt;&gt;"処遇改善加算Ⅲ",P224&lt;&gt;"処遇改善加算Ⅳ", P224&lt;&gt;"", AU224&lt;&gt;"対象外"), 1,"")</f>
        <v/>
      </c>
      <c r="AW224" s="744"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6"/>
      <c r="AR225" s="744"/>
      <c r="AS225" s="744"/>
      <c r="AT225" s="744"/>
      <c r="AU225" s="744"/>
      <c r="AV225" s="744"/>
      <c r="AW225" s="744"/>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6"/>
      <c r="AR226" s="744"/>
      <c r="AS226" s="744"/>
      <c r="AT226" s="744"/>
      <c r="AU226" s="744"/>
      <c r="AV226" s="744"/>
      <c r="AW226" s="744"/>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4"/>
      <c r="AS227" s="744"/>
      <c r="AT227" s="744"/>
      <c r="AU227" s="744"/>
      <c r="AV227" s="744"/>
      <c r="AW227" s="744"/>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5" t="str">
        <f>IFERROR((VLOOKUP(N228, 【参考】数式用２!$BE$5:$BE$13, 1,FALSE)), "対象外")</f>
        <v>対象外</v>
      </c>
      <c r="AR228" s="744" t="str">
        <f>IF(AG228&lt;&gt;"",IF(AH228="○","入力済","未入力"),"")</f>
        <v/>
      </c>
      <c r="AS228" s="744" t="str">
        <f>IF(AND(P228&lt;&gt;"", AI228=""), "未入力", "入力済")</f>
        <v>入力済</v>
      </c>
      <c r="AT228" s="744" t="str">
        <f>IF(AND(P228&lt;&gt;"", P228&lt;&gt;"処遇改善加算Ⅳ", AJ228=""), "未入力", "入力済")</f>
        <v>入力済</v>
      </c>
      <c r="AU228" s="744" t="str">
        <f>IFERROR(VLOOKUP(K228, 【参考】数式用２!$BB$5:$BC$50, 2, FALSE), "")</f>
        <v/>
      </c>
      <c r="AV228" s="744" t="str">
        <f>IF(AND(P228&lt;&gt;"処遇改善加算Ⅲ",P228&lt;&gt;"処遇改善加算Ⅳ", P228&lt;&gt;"", AU228&lt;&gt;"対象外"), 1,"")</f>
        <v/>
      </c>
      <c r="AW228" s="744"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6"/>
      <c r="AR229" s="744"/>
      <c r="AS229" s="744"/>
      <c r="AT229" s="744"/>
      <c r="AU229" s="744"/>
      <c r="AV229" s="744"/>
      <c r="AW229" s="744"/>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6"/>
      <c r="AR230" s="744"/>
      <c r="AS230" s="744"/>
      <c r="AT230" s="744"/>
      <c r="AU230" s="744"/>
      <c r="AV230" s="744"/>
      <c r="AW230" s="744"/>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4"/>
      <c r="AS231" s="744"/>
      <c r="AT231" s="744"/>
      <c r="AU231" s="744"/>
      <c r="AV231" s="744"/>
      <c r="AW231" s="744"/>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5" t="str">
        <f>IFERROR((VLOOKUP(N232, 【参考】数式用２!$BE$5:$BE$13, 1,FALSE)), "対象外")</f>
        <v>対象外</v>
      </c>
      <c r="AR232" s="744" t="str">
        <f>IF(AG232&lt;&gt;"",IF(AH232="○","入力済","未入力"),"")</f>
        <v/>
      </c>
      <c r="AS232" s="744" t="str">
        <f>IF(AND(P232&lt;&gt;"", AI232=""), "未入力", "入力済")</f>
        <v>入力済</v>
      </c>
      <c r="AT232" s="744" t="str">
        <f>IF(AND(P232&lt;&gt;"", P232&lt;&gt;"処遇改善加算Ⅳ", AJ232=""), "未入力", "入力済")</f>
        <v>入力済</v>
      </c>
      <c r="AU232" s="744" t="str">
        <f>IFERROR(VLOOKUP(K232, 【参考】数式用２!$BB$5:$BC$50, 2, FALSE), "")</f>
        <v/>
      </c>
      <c r="AV232" s="744" t="str">
        <f>IF(AND(P232&lt;&gt;"処遇改善加算Ⅲ",P232&lt;&gt;"処遇改善加算Ⅳ", P232&lt;&gt;"", AU232&lt;&gt;"対象外"), 1,"")</f>
        <v/>
      </c>
      <c r="AW232" s="744"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6"/>
      <c r="AR233" s="744"/>
      <c r="AS233" s="744"/>
      <c r="AT233" s="744"/>
      <c r="AU233" s="744"/>
      <c r="AV233" s="744"/>
      <c r="AW233" s="744"/>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6"/>
      <c r="AR234" s="744"/>
      <c r="AS234" s="744"/>
      <c r="AT234" s="744"/>
      <c r="AU234" s="744"/>
      <c r="AV234" s="744"/>
      <c r="AW234" s="744"/>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4"/>
      <c r="AS235" s="744"/>
      <c r="AT235" s="744"/>
      <c r="AU235" s="744"/>
      <c r="AV235" s="744"/>
      <c r="AW235" s="744"/>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5" t="str">
        <f>IFERROR((VLOOKUP(N236, 【参考】数式用２!$BE$5:$BE$13, 1,FALSE)), "対象外")</f>
        <v>対象外</v>
      </c>
      <c r="AR236" s="744" t="str">
        <f>IF(AG236&lt;&gt;"",IF(AH236="○","入力済","未入力"),"")</f>
        <v/>
      </c>
      <c r="AS236" s="744" t="str">
        <f>IF(AND(P236&lt;&gt;"", AI236=""), "未入力", "入力済")</f>
        <v>入力済</v>
      </c>
      <c r="AT236" s="744" t="str">
        <f>IF(AND(P236&lt;&gt;"", P236&lt;&gt;"処遇改善加算Ⅳ", AJ236=""), "未入力", "入力済")</f>
        <v>入力済</v>
      </c>
      <c r="AU236" s="744" t="str">
        <f>IFERROR(VLOOKUP(K236, 【参考】数式用２!$BB$5:$BC$50, 2, FALSE), "")</f>
        <v/>
      </c>
      <c r="AV236" s="744" t="str">
        <f>IF(AND(P236&lt;&gt;"処遇改善加算Ⅲ",P236&lt;&gt;"処遇改善加算Ⅳ", P236&lt;&gt;"", AU236&lt;&gt;"対象外"), 1,"")</f>
        <v/>
      </c>
      <c r="AW236" s="744"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6"/>
      <c r="AR237" s="744"/>
      <c r="AS237" s="744"/>
      <c r="AT237" s="744"/>
      <c r="AU237" s="744"/>
      <c r="AV237" s="744"/>
      <c r="AW237" s="744"/>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6"/>
      <c r="AR238" s="744"/>
      <c r="AS238" s="744"/>
      <c r="AT238" s="744"/>
      <c r="AU238" s="744"/>
      <c r="AV238" s="744"/>
      <c r="AW238" s="744"/>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4"/>
      <c r="AS239" s="744"/>
      <c r="AT239" s="744"/>
      <c r="AU239" s="744"/>
      <c r="AV239" s="744"/>
      <c r="AW239" s="744"/>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5" t="str">
        <f>IFERROR((VLOOKUP(N240, 【参考】数式用２!$BE$5:$BE$13, 1,FALSE)), "対象外")</f>
        <v>対象外</v>
      </c>
      <c r="AR240" s="744" t="str">
        <f>IF(AG240&lt;&gt;"",IF(AH240="○","入力済","未入力"),"")</f>
        <v/>
      </c>
      <c r="AS240" s="744" t="str">
        <f>IF(AND(P240&lt;&gt;"", AI240=""), "未入力", "入力済")</f>
        <v>入力済</v>
      </c>
      <c r="AT240" s="744" t="str">
        <f>IF(AND(P240&lt;&gt;"", P240&lt;&gt;"処遇改善加算Ⅳ", AJ240=""), "未入力", "入力済")</f>
        <v>入力済</v>
      </c>
      <c r="AU240" s="744" t="str">
        <f>IFERROR(VLOOKUP(K240, 【参考】数式用２!$BB$5:$BC$50, 2, FALSE), "")</f>
        <v/>
      </c>
      <c r="AV240" s="744" t="str">
        <f>IF(AND(P240&lt;&gt;"処遇改善加算Ⅲ",P240&lt;&gt;"処遇改善加算Ⅳ", P240&lt;&gt;"", AU240&lt;&gt;"対象外"), 1,"")</f>
        <v/>
      </c>
      <c r="AW240" s="744"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6"/>
      <c r="AR241" s="744"/>
      <c r="AS241" s="744"/>
      <c r="AT241" s="744"/>
      <c r="AU241" s="744"/>
      <c r="AV241" s="744"/>
      <c r="AW241" s="744"/>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6"/>
      <c r="AR242" s="744"/>
      <c r="AS242" s="744"/>
      <c r="AT242" s="744"/>
      <c r="AU242" s="744"/>
      <c r="AV242" s="744"/>
      <c r="AW242" s="744"/>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4"/>
      <c r="AS243" s="744"/>
      <c r="AT243" s="744"/>
      <c r="AU243" s="744"/>
      <c r="AV243" s="744"/>
      <c r="AW243" s="744"/>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5" t="str">
        <f>IFERROR((VLOOKUP(N244, 【参考】数式用２!$BE$5:$BE$13, 1,FALSE)), "対象外")</f>
        <v>対象外</v>
      </c>
      <c r="AR244" s="744" t="str">
        <f>IF(AG244&lt;&gt;"",IF(AH244="○","入力済","未入力"),"")</f>
        <v/>
      </c>
      <c r="AS244" s="744" t="str">
        <f>IF(AND(P244&lt;&gt;"", AI244=""), "未入力", "入力済")</f>
        <v>入力済</v>
      </c>
      <c r="AT244" s="744" t="str">
        <f>IF(AND(P244&lt;&gt;"", P244&lt;&gt;"処遇改善加算Ⅳ", AJ244=""), "未入力", "入力済")</f>
        <v>入力済</v>
      </c>
      <c r="AU244" s="744" t="str">
        <f>IFERROR(VLOOKUP(K244, 【参考】数式用２!$BB$5:$BC$50, 2, FALSE), "")</f>
        <v/>
      </c>
      <c r="AV244" s="744" t="str">
        <f>IF(AND(P244&lt;&gt;"処遇改善加算Ⅲ",P244&lt;&gt;"処遇改善加算Ⅳ", P244&lt;&gt;"", AU244&lt;&gt;"対象外"), 1,"")</f>
        <v/>
      </c>
      <c r="AW244" s="744"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6"/>
      <c r="AR245" s="744"/>
      <c r="AS245" s="744"/>
      <c r="AT245" s="744"/>
      <c r="AU245" s="744"/>
      <c r="AV245" s="744"/>
      <c r="AW245" s="744"/>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6"/>
      <c r="AR246" s="744"/>
      <c r="AS246" s="744"/>
      <c r="AT246" s="744"/>
      <c r="AU246" s="744"/>
      <c r="AV246" s="744"/>
      <c r="AW246" s="744"/>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4"/>
      <c r="AS247" s="744"/>
      <c r="AT247" s="744"/>
      <c r="AU247" s="744"/>
      <c r="AV247" s="744"/>
      <c r="AW247" s="744"/>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5" t="str">
        <f>IFERROR((VLOOKUP(N248, 【参考】数式用２!$BE$5:$BE$13, 1,FALSE)), "対象外")</f>
        <v>対象外</v>
      </c>
      <c r="AR248" s="744" t="str">
        <f>IF(AG248&lt;&gt;"",IF(AH248="○","入力済","未入力"),"")</f>
        <v/>
      </c>
      <c r="AS248" s="744" t="str">
        <f>IF(AND(P248&lt;&gt;"", AI248=""), "未入力", "入力済")</f>
        <v>入力済</v>
      </c>
      <c r="AT248" s="744" t="str">
        <f>IF(AND(P248&lt;&gt;"", P248&lt;&gt;"処遇改善加算Ⅳ", AJ248=""), "未入力", "入力済")</f>
        <v>入力済</v>
      </c>
      <c r="AU248" s="744" t="str">
        <f>IFERROR(VLOOKUP(K248, 【参考】数式用２!$BB$5:$BC$50, 2, FALSE), "")</f>
        <v/>
      </c>
      <c r="AV248" s="744" t="str">
        <f>IF(AND(P248&lt;&gt;"処遇改善加算Ⅲ",P248&lt;&gt;"処遇改善加算Ⅳ", P248&lt;&gt;"", AU248&lt;&gt;"対象外"), 1,"")</f>
        <v/>
      </c>
      <c r="AW248" s="744"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6"/>
      <c r="AR249" s="744"/>
      <c r="AS249" s="744"/>
      <c r="AT249" s="744"/>
      <c r="AU249" s="744"/>
      <c r="AV249" s="744"/>
      <c r="AW249" s="744"/>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6"/>
      <c r="AR250" s="744"/>
      <c r="AS250" s="744"/>
      <c r="AT250" s="744"/>
      <c r="AU250" s="744"/>
      <c r="AV250" s="744"/>
      <c r="AW250" s="744"/>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4"/>
      <c r="AS251" s="744"/>
      <c r="AT251" s="744"/>
      <c r="AU251" s="744"/>
      <c r="AV251" s="744"/>
      <c r="AW251" s="744"/>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5" t="str">
        <f>IFERROR((VLOOKUP(N252, 【参考】数式用２!$BE$5:$BE$13, 1,FALSE)), "対象外")</f>
        <v>対象外</v>
      </c>
      <c r="AR252" s="744" t="str">
        <f>IF(AG252&lt;&gt;"",IF(AH252="○","入力済","未入力"),"")</f>
        <v/>
      </c>
      <c r="AS252" s="744" t="str">
        <f>IF(AND(P252&lt;&gt;"", AI252=""), "未入力", "入力済")</f>
        <v>入力済</v>
      </c>
      <c r="AT252" s="744" t="str">
        <f>IF(AND(P252&lt;&gt;"", P252&lt;&gt;"処遇改善加算Ⅳ", AJ252=""), "未入力", "入力済")</f>
        <v>入力済</v>
      </c>
      <c r="AU252" s="744" t="str">
        <f>IFERROR(VLOOKUP(K252, 【参考】数式用２!$BB$5:$BC$50, 2, FALSE), "")</f>
        <v/>
      </c>
      <c r="AV252" s="744" t="str">
        <f>IF(AND(P252&lt;&gt;"処遇改善加算Ⅲ",P252&lt;&gt;"処遇改善加算Ⅳ", P252&lt;&gt;"", AU252&lt;&gt;"対象外"), 1,"")</f>
        <v/>
      </c>
      <c r="AW252" s="744"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6"/>
      <c r="AR253" s="744"/>
      <c r="AS253" s="744"/>
      <c r="AT253" s="744"/>
      <c r="AU253" s="744"/>
      <c r="AV253" s="744"/>
      <c r="AW253" s="744"/>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6"/>
      <c r="AR254" s="744"/>
      <c r="AS254" s="744"/>
      <c r="AT254" s="744"/>
      <c r="AU254" s="744"/>
      <c r="AV254" s="744"/>
      <c r="AW254" s="744"/>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4"/>
      <c r="AS255" s="744"/>
      <c r="AT255" s="744"/>
      <c r="AU255" s="744"/>
      <c r="AV255" s="744"/>
      <c r="AW255" s="744"/>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5" t="str">
        <f>IFERROR((VLOOKUP(N256, 【参考】数式用２!$BE$5:$BE$13, 1,FALSE)), "対象外")</f>
        <v>対象外</v>
      </c>
      <c r="AR256" s="744" t="str">
        <f>IF(AG256&lt;&gt;"",IF(AH256="○","入力済","未入力"),"")</f>
        <v/>
      </c>
      <c r="AS256" s="744" t="str">
        <f>IF(AND(P256&lt;&gt;"", AI256=""), "未入力", "入力済")</f>
        <v>入力済</v>
      </c>
      <c r="AT256" s="744" t="str">
        <f>IF(AND(P256&lt;&gt;"", P256&lt;&gt;"処遇改善加算Ⅳ", AJ256=""), "未入力", "入力済")</f>
        <v>入力済</v>
      </c>
      <c r="AU256" s="744" t="str">
        <f>IFERROR(VLOOKUP(K256, 【参考】数式用２!$BB$5:$BC$50, 2, FALSE), "")</f>
        <v/>
      </c>
      <c r="AV256" s="744" t="str">
        <f>IF(AND(P256&lt;&gt;"処遇改善加算Ⅲ",P256&lt;&gt;"処遇改善加算Ⅳ", P256&lt;&gt;"", AU256&lt;&gt;"対象外"), 1,"")</f>
        <v/>
      </c>
      <c r="AW256" s="744"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6"/>
      <c r="AR257" s="744"/>
      <c r="AS257" s="744"/>
      <c r="AT257" s="744"/>
      <c r="AU257" s="744"/>
      <c r="AV257" s="744"/>
      <c r="AW257" s="744"/>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6"/>
      <c r="AR258" s="744"/>
      <c r="AS258" s="744"/>
      <c r="AT258" s="744"/>
      <c r="AU258" s="744"/>
      <c r="AV258" s="744"/>
      <c r="AW258" s="744"/>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4"/>
      <c r="AS259" s="744"/>
      <c r="AT259" s="744"/>
      <c r="AU259" s="744"/>
      <c r="AV259" s="744"/>
      <c r="AW259" s="744"/>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5" t="str">
        <f>IFERROR((VLOOKUP(N260, 【参考】数式用２!$BE$5:$BE$13, 1,FALSE)), "対象外")</f>
        <v>対象外</v>
      </c>
      <c r="AR260" s="744" t="str">
        <f>IF(AG260&lt;&gt;"",IF(AH260="○","入力済","未入力"),"")</f>
        <v/>
      </c>
      <c r="AS260" s="744" t="str">
        <f>IF(AND(P260&lt;&gt;"", AI260=""), "未入力", "入力済")</f>
        <v>入力済</v>
      </c>
      <c r="AT260" s="744" t="str">
        <f>IF(AND(P260&lt;&gt;"", P260&lt;&gt;"処遇改善加算Ⅳ", AJ260=""), "未入力", "入力済")</f>
        <v>入力済</v>
      </c>
      <c r="AU260" s="744" t="str">
        <f>IFERROR(VLOOKUP(K260, 【参考】数式用２!$BB$5:$BC$50, 2, FALSE), "")</f>
        <v/>
      </c>
      <c r="AV260" s="744" t="str">
        <f>IF(AND(P260&lt;&gt;"処遇改善加算Ⅲ",P260&lt;&gt;"処遇改善加算Ⅳ", P260&lt;&gt;"", AU260&lt;&gt;"対象外"), 1,"")</f>
        <v/>
      </c>
      <c r="AW260" s="744"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6"/>
      <c r="AR261" s="744"/>
      <c r="AS261" s="744"/>
      <c r="AT261" s="744"/>
      <c r="AU261" s="744"/>
      <c r="AV261" s="744"/>
      <c r="AW261" s="744"/>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6"/>
      <c r="AR262" s="744"/>
      <c r="AS262" s="744"/>
      <c r="AT262" s="744"/>
      <c r="AU262" s="744"/>
      <c r="AV262" s="744"/>
      <c r="AW262" s="744"/>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4"/>
      <c r="AS263" s="744"/>
      <c r="AT263" s="744"/>
      <c r="AU263" s="744"/>
      <c r="AV263" s="744"/>
      <c r="AW263" s="744"/>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5" t="str">
        <f>IFERROR((VLOOKUP(N264, 【参考】数式用２!$BE$5:$BE$13, 1,FALSE)), "対象外")</f>
        <v>対象外</v>
      </c>
      <c r="AR264" s="744" t="str">
        <f>IF(AG264&lt;&gt;"",IF(AH264="○","入力済","未入力"),"")</f>
        <v/>
      </c>
      <c r="AS264" s="744" t="str">
        <f>IF(AND(P264&lt;&gt;"", AI264=""), "未入力", "入力済")</f>
        <v>入力済</v>
      </c>
      <c r="AT264" s="744" t="str">
        <f>IF(AND(P264&lt;&gt;"", P264&lt;&gt;"処遇改善加算Ⅳ", AJ264=""), "未入力", "入力済")</f>
        <v>入力済</v>
      </c>
      <c r="AU264" s="744" t="str">
        <f>IFERROR(VLOOKUP(K264, 【参考】数式用２!$BB$5:$BC$50, 2, FALSE), "")</f>
        <v/>
      </c>
      <c r="AV264" s="744" t="str">
        <f>IF(AND(P264&lt;&gt;"処遇改善加算Ⅲ",P264&lt;&gt;"処遇改善加算Ⅳ", P264&lt;&gt;"", AU264&lt;&gt;"対象外"), 1,"")</f>
        <v/>
      </c>
      <c r="AW264" s="744"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6"/>
      <c r="AR265" s="744"/>
      <c r="AS265" s="744"/>
      <c r="AT265" s="744"/>
      <c r="AU265" s="744"/>
      <c r="AV265" s="744"/>
      <c r="AW265" s="744"/>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6"/>
      <c r="AR266" s="744"/>
      <c r="AS266" s="744"/>
      <c r="AT266" s="744"/>
      <c r="AU266" s="744"/>
      <c r="AV266" s="744"/>
      <c r="AW266" s="744"/>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4"/>
      <c r="AS267" s="744"/>
      <c r="AT267" s="744"/>
      <c r="AU267" s="744"/>
      <c r="AV267" s="744"/>
      <c r="AW267" s="744"/>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5" t="str">
        <f>IFERROR((VLOOKUP(N268, 【参考】数式用２!$BE$5:$BE$13, 1,FALSE)), "対象外")</f>
        <v>対象外</v>
      </c>
      <c r="AR268" s="744" t="str">
        <f>IF(AG268&lt;&gt;"",IF(AH268="○","入力済","未入力"),"")</f>
        <v/>
      </c>
      <c r="AS268" s="744" t="str">
        <f>IF(AND(P268&lt;&gt;"", AI268=""), "未入力", "入力済")</f>
        <v>入力済</v>
      </c>
      <c r="AT268" s="744" t="str">
        <f>IF(AND(P268&lt;&gt;"", P268&lt;&gt;"処遇改善加算Ⅳ", AJ268=""), "未入力", "入力済")</f>
        <v>入力済</v>
      </c>
      <c r="AU268" s="744" t="str">
        <f>IFERROR(VLOOKUP(K268, 【参考】数式用２!$BB$5:$BC$50, 2, FALSE), "")</f>
        <v/>
      </c>
      <c r="AV268" s="744" t="str">
        <f>IF(AND(P268&lt;&gt;"処遇改善加算Ⅲ",P268&lt;&gt;"処遇改善加算Ⅳ", P268&lt;&gt;"", AU268&lt;&gt;"対象外"), 1,"")</f>
        <v/>
      </c>
      <c r="AW268" s="744"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6"/>
      <c r="AR269" s="744"/>
      <c r="AS269" s="744"/>
      <c r="AT269" s="744"/>
      <c r="AU269" s="744"/>
      <c r="AV269" s="744"/>
      <c r="AW269" s="744"/>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6"/>
      <c r="AR270" s="744"/>
      <c r="AS270" s="744"/>
      <c r="AT270" s="744"/>
      <c r="AU270" s="744"/>
      <c r="AV270" s="744"/>
      <c r="AW270" s="744"/>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4"/>
      <c r="AS271" s="744"/>
      <c r="AT271" s="744"/>
      <c r="AU271" s="744"/>
      <c r="AV271" s="744"/>
      <c r="AW271" s="744"/>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5" t="str">
        <f>IFERROR((VLOOKUP(N272, 【参考】数式用２!$BE$5:$BE$13, 1,FALSE)), "対象外")</f>
        <v>対象外</v>
      </c>
      <c r="AR272" s="744" t="str">
        <f>IF(AG272&lt;&gt;"",IF(AH272="○","入力済","未入力"),"")</f>
        <v/>
      </c>
      <c r="AS272" s="744" t="str">
        <f>IF(AND(P272&lt;&gt;"", AI272=""), "未入力", "入力済")</f>
        <v>入力済</v>
      </c>
      <c r="AT272" s="744" t="str">
        <f>IF(AND(P272&lt;&gt;"", P272&lt;&gt;"処遇改善加算Ⅳ", AJ272=""), "未入力", "入力済")</f>
        <v>入力済</v>
      </c>
      <c r="AU272" s="744" t="str">
        <f>IFERROR(VLOOKUP(K272, 【参考】数式用２!$BB$5:$BC$50, 2, FALSE), "")</f>
        <v/>
      </c>
      <c r="AV272" s="744" t="str">
        <f>IF(AND(P272&lt;&gt;"処遇改善加算Ⅲ",P272&lt;&gt;"処遇改善加算Ⅳ", P272&lt;&gt;"", AU272&lt;&gt;"対象外"), 1,"")</f>
        <v/>
      </c>
      <c r="AW272" s="744"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6"/>
      <c r="AR273" s="744"/>
      <c r="AS273" s="744"/>
      <c r="AT273" s="744"/>
      <c r="AU273" s="744"/>
      <c r="AV273" s="744"/>
      <c r="AW273" s="744"/>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6"/>
      <c r="AR274" s="744"/>
      <c r="AS274" s="744"/>
      <c r="AT274" s="744"/>
      <c r="AU274" s="744"/>
      <c r="AV274" s="744"/>
      <c r="AW274" s="744"/>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4"/>
      <c r="AS275" s="744"/>
      <c r="AT275" s="744"/>
      <c r="AU275" s="744"/>
      <c r="AV275" s="744"/>
      <c r="AW275" s="744"/>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5" t="str">
        <f>IFERROR((VLOOKUP(N276, 【参考】数式用２!$BE$5:$BE$13, 1,FALSE)), "対象外")</f>
        <v>対象外</v>
      </c>
      <c r="AR276" s="744" t="str">
        <f>IF(AG276&lt;&gt;"",IF(AH276="○","入力済","未入力"),"")</f>
        <v/>
      </c>
      <c r="AS276" s="744" t="str">
        <f>IF(AND(P276&lt;&gt;"", AI276=""), "未入力", "入力済")</f>
        <v>入力済</v>
      </c>
      <c r="AT276" s="744" t="str">
        <f>IF(AND(P276&lt;&gt;"", P276&lt;&gt;"処遇改善加算Ⅳ", AJ276=""), "未入力", "入力済")</f>
        <v>入力済</v>
      </c>
      <c r="AU276" s="744" t="str">
        <f>IFERROR(VLOOKUP(K276, 【参考】数式用２!$BB$5:$BC$50, 2, FALSE), "")</f>
        <v/>
      </c>
      <c r="AV276" s="744" t="str">
        <f>IF(AND(P276&lt;&gt;"処遇改善加算Ⅲ",P276&lt;&gt;"処遇改善加算Ⅳ", P276&lt;&gt;"", AU276&lt;&gt;"対象外"), 1,"")</f>
        <v/>
      </c>
      <c r="AW276" s="744"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6"/>
      <c r="AR277" s="744"/>
      <c r="AS277" s="744"/>
      <c r="AT277" s="744"/>
      <c r="AU277" s="744"/>
      <c r="AV277" s="744"/>
      <c r="AW277" s="744"/>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6"/>
      <c r="AR278" s="744"/>
      <c r="AS278" s="744"/>
      <c r="AT278" s="744"/>
      <c r="AU278" s="744"/>
      <c r="AV278" s="744"/>
      <c r="AW278" s="744"/>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4"/>
      <c r="AS279" s="744"/>
      <c r="AT279" s="744"/>
      <c r="AU279" s="744"/>
      <c r="AV279" s="744"/>
      <c r="AW279" s="744"/>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5" t="str">
        <f>IFERROR((VLOOKUP(N280, 【参考】数式用２!$BE$5:$BE$13, 1,FALSE)), "対象外")</f>
        <v>対象外</v>
      </c>
      <c r="AR280" s="744" t="str">
        <f>IF(AG280&lt;&gt;"",IF(AH280="○","入力済","未入力"),"")</f>
        <v/>
      </c>
      <c r="AS280" s="744" t="str">
        <f>IF(AND(P280&lt;&gt;"", AI280=""), "未入力", "入力済")</f>
        <v>入力済</v>
      </c>
      <c r="AT280" s="744" t="str">
        <f>IF(AND(P280&lt;&gt;"", P280&lt;&gt;"処遇改善加算Ⅳ", AJ280=""), "未入力", "入力済")</f>
        <v>入力済</v>
      </c>
      <c r="AU280" s="744" t="str">
        <f>IFERROR(VLOOKUP(K280, 【参考】数式用２!$BB$5:$BC$50, 2, FALSE), "")</f>
        <v/>
      </c>
      <c r="AV280" s="744" t="str">
        <f>IF(AND(P280&lt;&gt;"処遇改善加算Ⅲ",P280&lt;&gt;"処遇改善加算Ⅳ", P280&lt;&gt;"", AU280&lt;&gt;"対象外"), 1,"")</f>
        <v/>
      </c>
      <c r="AW280" s="744"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6"/>
      <c r="AR281" s="744"/>
      <c r="AS281" s="744"/>
      <c r="AT281" s="744"/>
      <c r="AU281" s="744"/>
      <c r="AV281" s="744"/>
      <c r="AW281" s="744"/>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6"/>
      <c r="AR282" s="744"/>
      <c r="AS282" s="744"/>
      <c r="AT282" s="744"/>
      <c r="AU282" s="744"/>
      <c r="AV282" s="744"/>
      <c r="AW282" s="744"/>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4"/>
      <c r="AS283" s="744"/>
      <c r="AT283" s="744"/>
      <c r="AU283" s="744"/>
      <c r="AV283" s="744"/>
      <c r="AW283" s="744"/>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5" t="str">
        <f>IFERROR((VLOOKUP(N284, 【参考】数式用２!$BE$5:$BE$13, 1,FALSE)), "対象外")</f>
        <v>対象外</v>
      </c>
      <c r="AR284" s="744" t="str">
        <f>IF(AG284&lt;&gt;"",IF(AH284="○","入力済","未入力"),"")</f>
        <v/>
      </c>
      <c r="AS284" s="744" t="str">
        <f>IF(AND(P284&lt;&gt;"", AI284=""), "未入力", "入力済")</f>
        <v>入力済</v>
      </c>
      <c r="AT284" s="744" t="str">
        <f>IF(AND(P284&lt;&gt;"", P284&lt;&gt;"処遇改善加算Ⅳ", AJ284=""), "未入力", "入力済")</f>
        <v>入力済</v>
      </c>
      <c r="AU284" s="744" t="str">
        <f>IFERROR(VLOOKUP(K284, 【参考】数式用２!$BB$5:$BC$50, 2, FALSE), "")</f>
        <v/>
      </c>
      <c r="AV284" s="744" t="str">
        <f>IF(AND(P284&lt;&gt;"処遇改善加算Ⅲ",P284&lt;&gt;"処遇改善加算Ⅳ", P284&lt;&gt;"", AU284&lt;&gt;"対象外"), 1,"")</f>
        <v/>
      </c>
      <c r="AW284" s="744"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6"/>
      <c r="AR285" s="744"/>
      <c r="AS285" s="744"/>
      <c r="AT285" s="744"/>
      <c r="AU285" s="744"/>
      <c r="AV285" s="744"/>
      <c r="AW285" s="744"/>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6"/>
      <c r="AR286" s="744"/>
      <c r="AS286" s="744"/>
      <c r="AT286" s="744"/>
      <c r="AU286" s="744"/>
      <c r="AV286" s="744"/>
      <c r="AW286" s="744"/>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4"/>
      <c r="AS287" s="744"/>
      <c r="AT287" s="744"/>
      <c r="AU287" s="744"/>
      <c r="AV287" s="744"/>
      <c r="AW287" s="744"/>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5" t="str">
        <f>IFERROR((VLOOKUP(N288, 【参考】数式用２!$BE$5:$BE$13, 1,FALSE)), "対象外")</f>
        <v>対象外</v>
      </c>
      <c r="AR288" s="744" t="str">
        <f>IF(AG288&lt;&gt;"",IF(AH288="○","入力済","未入力"),"")</f>
        <v/>
      </c>
      <c r="AS288" s="744" t="str">
        <f>IF(AND(P288&lt;&gt;"", AI288=""), "未入力", "入力済")</f>
        <v>入力済</v>
      </c>
      <c r="AT288" s="744" t="str">
        <f>IF(AND(P288&lt;&gt;"", P288&lt;&gt;"処遇改善加算Ⅳ", AJ288=""), "未入力", "入力済")</f>
        <v>入力済</v>
      </c>
      <c r="AU288" s="744" t="str">
        <f>IFERROR(VLOOKUP(K288, 【参考】数式用２!$BB$5:$BC$50, 2, FALSE), "")</f>
        <v/>
      </c>
      <c r="AV288" s="744" t="str">
        <f>IF(AND(P288&lt;&gt;"処遇改善加算Ⅲ",P288&lt;&gt;"処遇改善加算Ⅳ", P288&lt;&gt;"", AU288&lt;&gt;"対象外"), 1,"")</f>
        <v/>
      </c>
      <c r="AW288" s="744"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6"/>
      <c r="AR289" s="744"/>
      <c r="AS289" s="744"/>
      <c r="AT289" s="744"/>
      <c r="AU289" s="744"/>
      <c r="AV289" s="744"/>
      <c r="AW289" s="744"/>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6"/>
      <c r="AR290" s="744"/>
      <c r="AS290" s="744"/>
      <c r="AT290" s="744"/>
      <c r="AU290" s="744"/>
      <c r="AV290" s="744"/>
      <c r="AW290" s="744"/>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4"/>
      <c r="AS291" s="744"/>
      <c r="AT291" s="744"/>
      <c r="AU291" s="744"/>
      <c r="AV291" s="744"/>
      <c r="AW291" s="744"/>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5" t="str">
        <f>IFERROR((VLOOKUP(N292, 【参考】数式用２!$BE$5:$BE$13, 1,FALSE)), "対象外")</f>
        <v>対象外</v>
      </c>
      <c r="AR292" s="744" t="str">
        <f>IF(AG292&lt;&gt;"",IF(AH292="○","入力済","未入力"),"")</f>
        <v/>
      </c>
      <c r="AS292" s="744" t="str">
        <f>IF(AND(P292&lt;&gt;"", AI292=""), "未入力", "入力済")</f>
        <v>入力済</v>
      </c>
      <c r="AT292" s="744" t="str">
        <f>IF(AND(P292&lt;&gt;"", P292&lt;&gt;"処遇改善加算Ⅳ", AJ292=""), "未入力", "入力済")</f>
        <v>入力済</v>
      </c>
      <c r="AU292" s="744" t="str">
        <f>IFERROR(VLOOKUP(K292, 【参考】数式用２!$BB$5:$BC$50, 2, FALSE), "")</f>
        <v/>
      </c>
      <c r="AV292" s="744" t="str">
        <f>IF(AND(P292&lt;&gt;"処遇改善加算Ⅲ",P292&lt;&gt;"処遇改善加算Ⅳ", P292&lt;&gt;"", AU292&lt;&gt;"対象外"), 1,"")</f>
        <v/>
      </c>
      <c r="AW292" s="744"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6"/>
      <c r="AR293" s="744"/>
      <c r="AS293" s="744"/>
      <c r="AT293" s="744"/>
      <c r="AU293" s="744"/>
      <c r="AV293" s="744"/>
      <c r="AW293" s="744"/>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6"/>
      <c r="AR294" s="744"/>
      <c r="AS294" s="744"/>
      <c r="AT294" s="744"/>
      <c r="AU294" s="744"/>
      <c r="AV294" s="744"/>
      <c r="AW294" s="744"/>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4"/>
      <c r="AS295" s="744"/>
      <c r="AT295" s="744"/>
      <c r="AU295" s="744"/>
      <c r="AV295" s="744"/>
      <c r="AW295" s="744"/>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5" t="str">
        <f>IFERROR((VLOOKUP(N296, 【参考】数式用２!$BE$5:$BE$13, 1,FALSE)), "対象外")</f>
        <v>対象外</v>
      </c>
      <c r="AR296" s="744" t="str">
        <f>IF(AG296&lt;&gt;"",IF(AH296="○","入力済","未入力"),"")</f>
        <v/>
      </c>
      <c r="AS296" s="744" t="str">
        <f>IF(AND(P296&lt;&gt;"", AI296=""), "未入力", "入力済")</f>
        <v>入力済</v>
      </c>
      <c r="AT296" s="744" t="str">
        <f>IF(AND(P296&lt;&gt;"", P296&lt;&gt;"処遇改善加算Ⅳ", AJ296=""), "未入力", "入力済")</f>
        <v>入力済</v>
      </c>
      <c r="AU296" s="744" t="str">
        <f>IFERROR(VLOOKUP(K296, 【参考】数式用２!$BB$5:$BC$50, 2, FALSE), "")</f>
        <v/>
      </c>
      <c r="AV296" s="744" t="str">
        <f>IF(AND(P296&lt;&gt;"処遇改善加算Ⅲ",P296&lt;&gt;"処遇改善加算Ⅳ", P296&lt;&gt;"", AU296&lt;&gt;"対象外"), 1,"")</f>
        <v/>
      </c>
      <c r="AW296" s="744"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6"/>
      <c r="AR297" s="744"/>
      <c r="AS297" s="744"/>
      <c r="AT297" s="744"/>
      <c r="AU297" s="744"/>
      <c r="AV297" s="744"/>
      <c r="AW297" s="744"/>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6"/>
      <c r="AR298" s="744"/>
      <c r="AS298" s="744"/>
      <c r="AT298" s="744"/>
      <c r="AU298" s="744"/>
      <c r="AV298" s="744"/>
      <c r="AW298" s="744"/>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4"/>
      <c r="AS299" s="744"/>
      <c r="AT299" s="744"/>
      <c r="AU299" s="744"/>
      <c r="AV299" s="744"/>
      <c r="AW299" s="744"/>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5" t="str">
        <f>IFERROR((VLOOKUP(N300, 【参考】数式用２!$BE$5:$BE$13, 1,FALSE)), "対象外")</f>
        <v>対象外</v>
      </c>
      <c r="AR300" s="744" t="str">
        <f>IF(AG300&lt;&gt;"",IF(AH300="○","入力済","未入力"),"")</f>
        <v/>
      </c>
      <c r="AS300" s="744" t="str">
        <f>IF(AND(P300&lt;&gt;"", AI300=""), "未入力", "入力済")</f>
        <v>入力済</v>
      </c>
      <c r="AT300" s="744" t="str">
        <f>IF(AND(P300&lt;&gt;"", P300&lt;&gt;"処遇改善加算Ⅳ", AJ300=""), "未入力", "入力済")</f>
        <v>入力済</v>
      </c>
      <c r="AU300" s="744" t="str">
        <f>IFERROR(VLOOKUP(K300, 【参考】数式用２!$BB$5:$BC$50, 2, FALSE), "")</f>
        <v/>
      </c>
      <c r="AV300" s="744" t="str">
        <f>IF(AND(P300&lt;&gt;"処遇改善加算Ⅲ",P300&lt;&gt;"処遇改善加算Ⅳ", P300&lt;&gt;"", AU300&lt;&gt;"対象外"), 1,"")</f>
        <v/>
      </c>
      <c r="AW300" s="744"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6"/>
      <c r="AR301" s="744"/>
      <c r="AS301" s="744"/>
      <c r="AT301" s="744"/>
      <c r="AU301" s="744"/>
      <c r="AV301" s="744"/>
      <c r="AW301" s="744"/>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6"/>
      <c r="AR302" s="744"/>
      <c r="AS302" s="744"/>
      <c r="AT302" s="744"/>
      <c r="AU302" s="744"/>
      <c r="AV302" s="744"/>
      <c r="AW302" s="744"/>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4"/>
      <c r="AS303" s="744"/>
      <c r="AT303" s="744"/>
      <c r="AU303" s="744"/>
      <c r="AV303" s="744"/>
      <c r="AW303" s="744"/>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5" t="str">
        <f>IFERROR((VLOOKUP(N304, 【参考】数式用２!$BE$5:$BE$13, 1,FALSE)), "対象外")</f>
        <v>対象外</v>
      </c>
      <c r="AR304" s="744" t="str">
        <f>IF(AG304&lt;&gt;"",IF(AH304="○","入力済","未入力"),"")</f>
        <v/>
      </c>
      <c r="AS304" s="744" t="str">
        <f>IF(AND(P304&lt;&gt;"", AI304=""), "未入力", "入力済")</f>
        <v>入力済</v>
      </c>
      <c r="AT304" s="744" t="str">
        <f>IF(AND(P304&lt;&gt;"", P304&lt;&gt;"処遇改善加算Ⅳ", AJ304=""), "未入力", "入力済")</f>
        <v>入力済</v>
      </c>
      <c r="AU304" s="744" t="str">
        <f>IFERROR(VLOOKUP(K304, 【参考】数式用２!$BB$5:$BC$50, 2, FALSE), "")</f>
        <v/>
      </c>
      <c r="AV304" s="744" t="str">
        <f>IF(AND(P304&lt;&gt;"処遇改善加算Ⅲ",P304&lt;&gt;"処遇改善加算Ⅳ", P304&lt;&gt;"", AU304&lt;&gt;"対象外"), 1,"")</f>
        <v/>
      </c>
      <c r="AW304" s="744"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6"/>
      <c r="AR305" s="744"/>
      <c r="AS305" s="744"/>
      <c r="AT305" s="744"/>
      <c r="AU305" s="744"/>
      <c r="AV305" s="744"/>
      <c r="AW305" s="744"/>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6"/>
      <c r="AR306" s="744"/>
      <c r="AS306" s="744"/>
      <c r="AT306" s="744"/>
      <c r="AU306" s="744"/>
      <c r="AV306" s="744"/>
      <c r="AW306" s="744"/>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4"/>
      <c r="AS307" s="744"/>
      <c r="AT307" s="744"/>
      <c r="AU307" s="744"/>
      <c r="AV307" s="744"/>
      <c r="AW307" s="744"/>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5" t="str">
        <f>IFERROR((VLOOKUP(N308, 【参考】数式用２!$BE$5:$BE$13, 1,FALSE)), "対象外")</f>
        <v>対象外</v>
      </c>
      <c r="AR308" s="744" t="str">
        <f>IF(AG308&lt;&gt;"",IF(AH308="○","入力済","未入力"),"")</f>
        <v/>
      </c>
      <c r="AS308" s="744" t="str">
        <f>IF(AND(P308&lt;&gt;"", AI308=""), "未入力", "入力済")</f>
        <v>入力済</v>
      </c>
      <c r="AT308" s="744" t="str">
        <f>IF(AND(P308&lt;&gt;"", P308&lt;&gt;"処遇改善加算Ⅳ", AJ308=""), "未入力", "入力済")</f>
        <v>入力済</v>
      </c>
      <c r="AU308" s="744" t="str">
        <f>IFERROR(VLOOKUP(K308, 【参考】数式用２!$BB$5:$BC$50, 2, FALSE), "")</f>
        <v/>
      </c>
      <c r="AV308" s="744" t="str">
        <f>IF(AND(P308&lt;&gt;"処遇改善加算Ⅲ",P308&lt;&gt;"処遇改善加算Ⅳ", P308&lt;&gt;"", AU308&lt;&gt;"対象外"), 1,"")</f>
        <v/>
      </c>
      <c r="AW308" s="744"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6"/>
      <c r="AR309" s="744"/>
      <c r="AS309" s="744"/>
      <c r="AT309" s="744"/>
      <c r="AU309" s="744"/>
      <c r="AV309" s="744"/>
      <c r="AW309" s="744"/>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6"/>
      <c r="AR310" s="744"/>
      <c r="AS310" s="744"/>
      <c r="AT310" s="744"/>
      <c r="AU310" s="744"/>
      <c r="AV310" s="744"/>
      <c r="AW310" s="744"/>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4"/>
      <c r="AS311" s="744"/>
      <c r="AT311" s="744"/>
      <c r="AU311" s="744"/>
      <c r="AV311" s="744"/>
      <c r="AW311" s="744"/>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5" t="str">
        <f>IFERROR((VLOOKUP(N312, 【参考】数式用２!$BE$5:$BE$13, 1,FALSE)), "対象外")</f>
        <v>対象外</v>
      </c>
      <c r="AR312" s="744" t="str">
        <f>IF(AG312&lt;&gt;"",IF(AH312="○","入力済","未入力"),"")</f>
        <v/>
      </c>
      <c r="AS312" s="744" t="str">
        <f>IF(AND(P312&lt;&gt;"", AI312=""), "未入力", "入力済")</f>
        <v>入力済</v>
      </c>
      <c r="AT312" s="744" t="str">
        <f>IF(AND(P312&lt;&gt;"", P312&lt;&gt;"処遇改善加算Ⅳ", AJ312=""), "未入力", "入力済")</f>
        <v>入力済</v>
      </c>
      <c r="AU312" s="744" t="str">
        <f>IFERROR(VLOOKUP(K312, 【参考】数式用２!$BB$5:$BC$50, 2, FALSE), "")</f>
        <v/>
      </c>
      <c r="AV312" s="744" t="str">
        <f>IF(AND(P312&lt;&gt;"処遇改善加算Ⅲ",P312&lt;&gt;"処遇改善加算Ⅳ", P312&lt;&gt;"", AU312&lt;&gt;"対象外"), 1,"")</f>
        <v/>
      </c>
      <c r="AW312" s="744"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6"/>
      <c r="AR313" s="744"/>
      <c r="AS313" s="744"/>
      <c r="AT313" s="744"/>
      <c r="AU313" s="744"/>
      <c r="AV313" s="744"/>
      <c r="AW313" s="744"/>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6"/>
      <c r="AR314" s="744"/>
      <c r="AS314" s="744"/>
      <c r="AT314" s="744"/>
      <c r="AU314" s="744"/>
      <c r="AV314" s="744"/>
      <c r="AW314" s="744"/>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4"/>
      <c r="AS315" s="744"/>
      <c r="AT315" s="744"/>
      <c r="AU315" s="744"/>
      <c r="AV315" s="744"/>
      <c r="AW315" s="744"/>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5" t="str">
        <f>IFERROR((VLOOKUP(N316, 【参考】数式用２!$BE$5:$BE$13, 1,FALSE)), "対象外")</f>
        <v>対象外</v>
      </c>
      <c r="AR316" s="744" t="str">
        <f>IF(AG316&lt;&gt;"",IF(AH316="○","入力済","未入力"),"")</f>
        <v/>
      </c>
      <c r="AS316" s="744" t="str">
        <f>IF(AND(P316&lt;&gt;"", AI316=""), "未入力", "入力済")</f>
        <v>入力済</v>
      </c>
      <c r="AT316" s="744" t="str">
        <f>IF(AND(P316&lt;&gt;"", P316&lt;&gt;"処遇改善加算Ⅳ", AJ316=""), "未入力", "入力済")</f>
        <v>入力済</v>
      </c>
      <c r="AU316" s="744" t="str">
        <f>IFERROR(VLOOKUP(K316, 【参考】数式用２!$BB$5:$BC$50, 2, FALSE), "")</f>
        <v/>
      </c>
      <c r="AV316" s="744" t="str">
        <f>IF(AND(P316&lt;&gt;"処遇改善加算Ⅲ",P316&lt;&gt;"処遇改善加算Ⅳ", P316&lt;&gt;"", AU316&lt;&gt;"対象外"), 1,"")</f>
        <v/>
      </c>
      <c r="AW316" s="744"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6"/>
      <c r="AR317" s="744"/>
      <c r="AS317" s="744"/>
      <c r="AT317" s="744"/>
      <c r="AU317" s="744"/>
      <c r="AV317" s="744"/>
      <c r="AW317" s="744"/>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6"/>
      <c r="AR318" s="744"/>
      <c r="AS318" s="744"/>
      <c r="AT318" s="744"/>
      <c r="AU318" s="744"/>
      <c r="AV318" s="744"/>
      <c r="AW318" s="744"/>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4"/>
      <c r="AS319" s="744"/>
      <c r="AT319" s="744"/>
      <c r="AU319" s="744"/>
      <c r="AV319" s="744"/>
      <c r="AW319" s="744"/>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5" t="str">
        <f>IFERROR((VLOOKUP(N320, 【参考】数式用２!$BE$5:$BE$13, 1,FALSE)), "対象外")</f>
        <v>対象外</v>
      </c>
      <c r="AR320" s="744" t="str">
        <f>IF(AG320&lt;&gt;"",IF(AH320="○","入力済","未入力"),"")</f>
        <v/>
      </c>
      <c r="AS320" s="744" t="str">
        <f>IF(AND(P320&lt;&gt;"", AI320=""), "未入力", "入力済")</f>
        <v>入力済</v>
      </c>
      <c r="AT320" s="744" t="str">
        <f>IF(AND(P320&lt;&gt;"", P320&lt;&gt;"処遇改善加算Ⅳ", AJ320=""), "未入力", "入力済")</f>
        <v>入力済</v>
      </c>
      <c r="AU320" s="744" t="str">
        <f>IFERROR(VLOOKUP(K320, 【参考】数式用２!$BB$5:$BC$50, 2, FALSE), "")</f>
        <v/>
      </c>
      <c r="AV320" s="744" t="str">
        <f>IF(AND(P320&lt;&gt;"処遇改善加算Ⅲ",P320&lt;&gt;"処遇改善加算Ⅳ", P320&lt;&gt;"", AU320&lt;&gt;"対象外"), 1,"")</f>
        <v/>
      </c>
      <c r="AW320" s="744"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6"/>
      <c r="AR321" s="744"/>
      <c r="AS321" s="744"/>
      <c r="AT321" s="744"/>
      <c r="AU321" s="744"/>
      <c r="AV321" s="744"/>
      <c r="AW321" s="744"/>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6"/>
      <c r="AR322" s="744"/>
      <c r="AS322" s="744"/>
      <c r="AT322" s="744"/>
      <c r="AU322" s="744"/>
      <c r="AV322" s="744"/>
      <c r="AW322" s="744"/>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4"/>
      <c r="AS323" s="744"/>
      <c r="AT323" s="744"/>
      <c r="AU323" s="744"/>
      <c r="AV323" s="744"/>
      <c r="AW323" s="744"/>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5" t="str">
        <f>IFERROR((VLOOKUP(N324, 【参考】数式用２!$BE$5:$BE$13, 1,FALSE)), "対象外")</f>
        <v>対象外</v>
      </c>
      <c r="AR324" s="744" t="str">
        <f>IF(AG324&lt;&gt;"",IF(AH324="○","入力済","未入力"),"")</f>
        <v/>
      </c>
      <c r="AS324" s="744" t="str">
        <f>IF(AND(P324&lt;&gt;"", AI324=""), "未入力", "入力済")</f>
        <v>入力済</v>
      </c>
      <c r="AT324" s="744" t="str">
        <f>IF(AND(P324&lt;&gt;"", P324&lt;&gt;"処遇改善加算Ⅳ", AJ324=""), "未入力", "入力済")</f>
        <v>入力済</v>
      </c>
      <c r="AU324" s="744" t="str">
        <f>IFERROR(VLOOKUP(K324, 【参考】数式用２!$BB$5:$BC$50, 2, FALSE), "")</f>
        <v/>
      </c>
      <c r="AV324" s="744" t="str">
        <f>IF(AND(P324&lt;&gt;"処遇改善加算Ⅲ",P324&lt;&gt;"処遇改善加算Ⅳ", P324&lt;&gt;"", AU324&lt;&gt;"対象外"), 1,"")</f>
        <v/>
      </c>
      <c r="AW324" s="744"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6"/>
      <c r="AR325" s="744"/>
      <c r="AS325" s="744"/>
      <c r="AT325" s="744"/>
      <c r="AU325" s="744"/>
      <c r="AV325" s="744"/>
      <c r="AW325" s="744"/>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6"/>
      <c r="AR326" s="744"/>
      <c r="AS326" s="744"/>
      <c r="AT326" s="744"/>
      <c r="AU326" s="744"/>
      <c r="AV326" s="744"/>
      <c r="AW326" s="744"/>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4"/>
      <c r="AS327" s="744"/>
      <c r="AT327" s="744"/>
      <c r="AU327" s="744"/>
      <c r="AV327" s="744"/>
      <c r="AW327" s="744"/>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5" t="str">
        <f>IFERROR((VLOOKUP(N328, 【参考】数式用２!$BE$5:$BE$13, 1,FALSE)), "対象外")</f>
        <v>対象外</v>
      </c>
      <c r="AR328" s="744" t="str">
        <f>IF(AG328&lt;&gt;"",IF(AH328="○","入力済","未入力"),"")</f>
        <v/>
      </c>
      <c r="AS328" s="744" t="str">
        <f>IF(AND(P328&lt;&gt;"", AI328=""), "未入力", "入力済")</f>
        <v>入力済</v>
      </c>
      <c r="AT328" s="744" t="str">
        <f>IF(AND(P328&lt;&gt;"", P328&lt;&gt;"処遇改善加算Ⅳ", AJ328=""), "未入力", "入力済")</f>
        <v>入力済</v>
      </c>
      <c r="AU328" s="744" t="str">
        <f>IFERROR(VLOOKUP(K328, 【参考】数式用２!$BB$5:$BC$50, 2, FALSE), "")</f>
        <v/>
      </c>
      <c r="AV328" s="744" t="str">
        <f>IF(AND(P328&lt;&gt;"処遇改善加算Ⅲ",P328&lt;&gt;"処遇改善加算Ⅳ", P328&lt;&gt;"", AU328&lt;&gt;"対象外"), 1,"")</f>
        <v/>
      </c>
      <c r="AW328" s="744"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6"/>
      <c r="AR329" s="744"/>
      <c r="AS329" s="744"/>
      <c r="AT329" s="744"/>
      <c r="AU329" s="744"/>
      <c r="AV329" s="744"/>
      <c r="AW329" s="744"/>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6"/>
      <c r="AR330" s="744"/>
      <c r="AS330" s="744"/>
      <c r="AT330" s="744"/>
      <c r="AU330" s="744"/>
      <c r="AV330" s="744"/>
      <c r="AW330" s="744"/>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4"/>
      <c r="AS331" s="744"/>
      <c r="AT331" s="744"/>
      <c r="AU331" s="744"/>
      <c r="AV331" s="744"/>
      <c r="AW331" s="744"/>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5" t="str">
        <f>IFERROR((VLOOKUP(N332, 【参考】数式用２!$BE$5:$BE$13, 1,FALSE)), "対象外")</f>
        <v>対象外</v>
      </c>
      <c r="AR332" s="744" t="str">
        <f>IF(AG332&lt;&gt;"",IF(AH332="○","入力済","未入力"),"")</f>
        <v/>
      </c>
      <c r="AS332" s="744" t="str">
        <f>IF(AND(P332&lt;&gt;"", AI332=""), "未入力", "入力済")</f>
        <v>入力済</v>
      </c>
      <c r="AT332" s="744" t="str">
        <f>IF(AND(P332&lt;&gt;"", P332&lt;&gt;"処遇改善加算Ⅳ", AJ332=""), "未入力", "入力済")</f>
        <v>入力済</v>
      </c>
      <c r="AU332" s="744" t="str">
        <f>IFERROR(VLOOKUP(K332, 【参考】数式用２!$BB$5:$BC$50, 2, FALSE), "")</f>
        <v/>
      </c>
      <c r="AV332" s="744" t="str">
        <f>IF(AND(P332&lt;&gt;"処遇改善加算Ⅲ",P332&lt;&gt;"処遇改善加算Ⅳ", P332&lt;&gt;"", AU332&lt;&gt;"対象外"), 1,"")</f>
        <v/>
      </c>
      <c r="AW332" s="744"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6"/>
      <c r="AR333" s="744"/>
      <c r="AS333" s="744"/>
      <c r="AT333" s="744"/>
      <c r="AU333" s="744"/>
      <c r="AV333" s="744"/>
      <c r="AW333" s="744"/>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6"/>
      <c r="AR334" s="744"/>
      <c r="AS334" s="744"/>
      <c r="AT334" s="744"/>
      <c r="AU334" s="744"/>
      <c r="AV334" s="744"/>
      <c r="AW334" s="744"/>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4"/>
      <c r="AS335" s="744"/>
      <c r="AT335" s="744"/>
      <c r="AU335" s="744"/>
      <c r="AV335" s="744"/>
      <c r="AW335" s="744"/>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5" t="str">
        <f>IFERROR((VLOOKUP(N336, 【参考】数式用２!$BE$5:$BE$13, 1,FALSE)), "対象外")</f>
        <v>対象外</v>
      </c>
      <c r="AR336" s="744" t="str">
        <f>IF(AG336&lt;&gt;"",IF(AH336="○","入力済","未入力"),"")</f>
        <v/>
      </c>
      <c r="AS336" s="744" t="str">
        <f>IF(AND(P336&lt;&gt;"", AI336=""), "未入力", "入力済")</f>
        <v>入力済</v>
      </c>
      <c r="AT336" s="744" t="str">
        <f>IF(AND(P336&lt;&gt;"", P336&lt;&gt;"処遇改善加算Ⅳ", AJ336=""), "未入力", "入力済")</f>
        <v>入力済</v>
      </c>
      <c r="AU336" s="744" t="str">
        <f>IFERROR(VLOOKUP(K336, 【参考】数式用２!$BB$5:$BC$50, 2, FALSE), "")</f>
        <v/>
      </c>
      <c r="AV336" s="744" t="str">
        <f>IF(AND(P336&lt;&gt;"処遇改善加算Ⅲ",P336&lt;&gt;"処遇改善加算Ⅳ", P336&lt;&gt;"", AU336&lt;&gt;"対象外"), 1,"")</f>
        <v/>
      </c>
      <c r="AW336" s="744"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6"/>
      <c r="AR337" s="744"/>
      <c r="AS337" s="744"/>
      <c r="AT337" s="744"/>
      <c r="AU337" s="744"/>
      <c r="AV337" s="744"/>
      <c r="AW337" s="744"/>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6"/>
      <c r="AR338" s="744"/>
      <c r="AS338" s="744"/>
      <c r="AT338" s="744"/>
      <c r="AU338" s="744"/>
      <c r="AV338" s="744"/>
      <c r="AW338" s="744"/>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4"/>
      <c r="AS339" s="744"/>
      <c r="AT339" s="744"/>
      <c r="AU339" s="744"/>
      <c r="AV339" s="744"/>
      <c r="AW339" s="744"/>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5" t="str">
        <f>IFERROR((VLOOKUP(N340, 【参考】数式用２!$BE$5:$BE$13, 1,FALSE)), "対象外")</f>
        <v>対象外</v>
      </c>
      <c r="AR340" s="744" t="str">
        <f>IF(AG340&lt;&gt;"",IF(AH340="○","入力済","未入力"),"")</f>
        <v/>
      </c>
      <c r="AS340" s="744" t="str">
        <f>IF(AND(P340&lt;&gt;"", AI340=""), "未入力", "入力済")</f>
        <v>入力済</v>
      </c>
      <c r="AT340" s="744" t="str">
        <f>IF(AND(P340&lt;&gt;"", P340&lt;&gt;"処遇改善加算Ⅳ", AJ340=""), "未入力", "入力済")</f>
        <v>入力済</v>
      </c>
      <c r="AU340" s="744" t="str">
        <f>IFERROR(VLOOKUP(K340, 【参考】数式用２!$BB$5:$BC$50, 2, FALSE), "")</f>
        <v/>
      </c>
      <c r="AV340" s="744" t="str">
        <f>IF(AND(P340&lt;&gt;"処遇改善加算Ⅲ",P340&lt;&gt;"処遇改善加算Ⅳ", P340&lt;&gt;"", AU340&lt;&gt;"対象外"), 1,"")</f>
        <v/>
      </c>
      <c r="AW340" s="744"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6"/>
      <c r="AR341" s="744"/>
      <c r="AS341" s="744"/>
      <c r="AT341" s="744"/>
      <c r="AU341" s="744"/>
      <c r="AV341" s="744"/>
      <c r="AW341" s="744"/>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6"/>
      <c r="AR342" s="744"/>
      <c r="AS342" s="744"/>
      <c r="AT342" s="744"/>
      <c r="AU342" s="744"/>
      <c r="AV342" s="744"/>
      <c r="AW342" s="744"/>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4"/>
      <c r="AS343" s="744"/>
      <c r="AT343" s="744"/>
      <c r="AU343" s="744"/>
      <c r="AV343" s="744"/>
      <c r="AW343" s="744"/>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5" t="str">
        <f>IFERROR((VLOOKUP(N344, 【参考】数式用２!$BE$5:$BE$13, 1,FALSE)), "対象外")</f>
        <v>対象外</v>
      </c>
      <c r="AR344" s="744" t="str">
        <f>IF(AG344&lt;&gt;"",IF(AH344="○","入力済","未入力"),"")</f>
        <v/>
      </c>
      <c r="AS344" s="744" t="str">
        <f>IF(AND(P344&lt;&gt;"", AI344=""), "未入力", "入力済")</f>
        <v>入力済</v>
      </c>
      <c r="AT344" s="744" t="str">
        <f>IF(AND(P344&lt;&gt;"", P344&lt;&gt;"処遇改善加算Ⅳ", AJ344=""), "未入力", "入力済")</f>
        <v>入力済</v>
      </c>
      <c r="AU344" s="744" t="str">
        <f>IFERROR(VLOOKUP(K344, 【参考】数式用２!$BB$5:$BC$50, 2, FALSE), "")</f>
        <v/>
      </c>
      <c r="AV344" s="744" t="str">
        <f>IF(AND(P344&lt;&gt;"処遇改善加算Ⅲ",P344&lt;&gt;"処遇改善加算Ⅳ", P344&lt;&gt;"", AU344&lt;&gt;"対象外"), 1,"")</f>
        <v/>
      </c>
      <c r="AW344" s="744"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6"/>
      <c r="AR345" s="744"/>
      <c r="AS345" s="744"/>
      <c r="AT345" s="744"/>
      <c r="AU345" s="744"/>
      <c r="AV345" s="744"/>
      <c r="AW345" s="744"/>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6"/>
      <c r="AR346" s="744"/>
      <c r="AS346" s="744"/>
      <c r="AT346" s="744"/>
      <c r="AU346" s="744"/>
      <c r="AV346" s="744"/>
      <c r="AW346" s="744"/>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4"/>
      <c r="AS347" s="744"/>
      <c r="AT347" s="744"/>
      <c r="AU347" s="744"/>
      <c r="AV347" s="744"/>
      <c r="AW347" s="744"/>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5" t="str">
        <f>IFERROR((VLOOKUP(N348, 【参考】数式用２!$BE$5:$BE$13, 1,FALSE)), "対象外")</f>
        <v>対象外</v>
      </c>
      <c r="AR348" s="744" t="str">
        <f>IF(AG348&lt;&gt;"",IF(AH348="○","入力済","未入力"),"")</f>
        <v/>
      </c>
      <c r="AS348" s="744" t="str">
        <f>IF(AND(P348&lt;&gt;"", AI348=""), "未入力", "入力済")</f>
        <v>入力済</v>
      </c>
      <c r="AT348" s="744" t="str">
        <f>IF(AND(P348&lt;&gt;"", P348&lt;&gt;"処遇改善加算Ⅳ", AJ348=""), "未入力", "入力済")</f>
        <v>入力済</v>
      </c>
      <c r="AU348" s="744" t="str">
        <f>IFERROR(VLOOKUP(K348, 【参考】数式用２!$BB$5:$BC$50, 2, FALSE), "")</f>
        <v/>
      </c>
      <c r="AV348" s="744" t="str">
        <f>IF(AND(P348&lt;&gt;"処遇改善加算Ⅲ",P348&lt;&gt;"処遇改善加算Ⅳ", P348&lt;&gt;"", AU348&lt;&gt;"対象外"), 1,"")</f>
        <v/>
      </c>
      <c r="AW348" s="744"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6"/>
      <c r="AR349" s="744"/>
      <c r="AS349" s="744"/>
      <c r="AT349" s="744"/>
      <c r="AU349" s="744"/>
      <c r="AV349" s="744"/>
      <c r="AW349" s="744"/>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6"/>
      <c r="AR350" s="744"/>
      <c r="AS350" s="744"/>
      <c r="AT350" s="744"/>
      <c r="AU350" s="744"/>
      <c r="AV350" s="744"/>
      <c r="AW350" s="744"/>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4"/>
      <c r="AS351" s="744"/>
      <c r="AT351" s="744"/>
      <c r="AU351" s="744"/>
      <c r="AV351" s="744"/>
      <c r="AW351" s="744"/>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5" t="str">
        <f>IFERROR((VLOOKUP(N352, 【参考】数式用２!$BE$5:$BE$13, 1,FALSE)), "対象外")</f>
        <v>対象外</v>
      </c>
      <c r="AR352" s="744" t="str">
        <f>IF(AG352&lt;&gt;"",IF(AH352="○","入力済","未入力"),"")</f>
        <v/>
      </c>
      <c r="AS352" s="744" t="str">
        <f>IF(AND(P352&lt;&gt;"", AI352=""), "未入力", "入力済")</f>
        <v>入力済</v>
      </c>
      <c r="AT352" s="744" t="str">
        <f>IF(AND(P352&lt;&gt;"", P352&lt;&gt;"処遇改善加算Ⅳ", AJ352=""), "未入力", "入力済")</f>
        <v>入力済</v>
      </c>
      <c r="AU352" s="744" t="str">
        <f>IFERROR(VLOOKUP(K352, 【参考】数式用２!$BB$5:$BC$50, 2, FALSE), "")</f>
        <v/>
      </c>
      <c r="AV352" s="744" t="str">
        <f>IF(AND(P352&lt;&gt;"処遇改善加算Ⅲ",P352&lt;&gt;"処遇改善加算Ⅳ", P352&lt;&gt;"", AU352&lt;&gt;"対象外"), 1,"")</f>
        <v/>
      </c>
      <c r="AW352" s="744"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6"/>
      <c r="AR353" s="744"/>
      <c r="AS353" s="744"/>
      <c r="AT353" s="744"/>
      <c r="AU353" s="744"/>
      <c r="AV353" s="744"/>
      <c r="AW353" s="744"/>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6"/>
      <c r="AR354" s="744"/>
      <c r="AS354" s="744"/>
      <c r="AT354" s="744"/>
      <c r="AU354" s="744"/>
      <c r="AV354" s="744"/>
      <c r="AW354" s="744"/>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4"/>
      <c r="AS355" s="744"/>
      <c r="AT355" s="744"/>
      <c r="AU355" s="744"/>
      <c r="AV355" s="744"/>
      <c r="AW355" s="744"/>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5" t="str">
        <f>IFERROR((VLOOKUP(N356, 【参考】数式用２!$BE$5:$BE$13, 1,FALSE)), "対象外")</f>
        <v>対象外</v>
      </c>
      <c r="AR356" s="744" t="str">
        <f>IF(AG356&lt;&gt;"",IF(AH356="○","入力済","未入力"),"")</f>
        <v/>
      </c>
      <c r="AS356" s="744" t="str">
        <f>IF(AND(P356&lt;&gt;"", AI356=""), "未入力", "入力済")</f>
        <v>入力済</v>
      </c>
      <c r="AT356" s="744" t="str">
        <f>IF(AND(P356&lt;&gt;"", P356&lt;&gt;"処遇改善加算Ⅳ", AJ356=""), "未入力", "入力済")</f>
        <v>入力済</v>
      </c>
      <c r="AU356" s="744" t="str">
        <f>IFERROR(VLOOKUP(K356, 【参考】数式用２!$BB$5:$BC$50, 2, FALSE), "")</f>
        <v/>
      </c>
      <c r="AV356" s="744" t="str">
        <f>IF(AND(P356&lt;&gt;"処遇改善加算Ⅲ",P356&lt;&gt;"処遇改善加算Ⅳ", P356&lt;&gt;"", AU356&lt;&gt;"対象外"), 1,"")</f>
        <v/>
      </c>
      <c r="AW356" s="744"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6"/>
      <c r="AR357" s="744"/>
      <c r="AS357" s="744"/>
      <c r="AT357" s="744"/>
      <c r="AU357" s="744"/>
      <c r="AV357" s="744"/>
      <c r="AW357" s="744"/>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6"/>
      <c r="AR358" s="744"/>
      <c r="AS358" s="744"/>
      <c r="AT358" s="744"/>
      <c r="AU358" s="744"/>
      <c r="AV358" s="744"/>
      <c r="AW358" s="744"/>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4"/>
      <c r="AS359" s="744"/>
      <c r="AT359" s="744"/>
      <c r="AU359" s="744"/>
      <c r="AV359" s="744"/>
      <c r="AW359" s="744"/>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5" t="str">
        <f>IFERROR((VLOOKUP(N360, 【参考】数式用２!$BE$5:$BE$13, 1,FALSE)), "対象外")</f>
        <v>対象外</v>
      </c>
      <c r="AR360" s="744" t="str">
        <f>IF(AG360&lt;&gt;"",IF(AH360="○","入力済","未入力"),"")</f>
        <v/>
      </c>
      <c r="AS360" s="744" t="str">
        <f>IF(AND(P360&lt;&gt;"", AI360=""), "未入力", "入力済")</f>
        <v>入力済</v>
      </c>
      <c r="AT360" s="744" t="str">
        <f>IF(AND(P360&lt;&gt;"", P360&lt;&gt;"処遇改善加算Ⅳ", AJ360=""), "未入力", "入力済")</f>
        <v>入力済</v>
      </c>
      <c r="AU360" s="744" t="str">
        <f>IFERROR(VLOOKUP(K360, 【参考】数式用２!$BB$5:$BC$50, 2, FALSE), "")</f>
        <v/>
      </c>
      <c r="AV360" s="744" t="str">
        <f>IF(AND(P360&lt;&gt;"処遇改善加算Ⅲ",P360&lt;&gt;"処遇改善加算Ⅳ", P360&lt;&gt;"", AU360&lt;&gt;"対象外"), 1,"")</f>
        <v/>
      </c>
      <c r="AW360" s="744"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6"/>
      <c r="AR361" s="744"/>
      <c r="AS361" s="744"/>
      <c r="AT361" s="744"/>
      <c r="AU361" s="744"/>
      <c r="AV361" s="744"/>
      <c r="AW361" s="744"/>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6"/>
      <c r="AR362" s="744"/>
      <c r="AS362" s="744"/>
      <c r="AT362" s="744"/>
      <c r="AU362" s="744"/>
      <c r="AV362" s="744"/>
      <c r="AW362" s="744"/>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4"/>
      <c r="AS363" s="744"/>
      <c r="AT363" s="744"/>
      <c r="AU363" s="744"/>
      <c r="AV363" s="744"/>
      <c r="AW363" s="744"/>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5" t="str">
        <f>IFERROR((VLOOKUP(N364, 【参考】数式用２!$BE$5:$BE$13, 1,FALSE)), "対象外")</f>
        <v>対象外</v>
      </c>
      <c r="AR364" s="744" t="str">
        <f>IF(AG364&lt;&gt;"",IF(AH364="○","入力済","未入力"),"")</f>
        <v/>
      </c>
      <c r="AS364" s="744" t="str">
        <f>IF(AND(P364&lt;&gt;"", AI364=""), "未入力", "入力済")</f>
        <v>入力済</v>
      </c>
      <c r="AT364" s="744" t="str">
        <f>IF(AND(P364&lt;&gt;"", P364&lt;&gt;"処遇改善加算Ⅳ", AJ364=""), "未入力", "入力済")</f>
        <v>入力済</v>
      </c>
      <c r="AU364" s="744" t="str">
        <f>IFERROR(VLOOKUP(K364, 【参考】数式用２!$BB$5:$BC$50, 2, FALSE), "")</f>
        <v/>
      </c>
      <c r="AV364" s="744" t="str">
        <f>IF(AND(P364&lt;&gt;"処遇改善加算Ⅲ",P364&lt;&gt;"処遇改善加算Ⅳ", P364&lt;&gt;"", AU364&lt;&gt;"対象外"), 1,"")</f>
        <v/>
      </c>
      <c r="AW364" s="744"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6"/>
      <c r="AR365" s="744"/>
      <c r="AS365" s="744"/>
      <c r="AT365" s="744"/>
      <c r="AU365" s="744"/>
      <c r="AV365" s="744"/>
      <c r="AW365" s="744"/>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6"/>
      <c r="AR366" s="744"/>
      <c r="AS366" s="744"/>
      <c r="AT366" s="744"/>
      <c r="AU366" s="744"/>
      <c r="AV366" s="744"/>
      <c r="AW366" s="744"/>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4"/>
      <c r="AS367" s="744"/>
      <c r="AT367" s="744"/>
      <c r="AU367" s="744"/>
      <c r="AV367" s="744"/>
      <c r="AW367" s="744"/>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5" t="str">
        <f>IFERROR((VLOOKUP(N368, 【参考】数式用２!$BE$5:$BE$13, 1,FALSE)), "対象外")</f>
        <v>対象外</v>
      </c>
      <c r="AR368" s="744" t="str">
        <f>IF(AG368&lt;&gt;"",IF(AH368="○","入力済","未入力"),"")</f>
        <v/>
      </c>
      <c r="AS368" s="744" t="str">
        <f>IF(AND(P368&lt;&gt;"", AI368=""), "未入力", "入力済")</f>
        <v>入力済</v>
      </c>
      <c r="AT368" s="744" t="str">
        <f>IF(AND(P368&lt;&gt;"", P368&lt;&gt;"処遇改善加算Ⅳ", AJ368=""), "未入力", "入力済")</f>
        <v>入力済</v>
      </c>
      <c r="AU368" s="744" t="str">
        <f>IFERROR(VLOOKUP(K368, 【参考】数式用２!$BB$5:$BC$50, 2, FALSE), "")</f>
        <v/>
      </c>
      <c r="AV368" s="744" t="str">
        <f>IF(AND(P368&lt;&gt;"処遇改善加算Ⅲ",P368&lt;&gt;"処遇改善加算Ⅳ", P368&lt;&gt;"", AU368&lt;&gt;"対象外"), 1,"")</f>
        <v/>
      </c>
      <c r="AW368" s="744"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6"/>
      <c r="AR369" s="744"/>
      <c r="AS369" s="744"/>
      <c r="AT369" s="744"/>
      <c r="AU369" s="744"/>
      <c r="AV369" s="744"/>
      <c r="AW369" s="744"/>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6"/>
      <c r="AR370" s="744"/>
      <c r="AS370" s="744"/>
      <c r="AT370" s="744"/>
      <c r="AU370" s="744"/>
      <c r="AV370" s="744"/>
      <c r="AW370" s="744"/>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4"/>
      <c r="AS371" s="744"/>
      <c r="AT371" s="744"/>
      <c r="AU371" s="744"/>
      <c r="AV371" s="744"/>
      <c r="AW371" s="744"/>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5" t="str">
        <f>IFERROR((VLOOKUP(N372, 【参考】数式用２!$BE$5:$BE$13, 1,FALSE)), "対象外")</f>
        <v>対象外</v>
      </c>
      <c r="AR372" s="744" t="str">
        <f>IF(AG372&lt;&gt;"",IF(AH372="○","入力済","未入力"),"")</f>
        <v/>
      </c>
      <c r="AS372" s="744" t="str">
        <f>IF(AND(P372&lt;&gt;"", AI372=""), "未入力", "入力済")</f>
        <v>入力済</v>
      </c>
      <c r="AT372" s="744" t="str">
        <f>IF(AND(P372&lt;&gt;"", P372&lt;&gt;"処遇改善加算Ⅳ", AJ372=""), "未入力", "入力済")</f>
        <v>入力済</v>
      </c>
      <c r="AU372" s="744" t="str">
        <f>IFERROR(VLOOKUP(K372, 【参考】数式用２!$BB$5:$BC$50, 2, FALSE), "")</f>
        <v/>
      </c>
      <c r="AV372" s="744" t="str">
        <f>IF(AND(P372&lt;&gt;"処遇改善加算Ⅲ",P372&lt;&gt;"処遇改善加算Ⅳ", P372&lt;&gt;"", AU372&lt;&gt;"対象外"), 1,"")</f>
        <v/>
      </c>
      <c r="AW372" s="744"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6"/>
      <c r="AR373" s="744"/>
      <c r="AS373" s="744"/>
      <c r="AT373" s="744"/>
      <c r="AU373" s="744"/>
      <c r="AV373" s="744"/>
      <c r="AW373" s="744"/>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6"/>
      <c r="AR374" s="744"/>
      <c r="AS374" s="744"/>
      <c r="AT374" s="744"/>
      <c r="AU374" s="744"/>
      <c r="AV374" s="744"/>
      <c r="AW374" s="744"/>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4"/>
      <c r="AS375" s="744"/>
      <c r="AT375" s="744"/>
      <c r="AU375" s="744"/>
      <c r="AV375" s="744"/>
      <c r="AW375" s="744"/>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5" t="str">
        <f>IFERROR((VLOOKUP(N376, 【参考】数式用２!$BE$5:$BE$13, 1,FALSE)), "対象外")</f>
        <v>対象外</v>
      </c>
      <c r="AR376" s="744" t="str">
        <f>IF(AG376&lt;&gt;"",IF(AH376="○","入力済","未入力"),"")</f>
        <v/>
      </c>
      <c r="AS376" s="744" t="str">
        <f>IF(AND(P376&lt;&gt;"", AI376=""), "未入力", "入力済")</f>
        <v>入力済</v>
      </c>
      <c r="AT376" s="744" t="str">
        <f>IF(AND(P376&lt;&gt;"", P376&lt;&gt;"処遇改善加算Ⅳ", AJ376=""), "未入力", "入力済")</f>
        <v>入力済</v>
      </c>
      <c r="AU376" s="744" t="str">
        <f>IFERROR(VLOOKUP(K376, 【参考】数式用２!$BB$5:$BC$50, 2, FALSE), "")</f>
        <v/>
      </c>
      <c r="AV376" s="744" t="str">
        <f>IF(AND(P376&lt;&gt;"処遇改善加算Ⅲ",P376&lt;&gt;"処遇改善加算Ⅳ", P376&lt;&gt;"", AU376&lt;&gt;"対象外"), 1,"")</f>
        <v/>
      </c>
      <c r="AW376" s="744"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6"/>
      <c r="AR377" s="744"/>
      <c r="AS377" s="744"/>
      <c r="AT377" s="744"/>
      <c r="AU377" s="744"/>
      <c r="AV377" s="744"/>
      <c r="AW377" s="744"/>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6"/>
      <c r="AR378" s="744"/>
      <c r="AS378" s="744"/>
      <c r="AT378" s="744"/>
      <c r="AU378" s="744"/>
      <c r="AV378" s="744"/>
      <c r="AW378" s="744"/>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4"/>
      <c r="AS379" s="744"/>
      <c r="AT379" s="744"/>
      <c r="AU379" s="744"/>
      <c r="AV379" s="744"/>
      <c r="AW379" s="744"/>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5" t="str">
        <f>IFERROR((VLOOKUP(N380, 【参考】数式用２!$BE$5:$BE$13, 1,FALSE)), "対象外")</f>
        <v>対象外</v>
      </c>
      <c r="AR380" s="744" t="str">
        <f>IF(AG380&lt;&gt;"",IF(AH380="○","入力済","未入力"),"")</f>
        <v/>
      </c>
      <c r="AS380" s="744" t="str">
        <f>IF(AND(P380&lt;&gt;"", AI380=""), "未入力", "入力済")</f>
        <v>入力済</v>
      </c>
      <c r="AT380" s="744" t="str">
        <f>IF(AND(P380&lt;&gt;"", P380&lt;&gt;"処遇改善加算Ⅳ", AJ380=""), "未入力", "入力済")</f>
        <v>入力済</v>
      </c>
      <c r="AU380" s="744" t="str">
        <f>IFERROR(VLOOKUP(K380, 【参考】数式用２!$BB$5:$BC$50, 2, FALSE), "")</f>
        <v/>
      </c>
      <c r="AV380" s="744" t="str">
        <f>IF(AND(P380&lt;&gt;"処遇改善加算Ⅲ",P380&lt;&gt;"処遇改善加算Ⅳ", P380&lt;&gt;"", AU380&lt;&gt;"対象外"), 1,"")</f>
        <v/>
      </c>
      <c r="AW380" s="744"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6"/>
      <c r="AR381" s="744"/>
      <c r="AS381" s="744"/>
      <c r="AT381" s="744"/>
      <c r="AU381" s="744"/>
      <c r="AV381" s="744"/>
      <c r="AW381" s="744"/>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6"/>
      <c r="AR382" s="744"/>
      <c r="AS382" s="744"/>
      <c r="AT382" s="744"/>
      <c r="AU382" s="744"/>
      <c r="AV382" s="744"/>
      <c r="AW382" s="744"/>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4"/>
      <c r="AS383" s="744"/>
      <c r="AT383" s="744"/>
      <c r="AU383" s="744"/>
      <c r="AV383" s="744"/>
      <c r="AW383" s="744"/>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5" t="str">
        <f>IFERROR((VLOOKUP(N384, 【参考】数式用２!$BE$5:$BE$13, 1,FALSE)), "対象外")</f>
        <v>対象外</v>
      </c>
      <c r="AR384" s="744" t="str">
        <f>IF(AG384&lt;&gt;"",IF(AH384="○","入力済","未入力"),"")</f>
        <v/>
      </c>
      <c r="AS384" s="744" t="str">
        <f>IF(AND(P384&lt;&gt;"", AI384=""), "未入力", "入力済")</f>
        <v>入力済</v>
      </c>
      <c r="AT384" s="744" t="str">
        <f>IF(AND(P384&lt;&gt;"", P384&lt;&gt;"処遇改善加算Ⅳ", AJ384=""), "未入力", "入力済")</f>
        <v>入力済</v>
      </c>
      <c r="AU384" s="744" t="str">
        <f>IFERROR(VLOOKUP(K384, 【参考】数式用２!$BB$5:$BC$50, 2, FALSE), "")</f>
        <v/>
      </c>
      <c r="AV384" s="744" t="str">
        <f>IF(AND(P384&lt;&gt;"処遇改善加算Ⅲ",P384&lt;&gt;"処遇改善加算Ⅳ", P384&lt;&gt;"", AU384&lt;&gt;"対象外"), 1,"")</f>
        <v/>
      </c>
      <c r="AW384" s="744"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6"/>
      <c r="AR385" s="744"/>
      <c r="AS385" s="744"/>
      <c r="AT385" s="744"/>
      <c r="AU385" s="744"/>
      <c r="AV385" s="744"/>
      <c r="AW385" s="744"/>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6"/>
      <c r="AR386" s="744"/>
      <c r="AS386" s="744"/>
      <c r="AT386" s="744"/>
      <c r="AU386" s="744"/>
      <c r="AV386" s="744"/>
      <c r="AW386" s="744"/>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4"/>
      <c r="AS387" s="744"/>
      <c r="AT387" s="744"/>
      <c r="AU387" s="744"/>
      <c r="AV387" s="744"/>
      <c r="AW387" s="744"/>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5" t="str">
        <f>IFERROR((VLOOKUP(N388, 【参考】数式用２!$BE$5:$BE$13, 1,FALSE)), "対象外")</f>
        <v>対象外</v>
      </c>
      <c r="AR388" s="744" t="str">
        <f>IF(AG388&lt;&gt;"",IF(AH388="○","入力済","未入力"),"")</f>
        <v/>
      </c>
      <c r="AS388" s="744" t="str">
        <f>IF(AND(P388&lt;&gt;"", AI388=""), "未入力", "入力済")</f>
        <v>入力済</v>
      </c>
      <c r="AT388" s="744" t="str">
        <f>IF(AND(P388&lt;&gt;"", P388&lt;&gt;"処遇改善加算Ⅳ", AJ388=""), "未入力", "入力済")</f>
        <v>入力済</v>
      </c>
      <c r="AU388" s="744" t="str">
        <f>IFERROR(VLOOKUP(K388, 【参考】数式用２!$BB$5:$BC$50, 2, FALSE), "")</f>
        <v/>
      </c>
      <c r="AV388" s="744" t="str">
        <f>IF(AND(P388&lt;&gt;"処遇改善加算Ⅲ",P388&lt;&gt;"処遇改善加算Ⅳ", P388&lt;&gt;"", AU388&lt;&gt;"対象外"), 1,"")</f>
        <v/>
      </c>
      <c r="AW388" s="744"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6"/>
      <c r="AR389" s="744"/>
      <c r="AS389" s="744"/>
      <c r="AT389" s="744"/>
      <c r="AU389" s="744"/>
      <c r="AV389" s="744"/>
      <c r="AW389" s="744"/>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6"/>
      <c r="AR390" s="744"/>
      <c r="AS390" s="744"/>
      <c r="AT390" s="744"/>
      <c r="AU390" s="744"/>
      <c r="AV390" s="744"/>
      <c r="AW390" s="744"/>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4"/>
      <c r="AS391" s="744"/>
      <c r="AT391" s="744"/>
      <c r="AU391" s="744"/>
      <c r="AV391" s="744"/>
      <c r="AW391" s="744"/>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5" t="str">
        <f>IFERROR((VLOOKUP(N392, 【参考】数式用２!$BE$5:$BE$13, 1,FALSE)), "対象外")</f>
        <v>対象外</v>
      </c>
      <c r="AR392" s="744" t="str">
        <f>IF(AG392&lt;&gt;"",IF(AH392="○","入力済","未入力"),"")</f>
        <v/>
      </c>
      <c r="AS392" s="744" t="str">
        <f>IF(AND(P392&lt;&gt;"", AI392=""), "未入力", "入力済")</f>
        <v>入力済</v>
      </c>
      <c r="AT392" s="744" t="str">
        <f>IF(AND(P392&lt;&gt;"", P392&lt;&gt;"処遇改善加算Ⅳ", AJ392=""), "未入力", "入力済")</f>
        <v>入力済</v>
      </c>
      <c r="AU392" s="744" t="str">
        <f>IFERROR(VLOOKUP(K392, 【参考】数式用２!$BB$5:$BC$50, 2, FALSE), "")</f>
        <v/>
      </c>
      <c r="AV392" s="744" t="str">
        <f>IF(AND(P392&lt;&gt;"処遇改善加算Ⅲ",P392&lt;&gt;"処遇改善加算Ⅳ", P392&lt;&gt;"", AU392&lt;&gt;"対象外"), 1,"")</f>
        <v/>
      </c>
      <c r="AW392" s="744"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6"/>
      <c r="AR393" s="744"/>
      <c r="AS393" s="744"/>
      <c r="AT393" s="744"/>
      <c r="AU393" s="744"/>
      <c r="AV393" s="744"/>
      <c r="AW393" s="744"/>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6"/>
      <c r="AR394" s="744"/>
      <c r="AS394" s="744"/>
      <c r="AT394" s="744"/>
      <c r="AU394" s="744"/>
      <c r="AV394" s="744"/>
      <c r="AW394" s="744"/>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4"/>
      <c r="AS395" s="744"/>
      <c r="AT395" s="744"/>
      <c r="AU395" s="744"/>
      <c r="AV395" s="744"/>
      <c r="AW395" s="744"/>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5" t="str">
        <f>IFERROR((VLOOKUP(N396, 【参考】数式用２!$BE$5:$BE$13, 1,FALSE)), "対象外")</f>
        <v>対象外</v>
      </c>
      <c r="AR396" s="744" t="str">
        <f>IF(AG396&lt;&gt;"",IF(AH396="○","入力済","未入力"),"")</f>
        <v/>
      </c>
      <c r="AS396" s="744" t="str">
        <f>IF(AND(P396&lt;&gt;"", AI396=""), "未入力", "入力済")</f>
        <v>入力済</v>
      </c>
      <c r="AT396" s="744" t="str">
        <f>IF(AND(P396&lt;&gt;"", P396&lt;&gt;"処遇改善加算Ⅳ", AJ396=""), "未入力", "入力済")</f>
        <v>入力済</v>
      </c>
      <c r="AU396" s="744" t="str">
        <f>IFERROR(VLOOKUP(K396, 【参考】数式用２!$BB$5:$BC$50, 2, FALSE), "")</f>
        <v/>
      </c>
      <c r="AV396" s="744" t="str">
        <f>IF(AND(P396&lt;&gt;"処遇改善加算Ⅲ",P396&lt;&gt;"処遇改善加算Ⅳ", P396&lt;&gt;"", AU396&lt;&gt;"対象外"), 1,"")</f>
        <v/>
      </c>
      <c r="AW396" s="744"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6"/>
      <c r="AR397" s="744"/>
      <c r="AS397" s="744"/>
      <c r="AT397" s="744"/>
      <c r="AU397" s="744"/>
      <c r="AV397" s="744"/>
      <c r="AW397" s="744"/>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6"/>
      <c r="AR398" s="744"/>
      <c r="AS398" s="744"/>
      <c r="AT398" s="744"/>
      <c r="AU398" s="744"/>
      <c r="AV398" s="744"/>
      <c r="AW398" s="744"/>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4"/>
      <c r="AS399" s="744"/>
      <c r="AT399" s="744"/>
      <c r="AU399" s="744"/>
      <c r="AV399" s="744"/>
      <c r="AW399" s="744"/>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5" t="str">
        <f>IFERROR((VLOOKUP(N400, 【参考】数式用２!$BE$5:$BE$13, 1,FALSE)), "対象外")</f>
        <v>対象外</v>
      </c>
      <c r="AR400" s="744" t="str">
        <f>IF(AG400&lt;&gt;"",IF(AH400="○","入力済","未入力"),"")</f>
        <v/>
      </c>
      <c r="AS400" s="744" t="str">
        <f>IF(AND(P400&lt;&gt;"", AI400=""), "未入力", "入力済")</f>
        <v>入力済</v>
      </c>
      <c r="AT400" s="744" t="str">
        <f>IF(AND(P400&lt;&gt;"", P400&lt;&gt;"処遇改善加算Ⅳ", AJ400=""), "未入力", "入力済")</f>
        <v>入力済</v>
      </c>
      <c r="AU400" s="744" t="str">
        <f>IFERROR(VLOOKUP(K400, 【参考】数式用２!$BB$5:$BC$50, 2, FALSE), "")</f>
        <v/>
      </c>
      <c r="AV400" s="744" t="str">
        <f>IF(AND(P400&lt;&gt;"処遇改善加算Ⅲ",P400&lt;&gt;"処遇改善加算Ⅳ", P400&lt;&gt;"", AU400&lt;&gt;"対象外"), 1,"")</f>
        <v/>
      </c>
      <c r="AW400" s="744"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6"/>
      <c r="AR401" s="744"/>
      <c r="AS401" s="744"/>
      <c r="AT401" s="744"/>
      <c r="AU401" s="744"/>
      <c r="AV401" s="744"/>
      <c r="AW401" s="744"/>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6"/>
      <c r="AR402" s="744"/>
      <c r="AS402" s="744"/>
      <c r="AT402" s="744"/>
      <c r="AU402" s="744"/>
      <c r="AV402" s="744"/>
      <c r="AW402" s="744"/>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4"/>
      <c r="AS403" s="744"/>
      <c r="AT403" s="744"/>
      <c r="AU403" s="744"/>
      <c r="AV403" s="744"/>
      <c r="AW403" s="744"/>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5" t="str">
        <f>IFERROR((VLOOKUP(N404, 【参考】数式用２!$BE$5:$BE$13, 1,FALSE)), "対象外")</f>
        <v>対象外</v>
      </c>
      <c r="AR404" s="744" t="str">
        <f>IF(AG404&lt;&gt;"",IF(AH404="○","入力済","未入力"),"")</f>
        <v/>
      </c>
      <c r="AS404" s="744" t="str">
        <f>IF(AND(P404&lt;&gt;"", AI404=""), "未入力", "入力済")</f>
        <v>入力済</v>
      </c>
      <c r="AT404" s="744" t="str">
        <f>IF(AND(P404&lt;&gt;"", P404&lt;&gt;"処遇改善加算Ⅳ", AJ404=""), "未入力", "入力済")</f>
        <v>入力済</v>
      </c>
      <c r="AU404" s="744" t="str">
        <f>IFERROR(VLOOKUP(K404, 【参考】数式用２!$BB$5:$BC$50, 2, FALSE), "")</f>
        <v/>
      </c>
      <c r="AV404" s="744" t="str">
        <f>IF(AND(P404&lt;&gt;"処遇改善加算Ⅲ",P404&lt;&gt;"処遇改善加算Ⅳ", P404&lt;&gt;"", AU404&lt;&gt;"対象外"), 1,"")</f>
        <v/>
      </c>
      <c r="AW404" s="744"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6"/>
      <c r="AR405" s="744"/>
      <c r="AS405" s="744"/>
      <c r="AT405" s="744"/>
      <c r="AU405" s="744"/>
      <c r="AV405" s="744"/>
      <c r="AW405" s="744"/>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6"/>
      <c r="AR406" s="744"/>
      <c r="AS406" s="744"/>
      <c r="AT406" s="744"/>
      <c r="AU406" s="744"/>
      <c r="AV406" s="744"/>
      <c r="AW406" s="744"/>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4"/>
      <c r="AS407" s="744"/>
      <c r="AT407" s="744"/>
      <c r="AU407" s="744"/>
      <c r="AV407" s="744"/>
      <c r="AW407" s="744"/>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5" t="str">
        <f>IFERROR((VLOOKUP(N408, 【参考】数式用２!$BE$5:$BE$13, 1,FALSE)), "対象外")</f>
        <v>対象外</v>
      </c>
      <c r="AR408" s="744" t="str">
        <f>IF(AG408&lt;&gt;"",IF(AH408="○","入力済","未入力"),"")</f>
        <v/>
      </c>
      <c r="AS408" s="744" t="str">
        <f>IF(AND(P408&lt;&gt;"", AI408=""), "未入力", "入力済")</f>
        <v>入力済</v>
      </c>
      <c r="AT408" s="744" t="str">
        <f>IF(AND(P408&lt;&gt;"", P408&lt;&gt;"処遇改善加算Ⅳ", AJ408=""), "未入力", "入力済")</f>
        <v>入力済</v>
      </c>
      <c r="AU408" s="744" t="str">
        <f>IFERROR(VLOOKUP(K408, 【参考】数式用２!$BB$5:$BC$50, 2, FALSE), "")</f>
        <v/>
      </c>
      <c r="AV408" s="744" t="str">
        <f>IF(AND(P408&lt;&gt;"処遇改善加算Ⅲ",P408&lt;&gt;"処遇改善加算Ⅳ", P408&lt;&gt;"", AU408&lt;&gt;"対象外"), 1,"")</f>
        <v/>
      </c>
      <c r="AW408" s="744"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6"/>
      <c r="AR409" s="744"/>
      <c r="AS409" s="744"/>
      <c r="AT409" s="744"/>
      <c r="AU409" s="744"/>
      <c r="AV409" s="744"/>
      <c r="AW409" s="744"/>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6"/>
      <c r="AR410" s="744"/>
      <c r="AS410" s="744"/>
      <c r="AT410" s="744"/>
      <c r="AU410" s="744"/>
      <c r="AV410" s="744"/>
      <c r="AW410" s="744"/>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4"/>
      <c r="AS411" s="744"/>
      <c r="AT411" s="744"/>
      <c r="AU411" s="744"/>
      <c r="AV411" s="744"/>
      <c r="AW411" s="744"/>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東京都</v>
      </c>
      <c r="AF1" s="865"/>
      <c r="AG1" s="865"/>
      <c r="AH1" s="865"/>
      <c r="AI1" s="866"/>
      <c r="AJ1" s="47"/>
      <c r="AK1" s="116"/>
      <c r="AL1" s="117"/>
      <c r="AM1" s="117"/>
      <c r="AN1" s="117"/>
      <c r="AO1" s="569"/>
      <c r="AP1" s="117"/>
      <c r="AQ1" s="117"/>
      <c r="AR1" s="117"/>
      <c r="AS1" s="117"/>
      <c r="AT1" s="117"/>
      <c r="AU1" s="117"/>
      <c r="AV1" s="117"/>
      <c r="AW1" s="118"/>
      <c r="AX1" s="108"/>
      <c r="AY1" s="744" t="s">
        <v>40</v>
      </c>
      <c r="AZ1" s="744"/>
      <c r="BA1" s="744"/>
      <c r="BB1" s="744"/>
      <c r="BC1" s="744"/>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4" t="str">
        <f>IF(基本情報入力シート!V14="", "", 基本情報入力シート!V14)</f>
        <v>補助金様式を都道府県に提出</v>
      </c>
      <c r="AZ2" s="744"/>
      <c r="BA2" s="744"/>
      <c r="BB2" s="744"/>
      <c r="BC2" s="744"/>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4"/>
      <c r="AZ3" s="744"/>
      <c r="BA3" s="744"/>
      <c r="BB3" s="744"/>
      <c r="BC3" s="744"/>
    </row>
    <row r="4" spans="1:55" s="15" customFormat="1" ht="13.5" customHeight="1">
      <c r="A4" s="1215" t="s">
        <v>12</v>
      </c>
      <c r="B4" s="1216"/>
      <c r="C4" s="1216"/>
      <c r="D4" s="1216"/>
      <c r="E4" s="1216"/>
      <c r="F4" s="1217"/>
      <c r="G4" s="1204" t="str">
        <f>IF(基本情報入力シート!L21="","",基本情報入力シート!L21)</f>
        <v>○○サービスジギョウショ</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○○サービス事業所</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t="s">
        <v>2344</v>
      </c>
      <c r="B15" s="1185" t="s">
        <v>2359</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t="s">
        <v>2344</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t="s">
        <v>2344</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t="s">
        <v>2344</v>
      </c>
      <c r="B20" s="687" t="s">
        <v>245</v>
      </c>
      <c r="C20" s="687"/>
      <c r="D20" s="687"/>
      <c r="E20" s="687"/>
      <c r="F20" s="687"/>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1187"/>
      <c r="AJ20" s="52"/>
      <c r="AR20" s="17"/>
    </row>
    <row r="21" spans="1:48" ht="29.4"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2360</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t="s">
        <v>2344</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t="s">
        <v>2344</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2344</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2344</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2344</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t="s">
        <v>2344</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2344</v>
      </c>
      <c r="B33" s="1180" t="s">
        <v>2357</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67" t="s">
        <v>2358</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t="s">
        <v>2344</v>
      </c>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t="s">
        <v>2355</v>
      </c>
      <c r="H43" s="1232"/>
      <c r="I43" s="32" t="s">
        <v>143</v>
      </c>
      <c r="J43" s="1231" t="s">
        <v>2355</v>
      </c>
      <c r="K43" s="1232"/>
      <c r="L43" s="32" t="s">
        <v>144</v>
      </c>
      <c r="M43" s="27"/>
      <c r="N43" s="893" t="s">
        <v>42</v>
      </c>
      <c r="O43" s="893"/>
      <c r="P43" s="893"/>
      <c r="Q43" s="1172" t="str">
        <f>IF(G5="","",G5)</f>
        <v>○○サービス事業所</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代表取締役</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東京都</v>
      </c>
      <c r="B64" s="1174"/>
      <c r="C64" s="1190">
        <f>IFERROR(SUMIF('別紙様式2-4（補助金 個票） '!$D$11:$D$110, '別紙様式2-3（補助金　総括表）'!A64, '別紙様式2-4（補助金 個票） '!$M$11:$M$110), "未入力あり")</f>
        <v>2457870</v>
      </c>
      <c r="D64" s="1190"/>
      <c r="E64" s="1190"/>
      <c r="F64" s="1190"/>
      <c r="G64" s="1190"/>
      <c r="H64" s="1191" t="str">
        <f>IF(C64&gt;0, IFERROR((VLOOKUP(A64&amp;"○"&amp;"○", '別紙様式2-4（補助金 個票） '!AI:AJ, 2, FALSE)), "振込先未選択"), "")</f>
        <v>障害福祉事業所名称０１</v>
      </c>
      <c r="I64" s="1191"/>
      <c r="J64" s="1191"/>
      <c r="K64" s="1191"/>
      <c r="L64" s="1191"/>
      <c r="M64" s="1191"/>
      <c r="N64" s="1191"/>
      <c r="O64" s="1191"/>
      <c r="P64" s="1191"/>
      <c r="Q64" s="1191"/>
      <c r="R64" s="1191"/>
      <c r="S64" s="1191"/>
      <c r="T64" s="1157" t="str">
        <f>IFERROR(IF(H64="", "", VLOOKUP(H64, '別紙様式2-4（補助金 個票） '!$F$11:$S$110, 14, FALSE)), "未記入")</f>
        <v>債権譲渡をしていない</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東京都</v>
      </c>
      <c r="Q1" s="1296"/>
      <c r="R1" s="1297"/>
      <c r="S1" s="50"/>
      <c r="T1" s="109"/>
      <c r="U1" s="223"/>
      <c r="V1" s="223"/>
      <c r="W1" s="223"/>
      <c r="X1" s="223"/>
      <c r="Y1" s="223"/>
      <c r="Z1" s="223"/>
      <c r="AA1" s="223"/>
      <c r="AB1" s="223"/>
      <c r="AC1" s="223"/>
      <c r="AD1" s="223"/>
      <c r="AE1" s="223"/>
      <c r="AF1" s="70"/>
      <c r="AG1" s="70"/>
      <c r="AH1" s="744" t="s">
        <v>40</v>
      </c>
      <c r="AI1" s="744"/>
      <c r="AJ1" s="744"/>
      <c r="AK1" s="744"/>
      <c r="AL1" s="744"/>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4" t="str">
        <f>IF(基本情報入力シート!V14="", "", 基本情報入力シート!V14)</f>
        <v>補助金様式を都道府県に提出</v>
      </c>
      <c r="AI2" s="744"/>
      <c r="AJ2" s="744"/>
      <c r="AK2" s="744"/>
      <c r="AL2" s="744"/>
    </row>
    <row r="3" spans="1:38" ht="31.2" customHeight="1" thickBot="1">
      <c r="A3" s="1273" t="s">
        <v>42</v>
      </c>
      <c r="B3" s="1274"/>
      <c r="C3" s="1275" t="str">
        <f>IF(基本情報入力シート!L22="", "", 基本情報入力シート!L22)</f>
        <v>○○サービス事業所</v>
      </c>
      <c r="D3" s="1276"/>
      <c r="E3" s="1276"/>
      <c r="F3" s="1277"/>
      <c r="G3" s="224"/>
      <c r="H3" s="1319" t="s">
        <v>2306</v>
      </c>
      <c r="I3" s="1319"/>
      <c r="J3" s="1319"/>
      <c r="K3" s="1319"/>
      <c r="L3" s="1319"/>
      <c r="M3" s="1319"/>
      <c r="N3" s="1319"/>
      <c r="O3" s="1319"/>
      <c r="P3" s="1319"/>
      <c r="Q3" s="1319"/>
      <c r="R3" s="1319"/>
      <c r="S3" s="1319"/>
      <c r="T3" s="225"/>
      <c r="AH3" s="744"/>
      <c r="AI3" s="744"/>
      <c r="AJ3" s="744"/>
      <c r="AK3" s="744"/>
      <c r="AL3" s="744"/>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2457870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2457870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8" hidden="1" customWidth="1"/>
    <col min="11" max="11" width="10" style="588" hidden="1" customWidth="1"/>
    <col min="12" max="12" width="9.44140625" style="588" hidden="1" customWidth="1"/>
    <col min="13" max="13" width="11.33203125" style="563" hidden="1" customWidth="1"/>
    <col min="14" max="14" width="19.44140625" style="563" hidden="1" customWidth="1"/>
    <col min="15" max="17" width="0" style="563" hidden="1" customWidth="1"/>
    <col min="18" max="18" width="33.33203125" style="587" hidden="1" customWidth="1"/>
    <col min="19" max="19" width="10.44140625" style="587"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7"/>
      <c r="K1" s="587"/>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4">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4">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4">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4">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4">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4">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4">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4">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4">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4">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4">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4">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4">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4">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4">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4">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4">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4">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4">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4">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4">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4">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4">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4">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4">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4">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4">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4">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4">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4">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4">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4">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4">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4">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4">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4">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4">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4">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4">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4">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3.8"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3.8"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4" customWidth="1"/>
    <col min="37" max="37" width="28" style="584"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3"/>
      <c r="AK2" s="626"/>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3"/>
      <c r="AK3" s="626"/>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3"/>
      <c r="AK4" s="626"/>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6"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735"/>
      <c r="AH52" s="735"/>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3b7b391f-316a-4bc7-a585-b2bcaf106fac"/>
    <ds:schemaRef ds:uri="http://purl.org/dc/elements/1.1/"/>
    <ds:schemaRef ds:uri="http://schemas.microsoft.com/office/2006/documentManagement/types"/>
    <ds:schemaRef ds:uri="http://purl.org/dc/terms/"/>
    <ds:schemaRef ds:uri="http://schemas.microsoft.com/office/infopath/2007/PartnerControls"/>
    <ds:schemaRef ds:uri="263dbbe5-076b-4606-a03b-9598f5f2f35a"/>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