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v-3fa8.lansys.mhlw.go.jp\g\文書\全省領域\10910000_健康・生活衛生局\0000 新型コロナウイルス感染症緊急包括支援交付金\令和５年度\01.交付要綱等\0999_要綱改正\決裁\"/>
    </mc:Choice>
  </mc:AlternateContent>
  <xr:revisionPtr revIDLastSave="0" documentId="13_ncr:1_{613DE775-7563-426D-B3C7-D9728B7EE7A6}" xr6:coauthVersionLast="47" xr6:coauthVersionMax="47" xr10:uidLastSave="{00000000-0000-0000-0000-000000000000}"/>
  <bookViews>
    <workbookView xWindow="28680" yWindow="-120" windowWidth="29040" windowHeight="15840" tabRatio="927" firstSheet="8" activeTab="19" xr2:uid="{00000000-000D-0000-FFFF-FFFF00000000}"/>
  </bookViews>
  <sheets>
    <sheet name="リスト" sheetId="1" state="hidden" r:id="rId1"/>
    <sheet name="第１号－１様式" sheetId="2" r:id="rId2"/>
    <sheet name="別紙1" sheetId="3" r:id="rId3"/>
    <sheet name=" 別紙１（補足資料）" sheetId="4" r:id="rId4"/>
    <sheet name="別紙2" sheetId="5" r:id="rId5"/>
    <sheet name="第１号－２様式" sheetId="6" r:id="rId6"/>
    <sheet name="別紙１－１ " sheetId="7" r:id="rId7"/>
    <sheet name="別紙１－２" sheetId="8" r:id="rId8"/>
    <sheet name="別紙１－３" sheetId="35" r:id="rId9"/>
    <sheet name="別紙２－２" sheetId="10" r:id="rId10"/>
    <sheet name="第2号様式（交付申請書）" sheetId="11" r:id="rId11"/>
    <sheet name="第3号様式（実績報告書）" sheetId="12" r:id="rId12"/>
    <sheet name="実績ｰ別紙1" sheetId="13" r:id="rId13"/>
    <sheet name="実績-別紙１－１ " sheetId="14" r:id="rId14"/>
    <sheet name="実績-別紙１－２" sheetId="15" r:id="rId15"/>
    <sheet name="実績-別紙１－３" sheetId="16" r:id="rId16"/>
    <sheet name="実績-別紙2" sheetId="17" r:id="rId17"/>
    <sheet name="第４号様式（直・仕入控除）" sheetId="18" r:id="rId18"/>
    <sheet name="第５号様式（間・仕入控除）" sheetId="19" r:id="rId19"/>
    <sheet name="第６号様式 (調書)" sheetId="20" r:id="rId20"/>
    <sheet name="別紙2（案２）" sheetId="21" state="hidden" r:id="rId21"/>
    <sheet name="（積算）" sheetId="22" state="hidden" r:id="rId22"/>
    <sheet name="（別紙1）" sheetId="23" state="hidden" r:id="rId23"/>
    <sheet name="（別紙2）" sheetId="24" state="hidden" r:id="rId24"/>
    <sheet name="第3号様式" sheetId="25" state="hidden" r:id="rId25"/>
    <sheet name="〔別紙1〕" sheetId="26" state="hidden" r:id="rId26"/>
    <sheet name="〔別紙2〕" sheetId="27" state="hidden" r:id="rId27"/>
    <sheet name="第4号様式" sheetId="28" state="hidden" r:id="rId28"/>
    <sheet name="第5号様式" sheetId="29" state="hidden" r:id="rId29"/>
    <sheet name="第6号様式" sheetId="30" state="hidden" r:id="rId30"/>
    <sheet name="事業分類・区分" sheetId="31" state="hidden" r:id="rId31"/>
    <sheet name="補助率・係数" sheetId="32" state="hidden" r:id="rId32"/>
    <sheet name="【参考】算出区分" sheetId="33" state="hidden" r:id="rId33"/>
    <sheet name="【参考】計算方法早見表" sheetId="34" state="hidden" r:id="rId34"/>
  </sheets>
  <externalReferences>
    <externalReference r:id="rId35"/>
    <externalReference r:id="rId36"/>
    <externalReference r:id="rId37"/>
    <externalReference r:id="rId38"/>
  </externalReferences>
  <definedNames>
    <definedName name="_" localSheetId="10">[1]事業分類・区分!#REF!</definedName>
    <definedName name="_">事業分類・区分!$F$3</definedName>
    <definedName name="_１_ア_小児初期救急センター運営事業" localSheetId="10">[1]【参考】算出区分!#REF!</definedName>
    <definedName name="_１_ア_小児初期救急センター運営事業">【参考】算出区分!$F$2:$F$3</definedName>
    <definedName name="_１_イ_共同利用型病院運営事業" localSheetId="10">[1]【参考】算出区分!#REF!</definedName>
    <definedName name="_１_イ_共同利用型病院運営事業">【参考】算出区分!$F$4:$F$5</definedName>
    <definedName name="_１_ウ_ヘリコプター等添乗医師等確保事業" localSheetId="10">[1]【参考】算出区分!#REF!</definedName>
    <definedName name="_１_ウ_ヘリコプター等添乗医師等確保事業">【参考】算出区分!$F$6:$F$7</definedName>
    <definedName name="_１_エ_救命救急センター運営事業" localSheetId="10">[1]【参考】算出区分!#REF!</definedName>
    <definedName name="_１_エ_救命救急センター運営事業">【参考】算出区分!$F$11</definedName>
    <definedName name="_１_オ_小児救命救急センター運営事業" localSheetId="10">[1]【参考】算出区分!#REF!</definedName>
    <definedName name="_１_オ_小児救命救急センター運営事業">【参考】算出区分!$F$12:$F$14</definedName>
    <definedName name="_１_カ_ドクターヘリ導入促進事業" localSheetId="10">[1]【参考】算出区分!#REF!</definedName>
    <definedName name="_１_カ_ドクターヘリ導入促進事業">【参考】算出区分!$F$18:$F$19</definedName>
    <definedName name="_１_キ_救急救命士病院実習受入促進事業" localSheetId="10">[1]【参考】算出区分!#REF!</definedName>
    <definedName name="_１_キ_救急救命士病院実習受入促進事業">【参考】算出区分!$F$20:$F$21</definedName>
    <definedName name="_１_ク_自動体外式除細動器_ＡＥＤ_の普及啓発事業" localSheetId="10">[1]【参考】算出区分!#REF!</definedName>
    <definedName name="_１_ク_自動体外式除細動器_ＡＥＤ_の普及啓発事業">【参考】算出区分!$F$8</definedName>
    <definedName name="_１_ケ_救急医療情報センター_広域災害・救急医療情報システム_運営事業" localSheetId="10">[1]【参考】算出区分!#REF!</definedName>
    <definedName name="_１_ケ_救急医療情報センター_広域災害・救急医療情報システム_運営事業">【参考】算出区分!$F$9</definedName>
    <definedName name="_１_コ_救急・周産期医療情報システム機能強化事業" localSheetId="10">[1]【参考】算出区分!#REF!</definedName>
    <definedName name="_１_コ_救急・周産期医療情報システム機能強化事業">【参考】算出区分!$F$10</definedName>
    <definedName name="_１_サ_救急患者退院コーディネーター事業" localSheetId="10">[1]【参考】算出区分!#REF!</definedName>
    <definedName name="_１_サ_救急患者退院コーディネーター事業">【参考】算出区分!$F$15:$F$17</definedName>
    <definedName name="_２_ア_周産期医療対策事業" localSheetId="10">[1]【参考】算出区分!#REF!</definedName>
    <definedName name="_２_ア_周産期医療対策事業">【参考】算出区分!$F$22</definedName>
    <definedName name="_２_イ_周産期母子医療センター運営事業" localSheetId="10">[1]【参考】算出区分!#REF!</definedName>
    <definedName name="_２_イ_周産期母子医療センター運営事業">【参考】算出区分!$F$23:$F$24</definedName>
    <definedName name="_２_ウ_ＮＩＣＵ等長期入院児支援事業_ア_地域療育支援施設運営事業" localSheetId="10">[1]【参考】算出区分!#REF!</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 localSheetId="10">[1]【参考】算出区分!#REF!</definedName>
    <definedName name="_２_ウ_ＮＩＣＵ等長期入院児支援事業_ア_地域療育支援施設運営事業_イ_日中一時支援事業">【参考】算出区分!$F$27:$F$28</definedName>
    <definedName name="_３_ア_外国人看護師候補者就労研修支援事業" localSheetId="10">[1]【参考】算出区分!#REF!</definedName>
    <definedName name="_３_ア_外国人看護師候補者就労研修支援事業">【参考】算出区分!$F$29:$F$30</definedName>
    <definedName name="_３_イ_看護職員就業相談員派遣面接相談事業" localSheetId="10">[1]【参考】算出区分!#REF!</definedName>
    <definedName name="_３_イ_看護職員就業相談員派遣面接相談事業">【参考】算出区分!$F$31</definedName>
    <definedName name="_３_ウ_助産師出向支援導入事業" localSheetId="10">[1]【参考】算出区分!#REF!</definedName>
    <definedName name="_３_ウ_助産師出向支援導入事業">【参考】算出区分!$F$32</definedName>
    <definedName name="_４_歯科医療安全管理体制推進特別事業" localSheetId="10">[1]【参考】算出区分!#REF!</definedName>
    <definedName name="_４_歯科医療安全管理体制推進特別事業">【参考】算出区分!$F$33</definedName>
    <definedName name="_５_院内感染地域支援ネットワ_ク事業" localSheetId="10">[1]【参考】算出区分!#REF!</definedName>
    <definedName name="_５_院内感染地域支援ネットワ_ク事業">【参考】算出区分!$F$34</definedName>
    <definedName name="_６_医療連携体制推進事業" localSheetId="10">[1]【参考】算出区分!#REF!</definedName>
    <definedName name="_６_医療連携体制推進事業">【参考】算出区分!$F$35</definedName>
    <definedName name="_７_ア_ア_休日夜間急患センター設備整備事業" localSheetId="10">[1]【参考】算出区分!#REF!</definedName>
    <definedName name="_７_ア_ア_休日夜間急患センター設備整備事業">【参考】算出区分!$F$36</definedName>
    <definedName name="_７_ア_イ_小児初期救急センター設備整備事業" localSheetId="10">[1]【参考】算出区分!#REF!</definedName>
    <definedName name="_７_ア_イ_小児初期救急センター設備整備事業">【参考】算出区分!$F$37</definedName>
    <definedName name="_７_ア_ウ_病院群輪番制病院及び共同利用型病院設備整備事業" localSheetId="10">[1]【参考】算出区分!#REF!</definedName>
    <definedName name="_７_ア_ウ_病院群輪番制病院及び共同利用型病院設備整備事業">【参考】算出区分!$F$47:$F$48</definedName>
    <definedName name="_７_ア_エ_救命救急センター設備整備事業" localSheetId="10">[1]【参考】算出区分!#REF!</definedName>
    <definedName name="_７_ア_エ_救命救急センター設備整備事業">【参考】算出区分!$F$38</definedName>
    <definedName name="_７_ア_オ_高度救命救急センター設備整備事業" localSheetId="10">[1]【参考】算出区分!#REF!</definedName>
    <definedName name="_７_ア_オ_高度救命救急センター設備整備事業">【参考】算出区分!$F$39</definedName>
    <definedName name="_７_ア_カ_小児救急医療拠点病院設備整備事業" localSheetId="10">[1]【参考】算出区分!#REF!</definedName>
    <definedName name="_７_ア_カ_小児救急医療拠点病院設備整備事業">【参考】算出区分!$F$40</definedName>
    <definedName name="_７_ア_キ_小児集中治療室設備整備事業" localSheetId="10">[1]【参考】算出区分!#REF!</definedName>
    <definedName name="_７_ア_キ_小児集中治療室設備整備事業">【参考】算出区分!$F$49:$F$50</definedName>
    <definedName name="_７_イ_小児救急遠隔医療設備整備事業" localSheetId="10">[1]【参考】算出区分!#REF!</definedName>
    <definedName name="_７_イ_小児救急遠隔医療設備整備事業">【参考】算出区分!$F$41</definedName>
    <definedName name="_７_ウ_ア_小児医療施設設備整備事業" localSheetId="10">[1]【参考】算出区分!#REF!</definedName>
    <definedName name="_７_ウ_ア_小児医療施設設備整備事業">【参考】算出区分!$F$42</definedName>
    <definedName name="_７_ウ_イ_周産期医療施設設備整備事業" localSheetId="10">[1]【参考】算出区分!#REF!</definedName>
    <definedName name="_７_ウ_イ_周産期医療施設設備整備事業">【参考】算出区分!$F$43</definedName>
    <definedName name="_７_ウ_ウ_地域療育支援施設設備整備事業" localSheetId="10">[1]【参考】算出区分!#REF!</definedName>
    <definedName name="_７_ウ_ウ_地域療育支援施設設備整備事業">【参考】算出区分!$F$51</definedName>
    <definedName name="_７_エ_共同利用施設設備整備事業_ア_公的医療機関等による共同利用施設" localSheetId="10">[1]【参考】算出区分!#REF!</definedName>
    <definedName name="_７_エ_共同利用施設設備整備事業_ア_公的医療機関等による共同利用施設">【参考】算出区分!$F$52</definedName>
    <definedName name="_７_エ_共同利用施設設備整備事業_イ_地域医療支援病院の共同利用部門" localSheetId="10">[1]【参考】算出区分!#REF!</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 localSheetId="10">[1]【参考】算出区分!#REF!</definedName>
    <definedName name="_７_オ_ウ_ＮＢＣ災害・テロ対策設備整備事業">【参考】算出区分!$F$59:$F$60</definedName>
    <definedName name="_７_オ_エ_航空搬送拠点臨時医療施設設備整備事業" localSheetId="10">[1]【参考】算出区分!#REF!</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 localSheetId="10">[1]【参考】算出区分!#REF!</definedName>
    <definedName name="_７_ク_院内感染対策設備整備事業">【参考】算出区分!$F$46</definedName>
    <definedName name="_７_ケ_環境調整室設備整備事業" localSheetId="10">[1]【参考】算出区分!#REF!</definedName>
    <definedName name="_７_ケ_環境調整室設備整備事業">【参考】算出区分!$F$64:$F$65</definedName>
    <definedName name="_７_コ_内視鏡訓練施設設備整備事業" localSheetId="10">[1]【参考】算出区分!#REF!</definedName>
    <definedName name="_７_コ_内視鏡訓練施設設備整備事業">【参考】算出区分!$F$66</definedName>
    <definedName name="_７_サ_医療機関アクセス支援車整備事業" localSheetId="10">[1]【参考】算出区分!#REF!</definedName>
    <definedName name="_７_サ_医療機関アクセス支援車整備事業">【参考】算出区分!$F$57:$F$58</definedName>
    <definedName name="_８_アスベスト除去等整備促進事業" localSheetId="10">[1]【参考】算出区分!#REF!</definedName>
    <definedName name="_８_アスベスト除去等整備促進事業">【参考】算出区分!$F$67:$F$68</definedName>
    <definedName name="_xlnm._FilterDatabase" localSheetId="12" hidden="1">実績ｰ別紙1!$A$6:$J$38</definedName>
    <definedName name="_xlnm._FilterDatabase" localSheetId="16" hidden="1">'実績-別紙2'!$A$7:$U$30</definedName>
    <definedName name="_xlnm._FilterDatabase" localSheetId="2" hidden="1">別紙1!$A$6:$J$38</definedName>
    <definedName name="_xlnm._FilterDatabase" localSheetId="4" hidden="1">別紙2!$A$7:$T$25</definedName>
    <definedName name="_xlnm._FilterDatabase" localSheetId="20" hidden="1">'別紙2（案２）'!$A$7:$N$22</definedName>
    <definedName name="_xlnm._FilterDatabase" localSheetId="9" hidden="1">'別紙２－２'!$A$7:$S$13</definedName>
    <definedName name="_xlnm._FilterDatabase" localSheetId="31" hidden="1">補助率・係数!$A$2:$F$62</definedName>
    <definedName name="ＨＬＡ検査センター設備整備事業" localSheetId="10">[1]事業分類・区分!#REF!</definedName>
    <definedName name="ＨＬＡ検査センター設備整備事業">事業分類・区分!$B$68</definedName>
    <definedName name="ＮＢＣ災害・テロ対策設備整備事業" localSheetId="10">[1]事業分類・区分!#REF!</definedName>
    <definedName name="ＮＢＣ災害・テロ対策設備整備事業">事業分類・区分!$B$64</definedName>
    <definedName name="ＮＩＣＵ等長期入院児支援事業" localSheetId="10">[1]事業分類・区分!#REF!</definedName>
    <definedName name="ＮＩＣＵ等長期入院児支援事業">事業分類・区分!$B$42:$C$42</definedName>
    <definedName name="_xlnm.Print_Area" localSheetId="3">' 別紙１（補足資料）'!$A$1:$F$10</definedName>
    <definedName name="_xlnm.Print_Area" localSheetId="22">'（別紙1）'!$B$1:$E$31</definedName>
    <definedName name="_xlnm.Print_Area" localSheetId="23">'（別紙2）'!$B$1:$Q$38</definedName>
    <definedName name="_xlnm.Print_Area" localSheetId="33">【参考】計算方法早見表!$A$1:$N$25</definedName>
    <definedName name="_xlnm.Print_Area" localSheetId="32">【参考】算出区分!$A$1:$I$68</definedName>
    <definedName name="_xlnm.Print_Area" localSheetId="25">〔別紙1〕!$B$1:$E$31</definedName>
    <definedName name="_xlnm.Print_Area" localSheetId="26">〔別紙2〕!$B$1:$R$38</definedName>
    <definedName name="_xlnm.Print_Area" localSheetId="12">実績ｰ別紙1!$B$1:$I$36</definedName>
    <definedName name="_xlnm.Print_Area" localSheetId="14">'実績-別紙１－２'!$A$1:$G$43</definedName>
    <definedName name="_xlnm.Print_Area" localSheetId="15">'実績-別紙１－３'!$A$1:$I$13</definedName>
    <definedName name="_xlnm.Print_Area" localSheetId="16">'実績-別紙2'!$B$1:$S$30</definedName>
    <definedName name="_xlnm.Print_Area" localSheetId="1">'第１号－１様式'!$A$1:$I$30</definedName>
    <definedName name="_xlnm.Print_Area" localSheetId="5">'第１号－２様式'!$A$1:$I$30</definedName>
    <definedName name="_xlnm.Print_Area" localSheetId="10">'第2号様式（交付申請書）'!$A$1:$I$29</definedName>
    <definedName name="_xlnm.Print_Area" localSheetId="11">'第3号様式（実績報告書）'!$A$1:$I$34</definedName>
    <definedName name="_xlnm.Print_Area" localSheetId="29">第6号様式!$B$1:$N$26</definedName>
    <definedName name="_xlnm.Print_Area" localSheetId="19">'第６号様式 (調書)'!$B$1:$N$26</definedName>
    <definedName name="_xlnm.Print_Area" localSheetId="2">別紙1!$B$1:$I$32</definedName>
    <definedName name="_xlnm.Print_Area" localSheetId="7">'別紙１－２'!$A$1:$G$43</definedName>
    <definedName name="_xlnm.Print_Area" localSheetId="8">'別紙１－３'!$A$1:$I$13</definedName>
    <definedName name="_xlnm.Print_Area" localSheetId="4">別紙2!$B$1:$R$28</definedName>
    <definedName name="_xlnm.Print_Area" localSheetId="20">'別紙2（案２）'!$B$1:$L$25</definedName>
    <definedName name="_xlnm.Print_Area" localSheetId="9">'別紙２－２'!$B$1:$Q$16</definedName>
    <definedName name="_xlnm.Print_Titles" localSheetId="22">'（別紙1）'!$6:$6</definedName>
    <definedName name="_xlnm.Print_Titles" localSheetId="23">'（別紙2）'!$5:$7</definedName>
    <definedName name="_xlnm.Print_Titles" localSheetId="25">〔別紙1〕!$6:$6</definedName>
    <definedName name="_xlnm.Print_Titles" localSheetId="26">〔別紙2〕!$5:$7</definedName>
    <definedName name="_xlnm.Print_Titles" localSheetId="12">実績ｰ別紙1!$6:$6</definedName>
    <definedName name="_xlnm.Print_Titles" localSheetId="16">'実績-別紙2'!$5:$7</definedName>
    <definedName name="_xlnm.Print_Titles" localSheetId="2">別紙1!$6:$6</definedName>
    <definedName name="_xlnm.Print_Titles" localSheetId="4">別紙2!$5:$7</definedName>
    <definedName name="_xlnm.Print_Titles" localSheetId="20">'別紙2（案２）'!$5:$7</definedName>
    <definedName name="_xlnm.Print_Titles" localSheetId="9">'別紙２－２'!$5:$7</definedName>
    <definedName name="Z_9B008D34_F000_412D_B848_95502D7DC370_.wvu.Cols" localSheetId="23" hidden="1">'（別紙2）'!$S:$S</definedName>
    <definedName name="Z_9B008D34_F000_412D_B848_95502D7DC370_.wvu.Cols" localSheetId="32" hidden="1">【参考】算出区分!$C:$D,【参考】算出区分!$G:$G</definedName>
    <definedName name="Z_9B008D34_F000_412D_B848_95502D7DC370_.wvu.Cols" localSheetId="26" hidden="1">〔別紙2〕!$T:$T</definedName>
    <definedName name="Z_9B008D34_F000_412D_B848_95502D7DC370_.wvu.Cols" localSheetId="16" hidden="1">'実績-別紙2'!$U:$U</definedName>
    <definedName name="Z_9B008D34_F000_412D_B848_95502D7DC370_.wvu.Cols" localSheetId="4" hidden="1">別紙2!$T:$T</definedName>
    <definedName name="Z_9B008D34_F000_412D_B848_95502D7DC370_.wvu.Cols" localSheetId="20" hidden="1">'別紙2（案２）'!$N:$N</definedName>
    <definedName name="Z_9B008D34_F000_412D_B848_95502D7DC370_.wvu.Cols" localSheetId="9" hidden="1">'別紙２－２'!$S:$S</definedName>
    <definedName name="Z_9B008D34_F000_412D_B848_95502D7DC370_.wvu.FilterData" localSheetId="12" hidden="1">実績ｰ別紙1!$A$6:$J$38</definedName>
    <definedName name="Z_9B008D34_F000_412D_B848_95502D7DC370_.wvu.FilterData" localSheetId="16" hidden="1">'実績-別紙2'!$A$7:$U$30</definedName>
    <definedName name="Z_9B008D34_F000_412D_B848_95502D7DC370_.wvu.FilterData" localSheetId="2" hidden="1">別紙1!$A$6:$J$38</definedName>
    <definedName name="Z_9B008D34_F000_412D_B848_95502D7DC370_.wvu.FilterData" localSheetId="4" hidden="1">別紙2!$A$7:$T$25</definedName>
    <definedName name="Z_9B008D34_F000_412D_B848_95502D7DC370_.wvu.FilterData" localSheetId="20" hidden="1">'別紙2（案２）'!$A$7:$N$22</definedName>
    <definedName name="Z_9B008D34_F000_412D_B848_95502D7DC370_.wvu.FilterData" localSheetId="9" hidden="1">'別紙２－２'!$A$7:$S$13</definedName>
    <definedName name="Z_9B008D34_F000_412D_B848_95502D7DC370_.wvu.FilterData" localSheetId="31" hidden="1">補助率・係数!$A$2:$F$62</definedName>
    <definedName name="Z_9B008D34_F000_412D_B848_95502D7DC370_.wvu.PrintArea" localSheetId="3" hidden="1">' 別紙１（補足資料）'!$A$1:$F$10</definedName>
    <definedName name="Z_9B008D34_F000_412D_B848_95502D7DC370_.wvu.PrintArea" localSheetId="22" hidden="1">'（別紙1）'!$B$1:$E$31</definedName>
    <definedName name="Z_9B008D34_F000_412D_B848_95502D7DC370_.wvu.PrintArea" localSheetId="23" hidden="1">'（別紙2）'!$B$1:$Q$38</definedName>
    <definedName name="Z_9B008D34_F000_412D_B848_95502D7DC370_.wvu.PrintArea" localSheetId="33" hidden="1">【参考】計算方法早見表!$A$1:$N$25</definedName>
    <definedName name="Z_9B008D34_F000_412D_B848_95502D7DC370_.wvu.PrintArea" localSheetId="32" hidden="1">【参考】算出区分!$A$1:$I$68</definedName>
    <definedName name="Z_9B008D34_F000_412D_B848_95502D7DC370_.wvu.PrintArea" localSheetId="25" hidden="1">〔別紙1〕!$B$1:$E$31</definedName>
    <definedName name="Z_9B008D34_F000_412D_B848_95502D7DC370_.wvu.PrintArea" localSheetId="26" hidden="1">〔別紙2〕!$B$1:$R$38</definedName>
    <definedName name="Z_9B008D34_F000_412D_B848_95502D7DC370_.wvu.PrintArea" localSheetId="12" hidden="1">実績ｰ別紙1!$B$1:$I$36</definedName>
    <definedName name="Z_9B008D34_F000_412D_B848_95502D7DC370_.wvu.PrintArea" localSheetId="13" hidden="1">'実績-別紙１－１ '!$A$1:$H$53</definedName>
    <definedName name="Z_9B008D34_F000_412D_B848_95502D7DC370_.wvu.PrintArea" localSheetId="14" hidden="1">'実績-別紙１－２'!$A$1:$G$43</definedName>
    <definedName name="Z_9B008D34_F000_412D_B848_95502D7DC370_.wvu.PrintArea" localSheetId="15" hidden="1">'実績-別紙１－３'!$A$1:$I$13</definedName>
    <definedName name="Z_9B008D34_F000_412D_B848_95502D7DC370_.wvu.PrintArea" localSheetId="16" hidden="1">'実績-別紙2'!$B$1:$S$30</definedName>
    <definedName name="Z_9B008D34_F000_412D_B848_95502D7DC370_.wvu.PrintArea" localSheetId="1" hidden="1">'第１号－１様式'!$A$1:$I$30</definedName>
    <definedName name="Z_9B008D34_F000_412D_B848_95502D7DC370_.wvu.PrintArea" localSheetId="5" hidden="1">'第１号－２様式'!$A$1:$I$30</definedName>
    <definedName name="Z_9B008D34_F000_412D_B848_95502D7DC370_.wvu.PrintArea" localSheetId="10" hidden="1">'第2号様式（交付申請書）'!$A$1:$I$29</definedName>
    <definedName name="Z_9B008D34_F000_412D_B848_95502D7DC370_.wvu.PrintArea" localSheetId="11" hidden="1">'第3号様式（実績報告書）'!$A$1:$I$34</definedName>
    <definedName name="Z_9B008D34_F000_412D_B848_95502D7DC370_.wvu.PrintArea" localSheetId="29" hidden="1">第6号様式!$B$1:$N$26</definedName>
    <definedName name="Z_9B008D34_F000_412D_B848_95502D7DC370_.wvu.PrintArea" localSheetId="19" hidden="1">'第６号様式 (調書)'!$B$1:$N$26</definedName>
    <definedName name="Z_9B008D34_F000_412D_B848_95502D7DC370_.wvu.PrintArea" localSheetId="2" hidden="1">別紙1!$B$1:$I$32</definedName>
    <definedName name="Z_9B008D34_F000_412D_B848_95502D7DC370_.wvu.PrintArea" localSheetId="6" hidden="1">'別紙１－１ '!$A$1:$H$53</definedName>
    <definedName name="Z_9B008D34_F000_412D_B848_95502D7DC370_.wvu.PrintArea" localSheetId="7" hidden="1">'別紙１－２'!$A$1:$G$43</definedName>
    <definedName name="Z_9B008D34_F000_412D_B848_95502D7DC370_.wvu.PrintArea" localSheetId="8" hidden="1">'別紙１－３'!$A$1:$I$13</definedName>
    <definedName name="Z_9B008D34_F000_412D_B848_95502D7DC370_.wvu.PrintArea" localSheetId="4" hidden="1">別紙2!$B$1:$R$28</definedName>
    <definedName name="Z_9B008D34_F000_412D_B848_95502D7DC370_.wvu.PrintArea" localSheetId="20" hidden="1">'別紙2（案２）'!$B$1:$L$25</definedName>
    <definedName name="Z_9B008D34_F000_412D_B848_95502D7DC370_.wvu.PrintArea" localSheetId="9" hidden="1">'別紙２－２'!$B$1:$Q$16</definedName>
    <definedName name="Z_9B008D34_F000_412D_B848_95502D7DC370_.wvu.PrintTitles" localSheetId="22" hidden="1">'（別紙1）'!$6:$6</definedName>
    <definedName name="Z_9B008D34_F000_412D_B848_95502D7DC370_.wvu.PrintTitles" localSheetId="23" hidden="1">'（別紙2）'!$5:$7</definedName>
    <definedName name="Z_9B008D34_F000_412D_B848_95502D7DC370_.wvu.PrintTitles" localSheetId="25" hidden="1">〔別紙1〕!$6:$6</definedName>
    <definedName name="Z_9B008D34_F000_412D_B848_95502D7DC370_.wvu.PrintTitles" localSheetId="26" hidden="1">〔別紙2〕!$5:$7</definedName>
    <definedName name="Z_9B008D34_F000_412D_B848_95502D7DC370_.wvu.PrintTitles" localSheetId="12" hidden="1">実績ｰ別紙1!$6:$6</definedName>
    <definedName name="Z_9B008D34_F000_412D_B848_95502D7DC370_.wvu.PrintTitles" localSheetId="13" hidden="1">'実績-別紙１－１ '!$4:$7</definedName>
    <definedName name="Z_9B008D34_F000_412D_B848_95502D7DC370_.wvu.PrintTitles" localSheetId="16" hidden="1">'実績-別紙2'!$5:$7</definedName>
    <definedName name="Z_9B008D34_F000_412D_B848_95502D7DC370_.wvu.PrintTitles" localSheetId="2" hidden="1">別紙1!$6:$6</definedName>
    <definedName name="Z_9B008D34_F000_412D_B848_95502D7DC370_.wvu.PrintTitles" localSheetId="6" hidden="1">'別紙１－１ '!$4:$7</definedName>
    <definedName name="Z_9B008D34_F000_412D_B848_95502D7DC370_.wvu.PrintTitles" localSheetId="4" hidden="1">別紙2!$5:$7</definedName>
    <definedName name="Z_9B008D34_F000_412D_B848_95502D7DC370_.wvu.PrintTitles" localSheetId="20" hidden="1">'別紙2（案２）'!$5:$7</definedName>
    <definedName name="Z_9B008D34_F000_412D_B848_95502D7DC370_.wvu.PrintTitles" localSheetId="9" hidden="1">'別紙２－２'!$5:$7</definedName>
    <definedName name="Z_9B008D34_F000_412D_B848_95502D7DC370_.wvu.Rows" localSheetId="12" hidden="1">実績ｰ別紙1!$33:$38</definedName>
    <definedName name="Z_9B008D34_F000_412D_B848_95502D7DC370_.wvu.Rows" localSheetId="2" hidden="1">別紙1!$28:$38</definedName>
    <definedName name="アスベスト除去等整備促進事業" localSheetId="10">[1]事業分類・区分!#REF!</definedName>
    <definedName name="アスベスト除去等整備促進事業">事業分類・区分!$B$73</definedName>
    <definedName name="アスベスト対策事業" localSheetId="10">[1]事業分類・区分!#REF!</definedName>
    <definedName name="アスベスト対策事業">事業分類・区分!$I$3</definedName>
    <definedName name="ドクターヘリ導入促進事業" localSheetId="10">[1]事業分類・区分!#REF!</definedName>
    <definedName name="ドクターヘリ導入促進事業">事業分類・区分!$B$34</definedName>
    <definedName name="ヘリコプター等添乗医師等確保事業" localSheetId="10">[1]事業分類・区分!#REF!</definedName>
    <definedName name="ヘリコプター等添乗医師等確保事業">事業分類・区分!$B$31</definedName>
    <definedName name="医療機関アクセス支援車整備事業" localSheetId="10">[1]事業分類・区分!#REF!</definedName>
    <definedName name="医療機関アクセス支援車整備事業">事業分類・区分!$B$72:$C$72</definedName>
    <definedName name="医療提供体制設備整備事業">事業分類・区分!$H$3:$H$26</definedName>
    <definedName name="医療連携体制推進事業" localSheetId="10">[1]事業分類・区分!#REF!</definedName>
    <definedName name="医療連携体制推進事業">事業分類・区分!$B$48</definedName>
    <definedName name="院内感染対策設備整備事業" localSheetId="10">[1]事業分類・区分!#REF!</definedName>
    <definedName name="院内感染対策設備整備事業">事業分類・区分!$B$69</definedName>
    <definedName name="院内感染地域支援ネットワーク事業" localSheetId="10">[1]事業分類・区分!#REF!</definedName>
    <definedName name="院内感染地域支援ネットワーク事業">事業分類・区分!$F$3</definedName>
    <definedName name="外国人看護師候補者就労研修支援事業" localSheetId="10">[1]事業分類・区分!#REF!</definedName>
    <definedName name="外国人看護師候補者就労研修支援事業">事業分類・区分!$B$43</definedName>
    <definedName name="環境調整室設備整備事業" localSheetId="10">[1]事業分類・区分!#REF!</definedName>
    <definedName name="環境調整室設備整備事業">事業分類・区分!$B$70</definedName>
    <definedName name="看護職員確保対策事業" localSheetId="10">[1]事業分類・区分!#REF!</definedName>
    <definedName name="看護職員確保対策事業">事業分類・区分!$D$3:$D$5</definedName>
    <definedName name="看護職員就業相談員派遣面接相談事業" localSheetId="10">[1]事業分類・区分!#REF!</definedName>
    <definedName name="看護職員就業相談員派遣面接相談事業">事業分類・区分!$B$44</definedName>
    <definedName name="基幹災害拠点病院設備整備事業">事業分類・区分!$B$62</definedName>
    <definedName name="休日夜間急患センター設備整備事業" localSheetId="10">[1]事業分類・区分!#REF!</definedName>
    <definedName name="休日夜間急患センター設備整備事業">事業分類・区分!$B$49</definedName>
    <definedName name="救急・周産期医療情報システム機能強化事業" localSheetId="10">[1]事業分類・区分!#REF!</definedName>
    <definedName name="救急・周産期医療情報システム機能強化事業">事業分類・区分!$B$38</definedName>
    <definedName name="救急医療情報センター_広域災害・救急医療情報システム_運営事業" localSheetId="10">[1]事業分類・区分!#REF!</definedName>
    <definedName name="救急医療情報センター_広域災害・救急医療情報システム_運営事業">事業分類・区分!$B$37</definedName>
    <definedName name="救急医療対策事業" localSheetId="10">[1]事業分類・区分!#REF!</definedName>
    <definedName name="救急医療対策事業">事業分類・区分!$B$3:$B$13</definedName>
    <definedName name="救急患者退院コーディネーター事業" localSheetId="10">[1]事業分類・区分!#REF!</definedName>
    <definedName name="救急患者退院コーディネーター事業">事業分類・区分!$B$39</definedName>
    <definedName name="救急救命士病院実習受入促進事業" localSheetId="10">[1]事業分類・区分!#REF!</definedName>
    <definedName name="救急救命士病院実習受入促進事業">事業分類・区分!$B$35</definedName>
    <definedName name="救命救急センター運営事業" localSheetId="10">[1]事業分類・区分!#REF!</definedName>
    <definedName name="救命救急センター運営事業">事業分類・区分!$B$32:$C$32</definedName>
    <definedName name="救命救急センター設備整備事業" localSheetId="10">[1]事業分類・区分!#REF!</definedName>
    <definedName name="救命救急センター設備整備事業">事業分類・区分!$B$52:$E$52</definedName>
    <definedName name="共同利用型病院運営事業" localSheetId="10">[1]事業分類・区分!#REF!</definedName>
    <definedName name="共同利用型病院運営事業">事業分類・区分!$B$30</definedName>
    <definedName name="共同利用施設設備整備事業_公的医療機関等による共同利用施設_" localSheetId="10">[1]事業分類・区分!#REF!</definedName>
    <definedName name="共同利用施設設備整備事業_公的医療機関等による共同利用施設_">事業分類・区分!$B$60</definedName>
    <definedName name="共同利用施設設備整備事業_地域医療支援病院の共同利用部門_" localSheetId="10">[1]事業分類・区分!#REF!</definedName>
    <definedName name="共同利用施設設備整備事業_地域医療支援病院の共同利用部門_">事業分類・区分!$B$61</definedName>
    <definedName name="航空搬送拠点臨時医療施設設備整備事業" localSheetId="10">[1]事業分類・区分!#REF!</definedName>
    <definedName name="航空搬送拠点臨時医療施設設備整備事業">事業分類・区分!$B$65</definedName>
    <definedName name="高度救命救急センター設備整備事業" localSheetId="10">[1]事業分類・区分!#REF!</definedName>
    <definedName name="高度救命救急センター設備整備事業">事業分類・区分!$B$53:$D$53</definedName>
    <definedName name="災害拠点精神科病院設備等整備事業">事業分類・区分!$B$66</definedName>
    <definedName name="歯科医療安全管理体制推進特別事業" localSheetId="10">[1]事業分類・区分!#REF!</definedName>
    <definedName name="歯科医療安全管理体制推進特別事業">事業分類・区分!$B$46</definedName>
    <definedName name="歯科保健医療対策事業" localSheetId="10">[1]事業分類・区分!#REF!</definedName>
    <definedName name="歯科保健医療対策事業">事業分類・区分!$E$3</definedName>
    <definedName name="自動体外式除細動器_ＡＥＤ_の普及啓発事業" localSheetId="10">[1]事業分類・区分!#REF!</definedName>
    <definedName name="自動体外式除細動器_ＡＥＤ_の普及啓発事業">事業分類・区分!$B$36</definedName>
    <definedName name="周産期医療施設設備整備事業" localSheetId="10">[1]事業分類・区分!#REF!</definedName>
    <definedName name="周産期医療施設設備整備事業">事業分類・区分!$B$58:$C$58</definedName>
    <definedName name="周産期医療対策事業" localSheetId="10">[1]事業分類・区分!#REF!</definedName>
    <definedName name="周産期医療対策事業">事業分類・区分!$B$40:$C$40</definedName>
    <definedName name="周産期医療対策事業等" localSheetId="10">[1]事業分類・区分!#REF!</definedName>
    <definedName name="周産期医療対策事業等">事業分類・区分!$C$3:$C$5</definedName>
    <definedName name="周産期母子医療センター運営事業" localSheetId="10">[1]事業分類・区分!#REF!</definedName>
    <definedName name="周産期母子医療センター運営事業">事業分類・区分!$B$41:$F$41</definedName>
    <definedName name="助産師出向等支援導入事業" localSheetId="10">[1]事業分類・区分!#REF!</definedName>
    <definedName name="助産師出向等支援導入事業">事業分類・区分!$B$45</definedName>
    <definedName name="小児医療施設設備整備事業" localSheetId="10">[1]事業分類・区分!#REF!</definedName>
    <definedName name="小児医療施設設備整備事業">事業分類・区分!$B$57</definedName>
    <definedName name="小児救急医療拠点病院設備整備事業" localSheetId="10">[1]事業分類・区分!#REF!</definedName>
    <definedName name="小児救急医療拠点病院設備整備事業">事業分類・区分!$B$54</definedName>
    <definedName name="小児救急遠隔医療設備整備事業" localSheetId="10">[1]事業分類・区分!#REF!</definedName>
    <definedName name="小児救急遠隔医療設備整備事業">事業分類・区分!$B$56</definedName>
    <definedName name="小児救命救急センター運営事業" localSheetId="10">[1]事業分類・区分!#REF!</definedName>
    <definedName name="小児救命救急センター運営事業">事業分類・区分!$B$33</definedName>
    <definedName name="小児集中治療室設備整備事業" localSheetId="10">[1]事業分類・区分!#REF!</definedName>
    <definedName name="小児集中治療室設備整備事業">事業分類・区分!$B$55</definedName>
    <definedName name="小児初期救急センター運営事業" localSheetId="10">[1]事業分類・区分!#REF!</definedName>
    <definedName name="小児初期救急センター運営事業">事業分類・区分!$B$29</definedName>
    <definedName name="小児初期救急センター設備整備事業" localSheetId="10">[1]事業分類・区分!#REF!</definedName>
    <definedName name="小児初期救急センター設備整備事業">事業分類・区分!$B$50</definedName>
    <definedName name="人工腎臓装置不足地域設備整備事業" localSheetId="10">[1]事業分類・区分!#REF!</definedName>
    <definedName name="人工腎臓装置不足地域設備整備事業">事業分類・区分!$B$67</definedName>
    <definedName name="地域医療対策事業" localSheetId="10">[1]事業分類・区分!#REF!</definedName>
    <definedName name="地域医療対策事業">事業分類・区分!$G$3</definedName>
    <definedName name="地域災害拠点病院設備整備事業">事業分類・区分!$B$63</definedName>
    <definedName name="地域療育支援施設設備整備事業" localSheetId="10">[1]事業分類・区分!#REF!</definedName>
    <definedName name="地域療育支援施設設備整備事業">事業分類・区分!$B$59</definedName>
    <definedName name="内視鏡訓練施設設備整備事業" localSheetId="10">[1]事業分類・区分!#REF!</definedName>
    <definedName name="内視鏡訓練施設設備整備事業">事業分類・区分!$B$71</definedName>
    <definedName name="病院群輪番制病院及び共同利用型病院設備整備事業" localSheetId="10">[1]事業分類・区分!#REF!</definedName>
    <definedName name="病院群輪番制病院及び共同利用型病院設備整備事業">事業分類・区分!$B$51:$C$51</definedName>
  </definedNames>
  <calcPr calcId="191029"/>
  <customWorkbookViews>
    <customWorkbookView name="山本 晃立(yamamoto-kouryuu.8s4) - 個人用ビュー" guid="{9B008D34-F000-412D-B848-95502D7DC370}" mergeInterval="0" personalView="1" maximized="1" xWindow="-1928" yWindow="-8" windowWidth="1936" windowHeight="1056" tabRatio="65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6" i="14" l="1"/>
  <c r="G144" i="14"/>
  <c r="G143" i="14"/>
  <c r="G127" i="14"/>
  <c r="G126" i="14"/>
  <c r="G146" i="7"/>
  <c r="G144" i="7"/>
  <c r="G143" i="7"/>
  <c r="G127" i="7"/>
  <c r="G126" i="7"/>
  <c r="G140" i="14"/>
  <c r="G139" i="14"/>
  <c r="G136" i="14"/>
  <c r="G135" i="14"/>
  <c r="G132" i="14"/>
  <c r="G131" i="14"/>
  <c r="G123" i="14"/>
  <c r="G122" i="14"/>
  <c r="G119" i="14"/>
  <c r="G118" i="14"/>
  <c r="G115" i="14"/>
  <c r="G114" i="14"/>
  <c r="G140" i="7"/>
  <c r="G139" i="7"/>
  <c r="G136" i="7"/>
  <c r="G135" i="7"/>
  <c r="G132" i="7"/>
  <c r="G131" i="7"/>
  <c r="G123" i="7"/>
  <c r="G122" i="7"/>
  <c r="G119" i="7"/>
  <c r="G118" i="7"/>
  <c r="G115" i="7"/>
  <c r="G114" i="7"/>
  <c r="I32" i="13"/>
  <c r="H32" i="13"/>
  <c r="N12" i="10"/>
  <c r="O20" i="17"/>
  <c r="O23" i="17"/>
  <c r="O22" i="17"/>
  <c r="H8" i="17"/>
  <c r="J8" i="17" s="1"/>
  <c r="O8" i="17" s="1"/>
  <c r="R8" i="17" s="1"/>
  <c r="I8" i="17"/>
  <c r="O23" i="5" l="1"/>
  <c r="O22" i="5"/>
  <c r="O9" i="5"/>
  <c r="O10" i="5"/>
  <c r="O11" i="5"/>
  <c r="O12" i="5"/>
  <c r="O13" i="5"/>
  <c r="O14" i="5"/>
  <c r="O15" i="5"/>
  <c r="O16" i="5"/>
  <c r="O17" i="5"/>
  <c r="O18" i="5"/>
  <c r="O19" i="5"/>
  <c r="O20" i="5"/>
  <c r="O21" i="5"/>
  <c r="O24" i="5"/>
  <c r="I9" i="5"/>
  <c r="I8" i="5"/>
  <c r="H8" i="5"/>
  <c r="J8" i="5"/>
  <c r="O8" i="5" s="1"/>
  <c r="G102" i="14"/>
  <c r="G101" i="14"/>
  <c r="G98" i="14"/>
  <c r="G95" i="14"/>
  <c r="G94" i="14"/>
  <c r="G91" i="14"/>
  <c r="G90" i="14"/>
  <c r="G86" i="14"/>
  <c r="G85" i="14"/>
  <c r="G82" i="14"/>
  <c r="G79" i="14"/>
  <c r="G78" i="14"/>
  <c r="G75" i="14"/>
  <c r="G74" i="14"/>
  <c r="D67" i="14"/>
  <c r="D63" i="14"/>
  <c r="D60" i="14"/>
  <c r="C60" i="14"/>
  <c r="G102" i="7"/>
  <c r="G101" i="7"/>
  <c r="G98" i="7"/>
  <c r="G95" i="7"/>
  <c r="G94" i="7"/>
  <c r="G91" i="7"/>
  <c r="G90" i="7"/>
  <c r="G86" i="7"/>
  <c r="G85" i="7"/>
  <c r="G82" i="7"/>
  <c r="G79" i="7"/>
  <c r="G78" i="7"/>
  <c r="G75" i="7"/>
  <c r="G74" i="7"/>
  <c r="D67" i="7"/>
  <c r="D63" i="7"/>
  <c r="D60" i="7" s="1"/>
  <c r="C60" i="7"/>
  <c r="I27" i="17"/>
  <c r="H27" i="17"/>
  <c r="G104" i="14" l="1"/>
  <c r="J27" i="17"/>
  <c r="O27" i="17"/>
  <c r="R27" i="17" s="1"/>
  <c r="G104" i="7"/>
  <c r="I23" i="5"/>
  <c r="H23" i="5"/>
  <c r="J23" i="5" s="1"/>
  <c r="M30" i="17"/>
  <c r="I28" i="17"/>
  <c r="H28" i="17"/>
  <c r="J28" i="17" s="1"/>
  <c r="H11" i="10"/>
  <c r="G11" i="10"/>
  <c r="I11" i="10" s="1"/>
  <c r="N11" i="10" s="1"/>
  <c r="D30" i="17"/>
  <c r="C13" i="10"/>
  <c r="D25" i="5"/>
  <c r="D13" i="10"/>
  <c r="E13" i="10"/>
  <c r="F13" i="10"/>
  <c r="J13" i="10"/>
  <c r="K13" i="10"/>
  <c r="L13" i="10"/>
  <c r="E30" i="17"/>
  <c r="F30" i="17"/>
  <c r="G30" i="17"/>
  <c r="K30" i="17"/>
  <c r="L30" i="17"/>
  <c r="Q30" i="17"/>
  <c r="H29" i="17"/>
  <c r="I29" i="17"/>
  <c r="D12" i="16"/>
  <c r="B12" i="16"/>
  <c r="O28" i="17" l="1"/>
  <c r="R28" i="17" s="1"/>
  <c r="J29" i="17"/>
  <c r="G10" i="10"/>
  <c r="I10" i="10" s="1"/>
  <c r="N10" i="10" s="1"/>
  <c r="H10" i="10"/>
  <c r="G12" i="10"/>
  <c r="I12" i="10" s="1"/>
  <c r="H12" i="10"/>
  <c r="D12" i="35"/>
  <c r="B12" i="35"/>
  <c r="O29" i="17" l="1"/>
  <c r="R29" i="17" s="1"/>
  <c r="Q25" i="5"/>
  <c r="P25" i="5"/>
  <c r="M25" i="5"/>
  <c r="L25" i="5"/>
  <c r="K25" i="5"/>
  <c r="G25" i="5"/>
  <c r="F25" i="5"/>
  <c r="E25" i="5"/>
  <c r="I24" i="17" l="1"/>
  <c r="H24" i="17"/>
  <c r="J24" i="17" s="1"/>
  <c r="I24" i="5"/>
  <c r="H24" i="5"/>
  <c r="J24" i="5" s="1"/>
  <c r="O24" i="17" l="1"/>
  <c r="R24" i="17" s="1"/>
  <c r="I26" i="17"/>
  <c r="H26" i="17"/>
  <c r="J26" i="17" l="1"/>
  <c r="I25" i="17"/>
  <c r="H25" i="17"/>
  <c r="H22" i="5"/>
  <c r="I22" i="5"/>
  <c r="O26" i="17" l="1"/>
  <c r="R26" i="17" s="1"/>
  <c r="J25" i="17"/>
  <c r="J22" i="5"/>
  <c r="C8" i="14"/>
  <c r="D11" i="14"/>
  <c r="D15" i="14"/>
  <c r="G22" i="14"/>
  <c r="G23" i="14"/>
  <c r="G26" i="14"/>
  <c r="G27" i="14"/>
  <c r="G30" i="14"/>
  <c r="G33" i="14"/>
  <c r="G34" i="14"/>
  <c r="G38" i="14"/>
  <c r="G39" i="14"/>
  <c r="G42" i="14"/>
  <c r="G43" i="14"/>
  <c r="G46" i="14"/>
  <c r="G49" i="14"/>
  <c r="G50" i="14"/>
  <c r="G50" i="7"/>
  <c r="G49" i="7"/>
  <c r="G46" i="7"/>
  <c r="G43" i="7"/>
  <c r="G42" i="7"/>
  <c r="G39" i="7"/>
  <c r="G38" i="7"/>
  <c r="G34" i="7"/>
  <c r="G33" i="7"/>
  <c r="G30" i="7"/>
  <c r="G27" i="7"/>
  <c r="G26" i="7"/>
  <c r="G23" i="7"/>
  <c r="G22" i="7"/>
  <c r="D15" i="7"/>
  <c r="D11" i="7"/>
  <c r="C8" i="7"/>
  <c r="D8" i="7" l="1"/>
  <c r="O25" i="17"/>
  <c r="R25" i="17" s="1"/>
  <c r="D8" i="14"/>
  <c r="G52" i="7"/>
  <c r="G52" i="14"/>
  <c r="A7" i="13"/>
  <c r="S9" i="10"/>
  <c r="H9" i="10"/>
  <c r="G9" i="10"/>
  <c r="S8" i="10"/>
  <c r="H8" i="10"/>
  <c r="G8" i="10"/>
  <c r="T21" i="5"/>
  <c r="I21" i="5"/>
  <c r="H21" i="5"/>
  <c r="T20" i="5"/>
  <c r="I20" i="5"/>
  <c r="H20" i="5"/>
  <c r="T19" i="5"/>
  <c r="I19" i="5"/>
  <c r="H19" i="5"/>
  <c r="T18" i="5"/>
  <c r="I18" i="5"/>
  <c r="H18" i="5"/>
  <c r="T17" i="5"/>
  <c r="I17" i="5"/>
  <c r="H17" i="5"/>
  <c r="T16" i="5"/>
  <c r="I16" i="5"/>
  <c r="H16" i="5"/>
  <c r="T15" i="5"/>
  <c r="I15" i="5"/>
  <c r="H15" i="5"/>
  <c r="T14" i="5"/>
  <c r="I14" i="5"/>
  <c r="H14" i="5"/>
  <c r="T13" i="5"/>
  <c r="I13" i="5"/>
  <c r="H13" i="5"/>
  <c r="T12" i="5"/>
  <c r="I12" i="5"/>
  <c r="H12" i="5"/>
  <c r="T11" i="5"/>
  <c r="I11" i="5"/>
  <c r="H11" i="5"/>
  <c r="T10" i="5"/>
  <c r="I10" i="5"/>
  <c r="H10" i="5"/>
  <c r="T9" i="5"/>
  <c r="H9" i="5"/>
  <c r="T8" i="5"/>
  <c r="J19" i="5" l="1"/>
  <c r="J15" i="5"/>
  <c r="G13" i="10"/>
  <c r="J12" i="5"/>
  <c r="H13" i="10"/>
  <c r="H25" i="5"/>
  <c r="J20" i="5"/>
  <c r="I9" i="10"/>
  <c r="N9" i="10" s="1"/>
  <c r="J11" i="5"/>
  <c r="J16" i="5"/>
  <c r="I25" i="5"/>
  <c r="A33" i="13"/>
  <c r="A34" i="13" s="1"/>
  <c r="A35" i="13" s="1"/>
  <c r="A36" i="13" s="1"/>
  <c r="A37" i="13" s="1"/>
  <c r="A38" i="13" s="1"/>
  <c r="A8" i="13"/>
  <c r="A12" i="13" s="1"/>
  <c r="A13" i="13" s="1"/>
  <c r="A14" i="13" s="1"/>
  <c r="A15" i="13" s="1"/>
  <c r="A16" i="13" s="1"/>
  <c r="A18" i="13" s="1"/>
  <c r="A19" i="13" s="1"/>
  <c r="A20" i="13" s="1"/>
  <c r="A21" i="13" s="1"/>
  <c r="A22" i="13" s="1"/>
  <c r="A23" i="13" s="1"/>
  <c r="A24" i="13" s="1"/>
  <c r="A25" i="13" s="1"/>
  <c r="A26" i="13" s="1"/>
  <c r="A27" i="13" s="1"/>
  <c r="A28" i="13" s="1"/>
  <c r="A29" i="13" s="1"/>
  <c r="A30" i="13" s="1"/>
  <c r="J10" i="5"/>
  <c r="J13" i="5"/>
  <c r="J17" i="5"/>
  <c r="J21" i="5"/>
  <c r="J18" i="5"/>
  <c r="J9" i="5"/>
  <c r="J14" i="5"/>
  <c r="I8" i="10"/>
  <c r="A7" i="3"/>
  <c r="I13" i="10" l="1"/>
  <c r="N8" i="10"/>
  <c r="N13" i="10" s="1"/>
  <c r="J25" i="5"/>
  <c r="O25" i="5"/>
  <c r="A8" i="3"/>
  <c r="A9" i="3" s="1"/>
  <c r="A10" i="3" s="1"/>
  <c r="A11" i="3" s="1"/>
  <c r="A12" i="3" s="1"/>
  <c r="A13" i="3" s="1"/>
  <c r="A14" i="3" s="1"/>
  <c r="A15" i="3" s="1"/>
  <c r="A16" i="3" s="1"/>
  <c r="A17" i="3" s="1"/>
  <c r="A18" i="3" s="1"/>
  <c r="A19" i="3" s="1"/>
  <c r="A20" i="3" s="1"/>
  <c r="A21" i="3" s="1"/>
  <c r="A22" i="3" s="1"/>
  <c r="A23" i="3" s="1"/>
  <c r="A24" i="3" s="1"/>
  <c r="A25" i="3" s="1"/>
  <c r="A26" i="3" s="1"/>
  <c r="C10" i="4"/>
  <c r="A28" i="3" l="1"/>
  <c r="A29" i="3" s="1"/>
  <c r="A30" i="3" s="1"/>
  <c r="A31" i="3" s="1"/>
  <c r="A32" i="3" s="1"/>
  <c r="A33" i="3" s="1"/>
  <c r="A34" i="3" s="1"/>
  <c r="A35" i="3" s="1"/>
  <c r="A36" i="3" s="1"/>
  <c r="A37" i="3" s="1"/>
  <c r="A38" i="3" s="1"/>
  <c r="F38" i="15"/>
  <c r="E38" i="15"/>
  <c r="D38" i="15"/>
  <c r="F33" i="15"/>
  <c r="E33" i="15"/>
  <c r="D33" i="15"/>
  <c r="F28" i="15"/>
  <c r="E28" i="15"/>
  <c r="D28" i="15"/>
  <c r="F23" i="15"/>
  <c r="E23" i="15"/>
  <c r="D23" i="15"/>
  <c r="F18" i="15"/>
  <c r="E18" i="15"/>
  <c r="D18" i="15"/>
  <c r="F13" i="15"/>
  <c r="E13" i="15"/>
  <c r="D13" i="15"/>
  <c r="F8" i="15"/>
  <c r="E8" i="15"/>
  <c r="D8" i="15"/>
  <c r="H22" i="17"/>
  <c r="I22" i="17"/>
  <c r="H23" i="17"/>
  <c r="I23" i="17"/>
  <c r="F43" i="15" l="1"/>
  <c r="D43" i="15"/>
  <c r="E43" i="15"/>
  <c r="J23" i="17"/>
  <c r="J22" i="17"/>
  <c r="R22" i="17" l="1"/>
  <c r="R23" i="17"/>
  <c r="F38" i="8"/>
  <c r="E38" i="8"/>
  <c r="D38" i="8"/>
  <c r="F33" i="8"/>
  <c r="E33" i="8"/>
  <c r="D33" i="8"/>
  <c r="F28" i="8"/>
  <c r="E28" i="8"/>
  <c r="D28" i="8"/>
  <c r="F23" i="8"/>
  <c r="E23" i="8"/>
  <c r="D23" i="8"/>
  <c r="F18" i="8"/>
  <c r="E18" i="8"/>
  <c r="D18" i="8"/>
  <c r="F13" i="8"/>
  <c r="E13" i="8"/>
  <c r="D13" i="8"/>
  <c r="F8" i="8"/>
  <c r="E8" i="8"/>
  <c r="D8" i="8"/>
  <c r="D43" i="8" l="1"/>
  <c r="F43" i="8"/>
  <c r="E43" i="8"/>
  <c r="U21" i="17"/>
  <c r="I21" i="17"/>
  <c r="H21" i="17"/>
  <c r="U20" i="17"/>
  <c r="I20" i="17"/>
  <c r="H20" i="17"/>
  <c r="U19" i="17"/>
  <c r="I19" i="17"/>
  <c r="H19" i="17"/>
  <c r="U18" i="17"/>
  <c r="I18" i="17"/>
  <c r="H18" i="17"/>
  <c r="U17" i="17"/>
  <c r="I17" i="17"/>
  <c r="H17" i="17"/>
  <c r="U16" i="17"/>
  <c r="I16" i="17"/>
  <c r="H16" i="17"/>
  <c r="U15" i="17"/>
  <c r="I15" i="17"/>
  <c r="H15" i="17"/>
  <c r="U14" i="17"/>
  <c r="I14" i="17"/>
  <c r="H14" i="17"/>
  <c r="U13" i="17"/>
  <c r="I13" i="17"/>
  <c r="H13" i="17"/>
  <c r="U12" i="17"/>
  <c r="I12" i="17"/>
  <c r="H12" i="17"/>
  <c r="U11" i="17"/>
  <c r="I11" i="17"/>
  <c r="H11" i="17"/>
  <c r="U10" i="17"/>
  <c r="I10" i="17"/>
  <c r="H10" i="17"/>
  <c r="U9" i="17"/>
  <c r="I9" i="17"/>
  <c r="H9" i="17"/>
  <c r="U8" i="17"/>
  <c r="J10" i="17" l="1"/>
  <c r="I30" i="17"/>
  <c r="H30" i="17"/>
  <c r="J9" i="17"/>
  <c r="J11" i="17"/>
  <c r="J12" i="17"/>
  <c r="J13" i="17"/>
  <c r="J14" i="17"/>
  <c r="J15" i="17"/>
  <c r="J16" i="17"/>
  <c r="J17" i="17"/>
  <c r="J18" i="17"/>
  <c r="J19" i="17"/>
  <c r="J20" i="17"/>
  <c r="J21" i="17"/>
  <c r="O12" i="17" l="1"/>
  <c r="R12" i="17" s="1"/>
  <c r="O21" i="17"/>
  <c r="R21" i="17" s="1"/>
  <c r="O9" i="17"/>
  <c r="O14" i="17"/>
  <c r="R14" i="17" s="1"/>
  <c r="O13" i="17"/>
  <c r="R13" i="17" s="1"/>
  <c r="R20" i="17"/>
  <c r="O19" i="17"/>
  <c r="R19" i="17" s="1"/>
  <c r="O11" i="17"/>
  <c r="R11" i="17" s="1"/>
  <c r="O18" i="17"/>
  <c r="R18" i="17" s="1"/>
  <c r="O17" i="17"/>
  <c r="R17" i="17" s="1"/>
  <c r="O16" i="17"/>
  <c r="R16" i="17" s="1"/>
  <c r="O15" i="17"/>
  <c r="R15" i="17" s="1"/>
  <c r="O10" i="17"/>
  <c r="R10" i="17" s="1"/>
  <c r="J30" i="17"/>
  <c r="O30" i="17" l="1"/>
  <c r="R9" i="17"/>
  <c r="R30" i="17"/>
  <c r="N21" i="21"/>
  <c r="G21" i="21"/>
  <c r="H21" i="21" s="1"/>
  <c r="K21" i="21" s="1"/>
  <c r="N20" i="21"/>
  <c r="G20" i="21"/>
  <c r="H20" i="21" s="1"/>
  <c r="K20" i="21" s="1"/>
  <c r="N19" i="21"/>
  <c r="G19" i="21"/>
  <c r="H19" i="21" s="1"/>
  <c r="K19" i="21" s="1"/>
  <c r="N18" i="21"/>
  <c r="G18" i="21"/>
  <c r="H18" i="21" s="1"/>
  <c r="K18" i="21" s="1"/>
  <c r="N17" i="21"/>
  <c r="G17" i="21"/>
  <c r="H17" i="21" s="1"/>
  <c r="K17" i="21" s="1"/>
  <c r="N16" i="21"/>
  <c r="G16" i="21"/>
  <c r="H16" i="21" s="1"/>
  <c r="K16" i="21" s="1"/>
  <c r="N15" i="21"/>
  <c r="G15" i="21"/>
  <c r="H15" i="21" s="1"/>
  <c r="K15" i="21" s="1"/>
  <c r="N14" i="21"/>
  <c r="G14" i="21"/>
  <c r="H14" i="21" s="1"/>
  <c r="K14" i="21" s="1"/>
  <c r="N13" i="21"/>
  <c r="G13" i="21"/>
  <c r="H13" i="21" s="1"/>
  <c r="K13" i="21" s="1"/>
  <c r="N12" i="21"/>
  <c r="G12" i="21"/>
  <c r="H12" i="21" s="1"/>
  <c r="K12" i="21" s="1"/>
  <c r="N11" i="21"/>
  <c r="G11" i="21"/>
  <c r="H11" i="21" s="1"/>
  <c r="K11" i="21" s="1"/>
  <c r="N10" i="21"/>
  <c r="G10" i="21"/>
  <c r="H10" i="21" s="1"/>
  <c r="K10" i="21" s="1"/>
  <c r="N9" i="21"/>
  <c r="G9" i="21"/>
  <c r="H9" i="21" s="1"/>
  <c r="K9" i="21" s="1"/>
  <c r="N8" i="21"/>
  <c r="H8" i="21"/>
  <c r="K8" i="21" s="1"/>
  <c r="G8" i="21"/>
  <c r="A8" i="21"/>
  <c r="A9" i="21" s="1"/>
  <c r="A10" i="21" s="1"/>
  <c r="A11" i="21" s="1"/>
  <c r="A12" i="21" s="1"/>
  <c r="A13" i="21" s="1"/>
  <c r="A14" i="21" s="1"/>
  <c r="A15" i="21" s="1"/>
  <c r="A16" i="21" s="1"/>
  <c r="A17" i="21" s="1"/>
  <c r="A18" i="21" s="1"/>
  <c r="A19" i="21" s="1"/>
  <c r="A20" i="21" s="1"/>
  <c r="A21" i="21" s="1"/>
  <c r="J3" i="21"/>
  <c r="K22" i="21" l="1"/>
  <c r="M9" i="24" l="1"/>
  <c r="M10" i="24"/>
  <c r="M11" i="24"/>
  <c r="M12" i="24"/>
  <c r="M13" i="24"/>
  <c r="M14" i="24"/>
  <c r="M15" i="24"/>
  <c r="M16" i="24"/>
  <c r="M17" i="24"/>
  <c r="M18" i="24"/>
  <c r="M19" i="24"/>
  <c r="M20" i="24"/>
  <c r="M21" i="24"/>
  <c r="M22" i="24"/>
  <c r="M23" i="24"/>
  <c r="M24" i="24"/>
  <c r="M25" i="24"/>
  <c r="M26" i="24"/>
  <c r="M27" i="24"/>
  <c r="M28" i="24"/>
  <c r="M29" i="24"/>
  <c r="M30" i="24"/>
  <c r="M31" i="24"/>
  <c r="M32" i="24"/>
  <c r="M8" i="24"/>
  <c r="C27" i="33"/>
  <c r="G56" i="33"/>
  <c r="G55" i="33"/>
  <c r="A8" i="27" l="1"/>
  <c r="A7" i="26"/>
  <c r="A7" i="23"/>
  <c r="A8" i="24" l="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P33" i="27"/>
  <c r="O33" i="27"/>
  <c r="B23" i="27"/>
  <c r="C23" i="27"/>
  <c r="D23" i="27"/>
  <c r="B24" i="27"/>
  <c r="C24" i="27"/>
  <c r="D24" i="27"/>
  <c r="B25" i="27"/>
  <c r="C25" i="27"/>
  <c r="D25" i="27"/>
  <c r="B26" i="27"/>
  <c r="C26" i="27"/>
  <c r="D26" i="27"/>
  <c r="B27" i="27"/>
  <c r="C27" i="27"/>
  <c r="D27" i="27"/>
  <c r="B28" i="27"/>
  <c r="C28" i="27"/>
  <c r="D28" i="27"/>
  <c r="B29" i="27"/>
  <c r="C29" i="27"/>
  <c r="D29" i="27"/>
  <c r="B30" i="27"/>
  <c r="C30" i="27"/>
  <c r="D30" i="27"/>
  <c r="B31" i="27"/>
  <c r="C31" i="27"/>
  <c r="D31" i="27"/>
  <c r="B32" i="27"/>
  <c r="C32" i="27"/>
  <c r="D32" i="27"/>
  <c r="B13" i="24"/>
  <c r="C13" i="24"/>
  <c r="D13" i="24"/>
  <c r="B14" i="24"/>
  <c r="C14" i="24"/>
  <c r="D14" i="24"/>
  <c r="B15" i="24"/>
  <c r="C15" i="24"/>
  <c r="D15" i="24"/>
  <c r="B16" i="24"/>
  <c r="C16" i="24"/>
  <c r="D16" i="24"/>
  <c r="B17" i="24"/>
  <c r="C17" i="24"/>
  <c r="D17" i="24"/>
  <c r="B18" i="24"/>
  <c r="C18" i="24"/>
  <c r="D18" i="24"/>
  <c r="B19" i="24"/>
  <c r="C19" i="24"/>
  <c r="D19" i="24"/>
  <c r="B20" i="24"/>
  <c r="C20" i="24"/>
  <c r="D20" i="24"/>
  <c r="B21" i="24"/>
  <c r="C21" i="24"/>
  <c r="D21" i="24"/>
  <c r="B22" i="24"/>
  <c r="C22" i="24"/>
  <c r="D22" i="24"/>
  <c r="B23" i="24"/>
  <c r="C23" i="24"/>
  <c r="D23" i="24"/>
  <c r="B24" i="24"/>
  <c r="C24" i="24"/>
  <c r="D24" i="24"/>
  <c r="B25" i="24"/>
  <c r="C25" i="24"/>
  <c r="D25" i="24"/>
  <c r="B26" i="24"/>
  <c r="C26" i="24"/>
  <c r="D26" i="24"/>
  <c r="B27" i="24"/>
  <c r="C27" i="24"/>
  <c r="D27" i="24"/>
  <c r="B28" i="24"/>
  <c r="C28" i="24"/>
  <c r="D28" i="24"/>
  <c r="B29" i="24"/>
  <c r="C29" i="24"/>
  <c r="D29" i="24"/>
  <c r="B30" i="24"/>
  <c r="C30" i="24"/>
  <c r="D30" i="24"/>
  <c r="B31" i="24"/>
  <c r="C31" i="24"/>
  <c r="D31" i="24"/>
  <c r="B32" i="24"/>
  <c r="C32" i="24"/>
  <c r="D32" i="24"/>
  <c r="G58" i="33" l="1"/>
  <c r="G54" i="33"/>
  <c r="G15" i="33"/>
  <c r="G16" i="33"/>
  <c r="G14" i="33"/>
  <c r="G13" i="33"/>
  <c r="G34" i="33"/>
  <c r="A9" i="27" l="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8" i="26"/>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8" i="23"/>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D68" i="33" l="1"/>
  <c r="G68" i="33" s="1"/>
  <c r="D65" i="33"/>
  <c r="G65" i="33" s="1"/>
  <c r="D60" i="33"/>
  <c r="G60" i="33" s="1"/>
  <c r="D50" i="33"/>
  <c r="G50" i="33" s="1"/>
  <c r="D48" i="33"/>
  <c r="D30" i="33"/>
  <c r="G30" i="33" s="1"/>
  <c r="D26" i="33"/>
  <c r="D24" i="33"/>
  <c r="G24" i="33" s="1"/>
  <c r="D21" i="33"/>
  <c r="G21" i="33" s="1"/>
  <c r="D19" i="33"/>
  <c r="G19" i="33" s="1"/>
  <c r="D17" i="33"/>
  <c r="G17" i="33" s="1"/>
  <c r="D7" i="33"/>
  <c r="G7" i="33" s="1"/>
  <c r="D5" i="33"/>
  <c r="G5" i="33" s="1"/>
  <c r="D3" i="33"/>
  <c r="G4" i="33"/>
  <c r="G6" i="33"/>
  <c r="G8" i="33"/>
  <c r="G9" i="33"/>
  <c r="G10" i="33"/>
  <c r="G11" i="33"/>
  <c r="G12" i="33"/>
  <c r="G18" i="33"/>
  <c r="G20" i="33"/>
  <c r="G22" i="33"/>
  <c r="G23" i="33"/>
  <c r="G25" i="33"/>
  <c r="G29" i="33"/>
  <c r="G31" i="33"/>
  <c r="G32" i="33"/>
  <c r="G33" i="33"/>
  <c r="G35" i="33"/>
  <c r="G36" i="33"/>
  <c r="G37" i="33"/>
  <c r="G38" i="33"/>
  <c r="G39" i="33"/>
  <c r="G40" i="33"/>
  <c r="G41" i="33"/>
  <c r="G42" i="33"/>
  <c r="G43" i="33"/>
  <c r="G44" i="33"/>
  <c r="G45" i="33"/>
  <c r="G46" i="33"/>
  <c r="G47" i="33"/>
  <c r="G48" i="33"/>
  <c r="G49" i="33"/>
  <c r="G51" i="33"/>
  <c r="G52" i="33"/>
  <c r="G53" i="33"/>
  <c r="G57" i="33"/>
  <c r="G59" i="33"/>
  <c r="G61" i="33"/>
  <c r="G62" i="33"/>
  <c r="G63" i="33"/>
  <c r="G64" i="33"/>
  <c r="G66" i="33"/>
  <c r="G67" i="33"/>
  <c r="G2" i="33"/>
  <c r="G3" i="33" l="1"/>
  <c r="T28" i="27"/>
  <c r="S26" i="24"/>
  <c r="T24" i="27"/>
  <c r="S16" i="24"/>
  <c r="S24" i="24"/>
  <c r="S18" i="24"/>
  <c r="S22" i="24"/>
  <c r="G26" i="33"/>
  <c r="D28" i="33"/>
  <c r="G28" i="33" s="1"/>
  <c r="D27" i="33"/>
  <c r="G27" i="33" s="1"/>
  <c r="S19" i="24" l="1"/>
  <c r="S31" i="24"/>
  <c r="U31" i="24" s="1"/>
  <c r="S14" i="24"/>
  <c r="U14" i="24" s="1"/>
  <c r="T30" i="27"/>
  <c r="V30" i="27" s="1"/>
  <c r="M30" i="27" s="1"/>
  <c r="T25" i="27"/>
  <c r="S25" i="24"/>
  <c r="U25" i="24" s="1"/>
  <c r="S23" i="24"/>
  <c r="U23" i="24" s="1"/>
  <c r="T32" i="27"/>
  <c r="V32" i="27" s="1"/>
  <c r="M32" i="27" s="1"/>
  <c r="T31" i="27"/>
  <c r="T27" i="27"/>
  <c r="S27" i="24"/>
  <c r="U27" i="24" s="1"/>
  <c r="T23" i="27"/>
  <c r="S28" i="24"/>
  <c r="S20" i="24"/>
  <c r="S29" i="24"/>
  <c r="U29" i="24" s="1"/>
  <c r="S17" i="24"/>
  <c r="U17" i="24" s="1"/>
  <c r="S32" i="24"/>
  <c r="S21" i="24"/>
  <c r="U21" i="24" s="1"/>
  <c r="T29" i="27"/>
  <c r="V29" i="27" s="1"/>
  <c r="M29" i="27" s="1"/>
  <c r="S13" i="24"/>
  <c r="U13" i="24" s="1"/>
  <c r="S15" i="24"/>
  <c r="S30" i="24"/>
  <c r="U30" i="24" s="1"/>
  <c r="T26" i="27"/>
  <c r="V26" i="27" s="1"/>
  <c r="M26" i="27" s="1"/>
  <c r="V24" i="27"/>
  <c r="M24" i="27" s="1"/>
  <c r="U32" i="24"/>
  <c r="U28" i="24"/>
  <c r="V25" i="27"/>
  <c r="M25" i="27" s="1"/>
  <c r="V23" i="27"/>
  <c r="M23" i="27" s="1"/>
  <c r="U24" i="24"/>
  <c r="U26" i="24"/>
  <c r="V31" i="27"/>
  <c r="M31" i="27" s="1"/>
  <c r="V28" i="27"/>
  <c r="M28" i="27" s="1"/>
  <c r="U16" i="24"/>
  <c r="U15" i="24"/>
  <c r="U19" i="24"/>
  <c r="U18" i="24"/>
  <c r="V27" i="27"/>
  <c r="M27" i="27" s="1"/>
  <c r="U20" i="24"/>
  <c r="U22" i="24"/>
  <c r="O3" i="24"/>
  <c r="K22" i="24" l="1"/>
  <c r="I22" i="24"/>
  <c r="N22" i="24"/>
  <c r="O22" i="24" s="1"/>
  <c r="I20" i="24"/>
  <c r="K20" i="24"/>
  <c r="N20" i="24"/>
  <c r="O20" i="24" s="1"/>
  <c r="I16" i="24"/>
  <c r="N16" i="24" s="1"/>
  <c r="O16" i="24" s="1"/>
  <c r="K16" i="24"/>
  <c r="I31" i="27"/>
  <c r="N31" i="27"/>
  <c r="K31" i="27"/>
  <c r="K29" i="24"/>
  <c r="I29" i="24"/>
  <c r="N29" i="24"/>
  <c r="O29" i="24" s="1"/>
  <c r="K32" i="24"/>
  <c r="I32" i="24"/>
  <c r="N32" i="24"/>
  <c r="O32" i="24" s="1"/>
  <c r="I23" i="24"/>
  <c r="K23" i="24"/>
  <c r="N23" i="24"/>
  <c r="O23" i="24" s="1"/>
  <c r="K30" i="24"/>
  <c r="I30" i="24"/>
  <c r="N30" i="24"/>
  <c r="O30" i="24" s="1"/>
  <c r="K18" i="24"/>
  <c r="I18" i="24"/>
  <c r="N18" i="24" s="1"/>
  <c r="O18" i="24" s="1"/>
  <c r="I28" i="27"/>
  <c r="N28" i="27"/>
  <c r="K28" i="27"/>
  <c r="K25" i="24"/>
  <c r="I25" i="24"/>
  <c r="N25" i="24"/>
  <c r="O25" i="24" s="1"/>
  <c r="I26" i="24"/>
  <c r="K26" i="24"/>
  <c r="N26" i="24"/>
  <c r="O26" i="24" s="1"/>
  <c r="K24" i="24"/>
  <c r="I24" i="24"/>
  <c r="N24" i="24"/>
  <c r="O24" i="24" s="1"/>
  <c r="K25" i="27"/>
  <c r="I25" i="27"/>
  <c r="N25" i="27"/>
  <c r="K28" i="24"/>
  <c r="I28" i="24"/>
  <c r="N28" i="24"/>
  <c r="O28" i="24" s="1"/>
  <c r="K24" i="27"/>
  <c r="I24" i="27"/>
  <c r="N24" i="27"/>
  <c r="K32" i="27"/>
  <c r="I32" i="27"/>
  <c r="N32" i="27"/>
  <c r="N26" i="27"/>
  <c r="I26" i="27"/>
  <c r="K26" i="27"/>
  <c r="K29" i="27"/>
  <c r="I29" i="27"/>
  <c r="N29" i="27"/>
  <c r="I30" i="27"/>
  <c r="K30" i="27"/>
  <c r="N30" i="27"/>
  <c r="I27" i="27"/>
  <c r="K27" i="27"/>
  <c r="N27" i="27"/>
  <c r="K19" i="24"/>
  <c r="I19" i="24"/>
  <c r="N19" i="24" s="1"/>
  <c r="O19" i="24" s="1"/>
  <c r="I14" i="24"/>
  <c r="K14" i="24"/>
  <c r="N14" i="24"/>
  <c r="O14" i="24" s="1"/>
  <c r="I17" i="24"/>
  <c r="K17" i="24"/>
  <c r="N17" i="24"/>
  <c r="O17" i="24" s="1"/>
  <c r="K31" i="24"/>
  <c r="I31" i="24"/>
  <c r="N31" i="24"/>
  <c r="O31" i="24" s="1"/>
  <c r="K21" i="24"/>
  <c r="I21" i="24"/>
  <c r="N21" i="24" s="1"/>
  <c r="O21" i="24" s="1"/>
  <c r="K15" i="24"/>
  <c r="I15" i="24"/>
  <c r="N15" i="24"/>
  <c r="O15" i="24" s="1"/>
  <c r="I27" i="24"/>
  <c r="K27" i="24"/>
  <c r="N27" i="24"/>
  <c r="O27" i="24" s="1"/>
  <c r="I23" i="27"/>
  <c r="K23" i="27"/>
  <c r="N23" i="27"/>
  <c r="K13" i="24"/>
  <c r="I13" i="24"/>
  <c r="N13" i="24"/>
  <c r="O13" i="24" s="1"/>
  <c r="D12" i="24"/>
  <c r="C12" i="24"/>
  <c r="S12" i="24" s="1"/>
  <c r="U12" i="24" s="1"/>
  <c r="B12" i="24"/>
  <c r="D11" i="24"/>
  <c r="C11" i="24"/>
  <c r="S11" i="24" s="1"/>
  <c r="U11" i="24" s="1"/>
  <c r="B11" i="24"/>
  <c r="D10" i="24"/>
  <c r="C10" i="24"/>
  <c r="S10" i="24" s="1"/>
  <c r="U10" i="24" s="1"/>
  <c r="B10" i="24"/>
  <c r="D9" i="24"/>
  <c r="C9" i="24"/>
  <c r="S9" i="24" s="1"/>
  <c r="U9" i="24" s="1"/>
  <c r="B9" i="24"/>
  <c r="D8" i="24"/>
  <c r="C8" i="24"/>
  <c r="S8" i="24" s="1"/>
  <c r="U8" i="24" s="1"/>
  <c r="K8" i="24" s="1"/>
  <c r="B8" i="24"/>
  <c r="I10" i="24" l="1"/>
  <c r="K10" i="24"/>
  <c r="I8" i="24"/>
  <c r="K12" i="24"/>
  <c r="I12" i="24"/>
  <c r="K9" i="24"/>
  <c r="I9" i="24"/>
  <c r="K11" i="24"/>
  <c r="I11" i="24"/>
  <c r="N11" i="24" s="1"/>
  <c r="O11" i="24" s="1"/>
  <c r="Q47" i="27"/>
  <c r="Q46" i="27"/>
  <c r="Q45" i="27"/>
  <c r="Q44" i="27"/>
  <c r="Q43" i="27"/>
  <c r="Q42" i="27"/>
  <c r="Q41" i="27"/>
  <c r="P48" i="24"/>
  <c r="P47" i="24"/>
  <c r="P46" i="24"/>
  <c r="P45" i="24"/>
  <c r="P44" i="24"/>
  <c r="P43" i="24"/>
  <c r="P42" i="24"/>
  <c r="P41" i="24"/>
  <c r="N48" i="24"/>
  <c r="N46" i="24"/>
  <c r="N44" i="24"/>
  <c r="N43" i="24"/>
  <c r="D22" i="27"/>
  <c r="C22" i="27"/>
  <c r="T22" i="27" s="1"/>
  <c r="V22" i="27" s="1"/>
  <c r="M22" i="27" s="1"/>
  <c r="B22" i="27"/>
  <c r="D21" i="27"/>
  <c r="C21" i="27"/>
  <c r="T21" i="27" s="1"/>
  <c r="V21" i="27" s="1"/>
  <c r="M21" i="27" s="1"/>
  <c r="B21" i="27"/>
  <c r="D20" i="27"/>
  <c r="C20" i="27"/>
  <c r="T20" i="27" s="1"/>
  <c r="V20" i="27" s="1"/>
  <c r="M20" i="27" s="1"/>
  <c r="B20" i="27"/>
  <c r="D19" i="27"/>
  <c r="C19" i="27"/>
  <c r="T19" i="27" s="1"/>
  <c r="V19" i="27" s="1"/>
  <c r="M19" i="27" s="1"/>
  <c r="B19" i="27"/>
  <c r="D18" i="27"/>
  <c r="C18" i="27"/>
  <c r="T18" i="27" s="1"/>
  <c r="V18" i="27" s="1"/>
  <c r="M18" i="27" s="1"/>
  <c r="B18" i="27"/>
  <c r="D17" i="27"/>
  <c r="C17" i="27"/>
  <c r="T17" i="27" s="1"/>
  <c r="V17" i="27" s="1"/>
  <c r="M17" i="27" s="1"/>
  <c r="B17" i="27"/>
  <c r="D16" i="27"/>
  <c r="C16" i="27"/>
  <c r="T16" i="27" s="1"/>
  <c r="V16" i="27" s="1"/>
  <c r="M16" i="27" s="1"/>
  <c r="B16" i="27"/>
  <c r="D15" i="27"/>
  <c r="C15" i="27"/>
  <c r="T15" i="27" s="1"/>
  <c r="V15" i="27" s="1"/>
  <c r="M15" i="27" s="1"/>
  <c r="B15" i="27"/>
  <c r="D14" i="27"/>
  <c r="C14" i="27"/>
  <c r="T14" i="27" s="1"/>
  <c r="V14" i="27" s="1"/>
  <c r="M14" i="27" s="1"/>
  <c r="B14" i="27"/>
  <c r="D13" i="27"/>
  <c r="C13" i="27"/>
  <c r="T13" i="27" s="1"/>
  <c r="V13" i="27" s="1"/>
  <c r="M13" i="27" s="1"/>
  <c r="B13" i="27"/>
  <c r="D12" i="27"/>
  <c r="C12" i="27"/>
  <c r="T12" i="27" s="1"/>
  <c r="V12" i="27" s="1"/>
  <c r="M12" i="27" s="1"/>
  <c r="B12" i="27"/>
  <c r="D11" i="27"/>
  <c r="C11" i="27"/>
  <c r="T11" i="27" s="1"/>
  <c r="V11" i="27" s="1"/>
  <c r="M11" i="27" s="1"/>
  <c r="B11" i="27"/>
  <c r="D10" i="27"/>
  <c r="C10" i="27"/>
  <c r="T10" i="27" s="1"/>
  <c r="V10" i="27" s="1"/>
  <c r="M10" i="27" s="1"/>
  <c r="B10" i="27"/>
  <c r="D9" i="27"/>
  <c r="C9" i="27"/>
  <c r="T9" i="27" s="1"/>
  <c r="V9" i="27" s="1"/>
  <c r="M9" i="27" s="1"/>
  <c r="B9" i="27"/>
  <c r="D8" i="27"/>
  <c r="T8" i="27"/>
  <c r="V8" i="27" s="1"/>
  <c r="M8" i="27" s="1"/>
  <c r="O3" i="27"/>
  <c r="P33" i="24"/>
  <c r="N10" i="24" l="1"/>
  <c r="O10" i="24" s="1"/>
  <c r="K15" i="27"/>
  <c r="N15" i="27"/>
  <c r="I15" i="27"/>
  <c r="K19" i="27"/>
  <c r="N19" i="27"/>
  <c r="I19" i="27"/>
  <c r="N10" i="27"/>
  <c r="I10" i="27"/>
  <c r="K10" i="27"/>
  <c r="N14" i="27"/>
  <c r="I14" i="27"/>
  <c r="K14" i="27"/>
  <c r="N18" i="27"/>
  <c r="I18" i="27"/>
  <c r="K18" i="27"/>
  <c r="N22" i="27"/>
  <c r="I22" i="27"/>
  <c r="K22" i="27"/>
  <c r="K9" i="27"/>
  <c r="I9" i="27"/>
  <c r="N9" i="27"/>
  <c r="K13" i="27"/>
  <c r="I13" i="27"/>
  <c r="N13" i="27"/>
  <c r="K17" i="27"/>
  <c r="I17" i="27"/>
  <c r="N17" i="27"/>
  <c r="K21" i="27"/>
  <c r="I21" i="27"/>
  <c r="N21" i="27"/>
  <c r="K11" i="27"/>
  <c r="I11" i="27"/>
  <c r="N11" i="27"/>
  <c r="I8" i="27"/>
  <c r="N8" i="27"/>
  <c r="K8" i="27"/>
  <c r="I12" i="27"/>
  <c r="N12" i="27"/>
  <c r="K12" i="27"/>
  <c r="I16" i="27"/>
  <c r="N16" i="27"/>
  <c r="K16" i="27"/>
  <c r="I20" i="27"/>
  <c r="N20" i="27"/>
  <c r="K20" i="27"/>
  <c r="N9" i="24"/>
  <c r="O9" i="24" s="1"/>
  <c r="N8" i="24"/>
  <c r="N47" i="24" s="1"/>
  <c r="N12" i="24"/>
  <c r="N42" i="27"/>
  <c r="P46" i="27"/>
  <c r="P44" i="27"/>
  <c r="P47" i="27"/>
  <c r="N48" i="27"/>
  <c r="N44" i="27"/>
  <c r="P43" i="27"/>
  <c r="P48" i="27"/>
  <c r="N43" i="27"/>
  <c r="P41" i="27"/>
  <c r="P45" i="27"/>
  <c r="Q48" i="27"/>
  <c r="Q49" i="27" s="1"/>
  <c r="N45" i="27"/>
  <c r="N46" i="27"/>
  <c r="N47" i="27"/>
  <c r="P42" i="27"/>
  <c r="P49" i="24"/>
  <c r="O8" i="24" l="1"/>
  <c r="N42" i="24"/>
  <c r="O12" i="24"/>
  <c r="N45" i="24"/>
  <c r="N41" i="27"/>
  <c r="N49" i="27" s="1"/>
  <c r="N33" i="24"/>
  <c r="N41" i="24"/>
  <c r="P49" i="27"/>
  <c r="N49" i="24" l="1"/>
</calcChain>
</file>

<file path=xl/sharedStrings.xml><?xml version="1.0" encoding="utf-8"?>
<sst xmlns="http://schemas.openxmlformats.org/spreadsheetml/2006/main" count="2141" uniqueCount="850">
  <si>
    <t>事業区分</t>
    <rPh sb="0" eb="2">
      <t>ジギョウ</t>
    </rPh>
    <rPh sb="2" eb="3">
      <t>ク</t>
    </rPh>
    <rPh sb="3" eb="4">
      <t>ブン</t>
    </rPh>
    <phoneticPr fontId="2"/>
  </si>
  <si>
    <t>施設の設置主体</t>
    <rPh sb="0" eb="2">
      <t>シセツ</t>
    </rPh>
    <rPh sb="3" eb="5">
      <t>セッチ</t>
    </rPh>
    <rPh sb="5" eb="7">
      <t>シュタイ</t>
    </rPh>
    <phoneticPr fontId="2"/>
  </si>
  <si>
    <t>施設（地区又は市町村）の名称</t>
    <rPh sb="0" eb="1">
      <t>シ</t>
    </rPh>
    <rPh sb="1" eb="2">
      <t>セツ</t>
    </rPh>
    <rPh sb="3" eb="5">
      <t>チク</t>
    </rPh>
    <rPh sb="5" eb="6">
      <t>マタ</t>
    </rPh>
    <rPh sb="7" eb="10">
      <t>シチョウソン</t>
    </rPh>
    <rPh sb="12" eb="13">
      <t>メイ</t>
    </rPh>
    <rPh sb="13" eb="14">
      <t>ショウ</t>
    </rPh>
    <phoneticPr fontId="2"/>
  </si>
  <si>
    <t>事業分類</t>
    <rPh sb="0" eb="2">
      <t>ジギョウ</t>
    </rPh>
    <rPh sb="2" eb="4">
      <t>ブンルイ</t>
    </rPh>
    <phoneticPr fontId="2"/>
  </si>
  <si>
    <t>番　　　　　号</t>
  </si>
  <si>
    <t>年　　月　　日</t>
  </si>
  <si>
    <t>厚生労働大臣　殿</t>
  </si>
  <si>
    <t>３　添付書類</t>
  </si>
  <si>
    <t>（作成要領）</t>
    <rPh sb="1" eb="3">
      <t>サクセイ</t>
    </rPh>
    <rPh sb="3" eb="5">
      <t>ヨウリョウ</t>
    </rPh>
    <phoneticPr fontId="2"/>
  </si>
  <si>
    <t>合　　計</t>
    <rPh sb="0" eb="1">
      <t>ゴウ</t>
    </rPh>
    <rPh sb="3" eb="4">
      <t>ケイ</t>
    </rPh>
    <phoneticPr fontId="2"/>
  </si>
  <si>
    <t>円</t>
    <rPh sb="0" eb="1">
      <t>エン</t>
    </rPh>
    <phoneticPr fontId="2"/>
  </si>
  <si>
    <t>(D)</t>
    <phoneticPr fontId="2"/>
  </si>
  <si>
    <t>(C)</t>
    <phoneticPr fontId="2"/>
  </si>
  <si>
    <t>備　考</t>
    <rPh sb="0" eb="1">
      <t>ソナエ</t>
    </rPh>
    <rPh sb="2" eb="3">
      <t>コウ</t>
    </rPh>
    <phoneticPr fontId="2"/>
  </si>
  <si>
    <t>選定額</t>
    <rPh sb="0" eb="1">
      <t>セン</t>
    </rPh>
    <rPh sb="1" eb="2">
      <t>サダム</t>
    </rPh>
    <rPh sb="2" eb="3">
      <t>ガク</t>
    </rPh>
    <phoneticPr fontId="2"/>
  </si>
  <si>
    <t>交付決定額</t>
    <rPh sb="0" eb="2">
      <t>コウフ</t>
    </rPh>
    <rPh sb="2" eb="4">
      <t>ケッテイ</t>
    </rPh>
    <rPh sb="4" eb="5">
      <t>ガク</t>
    </rPh>
    <phoneticPr fontId="2"/>
  </si>
  <si>
    <t>（別紙１）</t>
    <rPh sb="1" eb="3">
      <t>ベッシ</t>
    </rPh>
    <phoneticPr fontId="2"/>
  </si>
  <si>
    <t>（別紙２）</t>
    <rPh sb="1" eb="3">
      <t>ベッシ</t>
    </rPh>
    <phoneticPr fontId="2"/>
  </si>
  <si>
    <t>外国人看護師候補者就労研修支援事業</t>
  </si>
  <si>
    <t>看護職員就業相談員派遣面接相談事業</t>
  </si>
  <si>
    <t>地域療育支援施設設備整備事業</t>
  </si>
  <si>
    <t>４　添付書類</t>
    <phoneticPr fontId="2"/>
  </si>
  <si>
    <t>１　精　算　額</t>
    <phoneticPr fontId="2"/>
  </si>
  <si>
    <t>３　医療提供体制推進事業費補助金精算額算出内訳</t>
    <phoneticPr fontId="2"/>
  </si>
  <si>
    <t>・総事業費及び寄付金その他収入額を証する資料</t>
    <phoneticPr fontId="2"/>
  </si>
  <si>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</si>
  <si>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</si>
  <si>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</si>
  <si>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</si>
  <si>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</si>
  <si>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</si>
  <si>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</si>
  <si>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</si>
  <si>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2"/>
  </si>
  <si>
    <t>　（目）医療提供体制推進</t>
    <rPh sb="2" eb="3">
      <t>モク</t>
    </rPh>
    <rPh sb="4" eb="6">
      <t>イリョウ</t>
    </rPh>
    <rPh sb="6" eb="8">
      <t>テイキョウ</t>
    </rPh>
    <rPh sb="8" eb="10">
      <t>タイセイ</t>
    </rPh>
    <rPh sb="10" eb="12">
      <t>スイシン</t>
    </rPh>
    <phoneticPr fontId="2"/>
  </si>
  <si>
    <t>（項）医療提供体制基盤整備費</t>
    <rPh sb="1" eb="2">
      <t>コウ</t>
    </rPh>
    <rPh sb="3" eb="5">
      <t>イリョウ</t>
    </rPh>
    <rPh sb="5" eb="7">
      <t>テイキョウ</t>
    </rPh>
    <rPh sb="7" eb="9">
      <t>タイセイ</t>
    </rPh>
    <rPh sb="9" eb="11">
      <t>キバン</t>
    </rPh>
    <rPh sb="11" eb="14">
      <t>セイビヒ</t>
    </rPh>
    <phoneticPr fontId="2"/>
  </si>
  <si>
    <t>相　当　額</t>
    <rPh sb="0" eb="1">
      <t>ソウ</t>
    </rPh>
    <rPh sb="2" eb="3">
      <t>トウ</t>
    </rPh>
    <rPh sb="4" eb="5">
      <t>ガク</t>
    </rPh>
    <phoneticPr fontId="2"/>
  </si>
  <si>
    <t>うち補助金</t>
    <rPh sb="2" eb="5">
      <t>ホジョキン</t>
    </rPh>
    <phoneticPr fontId="2"/>
  </si>
  <si>
    <t>科　目</t>
    <rPh sb="0" eb="1">
      <t>カ</t>
    </rPh>
    <rPh sb="2" eb="3">
      <t>メ</t>
    </rPh>
    <phoneticPr fontId="2"/>
  </si>
  <si>
    <t>収入済額</t>
    <rPh sb="0" eb="2">
      <t>シュウニュウ</t>
    </rPh>
    <rPh sb="2" eb="3">
      <t>ズ</t>
    </rPh>
    <rPh sb="3" eb="4">
      <t>ガク</t>
    </rPh>
    <phoneticPr fontId="2"/>
  </si>
  <si>
    <t>予算現額</t>
    <rPh sb="0" eb="2">
      <t>ヨサン</t>
    </rPh>
    <rPh sb="2" eb="3">
      <t>ウツツ</t>
    </rPh>
    <rPh sb="3" eb="4">
      <t>ガク</t>
    </rPh>
    <phoneticPr fontId="2"/>
  </si>
  <si>
    <t>の　　額</t>
  </si>
  <si>
    <t>翌年度繰越額</t>
    <rPh sb="0" eb="3">
      <t>ヨクネンド</t>
    </rPh>
    <rPh sb="3" eb="4">
      <t>ク</t>
    </rPh>
    <rPh sb="4" eb="5">
      <t>コ</t>
    </rPh>
    <rPh sb="5" eb="6">
      <t>ガク</t>
    </rPh>
    <phoneticPr fontId="2"/>
  </si>
  <si>
    <t>支出済額</t>
    <rPh sb="0" eb="2">
      <t>シシュツ</t>
    </rPh>
    <rPh sb="2" eb="3">
      <t>ズ</t>
    </rPh>
    <phoneticPr fontId="2"/>
  </si>
  <si>
    <t>予算現額</t>
  </si>
  <si>
    <t>交付決定</t>
    <rPh sb="0" eb="2">
      <t>コウフ</t>
    </rPh>
    <rPh sb="2" eb="4">
      <t>ケッテイ</t>
    </rPh>
    <phoneticPr fontId="2"/>
  </si>
  <si>
    <t>地　方　公　共　団　体</t>
    <rPh sb="0" eb="1">
      <t>チ</t>
    </rPh>
    <rPh sb="2" eb="3">
      <t>カタ</t>
    </rPh>
    <rPh sb="4" eb="5">
      <t>コウ</t>
    </rPh>
    <rPh sb="6" eb="7">
      <t>トモ</t>
    </rPh>
    <rPh sb="8" eb="9">
      <t>ダン</t>
    </rPh>
    <rPh sb="10" eb="11">
      <t>カラダ</t>
    </rPh>
    <phoneticPr fontId="2"/>
  </si>
  <si>
    <t>国</t>
    <rPh sb="0" eb="1">
      <t>クニ</t>
    </rPh>
    <phoneticPr fontId="2"/>
  </si>
  <si>
    <t>別紙１</t>
    <rPh sb="0" eb="2">
      <t>ベッシ</t>
    </rPh>
    <phoneticPr fontId="2"/>
  </si>
  <si>
    <t>殿</t>
    <phoneticPr fontId="2"/>
  </si>
  <si>
    <t xml:space="preserve">  </t>
    <phoneticPr fontId="2"/>
  </si>
  <si>
    <t>　</t>
    <phoneticPr fontId="2"/>
  </si>
  <si>
    <t>都道府県知事又は広域連合長</t>
    <rPh sb="6" eb="7">
      <t>マタ</t>
    </rPh>
    <phoneticPr fontId="2"/>
  </si>
  <si>
    <t>別表２の第１欄に定める事業分類</t>
    <phoneticPr fontId="2"/>
  </si>
  <si>
    <t>別表２の第２欄に定める事業区分</t>
    <phoneticPr fontId="2"/>
  </si>
  <si>
    <t>救急医療対策事業</t>
    <phoneticPr fontId="2"/>
  </si>
  <si>
    <t>周産期医療対策事業等</t>
    <phoneticPr fontId="2"/>
  </si>
  <si>
    <t>看護職員確保対策事業</t>
    <phoneticPr fontId="2"/>
  </si>
  <si>
    <t>歯科保健医療対策事業</t>
    <phoneticPr fontId="2"/>
  </si>
  <si>
    <t>院内感染地域支援ネットワーク事業</t>
    <phoneticPr fontId="2"/>
  </si>
  <si>
    <t>地域医療対策事業</t>
    <phoneticPr fontId="2"/>
  </si>
  <si>
    <t>医療提供体制設備整備事業</t>
    <phoneticPr fontId="2"/>
  </si>
  <si>
    <t>別表２の第３欄に定める種目</t>
    <rPh sb="11" eb="13">
      <t>シュモク</t>
    </rPh>
    <phoneticPr fontId="2"/>
  </si>
  <si>
    <t>救命救急センター</t>
    <rPh sb="0" eb="2">
      <t>キュウメイ</t>
    </rPh>
    <rPh sb="2" eb="4">
      <t>キュウキュウ</t>
    </rPh>
    <phoneticPr fontId="2"/>
  </si>
  <si>
    <t>地域救命救急センター</t>
    <rPh sb="0" eb="2">
      <t>チイキ</t>
    </rPh>
    <rPh sb="2" eb="4">
      <t>キュウメイ</t>
    </rPh>
    <rPh sb="4" eb="6">
      <t>キュウキュウ</t>
    </rPh>
    <phoneticPr fontId="2"/>
  </si>
  <si>
    <t>周産期医療協議会等</t>
    <rPh sb="0" eb="3">
      <t>シュウサンキ</t>
    </rPh>
    <rPh sb="3" eb="5">
      <t>イリョウ</t>
    </rPh>
    <rPh sb="5" eb="8">
      <t>キョウギカイ</t>
    </rPh>
    <rPh sb="8" eb="9">
      <t>トウ</t>
    </rPh>
    <phoneticPr fontId="2"/>
  </si>
  <si>
    <t>搬送コーディネーター</t>
    <rPh sb="0" eb="2">
      <t>ハンソウ</t>
    </rPh>
    <phoneticPr fontId="2"/>
  </si>
  <si>
    <t>地域周産期母子医療センター</t>
    <rPh sb="0" eb="2">
      <t>チイキ</t>
    </rPh>
    <rPh sb="2" eb="5">
      <t>シュウサンキ</t>
    </rPh>
    <rPh sb="5" eb="7">
      <t>ボシ</t>
    </rPh>
    <rPh sb="7" eb="9">
      <t>イリョウ</t>
    </rPh>
    <phoneticPr fontId="2"/>
  </si>
  <si>
    <t>麻酔科医配置加算</t>
    <rPh sb="0" eb="3">
      <t>マスイカ</t>
    </rPh>
    <rPh sb="3" eb="4">
      <t>イ</t>
    </rPh>
    <rPh sb="4" eb="6">
      <t>ハイチ</t>
    </rPh>
    <rPh sb="6" eb="8">
      <t>カサン</t>
    </rPh>
    <phoneticPr fontId="2"/>
  </si>
  <si>
    <t>医療機器</t>
    <rPh sb="0" eb="2">
      <t>イリョウ</t>
    </rPh>
    <rPh sb="2" eb="4">
      <t>キキ</t>
    </rPh>
    <phoneticPr fontId="2"/>
  </si>
  <si>
    <t>心電図受信装置</t>
    <rPh sb="0" eb="3">
      <t>シンデンズ</t>
    </rPh>
    <rPh sb="3" eb="5">
      <t>ジュシン</t>
    </rPh>
    <rPh sb="5" eb="7">
      <t>ソウチ</t>
    </rPh>
    <phoneticPr fontId="2"/>
  </si>
  <si>
    <t>ドクターカー</t>
    <phoneticPr fontId="2"/>
  </si>
  <si>
    <t>無線装置</t>
    <rPh sb="0" eb="2">
      <t>ムセン</t>
    </rPh>
    <rPh sb="2" eb="4">
      <t>ソウチ</t>
    </rPh>
    <phoneticPr fontId="2"/>
  </si>
  <si>
    <t>広範囲熱傷用医療機器</t>
    <rPh sb="0" eb="3">
      <t>コウハンイ</t>
    </rPh>
    <rPh sb="3" eb="5">
      <t>ネッショウ</t>
    </rPh>
    <rPh sb="5" eb="6">
      <t>ヨウ</t>
    </rPh>
    <rPh sb="6" eb="8">
      <t>イリョウ</t>
    </rPh>
    <rPh sb="8" eb="10">
      <t>キキ</t>
    </rPh>
    <phoneticPr fontId="2"/>
  </si>
  <si>
    <t>指肢切断用医療機器</t>
    <rPh sb="0" eb="1">
      <t>ユビ</t>
    </rPh>
    <rPh sb="1" eb="2">
      <t>アシ</t>
    </rPh>
    <rPh sb="2" eb="5">
      <t>セツダンヨウ</t>
    </rPh>
    <rPh sb="5" eb="7">
      <t>イリョウ</t>
    </rPh>
    <rPh sb="7" eb="9">
      <t>キキ</t>
    </rPh>
    <phoneticPr fontId="2"/>
  </si>
  <si>
    <t>急性中毒用医療機器</t>
    <rPh sb="0" eb="2">
      <t>キュウセイ</t>
    </rPh>
    <rPh sb="2" eb="4">
      <t>チュウドク</t>
    </rPh>
    <rPh sb="4" eb="5">
      <t>ヨウ</t>
    </rPh>
    <rPh sb="5" eb="7">
      <t>イリョウ</t>
    </rPh>
    <rPh sb="7" eb="9">
      <t>キキ</t>
    </rPh>
    <phoneticPr fontId="2"/>
  </si>
  <si>
    <t>遠隔医療設備</t>
    <rPh sb="0" eb="2">
      <t>エンカク</t>
    </rPh>
    <rPh sb="2" eb="4">
      <t>イリョウ</t>
    </rPh>
    <rPh sb="4" eb="6">
      <t>セツビ</t>
    </rPh>
    <phoneticPr fontId="2"/>
  </si>
  <si>
    <t>共同利用高額医療機器</t>
    <rPh sb="0" eb="2">
      <t>キョウドウ</t>
    </rPh>
    <rPh sb="2" eb="4">
      <t>リヨウ</t>
    </rPh>
    <rPh sb="4" eb="6">
      <t>コウガク</t>
    </rPh>
    <rPh sb="6" eb="8">
      <t>イリョウ</t>
    </rPh>
    <rPh sb="8" eb="10">
      <t>キキ</t>
    </rPh>
    <phoneticPr fontId="2"/>
  </si>
  <si>
    <t>医療機器等</t>
    <rPh sb="0" eb="2">
      <t>イリョウ</t>
    </rPh>
    <rPh sb="2" eb="4">
      <t>キキ</t>
    </rPh>
    <rPh sb="4" eb="5">
      <t>トウ</t>
    </rPh>
    <phoneticPr fontId="2"/>
  </si>
  <si>
    <t>ＮＢＣ災害・テロ対策設備整備事業</t>
  </si>
  <si>
    <t>ＮＢＣ災害・テロ対策設用医療機器等</t>
    <rPh sb="11" eb="12">
      <t>ヨウ</t>
    </rPh>
    <rPh sb="12" eb="14">
      <t>イリョウ</t>
    </rPh>
    <rPh sb="14" eb="16">
      <t>キキ</t>
    </rPh>
    <rPh sb="16" eb="17">
      <t>トウ</t>
    </rPh>
    <phoneticPr fontId="2"/>
  </si>
  <si>
    <t>人工腎臓装置</t>
    <rPh sb="0" eb="2">
      <t>ジンコウ</t>
    </rPh>
    <rPh sb="2" eb="4">
      <t>ジンゾウ</t>
    </rPh>
    <rPh sb="4" eb="6">
      <t>ソウチ</t>
    </rPh>
    <phoneticPr fontId="2"/>
  </si>
  <si>
    <t>初度設備</t>
    <rPh sb="0" eb="2">
      <t>ショド</t>
    </rPh>
    <rPh sb="2" eb="4">
      <t>セツビ</t>
    </rPh>
    <phoneticPr fontId="2"/>
  </si>
  <si>
    <t>検査機器</t>
    <rPh sb="0" eb="2">
      <t>ケンサ</t>
    </rPh>
    <rPh sb="2" eb="4">
      <t>キキ</t>
    </rPh>
    <phoneticPr fontId="2"/>
  </si>
  <si>
    <t>手術台等</t>
    <rPh sb="0" eb="3">
      <t>シュジュツダイ</t>
    </rPh>
    <rPh sb="3" eb="4">
      <t>トウ</t>
    </rPh>
    <phoneticPr fontId="2"/>
  </si>
  <si>
    <t>ワゴン車等</t>
    <rPh sb="3" eb="4">
      <t>シャ</t>
    </rPh>
    <rPh sb="4" eb="5">
      <t>トウ</t>
    </rPh>
    <phoneticPr fontId="2"/>
  </si>
  <si>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</si>
  <si>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</si>
  <si>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</si>
  <si>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</si>
  <si>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</si>
  <si>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</si>
  <si>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</si>
  <si>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</si>
  <si>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</si>
  <si>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</si>
  <si>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</si>
  <si>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</si>
  <si>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</si>
  <si>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</si>
  <si>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2"/>
  </si>
  <si>
    <t>医療機関アクセス支援車整備事業</t>
    <phoneticPr fontId="2"/>
  </si>
  <si>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</si>
  <si>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</si>
  <si>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</si>
  <si>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</si>
  <si>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</si>
  <si>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</si>
  <si>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</si>
  <si>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</si>
  <si>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</si>
  <si>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</si>
  <si>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</si>
  <si>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</si>
  <si>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2"/>
  </si>
  <si>
    <t>日中一時支援事業</t>
    <rPh sb="0" eb="2">
      <t>ニッチュウ</t>
    </rPh>
    <rPh sb="2" eb="4">
      <t>イチジ</t>
    </rPh>
    <rPh sb="4" eb="6">
      <t>シエン</t>
    </rPh>
    <rPh sb="6" eb="8">
      <t>ジギョウ</t>
    </rPh>
    <phoneticPr fontId="2"/>
  </si>
  <si>
    <t>臨床心理技術者配置加算</t>
    <rPh sb="0" eb="2">
      <t>リンショウ</t>
    </rPh>
    <rPh sb="2" eb="4">
      <t>シンリ</t>
    </rPh>
    <rPh sb="4" eb="6">
      <t>ギジュツ</t>
    </rPh>
    <rPh sb="7" eb="9">
      <t>ハイチ</t>
    </rPh>
    <rPh sb="9" eb="11">
      <t>カサン</t>
    </rPh>
    <phoneticPr fontId="2"/>
  </si>
  <si>
    <t>別表2</t>
    <rPh sb="0" eb="2">
      <t>ベッピョウ</t>
    </rPh>
    <phoneticPr fontId="2"/>
  </si>
  <si>
    <t>事業分類（別表２の第１欄）</t>
    <phoneticPr fontId="2"/>
  </si>
  <si>
    <t>事業区分（別表２の第２欄）</t>
    <phoneticPr fontId="2"/>
  </si>
  <si>
    <t>種目（別表２の第３欄）</t>
    <rPh sb="0" eb="2">
      <t>シュモク</t>
    </rPh>
    <phoneticPr fontId="2"/>
  </si>
  <si>
    <t>補助率（別表２の第６欄）</t>
    <rPh sb="0" eb="3">
      <t>ホジョリツ</t>
    </rPh>
    <phoneticPr fontId="2"/>
  </si>
  <si>
    <t>係数ａ（別表３の第３欄）</t>
    <rPh sb="0" eb="2">
      <t>ケイスウ</t>
    </rPh>
    <rPh sb="4" eb="6">
      <t>ベッピョウ</t>
    </rPh>
    <rPh sb="8" eb="9">
      <t>ダイ</t>
    </rPh>
    <rPh sb="10" eb="11">
      <t>ラン</t>
    </rPh>
    <phoneticPr fontId="2"/>
  </si>
  <si>
    <t>係数b（別表３の第４欄）</t>
    <rPh sb="0" eb="2">
      <t>ケイスウ</t>
    </rPh>
    <phoneticPr fontId="2"/>
  </si>
  <si>
    <t>施設（地区又は市町村）の名称</t>
    <rPh sb="0" eb="1">
      <t>シ</t>
    </rPh>
    <rPh sb="1" eb="2">
      <t>セツ</t>
    </rPh>
    <rPh sb="3" eb="5">
      <t>チク</t>
    </rPh>
    <rPh sb="5" eb="6">
      <t>マタ</t>
    </rPh>
    <phoneticPr fontId="2"/>
  </si>
  <si>
    <t>別表2の第3欄に定める種目</t>
    <phoneticPr fontId="2"/>
  </si>
  <si>
    <t>別表2の第4欄に定める基準額　　　</t>
    <phoneticPr fontId="2"/>
  </si>
  <si>
    <t xml:space="preserve">別表2の第5欄に定める対象経費の支出予定額　　 </t>
    <rPh sb="8" eb="9">
      <t>サダ</t>
    </rPh>
    <rPh sb="11" eb="13">
      <t>タイショウ</t>
    </rPh>
    <phoneticPr fontId="2"/>
  </si>
  <si>
    <t>総事業費から寄付金その他収入額を控除した額　</t>
    <rPh sb="6" eb="7">
      <t>ヤドリキ</t>
    </rPh>
    <rPh sb="7" eb="8">
      <t>フ</t>
    </rPh>
    <rPh sb="8" eb="9">
      <t>キン</t>
    </rPh>
    <rPh sb="11" eb="12">
      <t>ホカ</t>
    </rPh>
    <phoneticPr fontId="2"/>
  </si>
  <si>
    <t>交付額</t>
    <phoneticPr fontId="2"/>
  </si>
  <si>
    <t>調整方法
調整係数等</t>
    <phoneticPr fontId="2"/>
  </si>
  <si>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2"/>
  </si>
  <si>
    <t>(F)</t>
    <phoneticPr fontId="2"/>
  </si>
  <si>
    <t>(G)</t>
    <phoneticPr fontId="2"/>
  </si>
  <si>
    <t>(H)</t>
    <phoneticPr fontId="2"/>
  </si>
  <si>
    <t>（I)</t>
    <phoneticPr fontId="2"/>
  </si>
  <si>
    <t>（J)</t>
    <phoneticPr fontId="2"/>
  </si>
  <si>
    <t>（K)</t>
    <phoneticPr fontId="2"/>
  </si>
  <si>
    <t>　　　年　　月　　日第　　　号で交付決定を受けた○○○補助金について、交付決定通知により付された条件に基づき、下記のとおり報告する。</t>
    <phoneticPr fontId="2"/>
  </si>
  <si>
    <t>第３号様式</t>
    <rPh sb="0" eb="1">
      <t>ダイ</t>
    </rPh>
    <rPh sb="2" eb="3">
      <t>ゴウ</t>
    </rPh>
    <rPh sb="3" eb="5">
      <t>ヨウシキ</t>
    </rPh>
    <phoneticPr fontId="2"/>
  </si>
  <si>
    <t>第４号様式</t>
    <phoneticPr fontId="2"/>
  </si>
  <si>
    <t>第５号様式</t>
    <phoneticPr fontId="2"/>
  </si>
  <si>
    <t>第６号様式</t>
    <phoneticPr fontId="2"/>
  </si>
  <si>
    <t>　年　月　日</t>
    <rPh sb="1" eb="2">
      <t>ネン</t>
    </rPh>
    <rPh sb="3" eb="4">
      <t>ツキ</t>
    </rPh>
    <rPh sb="5" eb="6">
      <t>ヒ</t>
    </rPh>
    <phoneticPr fontId="2"/>
  </si>
  <si>
    <t>事業計画の概要</t>
    <rPh sb="0" eb="2">
      <t>ジギョウ</t>
    </rPh>
    <rPh sb="2" eb="4">
      <t>ケイカク</t>
    </rPh>
    <rPh sb="5" eb="7">
      <t>ガイヨウ</t>
    </rPh>
    <phoneticPr fontId="2"/>
  </si>
  <si>
    <t>　　　年　　月　　日厚生労働省発医政    第  号をもって交付決定を受けた　　　　年度医療提供体制推進事業費補助金に係る事業実績については、次の関係書類を添えて報告する。</t>
    <phoneticPr fontId="2"/>
  </si>
  <si>
    <t>・別紙２に掲げる対象経費の支出額を証する資料</t>
    <rPh sb="2" eb="4">
      <t>ベッシ</t>
    </rPh>
    <phoneticPr fontId="2"/>
  </si>
  <si>
    <t>別紙２</t>
    <rPh sb="0" eb="2">
      <t>ベッシ</t>
    </rPh>
    <phoneticPr fontId="2"/>
  </si>
  <si>
    <t xml:space="preserve">別表2の第5欄に定める対象経費の実支出額　　 </t>
    <rPh sb="8" eb="9">
      <t>サダ</t>
    </rPh>
    <rPh sb="11" eb="13">
      <t>タイショウ</t>
    </rPh>
    <rPh sb="16" eb="17">
      <t>ジツ</t>
    </rPh>
    <phoneticPr fontId="2"/>
  </si>
  <si>
    <t>　　　年　　月　　日厚生労働省発医政    第  号により交付決定を受けた　　　　年度医療提供体制推進事業費補助金に係る消費税及び地方消費税に係る仕入控除税額については、次のとおり報告する。</t>
    <phoneticPr fontId="2"/>
  </si>
  <si>
    <t>　４　添付書類
　　記載内容を確認するための書類（確定申告書の写し、課税売上割合等が把握
　できる資料、特定収入の割合を確認できる資料）を添付する。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</si>
  <si>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</si>
  <si>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</si>
  <si>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３　消費税及び地方消費税の申告により確定した消費税及び地方消費税に係る
　　仕入控除税額（要国庫補助金等返還相当額）</t>
    <phoneticPr fontId="2"/>
  </si>
  <si>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2"/>
  </si>
  <si>
    <t>予 算 科 目</t>
    <rPh sb="0" eb="1">
      <t>ヨ</t>
    </rPh>
    <rPh sb="2" eb="3">
      <t>ザン</t>
    </rPh>
    <rPh sb="4" eb="5">
      <t>カ</t>
    </rPh>
    <rPh sb="6" eb="7">
      <t>メ</t>
    </rPh>
    <phoneticPr fontId="2"/>
  </si>
  <si>
    <t xml:space="preserve">
別表2の第6欄に定める補助率又は別表3の第4欄に定める係数b
</t>
    <rPh sb="9" eb="10">
      <t>サダ</t>
    </rPh>
    <rPh sb="12" eb="15">
      <t>ホジョリツ</t>
    </rPh>
    <rPh sb="15" eb="16">
      <t>マタ</t>
    </rPh>
    <phoneticPr fontId="2"/>
  </si>
  <si>
    <t>都道府県
補助額</t>
    <rPh sb="0" eb="4">
      <t>トドウフケン</t>
    </rPh>
    <phoneticPr fontId="2"/>
  </si>
  <si>
    <t>市町村
補助額</t>
    <rPh sb="0" eb="3">
      <t>シチョウソン</t>
    </rPh>
    <phoneticPr fontId="2"/>
  </si>
  <si>
    <t>別表3の第3欄に定める係数a</t>
    <rPh sb="0" eb="2">
      <t>ベッピョウ</t>
    </rPh>
    <rPh sb="4" eb="5">
      <t>ダイ</t>
    </rPh>
    <phoneticPr fontId="2"/>
  </si>
  <si>
    <t>調整後
交付額</t>
    <phoneticPr fontId="2"/>
  </si>
  <si>
    <t>国庫補助金
受入済額　</t>
    <phoneticPr fontId="2"/>
  </si>
  <si>
    <t>差引過△
不足額</t>
    <phoneticPr fontId="2"/>
  </si>
  <si>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2"/>
  </si>
  <si>
    <t>ヘリコプター等添乗医師等確保事業</t>
  </si>
  <si>
    <t>ヘリコプター等添乗医師等確保事業</t>
    <phoneticPr fontId="2"/>
  </si>
  <si>
    <t>ドクターヘリ導入促進事業</t>
  </si>
  <si>
    <t>ドクターヘリ導入促進事業</t>
    <phoneticPr fontId="2"/>
  </si>
  <si>
    <t>救急・周産期医療情報システム機能強化事業</t>
  </si>
  <si>
    <t>救急・周産期医療情報システム機能強化事業</t>
    <phoneticPr fontId="2"/>
  </si>
  <si>
    <t>救急患者退院コーディネーター事業</t>
  </si>
  <si>
    <t>救急患者退院コーディネーター事業</t>
    <phoneticPr fontId="2"/>
  </si>
  <si>
    <t>総合周産期母子医療センター運営事業</t>
    <rPh sb="0" eb="2">
      <t>ソウゴウ</t>
    </rPh>
    <rPh sb="2" eb="5">
      <t>シュウサンキ</t>
    </rPh>
    <rPh sb="5" eb="7">
      <t>ボシ</t>
    </rPh>
    <rPh sb="7" eb="9">
      <t>イリョウ</t>
    </rPh>
    <rPh sb="13" eb="15">
      <t>ウンエイ</t>
    </rPh>
    <rPh sb="15" eb="17">
      <t>ジギョウ</t>
    </rPh>
    <phoneticPr fontId="2"/>
  </si>
  <si>
    <t>マイクロバス</t>
  </si>
  <si>
    <t>マイクロバス</t>
    <phoneticPr fontId="2"/>
  </si>
  <si>
    <t>アスベスト対策事業</t>
  </si>
  <si>
    <t>アスベスト対策事業</t>
    <rPh sb="5" eb="7">
      <t>タイサク</t>
    </rPh>
    <rPh sb="7" eb="9">
      <t>ジギョウ</t>
    </rPh>
    <phoneticPr fontId="2"/>
  </si>
  <si>
    <t>アスベスト除去等整備促進事業</t>
  </si>
  <si>
    <t>アスベスト除去等整備促進事業</t>
    <phoneticPr fontId="2"/>
  </si>
  <si>
    <t>外国人看護師候補者就労研修支援事業</t>
    <phoneticPr fontId="2"/>
  </si>
  <si>
    <t>看護職員就業相談員派遣面接相談事業</t>
    <phoneticPr fontId="2"/>
  </si>
  <si>
    <t>助産師出向等支援導入事業</t>
    <phoneticPr fontId="2"/>
  </si>
  <si>
    <t>医療連携体制推進事業</t>
    <rPh sb="0" eb="2">
      <t>イリョウ</t>
    </rPh>
    <rPh sb="2" eb="4">
      <t>レンケイ</t>
    </rPh>
    <rPh sb="4" eb="6">
      <t>タイセイ</t>
    </rPh>
    <rPh sb="6" eb="8">
      <t>スイシン</t>
    </rPh>
    <rPh sb="8" eb="10">
      <t>ジギョウ</t>
    </rPh>
    <phoneticPr fontId="2"/>
  </si>
  <si>
    <t>救命救急センター設備整備事業</t>
    <phoneticPr fontId="2"/>
  </si>
  <si>
    <t>医療提供施設等の施設の運営及び設備整備等に関する計画</t>
    <phoneticPr fontId="2"/>
  </si>
  <si>
    <t>救急医療情報センター_広域災害・救急医療情報システム_運営事業</t>
    <phoneticPr fontId="2"/>
  </si>
  <si>
    <t>自動体外式除細動器_ＡＥＤ_の普及啓発事業</t>
    <phoneticPr fontId="2"/>
  </si>
  <si>
    <t>自動体外式除細動器_ＡＥＤ_の普及啓発事業</t>
    <phoneticPr fontId="2"/>
  </si>
  <si>
    <t>救急医療情報センター_広域災害・救急医療情報システム_運営事業</t>
    <phoneticPr fontId="2"/>
  </si>
  <si>
    <t>共同利用施設設備整備事業_公的医療機関等による共同利用施設_</t>
  </si>
  <si>
    <t>共同利用施設設備整備事業_公的医療機関等による共同利用施設_</t>
    <phoneticPr fontId="2"/>
  </si>
  <si>
    <t>共同利用施設設備整備事業_地域医療支援病院の共同利用部門_</t>
  </si>
  <si>
    <t>共同利用施設設備整備事業_地域医療支援病院の共同利用部門_</t>
    <phoneticPr fontId="2"/>
  </si>
  <si>
    <t>共同利用施設設備整備事業_地域医療支援病院の共同利用部門_</t>
    <phoneticPr fontId="2"/>
  </si>
  <si>
    <t>アスベスト対策事業</t>
    <phoneticPr fontId="2"/>
  </si>
  <si>
    <t>定額</t>
    <rPh sb="0" eb="2">
      <t>テイガク</t>
    </rPh>
    <phoneticPr fontId="2"/>
  </si>
  <si>
    <t>（事業者名）</t>
    <rPh sb="1" eb="4">
      <t>ジギョウシャ</t>
    </rPh>
    <rPh sb="4" eb="5">
      <t>メイ</t>
    </rPh>
    <phoneticPr fontId="2"/>
  </si>
  <si>
    <t>（K）－(I)</t>
    <phoneticPr fontId="2"/>
  </si>
  <si>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2"/>
  </si>
  <si>
    <t>（事業者名）</t>
    <rPh sb="1" eb="3">
      <t>ジギョウ</t>
    </rPh>
    <rPh sb="3" eb="4">
      <t>シャ</t>
    </rPh>
    <rPh sb="4" eb="5">
      <t>メイ</t>
    </rPh>
    <phoneticPr fontId="2"/>
  </si>
  <si>
    <t>　年度医療提供体制推進事業費補助金の事業実績報告書</t>
    <rPh sb="24" eb="25">
      <t>ショ</t>
    </rPh>
    <phoneticPr fontId="2"/>
  </si>
  <si>
    <t>２　医療提供施設等の施設の運営及び設備整備に関する実績</t>
    <rPh sb="25" eb="27">
      <t>ジッセキ</t>
    </rPh>
    <phoneticPr fontId="2"/>
  </si>
  <si>
    <t>・契約書の写し、納品書の写し</t>
    <phoneticPr fontId="2"/>
  </si>
  <si>
    <t>厚生労働省所管</t>
    <rPh sb="0" eb="2">
      <t>コウセイ</t>
    </rPh>
    <rPh sb="2" eb="5">
      <t>ロウドウショウ</t>
    </rPh>
    <rPh sb="5" eb="7">
      <t>ショカン</t>
    </rPh>
    <phoneticPr fontId="2"/>
  </si>
  <si>
    <t>　印</t>
    <rPh sb="1" eb="2">
      <t>イン</t>
    </rPh>
    <phoneticPr fontId="2"/>
  </si>
  <si>
    <t>事業者名　　</t>
    <phoneticPr fontId="2"/>
  </si>
  <si>
    <t>間接補助事業者名　　</t>
    <phoneticPr fontId="2"/>
  </si>
  <si>
    <t>院内感染地域支援ネットワーク事業</t>
  </si>
  <si>
    <t>・歳入歳出決算書抄本</t>
    <rPh sb="6" eb="9">
      <t>ケッサンショ</t>
    </rPh>
    <phoneticPr fontId="2"/>
  </si>
  <si>
    <t>歳　　入</t>
    <rPh sb="0" eb="1">
      <t>トシ</t>
    </rPh>
    <rPh sb="3" eb="4">
      <t>イリ</t>
    </rPh>
    <phoneticPr fontId="2"/>
  </si>
  <si>
    <t>歳　　　　出</t>
    <rPh sb="0" eb="1">
      <t>トシ</t>
    </rPh>
    <rPh sb="5" eb="6">
      <t>デ</t>
    </rPh>
    <phoneticPr fontId="2"/>
  </si>
  <si>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</si>
  <si>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</si>
  <si>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</si>
  <si>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</si>
  <si>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</si>
  <si>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</si>
  <si>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</si>
  <si>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</si>
  <si>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</si>
  <si>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</si>
  <si>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</si>
  <si>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</si>
  <si>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</si>
  <si>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</si>
  <si>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</si>
  <si>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</si>
  <si>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</si>
  <si>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</si>
  <si>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</si>
  <si>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</si>
  <si>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</si>
  <si>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</si>
  <si>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</si>
  <si>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</si>
  <si>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</si>
  <si>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</si>
  <si>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</si>
  <si>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</si>
  <si>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</si>
  <si>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</si>
  <si>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</si>
  <si>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</si>
  <si>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</si>
  <si>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</si>
  <si>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</si>
  <si>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</si>
  <si>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</si>
  <si>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</si>
  <si>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</si>
  <si>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</si>
  <si>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</si>
  <si>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</si>
  <si>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</si>
  <si>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</si>
  <si>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</si>
  <si>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</si>
  <si>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</si>
  <si>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</si>
  <si>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</si>
  <si>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</si>
  <si>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</si>
  <si>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</si>
  <si>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</si>
  <si>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</si>
  <si>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</si>
  <si>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</si>
  <si>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</si>
  <si>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</si>
  <si>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</si>
  <si>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</si>
  <si>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</si>
  <si>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</si>
  <si>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</si>
  <si>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</si>
  <si>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</si>
  <si>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</si>
  <si>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</si>
  <si>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</si>
  <si>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</si>
  <si>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</si>
  <si>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</si>
  <si>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</si>
  <si>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</si>
  <si>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</si>
  <si>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</si>
  <si>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</si>
  <si>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</si>
  <si>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</si>
  <si>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</si>
  <si>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</si>
  <si>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</si>
  <si>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</si>
  <si>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</si>
  <si>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</si>
  <si>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</si>
  <si>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</si>
  <si>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</si>
  <si>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</si>
  <si>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</si>
  <si>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</si>
  <si>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</si>
  <si>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</si>
  <si>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</si>
  <si>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</si>
  <si>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</si>
  <si>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</si>
  <si>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</si>
  <si>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</si>
  <si>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</si>
  <si>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</si>
  <si>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</si>
  <si>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</si>
  <si>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</si>
  <si>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</si>
  <si>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</si>
  <si>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</si>
  <si>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</si>
  <si>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</si>
  <si>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</si>
  <si>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</si>
  <si>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</si>
  <si>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</si>
  <si>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</si>
  <si>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</si>
  <si>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</si>
  <si>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</si>
  <si>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</si>
  <si>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</si>
  <si>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</si>
  <si>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</si>
  <si>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</si>
  <si>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</si>
  <si>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</si>
  <si>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</si>
  <si>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</si>
  <si>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</si>
  <si>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</si>
  <si>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</si>
  <si>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</si>
  <si>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</si>
  <si>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</si>
  <si>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</si>
  <si>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</si>
  <si>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</si>
  <si>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</si>
  <si>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</si>
  <si>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</si>
  <si>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</si>
  <si>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</si>
  <si>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</si>
  <si>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</si>
  <si>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</si>
  <si>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</si>
  <si>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</si>
  <si>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</si>
  <si>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</si>
  <si>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</si>
  <si>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</si>
  <si>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</si>
  <si>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</si>
  <si>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</si>
  <si>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</si>
  <si>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</si>
  <si>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</si>
  <si>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</si>
  <si>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</si>
  <si>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</si>
  <si>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</si>
  <si>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</si>
  <si>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</si>
  <si>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</si>
  <si>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2"/>
  </si>
  <si>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</si>
  <si>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</si>
  <si>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</si>
  <si>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</si>
  <si>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</si>
  <si>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</si>
  <si>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</si>
  <si>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</si>
  <si>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</si>
  <si>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</si>
  <si>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</si>
  <si>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</si>
  <si>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</si>
  <si>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</si>
  <si>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</si>
  <si>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</si>
  <si>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</si>
  <si>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</si>
  <si>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</si>
  <si>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</si>
  <si>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</si>
  <si>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</si>
  <si>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</si>
  <si>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</si>
  <si>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</si>
  <si>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</si>
  <si>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</si>
  <si>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</si>
  <si>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</si>
  <si>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</si>
  <si>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</si>
  <si>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</si>
  <si>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</si>
  <si>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</si>
  <si>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</si>
  <si>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</si>
  <si>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</si>
  <si>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</si>
  <si>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計算方法</t>
    <rPh sb="0" eb="2">
      <t>ケイサン</t>
    </rPh>
    <rPh sb="2" eb="4">
      <t>ホウホウ</t>
    </rPh>
    <phoneticPr fontId="2"/>
  </si>
  <si>
    <t>小児初期救急センター運営事業</t>
    <phoneticPr fontId="2"/>
  </si>
  <si>
    <t>共同利用型病院運営事業</t>
    <phoneticPr fontId="2"/>
  </si>
  <si>
    <t>ヘリコプター等添乗医師等確保事業</t>
    <phoneticPr fontId="2"/>
  </si>
  <si>
    <t>救急・周産期医療情報システム機能強化事業</t>
    <phoneticPr fontId="2"/>
  </si>
  <si>
    <t>救命救急センター運営事業</t>
    <phoneticPr fontId="2"/>
  </si>
  <si>
    <t>小児救命救急センター運営事業</t>
    <phoneticPr fontId="2"/>
  </si>
  <si>
    <t>救急患者退院コーディネーター事業</t>
    <phoneticPr fontId="2"/>
  </si>
  <si>
    <t>ドクターヘリ導入促進事業</t>
    <phoneticPr fontId="2"/>
  </si>
  <si>
    <t>救急救命士病院実習受入促進事業</t>
    <phoneticPr fontId="2"/>
  </si>
  <si>
    <t>周産期医療対策事業</t>
    <phoneticPr fontId="2"/>
  </si>
  <si>
    <t>周産期母子医療センター運営事業</t>
    <phoneticPr fontId="2"/>
  </si>
  <si>
    <t>外国人看護師候補者就労研修支援事業</t>
    <phoneticPr fontId="2"/>
  </si>
  <si>
    <t>看護職員就業相談員派遣面接相談事業</t>
    <phoneticPr fontId="2"/>
  </si>
  <si>
    <t>休日夜間急患センター設備整備事業</t>
    <phoneticPr fontId="2"/>
  </si>
  <si>
    <t>医療連携体制推進事業</t>
    <phoneticPr fontId="2"/>
  </si>
  <si>
    <t>歯科医療安全管理体制推進特別事業</t>
    <phoneticPr fontId="2"/>
  </si>
  <si>
    <t>小児救急遠隔医療設備整備事業</t>
    <phoneticPr fontId="2"/>
  </si>
  <si>
    <t>小児医療施設設備整備事業</t>
    <phoneticPr fontId="2"/>
  </si>
  <si>
    <t>周産期医療施設設備整備事業</t>
    <phoneticPr fontId="2"/>
  </si>
  <si>
    <t>基幹災害拠点病院設備整備事業</t>
    <phoneticPr fontId="2"/>
  </si>
  <si>
    <t>地域災害拠点病院設備整備事業</t>
    <phoneticPr fontId="2"/>
  </si>
  <si>
    <t>院内感染対策設備整備事業</t>
    <phoneticPr fontId="2"/>
  </si>
  <si>
    <t>病院群輪番制病院及び共同利用型病院設備整備事業</t>
    <phoneticPr fontId="2"/>
  </si>
  <si>
    <t>小児集中治療室設備整備事業</t>
    <phoneticPr fontId="2"/>
  </si>
  <si>
    <t>小児救急医療拠点病院設備整備事業</t>
    <phoneticPr fontId="2"/>
  </si>
  <si>
    <t>高度救命救急センター設備整備事業</t>
    <phoneticPr fontId="2"/>
  </si>
  <si>
    <t>救命救急センター設備整備事業</t>
    <phoneticPr fontId="2"/>
  </si>
  <si>
    <t>小児初期救急センター設備整備事業</t>
    <phoneticPr fontId="2"/>
  </si>
  <si>
    <t>地域療育支援施設設備整備事業</t>
    <phoneticPr fontId="2"/>
  </si>
  <si>
    <t>医療機関アクセス支援車整備事業</t>
    <phoneticPr fontId="2"/>
  </si>
  <si>
    <t>ＮＢＣ災害・テロ対策設備整備事業</t>
    <phoneticPr fontId="2"/>
  </si>
  <si>
    <t>航空搬送拠点臨時医療施設設備整備事業</t>
    <phoneticPr fontId="2"/>
  </si>
  <si>
    <t>ＨＬＡ検査センター設備整備事業</t>
    <phoneticPr fontId="2"/>
  </si>
  <si>
    <t>人工腎臓装置不足地域設備整備事業</t>
    <phoneticPr fontId="2"/>
  </si>
  <si>
    <t>環境調整室設備整備事業</t>
    <phoneticPr fontId="2"/>
  </si>
  <si>
    <t>内視鏡訓練施設設備整備事業</t>
    <phoneticPr fontId="2"/>
  </si>
  <si>
    <t>アスベスト除去等整備促進事業</t>
    <phoneticPr fontId="2"/>
  </si>
  <si>
    <t>_１_ク_自動体外式除細動器_ＡＥＤ_の普及啓発事業</t>
  </si>
  <si>
    <t>_１_ケ_救急医療情報センター_広域災害・救急医療情報システム_運営事業</t>
  </si>
  <si>
    <t>_１_オ_小児救命救急センター運営事業</t>
  </si>
  <si>
    <t>_１_サ_救急患者退院コーディネーター事業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</si>
  <si>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</si>
  <si>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</si>
  <si>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</si>
  <si>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ダミー（ＶＬＯＯＫＵＰ用）</t>
    <rPh sb="11" eb="12">
      <t>ヨウ</t>
    </rPh>
    <phoneticPr fontId="2"/>
  </si>
  <si>
    <t>ダミー２（名前の定義用）</t>
    <rPh sb="5" eb="7">
      <t>ナマエ</t>
    </rPh>
    <rPh sb="8" eb="10">
      <t>テイギ</t>
    </rPh>
    <rPh sb="10" eb="11">
      <t>ヨウ</t>
    </rPh>
    <phoneticPr fontId="2"/>
  </si>
  <si>
    <t>ダミー３</t>
    <phoneticPr fontId="2"/>
  </si>
  <si>
    <t>比率規定有</t>
    <rPh sb="0" eb="2">
      <t>ヒリツ</t>
    </rPh>
    <rPh sb="2" eb="4">
      <t>キテイ</t>
    </rPh>
    <rPh sb="4" eb="5">
      <t>アリ</t>
    </rPh>
    <phoneticPr fontId="2"/>
  </si>
  <si>
    <t>＊U～Zは要綱指定様式上に項目なし</t>
    <rPh sb="5" eb="7">
      <t>ヨウコウ</t>
    </rPh>
    <rPh sb="7" eb="9">
      <t>シテイ</t>
    </rPh>
    <rPh sb="9" eb="11">
      <t>ヨウシキ</t>
    </rPh>
    <rPh sb="11" eb="12">
      <t>ジョウ</t>
    </rPh>
    <rPh sb="13" eb="15">
      <t>コウモク</t>
    </rPh>
    <phoneticPr fontId="2"/>
  </si>
  <si>
    <t>G補助額</t>
    <phoneticPr fontId="2"/>
  </si>
  <si>
    <t>C補助額</t>
    <phoneticPr fontId="2"/>
  </si>
  <si>
    <t>計算方法</t>
    <rPh sb="0" eb="2">
      <t>ケイサン</t>
    </rPh>
    <rPh sb="2" eb="4">
      <t>ホウホウ</t>
    </rPh>
    <phoneticPr fontId="2"/>
  </si>
  <si>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2"/>
  </si>
  <si>
    <t>ＮＩＣＵ等長期入院児支援事業</t>
    <phoneticPr fontId="2"/>
  </si>
  <si>
    <t>_２_ウ_ＮＩＣＵ等長期入院児支援事業_ア_地域療育支援施設運営事業_イ_日中一時支援事業</t>
    <phoneticPr fontId="2"/>
  </si>
  <si>
    <t>歯科医療安全管理体制推進特別事業</t>
    <phoneticPr fontId="2"/>
  </si>
  <si>
    <t>_５_院内感染地域支援ネットワ_ク事業</t>
    <phoneticPr fontId="2"/>
  </si>
  <si>
    <t>_</t>
  </si>
  <si>
    <t>_</t>
    <phoneticPr fontId="2"/>
  </si>
  <si>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</si>
  <si>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2"/>
  </si>
  <si>
    <t>歯科医療安全管理体制推進特別事業</t>
    <phoneticPr fontId="2"/>
  </si>
  <si>
    <t>助産師出向等支援導入事業</t>
    <rPh sb="5" eb="6">
      <t>ナド</t>
    </rPh>
    <phoneticPr fontId="2"/>
  </si>
  <si>
    <t>助産師出向等支援導入事業</t>
    <rPh sb="5" eb="6">
      <t>ナド</t>
    </rPh>
    <phoneticPr fontId="2"/>
  </si>
  <si>
    <t>歯科医療安全管理体制推進特別事業</t>
    <phoneticPr fontId="2"/>
  </si>
  <si>
    <t>ＮＩＣＵ等長期入院児支援事業</t>
    <phoneticPr fontId="2"/>
  </si>
  <si>
    <t>母体救命強化加算</t>
    <rPh sb="0" eb="2">
      <t>ボタイ</t>
    </rPh>
    <rPh sb="2" eb="4">
      <t>キュウメイ</t>
    </rPh>
    <rPh sb="4" eb="6">
      <t>キョウカ</t>
    </rPh>
    <rPh sb="6" eb="8">
      <t>カサン</t>
    </rPh>
    <phoneticPr fontId="2"/>
  </si>
  <si>
    <t>システム端末等</t>
  </si>
  <si>
    <t>システム端末等</t>
    <phoneticPr fontId="2"/>
  </si>
  <si>
    <t>災害拠点精神科病院設備等整備事業</t>
    <phoneticPr fontId="2"/>
  </si>
  <si>
    <t>災害拠点精神科病院設備等整備事業</t>
    <phoneticPr fontId="2"/>
  </si>
  <si>
    <t>災害拠点精神科病院設備等整備事業</t>
    <phoneticPr fontId="2"/>
  </si>
  <si>
    <t>_１_イ_共同利用型病院運営事業</t>
    <phoneticPr fontId="2"/>
  </si>
  <si>
    <t>_１_コ_救急・周産期医療情報システム機能強化事業</t>
    <phoneticPr fontId="2"/>
  </si>
  <si>
    <t>_２_ア_周産期医療対策事業</t>
    <phoneticPr fontId="2"/>
  </si>
  <si>
    <t>_３_ウ_助産師出向支援導入事業</t>
    <phoneticPr fontId="2"/>
  </si>
  <si>
    <t>_４_歯科医療安全管理体制推進特別事業</t>
    <phoneticPr fontId="2"/>
  </si>
  <si>
    <t>_７_ア_エ_救命救急センター設備整備事業</t>
    <phoneticPr fontId="2"/>
  </si>
  <si>
    <t>_７_イ_小児救急遠隔医療設備整備事業</t>
    <phoneticPr fontId="2"/>
  </si>
  <si>
    <t>_７_オ_イ_地域災害拠点病院設備整備事業</t>
    <phoneticPr fontId="2"/>
  </si>
  <si>
    <t>_７_ア_ウ_病院群輪番制病院及び共同利用型病院設備整備事業</t>
    <phoneticPr fontId="2"/>
  </si>
  <si>
    <t>_７_ケ_環境調整室設備整備事業</t>
    <phoneticPr fontId="2"/>
  </si>
  <si>
    <t>_１_ア_小児初期救急センター運営事業</t>
    <phoneticPr fontId="2"/>
  </si>
  <si>
    <t>_１_ウ_ヘリコプター等添乗医師等確保事業</t>
    <phoneticPr fontId="2"/>
  </si>
  <si>
    <t>_１_エ_救命救急センター運営事業</t>
    <phoneticPr fontId="2"/>
  </si>
  <si>
    <t>_１_オ_小児救命救急センター運営事業</t>
    <phoneticPr fontId="2"/>
  </si>
  <si>
    <t>_１_サ_救急患者退院コーディネーター事業</t>
    <phoneticPr fontId="2"/>
  </si>
  <si>
    <t>_１_カ_ドクターヘリ導入促進事業</t>
    <phoneticPr fontId="2"/>
  </si>
  <si>
    <t>_１_キ_救急救命士病院実習受入促進事業</t>
    <phoneticPr fontId="2"/>
  </si>
  <si>
    <t>_２_イ_周産期母子医療センター運営事業</t>
    <phoneticPr fontId="2"/>
  </si>
  <si>
    <t>_３_ア_外国人看護師候補者就労研修支援事業</t>
    <phoneticPr fontId="2"/>
  </si>
  <si>
    <t>_３_イ_看護職員就業相談員派遣面接相談事業</t>
    <phoneticPr fontId="2"/>
  </si>
  <si>
    <t>_６_医療連携体制推進事業</t>
    <phoneticPr fontId="2"/>
  </si>
  <si>
    <t>_７_ア_ア_休日夜間急患センター設備整備事業</t>
    <phoneticPr fontId="2"/>
  </si>
  <si>
    <t>_７_ア_イ_小児初期救急センター設備整備事業</t>
    <phoneticPr fontId="2"/>
  </si>
  <si>
    <t>_７_ア_オ_高度救命救急センター設備整備事業</t>
    <phoneticPr fontId="2"/>
  </si>
  <si>
    <t>_７_ア_カ_小児救急医療拠点病院設備整備事業</t>
    <phoneticPr fontId="2"/>
  </si>
  <si>
    <t>_７_ウ_ア_小児医療施設設備整備事業</t>
    <phoneticPr fontId="2"/>
  </si>
  <si>
    <t>_７_ウ_イ_周産期医療施設設備整備事業</t>
    <phoneticPr fontId="2"/>
  </si>
  <si>
    <t>_７_オ_ア_基幹災害拠点病院設備整備事業</t>
    <phoneticPr fontId="2"/>
  </si>
  <si>
    <t>_７_ク_院内感染対策設備整備事業</t>
    <phoneticPr fontId="2"/>
  </si>
  <si>
    <t>_７_ア_キ_小児集中治療室設備整備事業</t>
    <phoneticPr fontId="2"/>
  </si>
  <si>
    <t>_７_ウ_ウ_地域療育支援施設設備整備事業</t>
    <phoneticPr fontId="2"/>
  </si>
  <si>
    <t>_７_サ_医療機関アクセス支援車整備事業</t>
    <phoneticPr fontId="2"/>
  </si>
  <si>
    <t>_７_オ_ウ_ＮＢＣ災害・テロ対策設備整備事業</t>
    <phoneticPr fontId="2"/>
  </si>
  <si>
    <t>_７_オ_エ_航空搬送拠点臨時医療施設設備整備事業</t>
    <phoneticPr fontId="2"/>
  </si>
  <si>
    <t>_７_カ_人工腎臓装置不足地域設備整備事業</t>
    <phoneticPr fontId="2"/>
  </si>
  <si>
    <t>_７_キ_ＨＬＡ検査センター設備整備事業</t>
    <phoneticPr fontId="2"/>
  </si>
  <si>
    <t>_７_コ_内視鏡訓練施設設備整備事業</t>
    <phoneticPr fontId="2"/>
  </si>
  <si>
    <t>_８_アスベスト除去等整備促進事業</t>
    <phoneticPr fontId="2"/>
  </si>
  <si>
    <t>災害拠点精神科病院設備等整備事業</t>
    <phoneticPr fontId="2"/>
  </si>
  <si>
    <t>_７_オ_オ_災害拠点精神科病院設備等整備事業</t>
    <phoneticPr fontId="2"/>
  </si>
  <si>
    <t>_７_オ_オ_災害拠点精神科病院設備等整備事業</t>
    <phoneticPr fontId="2"/>
  </si>
  <si>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2"/>
  </si>
  <si>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</si>
  <si>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</si>
  <si>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</si>
  <si>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</si>
  <si>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</si>
  <si>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</si>
  <si>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</si>
  <si>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</si>
  <si>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</si>
  <si>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</si>
  <si>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</si>
  <si>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</si>
  <si>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</si>
  <si>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</si>
  <si>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</si>
  <si>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</si>
  <si>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</si>
  <si>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</si>
  <si>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</si>
  <si>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</si>
  <si>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</si>
  <si>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</si>
  <si>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</si>
  <si>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</si>
  <si>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</si>
  <si>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</si>
  <si>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</si>
  <si>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</si>
  <si>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</si>
  <si>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</si>
  <si>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</si>
  <si>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</si>
  <si>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</si>
  <si>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</si>
  <si>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</si>
  <si>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</si>
  <si>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</si>
  <si>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</si>
  <si>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</si>
  <si>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</si>
  <si>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</si>
  <si>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</si>
  <si>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</si>
  <si>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</si>
  <si>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</si>
  <si>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</si>
  <si>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</si>
  <si>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</si>
  <si>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番号</t>
    <rPh sb="0" eb="2">
      <t>バンゴウ</t>
    </rPh>
    <phoneticPr fontId="2"/>
  </si>
  <si>
    <t>帰国者・接触者相談センター等の設置支援</t>
    <rPh sb="0" eb="3">
      <t>キコクシャ</t>
    </rPh>
    <rPh sb="4" eb="7">
      <t>セッショクシャ</t>
    </rPh>
    <rPh sb="7" eb="9">
      <t>ソウダン</t>
    </rPh>
    <rPh sb="13" eb="14">
      <t>トウ</t>
    </rPh>
    <rPh sb="15" eb="17">
      <t>セッチ</t>
    </rPh>
    <rPh sb="17" eb="19">
      <t>シエン</t>
    </rPh>
    <phoneticPr fontId="1"/>
  </si>
  <si>
    <t>新型コロナウイルス感染症患者の入院医療提供体制等の確保</t>
    <rPh sb="15" eb="17">
      <t>ニュウイン</t>
    </rPh>
    <rPh sb="17" eb="19">
      <t>イリョウ</t>
    </rPh>
    <rPh sb="19" eb="21">
      <t>テイキョウ</t>
    </rPh>
    <rPh sb="21" eb="23">
      <t>タイセイ</t>
    </rPh>
    <rPh sb="23" eb="24">
      <t>トウ</t>
    </rPh>
    <rPh sb="25" eb="27">
      <t>カクホ</t>
    </rPh>
    <phoneticPr fontId="1"/>
  </si>
  <si>
    <t>新型コロナウイルス感染症患者の入院医療機関の設備整備支援</t>
    <rPh sb="15" eb="17">
      <t>ニュウイン</t>
    </rPh>
    <rPh sb="17" eb="19">
      <t>イリョウ</t>
    </rPh>
    <rPh sb="19" eb="21">
      <t>キカン</t>
    </rPh>
    <rPh sb="22" eb="24">
      <t>セツビ</t>
    </rPh>
    <rPh sb="24" eb="26">
      <t>セイビ</t>
    </rPh>
    <phoneticPr fontId="1"/>
  </si>
  <si>
    <t>帰国者・接触者外来等の設備整備支援</t>
    <rPh sb="0" eb="3">
      <t>キコクシャ</t>
    </rPh>
    <rPh sb="4" eb="7">
      <t>セッショクシャ</t>
    </rPh>
    <rPh sb="7" eb="9">
      <t>ガイライ</t>
    </rPh>
    <rPh sb="9" eb="10">
      <t>トウ</t>
    </rPh>
    <rPh sb="11" eb="13">
      <t>セツビ</t>
    </rPh>
    <rPh sb="13" eb="15">
      <t>セイビ</t>
    </rPh>
    <rPh sb="15" eb="17">
      <t>シエン</t>
    </rPh>
    <phoneticPr fontId="1"/>
  </si>
  <si>
    <t>ＰＣＲ検査機器等の設備整備支援</t>
    <rPh sb="7" eb="8">
      <t>トウ</t>
    </rPh>
    <phoneticPr fontId="1"/>
  </si>
  <si>
    <t>感染症対策専門家派遣等事業</t>
  </si>
  <si>
    <t>新型コロナウイルスに感染した医師にかわり診療を行う医師派遣体制の確保事業</t>
  </si>
  <si>
    <t>新型コロナウイルス重症患者を診療する医療従事者派遣体制の確保事業</t>
  </si>
  <si>
    <t>医療搬送体制等確保事業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</si>
  <si>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</si>
  <si>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</si>
  <si>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</si>
  <si>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</si>
  <si>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1"/>
  </si>
  <si>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</si>
  <si>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</si>
  <si>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</si>
  <si>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</si>
  <si>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</si>
  <si>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</si>
  <si>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総事業費　</t>
    <phoneticPr fontId="2"/>
  </si>
  <si>
    <t>事業における寄付金その他収入額</t>
    <rPh sb="0" eb="2">
      <t>ジギョウ</t>
    </rPh>
    <phoneticPr fontId="2"/>
  </si>
  <si>
    <t>別表の第２欄に定める基準額　　　</t>
    <phoneticPr fontId="2"/>
  </si>
  <si>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2"/>
  </si>
  <si>
    <t xml:space="preserve">別表の第２に定める対象経費の支出予定額　　 </t>
    <rPh sb="6" eb="7">
      <t>サダ</t>
    </rPh>
    <rPh sb="9" eb="11">
      <t>タイショウ</t>
    </rPh>
    <phoneticPr fontId="2"/>
  </si>
  <si>
    <t>別表の第２に定める対象経費における寄付金その他収入額</t>
    <rPh sb="0" eb="2">
      <t>ベッピョウ</t>
    </rPh>
    <rPh sb="3" eb="4">
      <t>ダイ</t>
    </rPh>
    <rPh sb="6" eb="7">
      <t>サダ</t>
    </rPh>
    <rPh sb="9" eb="11">
      <t>タイショウ</t>
    </rPh>
    <rPh sb="11" eb="13">
      <t>ケイヒ</t>
    </rPh>
    <phoneticPr fontId="2"/>
  </si>
  <si>
    <t>別表２の第４欄に定める交付率</t>
    <rPh sb="8" eb="9">
      <t>サダ</t>
    </rPh>
    <rPh sb="11" eb="14">
      <t>コウフリツ</t>
    </rPh>
    <phoneticPr fontId="2"/>
  </si>
  <si>
    <t>（A)</t>
    <phoneticPr fontId="2"/>
  </si>
  <si>
    <t>（B)</t>
    <phoneticPr fontId="2"/>
  </si>
  <si>
    <t>（C)</t>
    <phoneticPr fontId="2"/>
  </si>
  <si>
    <t>（D)＝（B)-（C)</t>
    <phoneticPr fontId="2"/>
  </si>
  <si>
    <t>（F）</t>
    <phoneticPr fontId="2"/>
  </si>
  <si>
    <t>（E)-(F)</t>
    <phoneticPr fontId="2"/>
  </si>
  <si>
    <t>（E)=（A)or（D)
※1,000円未満切捨</t>
    <rPh sb="19" eb="20">
      <t>エン</t>
    </rPh>
    <rPh sb="20" eb="22">
      <t>ミマン</t>
    </rPh>
    <rPh sb="22" eb="23">
      <t>キ</t>
    </rPh>
    <rPh sb="23" eb="24">
      <t>ス</t>
    </rPh>
    <phoneticPr fontId="2"/>
  </si>
  <si>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2"/>
  </si>
  <si>
    <t xml:space="preserve">総事業費から寄付金その他収入額を控除した額 </t>
    <phoneticPr fontId="2"/>
  </si>
  <si>
    <t>（G）</t>
    <phoneticPr fontId="2"/>
  </si>
  <si>
    <t>（H)</t>
    <phoneticPr fontId="2"/>
  </si>
  <si>
    <t>（F)＝（G)-（H)</t>
    <phoneticPr fontId="2"/>
  </si>
  <si>
    <t>公費補助額</t>
    <rPh sb="0" eb="2">
      <t>コウヒ</t>
    </rPh>
    <phoneticPr fontId="2"/>
  </si>
  <si>
    <t>（C)=（A)or（B)</t>
    <phoneticPr fontId="2"/>
  </si>
  <si>
    <t>(K)</t>
    <phoneticPr fontId="2"/>
  </si>
  <si>
    <t>(I)=（C)or(F)
千円未満切捨</t>
    <rPh sb="13" eb="15">
      <t>センエン</t>
    </rPh>
    <rPh sb="15" eb="17">
      <t>ミマン</t>
    </rPh>
    <rPh sb="17" eb="18">
      <t>キ</t>
    </rPh>
    <rPh sb="18" eb="19">
      <t>ス</t>
    </rPh>
    <phoneticPr fontId="2"/>
  </si>
  <si>
    <t>派遣事業費
（総額）</t>
    <rPh sb="0" eb="2">
      <t>ハケン</t>
    </rPh>
    <rPh sb="2" eb="5">
      <t>ジギョウヒ</t>
    </rPh>
    <rPh sb="7" eb="9">
      <t>ソウガク</t>
    </rPh>
    <phoneticPr fontId="2"/>
  </si>
  <si>
    <t>搬送調整本部経費
（総額）</t>
    <rPh sb="0" eb="2">
      <t>ハンソウ</t>
    </rPh>
    <rPh sb="2" eb="4">
      <t>チョウセイ</t>
    </rPh>
    <rPh sb="4" eb="6">
      <t>ホンブ</t>
    </rPh>
    <rPh sb="6" eb="8">
      <t>ケイヒ</t>
    </rPh>
    <rPh sb="10" eb="12">
      <t>ソウガク</t>
    </rPh>
    <phoneticPr fontId="2"/>
  </si>
  <si>
    <t>調整本部時間数
（時間数）</t>
    <rPh sb="0" eb="2">
      <t>チョウセイ</t>
    </rPh>
    <rPh sb="2" eb="4">
      <t>ホンブ</t>
    </rPh>
    <rPh sb="4" eb="7">
      <t>ジカンスウ</t>
    </rPh>
    <rPh sb="9" eb="12">
      <t>ジカンスウ</t>
    </rPh>
    <phoneticPr fontId="2"/>
  </si>
  <si>
    <t>搬送同乗医師経費
（総額）</t>
    <rPh sb="0" eb="2">
      <t>ハンソウ</t>
    </rPh>
    <rPh sb="2" eb="4">
      <t>ドウジョウ</t>
    </rPh>
    <rPh sb="4" eb="6">
      <t>イシ</t>
    </rPh>
    <rPh sb="6" eb="8">
      <t>ケイヒ</t>
    </rPh>
    <rPh sb="10" eb="12">
      <t>ソウガク</t>
    </rPh>
    <phoneticPr fontId="2"/>
  </si>
  <si>
    <t>搬送同乗時間数
（時間数）</t>
    <rPh sb="0" eb="2">
      <t>ハンソウ</t>
    </rPh>
    <rPh sb="2" eb="4">
      <t>ドウジョウ</t>
    </rPh>
    <rPh sb="4" eb="7">
      <t>ジカンスウ</t>
    </rPh>
    <rPh sb="9" eb="12">
      <t>ジカンスウ</t>
    </rPh>
    <phoneticPr fontId="2"/>
  </si>
  <si>
    <t>医師派遣事業費
（総額）</t>
    <rPh sb="0" eb="2">
      <t>イシ</t>
    </rPh>
    <rPh sb="2" eb="4">
      <t>ハケン</t>
    </rPh>
    <rPh sb="4" eb="7">
      <t>ジギョウヒ</t>
    </rPh>
    <rPh sb="9" eb="11">
      <t>ソウガク</t>
    </rPh>
    <phoneticPr fontId="2"/>
  </si>
  <si>
    <t>医師派遣時間数
（１時間単位）</t>
    <rPh sb="0" eb="2">
      <t>イシ</t>
    </rPh>
    <rPh sb="2" eb="4">
      <t>ハケン</t>
    </rPh>
    <rPh sb="4" eb="7">
      <t>ジカンスウ</t>
    </rPh>
    <rPh sb="10" eb="12">
      <t>ジカン</t>
    </rPh>
    <rPh sb="12" eb="14">
      <t>タンイ</t>
    </rPh>
    <phoneticPr fontId="2"/>
  </si>
  <si>
    <t>看護師派遣事業費
（総額）</t>
    <rPh sb="0" eb="3">
      <t>カンゴシ</t>
    </rPh>
    <rPh sb="3" eb="5">
      <t>ハケン</t>
    </rPh>
    <rPh sb="5" eb="8">
      <t>ジギョウヒ</t>
    </rPh>
    <rPh sb="10" eb="12">
      <t>ソウガク</t>
    </rPh>
    <phoneticPr fontId="2"/>
  </si>
  <si>
    <t>看護師派遣時間数
（１時間単位）</t>
    <rPh sb="0" eb="3">
      <t>カンゴシ</t>
    </rPh>
    <rPh sb="3" eb="5">
      <t>ハケン</t>
    </rPh>
    <rPh sb="5" eb="8">
      <t>ジカンスウ</t>
    </rPh>
    <rPh sb="11" eb="13">
      <t>ジカン</t>
    </rPh>
    <rPh sb="13" eb="15">
      <t>タンイ</t>
    </rPh>
    <phoneticPr fontId="2"/>
  </si>
  <si>
    <t>民間救急所要経費
（総額）</t>
    <rPh sb="0" eb="2">
      <t>ミンカン</t>
    </rPh>
    <rPh sb="2" eb="4">
      <t>キュウキュウ</t>
    </rPh>
    <rPh sb="4" eb="6">
      <t>ショヨウ</t>
    </rPh>
    <rPh sb="6" eb="8">
      <t>ケイヒ</t>
    </rPh>
    <rPh sb="10" eb="12">
      <t>ソウガク</t>
    </rPh>
    <phoneticPr fontId="2"/>
  </si>
  <si>
    <t>搬送用バッグ導入費</t>
    <rPh sb="0" eb="3">
      <t>ハンソウヨウ</t>
    </rPh>
    <rPh sb="6" eb="9">
      <t>ドウニュウヒ</t>
    </rPh>
    <phoneticPr fontId="2"/>
  </si>
  <si>
    <t>搬送用バッグ数</t>
    <rPh sb="0" eb="3">
      <t>ハンソウヨウ</t>
    </rPh>
    <rPh sb="6" eb="7">
      <t>スウ</t>
    </rPh>
    <phoneticPr fontId="2"/>
  </si>
  <si>
    <t>消耗品費</t>
    <rPh sb="0" eb="3">
      <t>ショウモウヒン</t>
    </rPh>
    <rPh sb="3" eb="4">
      <t>ヒ</t>
    </rPh>
    <phoneticPr fontId="2"/>
  </si>
  <si>
    <t>搬送患者数
（総数）</t>
    <rPh sb="0" eb="2">
      <t>ハンソウ</t>
    </rPh>
    <rPh sb="2" eb="5">
      <t>カンジャスウ</t>
    </rPh>
    <rPh sb="7" eb="9">
      <t>ソウスウ</t>
    </rPh>
    <phoneticPr fontId="2"/>
  </si>
  <si>
    <t>調整員派遣事業費
（総額）</t>
    <rPh sb="0" eb="2">
      <t>チョウセイ</t>
    </rPh>
    <rPh sb="2" eb="3">
      <t>イン</t>
    </rPh>
    <rPh sb="3" eb="5">
      <t>ハケン</t>
    </rPh>
    <rPh sb="5" eb="8">
      <t>ジギョウヒ</t>
    </rPh>
    <rPh sb="10" eb="12">
      <t>ソウガク</t>
    </rPh>
    <phoneticPr fontId="2"/>
  </si>
  <si>
    <t>調整員派遣時間数
（１時間単位）</t>
    <rPh sb="0" eb="2">
      <t>チョウセイ</t>
    </rPh>
    <rPh sb="2" eb="3">
      <t>イン</t>
    </rPh>
    <rPh sb="3" eb="5">
      <t>ハケン</t>
    </rPh>
    <rPh sb="5" eb="8">
      <t>ジカンスウ</t>
    </rPh>
    <rPh sb="11" eb="13">
      <t>ジカン</t>
    </rPh>
    <rPh sb="13" eb="15">
      <t>タンイ</t>
    </rPh>
    <phoneticPr fontId="2"/>
  </si>
  <si>
    <t>燃料費他活動に係る経費</t>
    <rPh sb="0" eb="3">
      <t>ネンリョウヒ</t>
    </rPh>
    <rPh sb="3" eb="4">
      <t>ホカ</t>
    </rPh>
    <rPh sb="4" eb="6">
      <t>カツドウ</t>
    </rPh>
    <rPh sb="7" eb="8">
      <t>カカ</t>
    </rPh>
    <rPh sb="9" eb="11">
      <t>ケイヒ</t>
    </rPh>
    <phoneticPr fontId="2"/>
  </si>
  <si>
    <t>都道府県拠点向け補助件数</t>
    <rPh sb="0" eb="4">
      <t>トドウフケン</t>
    </rPh>
    <rPh sb="4" eb="6">
      <t>キョテン</t>
    </rPh>
    <rPh sb="6" eb="7">
      <t>ム</t>
    </rPh>
    <rPh sb="8" eb="10">
      <t>ホジョ</t>
    </rPh>
    <rPh sb="10" eb="12">
      <t>ケンスウ</t>
    </rPh>
    <phoneticPr fontId="2"/>
  </si>
  <si>
    <t>都道府県拠点総事業費</t>
    <rPh sb="0" eb="4">
      <t>トドウフケン</t>
    </rPh>
    <rPh sb="4" eb="6">
      <t>キョテン</t>
    </rPh>
    <rPh sb="6" eb="7">
      <t>ソウ</t>
    </rPh>
    <rPh sb="7" eb="10">
      <t>ジギョウヒ</t>
    </rPh>
    <phoneticPr fontId="2"/>
  </si>
  <si>
    <t>二次医療圏拠点向け補助件数</t>
    <rPh sb="0" eb="2">
      <t>ニジ</t>
    </rPh>
    <rPh sb="2" eb="5">
      <t>イリョウケン</t>
    </rPh>
    <rPh sb="5" eb="7">
      <t>キョテン</t>
    </rPh>
    <rPh sb="7" eb="8">
      <t>ム</t>
    </rPh>
    <rPh sb="9" eb="11">
      <t>ホジョ</t>
    </rPh>
    <rPh sb="11" eb="13">
      <t>ケンスウ</t>
    </rPh>
    <phoneticPr fontId="2"/>
  </si>
  <si>
    <t>二次医療圏拠点総事業費</t>
    <rPh sb="0" eb="2">
      <t>ニジ</t>
    </rPh>
    <rPh sb="2" eb="5">
      <t>イリョウケン</t>
    </rPh>
    <rPh sb="5" eb="7">
      <t>キョテン</t>
    </rPh>
    <rPh sb="7" eb="8">
      <t>ソウ</t>
    </rPh>
    <rPh sb="8" eb="11">
      <t>ジギョウヒ</t>
    </rPh>
    <phoneticPr fontId="2"/>
  </si>
  <si>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2"/>
  </si>
  <si>
    <t>医師派遣日数
（１日単位）</t>
    <rPh sb="0" eb="2">
      <t>イシ</t>
    </rPh>
    <rPh sb="2" eb="4">
      <t>ハケン</t>
    </rPh>
    <rPh sb="4" eb="6">
      <t>ニッスウ</t>
    </rPh>
    <rPh sb="9" eb="10">
      <t>ニチ</t>
    </rPh>
    <rPh sb="10" eb="12">
      <t>タンイ</t>
    </rPh>
    <phoneticPr fontId="2"/>
  </si>
  <si>
    <t>医療従事者派遣日数
（１日単位）</t>
    <rPh sb="0" eb="2">
      <t>イリョウ</t>
    </rPh>
    <rPh sb="2" eb="5">
      <t>ジュウジシャ</t>
    </rPh>
    <rPh sb="5" eb="7">
      <t>ハケン</t>
    </rPh>
    <rPh sb="7" eb="9">
      <t>ニッスウ</t>
    </rPh>
    <rPh sb="12" eb="13">
      <t>ニチ</t>
    </rPh>
    <rPh sb="13" eb="15">
      <t>タンイ</t>
    </rPh>
    <phoneticPr fontId="2"/>
  </si>
  <si>
    <t>総事業費</t>
    <rPh sb="0" eb="1">
      <t>ソウ</t>
    </rPh>
    <rPh sb="1" eb="4">
      <t>ジギョウヒ</t>
    </rPh>
    <phoneticPr fontId="2"/>
  </si>
  <si>
    <t>消毒等に係る経費
（上限額600,000円）</t>
    <rPh sb="0" eb="2">
      <t>ショウドク</t>
    </rPh>
    <rPh sb="2" eb="3">
      <t>トウ</t>
    </rPh>
    <rPh sb="4" eb="5">
      <t>カカ</t>
    </rPh>
    <rPh sb="6" eb="8">
      <t>ケイヒ</t>
    </rPh>
    <rPh sb="10" eb="13">
      <t>ジョウゲンガク</t>
    </rPh>
    <rPh sb="20" eb="21">
      <t>エン</t>
    </rPh>
    <phoneticPr fontId="2"/>
  </si>
  <si>
    <t>HEPAフィルター付空気清浄機購入台数（２台まで）</t>
    <rPh sb="15" eb="17">
      <t>コウニュウ</t>
    </rPh>
    <rPh sb="17" eb="19">
      <t>ダイスウ</t>
    </rPh>
    <rPh sb="18" eb="19">
      <t>スウ</t>
    </rPh>
    <rPh sb="21" eb="22">
      <t>ダイ</t>
    </rPh>
    <phoneticPr fontId="2"/>
  </si>
  <si>
    <t>事業区分</t>
    <rPh sb="0" eb="2">
      <t>ジギョウ</t>
    </rPh>
    <rPh sb="2" eb="4">
      <t>クブン</t>
    </rPh>
    <phoneticPr fontId="2"/>
  </si>
  <si>
    <t>別紙２に掲げる対象経費の支出予定額を証する資料</t>
    <phoneticPr fontId="2"/>
  </si>
  <si>
    <t>１　新型コロナウイルス感染症緊急包括支援交付金に関する事業実施計画</t>
    <rPh sb="20" eb="23">
      <t>コウフキン</t>
    </rPh>
    <rPh sb="27" eb="29">
      <t>ジギョウ</t>
    </rPh>
    <rPh sb="29" eb="31">
      <t>ジッシ</t>
    </rPh>
    <phoneticPr fontId="2"/>
  </si>
  <si>
    <t>（別紙１）</t>
    <phoneticPr fontId="2"/>
  </si>
  <si>
    <t>　標記について、次のとおり提出する。</t>
    <phoneticPr fontId="2"/>
  </si>
  <si>
    <t>都道府県名（　　　　　　　　　　）</t>
    <phoneticPr fontId="2"/>
  </si>
  <si>
    <t>事業概要</t>
    <rPh sb="0" eb="2">
      <t>ジギョウ</t>
    </rPh>
    <rPh sb="2" eb="4">
      <t>ガイヨウ</t>
    </rPh>
    <phoneticPr fontId="2"/>
  </si>
  <si>
    <t>合計</t>
    <rPh sb="0" eb="2">
      <t>ゴウケイ</t>
    </rPh>
    <phoneticPr fontId="2"/>
  </si>
  <si>
    <t>（J）</t>
    <phoneticPr fontId="2"/>
  </si>
  <si>
    <t>市町村負担額</t>
    <rPh sb="0" eb="3">
      <t>シチョウソン</t>
    </rPh>
    <rPh sb="3" eb="6">
      <t>フタンガク</t>
    </rPh>
    <phoneticPr fontId="2"/>
  </si>
  <si>
    <t>第２号様式</t>
    <rPh sb="0" eb="1">
      <t>ダイ</t>
    </rPh>
    <rPh sb="2" eb="3">
      <t>ゴウ</t>
    </rPh>
    <rPh sb="3" eb="5">
      <t>ヨウシキ</t>
    </rPh>
    <phoneticPr fontId="2"/>
  </si>
  <si>
    <t>１　申　請　額</t>
    <phoneticPr fontId="2"/>
  </si>
  <si>
    <t>４　添付書類</t>
    <phoneticPr fontId="2"/>
  </si>
  <si>
    <t>・歳入歳出予算書抄本</t>
    <rPh sb="2" eb="4">
      <t>サイニュウ</t>
    </rPh>
    <rPh sb="4" eb="6">
      <t>サイシュツ</t>
    </rPh>
    <rPh sb="6" eb="9">
      <t>ヨサンショ</t>
    </rPh>
    <phoneticPr fontId="2"/>
  </si>
  <si>
    <t>１　精　算　額</t>
    <phoneticPr fontId="2"/>
  </si>
  <si>
    <t>４　添付書類</t>
    <phoneticPr fontId="2"/>
  </si>
  <si>
    <t>・総事業費及び寄付金その他収入額を証する資料</t>
    <phoneticPr fontId="2"/>
  </si>
  <si>
    <t>・契約書の写し、納品書の写し等</t>
    <rPh sb="15" eb="16">
      <t>トウ</t>
    </rPh>
    <phoneticPr fontId="2"/>
  </si>
  <si>
    <t>第４号様式</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</si>
  <si>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</si>
  <si>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仕入控除税額（要国庫補助金等返還相当額）</t>
    <phoneticPr fontId="2"/>
  </si>
  <si>
    <t>　４　添付書類
　　記載内容を確認するための書類（確定申告書の写し、課税売上割合等が把握
　できる資料、特定収入の割合を確認できる資料）を添付する。</t>
    <phoneticPr fontId="2"/>
  </si>
  <si>
    <t>第５号様式</t>
    <phoneticPr fontId="2"/>
  </si>
  <si>
    <t xml:space="preserve">  </t>
    <phoneticPr fontId="2"/>
  </si>
  <si>
    <t>都道府県知事</t>
    <phoneticPr fontId="2"/>
  </si>
  <si>
    <t>殿</t>
    <phoneticPr fontId="2"/>
  </si>
  <si>
    <t>　</t>
    <phoneticPr fontId="2"/>
  </si>
  <si>
    <t>間接補助事業者名　　</t>
    <phoneticPr fontId="2"/>
  </si>
  <si>
    <t>　　　年　　月　　日第　　　号で交付決定を受けた○○○補助金について、交付決定通知により付された条件に基づき、下記のとおり報告する。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</si>
  <si>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</si>
  <si>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</si>
  <si>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４　添付書類
　　記載内容を確認するための書類（確定申告書の写し、課税売上割合等が把握
　できる資料、特定収入の割合を確認できる資料）を添付する。</t>
    <phoneticPr fontId="2"/>
  </si>
  <si>
    <t>第６号様式</t>
    <phoneticPr fontId="2"/>
  </si>
  <si>
    <t>（項）感染症対策費</t>
    <rPh sb="1" eb="2">
      <t>コウ</t>
    </rPh>
    <rPh sb="3" eb="6">
      <t>カンセンショウ</t>
    </rPh>
    <rPh sb="6" eb="8">
      <t>タイサク</t>
    </rPh>
    <rPh sb="8" eb="9">
      <t>ヒ</t>
    </rPh>
    <phoneticPr fontId="2"/>
  </si>
  <si>
    <t>　（目）新型コロナウイルス</t>
    <rPh sb="2" eb="3">
      <t>モク</t>
    </rPh>
    <rPh sb="4" eb="6">
      <t>シンガタ</t>
    </rPh>
    <phoneticPr fontId="2"/>
  </si>
  <si>
    <t>　感染症緊急包括支援交付金</t>
    <rPh sb="1" eb="4">
      <t>カンセンショウ</t>
    </rPh>
    <rPh sb="4" eb="6">
      <t>キンキュウ</t>
    </rPh>
    <rPh sb="6" eb="8">
      <t>ホウカツ</t>
    </rPh>
    <rPh sb="8" eb="10">
      <t>シエン</t>
    </rPh>
    <rPh sb="10" eb="13">
      <t>コウフキン</t>
    </rPh>
    <phoneticPr fontId="2"/>
  </si>
  <si>
    <t>２　事業の実施に要する経費に関する調書</t>
    <phoneticPr fontId="2"/>
  </si>
  <si>
    <t>３　事業の実施に要する経費に関する調書</t>
    <phoneticPr fontId="2"/>
  </si>
  <si>
    <t>　標記について、次により交付金を交付されるよう関係書類を添えて申請する。</t>
    <rPh sb="12" eb="14">
      <t>コウフ</t>
    </rPh>
    <phoneticPr fontId="2"/>
  </si>
  <si>
    <t>都道府県負担額</t>
    <rPh sb="0" eb="4">
      <t>トドウフケン</t>
    </rPh>
    <rPh sb="4" eb="7">
      <t>フタンガク</t>
    </rPh>
    <phoneticPr fontId="2"/>
  </si>
  <si>
    <t>別表の第４欄に定める交付率</t>
    <rPh sb="7" eb="8">
      <t>サダ</t>
    </rPh>
    <rPh sb="10" eb="13">
      <t>コウフリツ</t>
    </rPh>
    <phoneticPr fontId="2"/>
  </si>
  <si>
    <t>差引過△
不足額</t>
    <phoneticPr fontId="2"/>
  </si>
  <si>
    <t>（M)</t>
    <phoneticPr fontId="2"/>
  </si>
  <si>
    <t>（M）－(L)</t>
    <phoneticPr fontId="2"/>
  </si>
  <si>
    <t>３　事業の実施に要した経費精算額算出内訳</t>
    <phoneticPr fontId="2"/>
  </si>
  <si>
    <t>(J)</t>
    <phoneticPr fontId="2"/>
  </si>
  <si>
    <t xml:space="preserve">別表の第３に定める対象経費の支出予定額　　 </t>
    <rPh sb="6" eb="7">
      <t>サダ</t>
    </rPh>
    <rPh sb="9" eb="11">
      <t>タイショウ</t>
    </rPh>
    <phoneticPr fontId="2"/>
  </si>
  <si>
    <t xml:space="preserve">別表の第３に定める対象経費の実支出額　　 </t>
    <rPh sb="6" eb="7">
      <t>サダ</t>
    </rPh>
    <rPh sb="9" eb="11">
      <t>タイショウ</t>
    </rPh>
    <rPh sb="14" eb="15">
      <t>ジツ</t>
    </rPh>
    <phoneticPr fontId="2"/>
  </si>
  <si>
    <t>区　分</t>
    <phoneticPr fontId="2"/>
  </si>
  <si>
    <t>箇所数</t>
    <rPh sb="0" eb="2">
      <t>カショ</t>
    </rPh>
    <rPh sb="2" eb="3">
      <t>スウ</t>
    </rPh>
    <phoneticPr fontId="2"/>
  </si>
  <si>
    <t>ピーク時の
確保病床数</t>
    <rPh sb="3" eb="4">
      <t>ジ</t>
    </rPh>
    <rPh sb="6" eb="8">
      <t>カクホ</t>
    </rPh>
    <rPh sb="8" eb="10">
      <t>ビョウショウ</t>
    </rPh>
    <rPh sb="10" eb="11">
      <t>スウ</t>
    </rPh>
    <phoneticPr fontId="32"/>
  </si>
  <si>
    <t>事業費</t>
    <rPh sb="0" eb="3">
      <t>ジギョウヒ</t>
    </rPh>
    <phoneticPr fontId="33"/>
  </si>
  <si>
    <t>備考</t>
    <rPh sb="0" eb="2">
      <t>ビコウ</t>
    </rPh>
    <phoneticPr fontId="2"/>
  </si>
  <si>
    <t>単価</t>
    <rPh sb="0" eb="2">
      <t>タンカ</t>
    </rPh>
    <phoneticPr fontId="32"/>
  </si>
  <si>
    <t>延べ病床数</t>
    <rPh sb="0" eb="1">
      <t>ノ</t>
    </rPh>
    <rPh sb="2" eb="5">
      <t>ビョウショウスウ</t>
    </rPh>
    <phoneticPr fontId="32"/>
  </si>
  <si>
    <t>金額</t>
    <rPh sb="0" eb="2">
      <t>キンガク</t>
    </rPh>
    <phoneticPr fontId="32"/>
  </si>
  <si>
    <t>箇所</t>
    <rPh sb="0" eb="2">
      <t>カショ</t>
    </rPh>
    <phoneticPr fontId="32"/>
  </si>
  <si>
    <t>病床</t>
    <rPh sb="0" eb="2">
      <t>ビョウショウ</t>
    </rPh>
    <phoneticPr fontId="32"/>
  </si>
  <si>
    <t>円</t>
    <rPh sb="0" eb="1">
      <t>エン</t>
    </rPh>
    <phoneticPr fontId="32"/>
  </si>
  <si>
    <t>病床</t>
    <rPh sb="0" eb="2">
      <t>ビョウショウ</t>
    </rPh>
    <phoneticPr fontId="2"/>
  </si>
  <si>
    <t>重点医療機関</t>
    <rPh sb="0" eb="2">
      <t>ジュウテン</t>
    </rPh>
    <rPh sb="2" eb="4">
      <t>イリョウ</t>
    </rPh>
    <rPh sb="4" eb="6">
      <t>キカン</t>
    </rPh>
    <phoneticPr fontId="32"/>
  </si>
  <si>
    <t>　常時指定医療機関</t>
    <rPh sb="1" eb="3">
      <t>ジョウジ</t>
    </rPh>
    <rPh sb="3" eb="5">
      <t>シテイ</t>
    </rPh>
    <rPh sb="5" eb="7">
      <t>イリョウ</t>
    </rPh>
    <rPh sb="7" eb="9">
      <t>キカン</t>
    </rPh>
    <phoneticPr fontId="32"/>
  </si>
  <si>
    <t>　　ＩＣＵ</t>
    <phoneticPr fontId="32"/>
  </si>
  <si>
    <t>　　ＨＣＵ</t>
    <phoneticPr fontId="32"/>
  </si>
  <si>
    <t>　随時指定医療機関</t>
    <rPh sb="1" eb="3">
      <t>ズイジ</t>
    </rPh>
    <rPh sb="3" eb="5">
      <t>シテイ</t>
    </rPh>
    <rPh sb="5" eb="7">
      <t>イリョウ</t>
    </rPh>
    <rPh sb="7" eb="9">
      <t>キカン</t>
    </rPh>
    <phoneticPr fontId="32"/>
  </si>
  <si>
    <t>（１）ICU</t>
    <phoneticPr fontId="32"/>
  </si>
  <si>
    <t>（２）ＨＣＵ</t>
    <phoneticPr fontId="32"/>
  </si>
  <si>
    <t>合　計</t>
    <rPh sb="0" eb="1">
      <t>ア</t>
    </rPh>
    <rPh sb="2" eb="3">
      <t>ケイ</t>
    </rPh>
    <phoneticPr fontId="2"/>
  </si>
  <si>
    <t>区　分</t>
    <phoneticPr fontId="2"/>
  </si>
  <si>
    <t>実施者</t>
    <rPh sb="0" eb="2">
      <t>ジッシ</t>
    </rPh>
    <rPh sb="2" eb="3">
      <t>シャ</t>
    </rPh>
    <phoneticPr fontId="2"/>
  </si>
  <si>
    <t>整備予定
台数</t>
    <rPh sb="0" eb="2">
      <t>セイビ</t>
    </rPh>
    <rPh sb="2" eb="4">
      <t>ヨテイ</t>
    </rPh>
    <rPh sb="5" eb="7">
      <t>ダイスウ</t>
    </rPh>
    <phoneticPr fontId="32"/>
  </si>
  <si>
    <t>箇所</t>
    <rPh sb="0" eb="2">
      <t>カショ</t>
    </rPh>
    <phoneticPr fontId="2"/>
  </si>
  <si>
    <t>台</t>
    <rPh sb="0" eb="1">
      <t>ダイ</t>
    </rPh>
    <phoneticPr fontId="32"/>
  </si>
  <si>
    <t>（１）超音波画像診断装置</t>
    <phoneticPr fontId="32"/>
  </si>
  <si>
    <t>都道府県</t>
    <rPh sb="0" eb="4">
      <t>トドウフケン</t>
    </rPh>
    <phoneticPr fontId="32"/>
  </si>
  <si>
    <t>高度医療提供医療機関</t>
    <rPh sb="0" eb="2">
      <t>コウド</t>
    </rPh>
    <rPh sb="2" eb="4">
      <t>イリョウ</t>
    </rPh>
    <rPh sb="4" eb="6">
      <t>テイキョウ</t>
    </rPh>
    <rPh sb="6" eb="8">
      <t>イリョウ</t>
    </rPh>
    <rPh sb="8" eb="10">
      <t>キカン</t>
    </rPh>
    <phoneticPr fontId="32"/>
  </si>
  <si>
    <t>（２）血液浄化装置</t>
    <phoneticPr fontId="32"/>
  </si>
  <si>
    <t>（３）気管支鏡</t>
    <phoneticPr fontId="32"/>
  </si>
  <si>
    <t>（４）ＣＴ撮影装置等（画像診断支援プログラムを含む）</t>
    <phoneticPr fontId="32"/>
  </si>
  <si>
    <t>（５）生体情報モニタ</t>
    <phoneticPr fontId="32"/>
  </si>
  <si>
    <t>（６）分娩監視装置</t>
    <phoneticPr fontId="32"/>
  </si>
  <si>
    <t>（７）新生児モニタ</t>
    <phoneticPr fontId="32"/>
  </si>
  <si>
    <t>10/10</t>
  </si>
  <si>
    <t>10/10</t>
    <phoneticPr fontId="2"/>
  </si>
  <si>
    <t>（別紙１－１）</t>
    <rPh sb="1" eb="3">
      <t>ベッシ</t>
    </rPh>
    <phoneticPr fontId="2"/>
  </si>
  <si>
    <t>（別紙１－２）</t>
    <rPh sb="1" eb="3">
      <t>ベッシ</t>
    </rPh>
    <phoneticPr fontId="2"/>
  </si>
  <si>
    <t>（別紙１－３）</t>
    <rPh sb="1" eb="3">
      <t>ベッシ</t>
    </rPh>
    <phoneticPr fontId="2"/>
  </si>
  <si>
    <t>事業概要</t>
    <rPh sb="0" eb="4">
      <t>ジギョウガイヨウ</t>
    </rPh>
    <phoneticPr fontId="2"/>
  </si>
  <si>
    <t>事業費</t>
    <rPh sb="0" eb="3">
      <t>ジギョウヒ</t>
    </rPh>
    <phoneticPr fontId="2"/>
  </si>
  <si>
    <t>新型コロナウイルス感染症を疑う患者受入れのための救急・周産期・小児医療体制確保事業</t>
    <rPh sb="39" eb="41">
      <t>ジギョウ</t>
    </rPh>
    <phoneticPr fontId="32"/>
  </si>
  <si>
    <t>10/10</t>
    <phoneticPr fontId="2"/>
  </si>
  <si>
    <t>第１－１号様式</t>
    <rPh sb="0" eb="1">
      <t>ダイ</t>
    </rPh>
    <rPh sb="4" eb="5">
      <t>ゴウ</t>
    </rPh>
    <rPh sb="5" eb="7">
      <t>ヨウシキ</t>
    </rPh>
    <phoneticPr fontId="2"/>
  </si>
  <si>
    <t>第１－２号様式</t>
    <rPh sb="0" eb="1">
      <t>ダイ</t>
    </rPh>
    <rPh sb="4" eb="5">
      <t>ゴウ</t>
    </rPh>
    <rPh sb="5" eb="7">
      <t>ヨウシキ</t>
    </rPh>
    <phoneticPr fontId="2"/>
  </si>
  <si>
    <t>（２及び３は、第１－１号様式及び第１－２号様式（関係書類を含む））</t>
    <rPh sb="11" eb="12">
      <t>ゴウ</t>
    </rPh>
    <rPh sb="20" eb="21">
      <t>ゴウ</t>
    </rPh>
    <phoneticPr fontId="2"/>
  </si>
  <si>
    <t>10/10</t>
    <phoneticPr fontId="2"/>
  </si>
  <si>
    <t>整備
台数</t>
    <rPh sb="0" eb="2">
      <t>セイビ</t>
    </rPh>
    <rPh sb="3" eb="5">
      <t>ダイスウ</t>
    </rPh>
    <phoneticPr fontId="32"/>
  </si>
  <si>
    <t>（４）上記以外の病床</t>
    <rPh sb="3" eb="5">
      <t>ジョウキ</t>
    </rPh>
    <rPh sb="5" eb="7">
      <t>イガイ</t>
    </rPh>
    <rPh sb="8" eb="10">
      <t>ビョウショウ</t>
    </rPh>
    <phoneticPr fontId="32"/>
  </si>
  <si>
    <t>　　上記以外の病床</t>
    <rPh sb="2" eb="4">
      <t>ジョウキ</t>
    </rPh>
    <rPh sb="4" eb="6">
      <t>イガイ</t>
    </rPh>
    <rPh sb="7" eb="9">
      <t>ビョウショウ</t>
    </rPh>
    <phoneticPr fontId="32"/>
  </si>
  <si>
    <t>　稼働病床</t>
    <rPh sb="1" eb="3">
      <t>カドウ</t>
    </rPh>
    <rPh sb="3" eb="5">
      <t>ビョウショウ</t>
    </rPh>
    <phoneticPr fontId="2"/>
  </si>
  <si>
    <t>　休止病床</t>
    <rPh sb="1" eb="3">
      <t>キュウシ</t>
    </rPh>
    <rPh sb="3" eb="5">
      <t>ビョウショウ</t>
    </rPh>
    <phoneticPr fontId="2"/>
  </si>
  <si>
    <t>（３）療養病床</t>
    <rPh sb="3" eb="5">
      <t>リョウヨウ</t>
    </rPh>
    <rPh sb="5" eb="7">
      <t>ビョウショウ</t>
    </rPh>
    <phoneticPr fontId="32"/>
  </si>
  <si>
    <t>　休止病床のみ</t>
    <rPh sb="1" eb="3">
      <t>キュウシ</t>
    </rPh>
    <rPh sb="3" eb="5">
      <t>ビョウショウ</t>
    </rPh>
    <phoneticPr fontId="32"/>
  </si>
  <si>
    <t>設備整備等事業</t>
    <phoneticPr fontId="32"/>
  </si>
  <si>
    <r>
      <t>２　</t>
    </r>
    <r>
      <rPr>
        <sz val="11"/>
        <rFont val="ＭＳ 明朝"/>
        <family val="1"/>
        <charset val="128"/>
      </rPr>
      <t>新型コロナウイルス感染症緊急包括支援交付金（医療分）に関する事業実施計画</t>
    </r>
    <rPh sb="24" eb="26">
      <t>イリョウ</t>
    </rPh>
    <rPh sb="26" eb="27">
      <t>ブン</t>
    </rPh>
    <phoneticPr fontId="2"/>
  </si>
  <si>
    <t>設備整備等事業</t>
    <phoneticPr fontId="32"/>
  </si>
  <si>
    <t>変更前交付決定額</t>
    <rPh sb="0" eb="3">
      <t>ヘンコウマエ</t>
    </rPh>
    <rPh sb="3" eb="5">
      <t>コウフ</t>
    </rPh>
    <rPh sb="5" eb="8">
      <t>ケッテイガク</t>
    </rPh>
    <phoneticPr fontId="2"/>
  </si>
  <si>
    <t>事業計画変更後交付申請額</t>
    <rPh sb="0" eb="2">
      <t>ジギョウ</t>
    </rPh>
    <rPh sb="2" eb="4">
      <t>ケイカク</t>
    </rPh>
    <rPh sb="4" eb="7">
      <t>ヘンコウゴ</t>
    </rPh>
    <rPh sb="7" eb="9">
      <t>コウフ</t>
    </rPh>
    <rPh sb="9" eb="12">
      <t>シンセイガク</t>
    </rPh>
    <phoneticPr fontId="2"/>
  </si>
  <si>
    <t>差額</t>
    <rPh sb="0" eb="2">
      <t>サガク</t>
    </rPh>
    <phoneticPr fontId="2"/>
  </si>
  <si>
    <t>事業実施計画書変更理由書</t>
    <rPh sb="0" eb="2">
      <t>ジギョウ</t>
    </rPh>
    <rPh sb="2" eb="4">
      <t>ジッシ</t>
    </rPh>
    <rPh sb="4" eb="7">
      <t>ケイカクショ</t>
    </rPh>
    <rPh sb="7" eb="9">
      <t>ヘンコウ</t>
    </rPh>
    <rPh sb="9" eb="12">
      <t>リユウショ</t>
    </rPh>
    <phoneticPr fontId="2"/>
  </si>
  <si>
    <t>別紙１事業計画書について、第一次申請時より事業計画、所要額に変更が生じる場合の理由をご記載ください。</t>
    <rPh sb="0" eb="2">
      <t>ベッシ</t>
    </rPh>
    <rPh sb="3" eb="5">
      <t>ジギョウ</t>
    </rPh>
    <rPh sb="5" eb="8">
      <t>ケイカクショ</t>
    </rPh>
    <rPh sb="13" eb="14">
      <t>ダイ</t>
    </rPh>
    <rPh sb="14" eb="15">
      <t>1</t>
    </rPh>
    <rPh sb="15" eb="16">
      <t>ジ</t>
    </rPh>
    <rPh sb="16" eb="19">
      <t>シンセイジ</t>
    </rPh>
    <rPh sb="21" eb="23">
      <t>ジギョウ</t>
    </rPh>
    <rPh sb="23" eb="25">
      <t>ケイカク</t>
    </rPh>
    <rPh sb="26" eb="28">
      <t>ショヨウ</t>
    </rPh>
    <rPh sb="28" eb="29">
      <t>ガク</t>
    </rPh>
    <rPh sb="30" eb="32">
      <t>ヘンコウ</t>
    </rPh>
    <rPh sb="33" eb="34">
      <t>ショウ</t>
    </rPh>
    <rPh sb="36" eb="38">
      <t>バアイ</t>
    </rPh>
    <rPh sb="39" eb="41">
      <t>リユウ</t>
    </rPh>
    <rPh sb="43" eb="45">
      <t>キサイ</t>
    </rPh>
    <phoneticPr fontId="2"/>
  </si>
  <si>
    <t>例：DMAT・DPAT等医療チーム派遣事業について、感染状況を鑑み派遣チーム数の見直しを行ったため。</t>
    <rPh sb="0" eb="1">
      <t>レイ</t>
    </rPh>
    <rPh sb="11" eb="12">
      <t>ナド</t>
    </rPh>
    <rPh sb="12" eb="14">
      <t>イリョウ</t>
    </rPh>
    <rPh sb="17" eb="19">
      <t>ハケン</t>
    </rPh>
    <rPh sb="19" eb="21">
      <t>ジギョウ</t>
    </rPh>
    <rPh sb="26" eb="28">
      <t>カンセン</t>
    </rPh>
    <rPh sb="28" eb="30">
      <t>ジョウキョウ</t>
    </rPh>
    <rPh sb="31" eb="32">
      <t>カンガ</t>
    </rPh>
    <rPh sb="33" eb="35">
      <t>ハケン</t>
    </rPh>
    <rPh sb="38" eb="39">
      <t>スウ</t>
    </rPh>
    <rPh sb="40" eb="42">
      <t>ミナオ</t>
    </rPh>
    <rPh sb="44" eb="45">
      <t>オコナ</t>
    </rPh>
    <phoneticPr fontId="2"/>
  </si>
  <si>
    <t>別紙１（補足資料）</t>
    <rPh sb="0" eb="2">
      <t>ベッシ</t>
    </rPh>
    <rPh sb="4" eb="6">
      <t>ホソク</t>
    </rPh>
    <rPh sb="6" eb="8">
      <t>シリョウ</t>
    </rPh>
    <phoneticPr fontId="2"/>
  </si>
  <si>
    <t>内、病床確保事業</t>
    <rPh sb="6" eb="8">
      <t>ジギョウ</t>
    </rPh>
    <phoneticPr fontId="2"/>
  </si>
  <si>
    <t>）床</t>
    <rPh sb="1" eb="2">
      <t>ユカ</t>
    </rPh>
    <phoneticPr fontId="2"/>
  </si>
  <si>
    <t>内、宿泊療養施設確保事業</t>
    <rPh sb="10" eb="12">
      <t>ジギョウ</t>
    </rPh>
    <phoneticPr fontId="2"/>
  </si>
  <si>
    <t>）室</t>
    <rPh sb="1" eb="2">
      <t>シツ</t>
    </rPh>
    <phoneticPr fontId="2"/>
  </si>
  <si>
    <t>）チーム</t>
    <phoneticPr fontId="2"/>
  </si>
  <si>
    <t>　　　　　　　　　　　　</t>
    <phoneticPr fontId="2"/>
  </si>
  <si>
    <t>事業の実施に要する経費に関する調書（新型コロナウイルス感染症緊急包括支援交付金（医療分））</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rPh sb="40" eb="42">
      <t>イリョウ</t>
    </rPh>
    <rPh sb="42" eb="43">
      <t>ブン</t>
    </rPh>
    <phoneticPr fontId="2"/>
  </si>
  <si>
    <t>国庫所要額</t>
    <rPh sb="0" eb="2">
      <t>コッコ</t>
    </rPh>
    <rPh sb="2" eb="4">
      <t>ショヨウ</t>
    </rPh>
    <phoneticPr fontId="2"/>
  </si>
  <si>
    <t>事業の実施に要した経費精算額算出内訳（新型コロナウイルス感染症緊急包括支援交付金（医療分））</t>
    <rPh sb="0" eb="2">
      <t>ジギョウ</t>
    </rPh>
    <rPh sb="3" eb="5">
      <t>ジッシ</t>
    </rPh>
    <rPh sb="6" eb="7">
      <t>ヨウ</t>
    </rPh>
    <rPh sb="9" eb="11">
      <t>ケイヒ</t>
    </rPh>
    <rPh sb="11" eb="13">
      <t>セイサン</t>
    </rPh>
    <rPh sb="13" eb="14">
      <t>ガク</t>
    </rPh>
    <rPh sb="14" eb="16">
      <t>サンシュツ</t>
    </rPh>
    <rPh sb="16" eb="18">
      <t>ウチワケ</t>
    </rPh>
    <rPh sb="19" eb="21">
      <t>シンガタ</t>
    </rPh>
    <rPh sb="28" eb="31">
      <t>カンセンショウ</t>
    </rPh>
    <rPh sb="31" eb="33">
      <t>キンキュウ</t>
    </rPh>
    <rPh sb="33" eb="35">
      <t>ホウカツ</t>
    </rPh>
    <rPh sb="35" eb="37">
      <t>シエン</t>
    </rPh>
    <rPh sb="37" eb="40">
      <t>コウフキン</t>
    </rPh>
    <rPh sb="41" eb="43">
      <t>イリョウ</t>
    </rPh>
    <rPh sb="43" eb="44">
      <t>ブン</t>
    </rPh>
    <phoneticPr fontId="2"/>
  </si>
  <si>
    <t>差引追加（一部取消）申請額</t>
    <rPh sb="0" eb="2">
      <t>サシヒキ</t>
    </rPh>
    <rPh sb="2" eb="4">
      <t>ツイカ</t>
    </rPh>
    <rPh sb="5" eb="7">
      <t>イチブ</t>
    </rPh>
    <rPh sb="7" eb="8">
      <t>ト</t>
    </rPh>
    <rPh sb="8" eb="9">
      <t>ケ</t>
    </rPh>
    <rPh sb="10" eb="13">
      <t>シンセイガク</t>
    </rPh>
    <phoneticPr fontId="2"/>
  </si>
  <si>
    <t>（L)-（M)</t>
    <phoneticPr fontId="2"/>
  </si>
  <si>
    <t>（L)-(M)</t>
    <phoneticPr fontId="2"/>
  </si>
  <si>
    <t>（</t>
    <phoneticPr fontId="2"/>
  </si>
  <si>
    <t>・入院患者受入病床の確保見込み数　　　　</t>
    <phoneticPr fontId="2"/>
  </si>
  <si>
    <t>・軽症者等の宿泊療養施設の確保見込み室数　　</t>
    <rPh sb="1" eb="4">
      <t>ケイショウシャ</t>
    </rPh>
    <rPh sb="4" eb="5">
      <t>トウ</t>
    </rPh>
    <rPh sb="6" eb="10">
      <t>シュクハクリョウヨウ</t>
    </rPh>
    <rPh sb="10" eb="12">
      <t>シセツ</t>
    </rPh>
    <rPh sb="13" eb="15">
      <t>カクホ</t>
    </rPh>
    <rPh sb="15" eb="17">
      <t>ミコ</t>
    </rPh>
    <rPh sb="18" eb="19">
      <t>シツ</t>
    </rPh>
    <rPh sb="19" eb="20">
      <t>スウ</t>
    </rPh>
    <phoneticPr fontId="2"/>
  </si>
  <si>
    <t>・DMAT･DPAT等医療チームの派遣見込みチーム数　　</t>
    <rPh sb="17" eb="19">
      <t>ハケン</t>
    </rPh>
    <phoneticPr fontId="2"/>
  </si>
  <si>
    <t>・入院患者受入病床の確保数　　　　　　　　　</t>
    <phoneticPr fontId="2"/>
  </si>
  <si>
    <t>・軽症者等の宿泊療養施設の確保室数　　　　　　</t>
    <rPh sb="1" eb="4">
      <t>ケイショウシャ</t>
    </rPh>
    <rPh sb="4" eb="5">
      <t>トウ</t>
    </rPh>
    <rPh sb="6" eb="10">
      <t>シュクハクリョウヨウ</t>
    </rPh>
    <rPh sb="10" eb="12">
      <t>シセツ</t>
    </rPh>
    <rPh sb="13" eb="15">
      <t>カクホ</t>
    </rPh>
    <rPh sb="15" eb="16">
      <t>シツ</t>
    </rPh>
    <rPh sb="16" eb="17">
      <t>スウ</t>
    </rPh>
    <phoneticPr fontId="2"/>
  </si>
  <si>
    <t>・DMAT･DPAT等医療チームの派遣チーム数　　　</t>
    <rPh sb="17" eb="19">
      <t>ハケン</t>
    </rPh>
    <phoneticPr fontId="2"/>
  </si>
  <si>
    <t>　（うち特定機能病院等）</t>
    <rPh sb="4" eb="6">
      <t>トクテイ</t>
    </rPh>
    <rPh sb="6" eb="8">
      <t>キノウ</t>
    </rPh>
    <rPh sb="8" eb="10">
      <t>ビョウイン</t>
    </rPh>
    <rPh sb="10" eb="11">
      <t>トウ</t>
    </rPh>
    <phoneticPr fontId="2"/>
  </si>
  <si>
    <t>重点医療機関である特定機能病院等</t>
    <rPh sb="9" eb="11">
      <t>トクテイ</t>
    </rPh>
    <rPh sb="11" eb="13">
      <t>キノウ</t>
    </rPh>
    <rPh sb="13" eb="15">
      <t>ビョウイン</t>
    </rPh>
    <rPh sb="15" eb="16">
      <t>トウ</t>
    </rPh>
    <phoneticPr fontId="2"/>
  </si>
  <si>
    <t>重点医療機関である一般病院</t>
    <phoneticPr fontId="2"/>
  </si>
  <si>
    <t>（別紙１－１～１－３）</t>
    <phoneticPr fontId="2"/>
  </si>
  <si>
    <t>（別紙１～１－３）</t>
    <rPh sb="1" eb="3">
      <t>ベッシ</t>
    </rPh>
    <phoneticPr fontId="2"/>
  </si>
  <si>
    <t>令和５年度新型コロナウイルス感染症緊急包括支援交付金（医療分）に関する事業実施計画及び関係書類の提出について</t>
    <rPh sb="0" eb="2">
      <t>レイワ</t>
    </rPh>
    <rPh sb="3" eb="5">
      <t>ネンド</t>
    </rPh>
    <rPh sb="5" eb="7">
      <t>シンガタ</t>
    </rPh>
    <rPh sb="14" eb="17">
      <t>カンセンショウ</t>
    </rPh>
    <rPh sb="17" eb="19">
      <t>キンキュウ</t>
    </rPh>
    <rPh sb="19" eb="21">
      <t>ホウカツ</t>
    </rPh>
    <rPh sb="21" eb="23">
      <t>シエン</t>
    </rPh>
    <rPh sb="23" eb="26">
      <t>コウフキン</t>
    </rPh>
    <rPh sb="35" eb="37">
      <t>ジギョウ</t>
    </rPh>
    <rPh sb="37" eb="39">
      <t>ジッシ</t>
    </rPh>
    <rPh sb="41" eb="42">
      <t>オヨ</t>
    </rPh>
    <rPh sb="43" eb="45">
      <t>カンケイ</t>
    </rPh>
    <rPh sb="45" eb="47">
      <t>ショルイ</t>
    </rPh>
    <phoneticPr fontId="2"/>
  </si>
  <si>
    <t>令和５年度新型コロナウイルス感染症緊急包括支援交付金（医療分）に関する事業実施計画</t>
    <rPh sb="0" eb="2">
      <t>レイワ</t>
    </rPh>
    <rPh sb="3" eb="5">
      <t>ネンド</t>
    </rPh>
    <rPh sb="23" eb="26">
      <t>コウフキン</t>
    </rPh>
    <rPh sb="27" eb="29">
      <t>イリョウ</t>
    </rPh>
    <rPh sb="29" eb="30">
      <t>ブン</t>
    </rPh>
    <rPh sb="35" eb="37">
      <t>ジギョウ</t>
    </rPh>
    <rPh sb="37" eb="39">
      <t>ジッシ</t>
    </rPh>
    <phoneticPr fontId="2"/>
  </si>
  <si>
    <t>令和５年度新型コロナウイルス感染症緊急包括支援交付金（医療分）に関する事業実施計画及び関係書類の提出について</t>
    <rPh sb="5" eb="7">
      <t>シンガタ</t>
    </rPh>
    <rPh sb="14" eb="17">
      <t>カンセンショウ</t>
    </rPh>
    <rPh sb="17" eb="19">
      <t>キンキュウ</t>
    </rPh>
    <rPh sb="19" eb="21">
      <t>ホウカツ</t>
    </rPh>
    <rPh sb="21" eb="23">
      <t>シエン</t>
    </rPh>
    <rPh sb="23" eb="26">
      <t>コウフキン</t>
    </rPh>
    <rPh sb="27" eb="29">
      <t>イリョウ</t>
    </rPh>
    <rPh sb="29" eb="30">
      <t>ブン</t>
    </rPh>
    <rPh sb="35" eb="37">
      <t>ジギョウ</t>
    </rPh>
    <rPh sb="37" eb="39">
      <t>ジッシ</t>
    </rPh>
    <rPh sb="41" eb="42">
      <t>オヨ</t>
    </rPh>
    <rPh sb="43" eb="45">
      <t>カンケイ</t>
    </rPh>
    <rPh sb="45" eb="47">
      <t>ショルイ</t>
    </rPh>
    <phoneticPr fontId="2"/>
  </si>
  <si>
    <t>（16）新型コロナウイルス感染症重点医療機関等設備整備事業実施計画</t>
    <rPh sb="4" eb="6">
      <t>シンガタ</t>
    </rPh>
    <rPh sb="13" eb="16">
      <t>カンセンショウ</t>
    </rPh>
    <rPh sb="16" eb="18">
      <t>ジュウテン</t>
    </rPh>
    <rPh sb="18" eb="20">
      <t>イリョウ</t>
    </rPh>
    <rPh sb="20" eb="22">
      <t>キカン</t>
    </rPh>
    <rPh sb="22" eb="23">
      <t>トウ</t>
    </rPh>
    <rPh sb="23" eb="25">
      <t>セツビ</t>
    </rPh>
    <rPh sb="25" eb="27">
      <t>セイビ</t>
    </rPh>
    <rPh sb="27" eb="29">
      <t>ジギョウ</t>
    </rPh>
    <rPh sb="29" eb="31">
      <t>ジッシ</t>
    </rPh>
    <rPh sb="31" eb="33">
      <t>ケイカク</t>
    </rPh>
    <phoneticPr fontId="2"/>
  </si>
  <si>
    <t>（17）新型コロナウイルス感染症を疑う患者受入れのための救急・周産期・小児医療体制確保事業実施計画</t>
    <rPh sb="4" eb="6">
      <t>シンガタ</t>
    </rPh>
    <rPh sb="13" eb="16">
      <t>カンセンショウ</t>
    </rPh>
    <rPh sb="17" eb="18">
      <t>ウタガ</t>
    </rPh>
    <rPh sb="19" eb="21">
      <t>カンジャ</t>
    </rPh>
    <rPh sb="21" eb="23">
      <t>ウケイ</t>
    </rPh>
    <rPh sb="28" eb="30">
      <t>キュウキュウ</t>
    </rPh>
    <rPh sb="31" eb="34">
      <t>シュウサンキ</t>
    </rPh>
    <rPh sb="35" eb="37">
      <t>ショウニ</t>
    </rPh>
    <rPh sb="37" eb="39">
      <t>イリョウ</t>
    </rPh>
    <rPh sb="39" eb="41">
      <t>タイセイ</t>
    </rPh>
    <rPh sb="41" eb="43">
      <t>カクホ</t>
    </rPh>
    <rPh sb="43" eb="45">
      <t>ジギョウ</t>
    </rPh>
    <rPh sb="45" eb="47">
      <t>ジッシ</t>
    </rPh>
    <rPh sb="47" eb="49">
      <t>ケイカク</t>
    </rPh>
    <phoneticPr fontId="2"/>
  </si>
  <si>
    <t>令和５年度新型コロナウイルス感染症緊急包括支援交付金（医療分）の交付申請書</t>
    <rPh sb="0" eb="2">
      <t>レイワ</t>
    </rPh>
    <rPh sb="3" eb="5">
      <t>ネンド</t>
    </rPh>
    <rPh sb="27" eb="29">
      <t>イリョウ</t>
    </rPh>
    <rPh sb="29" eb="30">
      <t>ブン</t>
    </rPh>
    <rPh sb="32" eb="34">
      <t>コウフ</t>
    </rPh>
    <rPh sb="34" eb="37">
      <t>シンセイショ</t>
    </rPh>
    <phoneticPr fontId="2"/>
  </si>
  <si>
    <t>令和５年度新型コロナウイルス感染症緊急包括支援交付金（医療分）の事業実績報告書</t>
    <rPh sb="0" eb="2">
      <t>レイワ</t>
    </rPh>
    <rPh sb="3" eb="5">
      <t>ネンド</t>
    </rPh>
    <rPh sb="27" eb="29">
      <t>イリョウ</t>
    </rPh>
    <rPh sb="29" eb="30">
      <t>ブン</t>
    </rPh>
    <rPh sb="38" eb="39">
      <t>ショ</t>
    </rPh>
    <phoneticPr fontId="2"/>
  </si>
  <si>
    <t>令和５年度新型コロナウイルス感染症緊急包括支援交付金（医療分）調書</t>
    <rPh sb="5" eb="7">
      <t>シンガタ</t>
    </rPh>
    <rPh sb="14" eb="17">
      <t>カンセンショウ</t>
    </rPh>
    <rPh sb="17" eb="19">
      <t>キンキュウ</t>
    </rPh>
    <rPh sb="19" eb="21">
      <t>ホウカツ</t>
    </rPh>
    <rPh sb="21" eb="23">
      <t>シエン</t>
    </rPh>
    <rPh sb="23" eb="26">
      <t>コウフキン</t>
    </rPh>
    <rPh sb="27" eb="29">
      <t>イリョウ</t>
    </rPh>
    <rPh sb="29" eb="30">
      <t>ブン</t>
    </rPh>
    <rPh sb="31" eb="33">
      <t>チョウショ</t>
    </rPh>
    <phoneticPr fontId="2"/>
  </si>
  <si>
    <t>令和５年度新型コロナウイルス感染症緊急包括支援交付金（医療分）に関する事業実績</t>
    <rPh sb="5" eb="7">
      <t>シンガタ</t>
    </rPh>
    <rPh sb="23" eb="26">
      <t>コウフキン</t>
    </rPh>
    <rPh sb="27" eb="29">
      <t>イリョウ</t>
    </rPh>
    <rPh sb="29" eb="30">
      <t>ブン</t>
    </rPh>
    <rPh sb="35" eb="37">
      <t>ジギョウ</t>
    </rPh>
    <rPh sb="37" eb="39">
      <t>ジッセキ</t>
    </rPh>
    <phoneticPr fontId="2"/>
  </si>
  <si>
    <t>（15）新型コロナウイルス感染症重点医療機関体制整備事業実施計画（令和５年４月１日から５月７日まで）</t>
    <rPh sb="4" eb="6">
      <t>シンガタ</t>
    </rPh>
    <rPh sb="13" eb="16">
      <t>カンセンショウ</t>
    </rPh>
    <rPh sb="16" eb="18">
      <t>ジュウテン</t>
    </rPh>
    <rPh sb="18" eb="20">
      <t>イリョウ</t>
    </rPh>
    <rPh sb="20" eb="22">
      <t>キカン</t>
    </rPh>
    <rPh sb="22" eb="24">
      <t>タイセイ</t>
    </rPh>
    <rPh sb="24" eb="26">
      <t>セイビ</t>
    </rPh>
    <rPh sb="26" eb="28">
      <t>ジギョウ</t>
    </rPh>
    <rPh sb="28" eb="30">
      <t>ジッシ</t>
    </rPh>
    <rPh sb="30" eb="32">
      <t>ケイカク</t>
    </rPh>
    <rPh sb="33" eb="35">
      <t>レイワ</t>
    </rPh>
    <rPh sb="36" eb="37">
      <t>ネン</t>
    </rPh>
    <rPh sb="38" eb="39">
      <t>ガツ</t>
    </rPh>
    <rPh sb="40" eb="41">
      <t>ニチ</t>
    </rPh>
    <rPh sb="44" eb="45">
      <t>ガツ</t>
    </rPh>
    <rPh sb="46" eb="47">
      <t>ニチ</t>
    </rPh>
    <phoneticPr fontId="2"/>
  </si>
  <si>
    <t>（15）新型コロナウイルス感染症重点医療機関体制整備事業実績（令和５年４月１日から５月７日まで）</t>
    <rPh sb="4" eb="6">
      <t>シンガタ</t>
    </rPh>
    <rPh sb="13" eb="16">
      <t>カンセンショウ</t>
    </rPh>
    <rPh sb="16" eb="18">
      <t>ジュウテン</t>
    </rPh>
    <rPh sb="18" eb="20">
      <t>イリョウ</t>
    </rPh>
    <rPh sb="20" eb="22">
      <t>キカン</t>
    </rPh>
    <rPh sb="22" eb="24">
      <t>タイセイ</t>
    </rPh>
    <rPh sb="24" eb="26">
      <t>セイビ</t>
    </rPh>
    <rPh sb="26" eb="28">
      <t>ジギョウ</t>
    </rPh>
    <rPh sb="28" eb="30">
      <t>ジッセキ</t>
    </rPh>
    <rPh sb="31" eb="33">
      <t>レイワ</t>
    </rPh>
    <rPh sb="34" eb="35">
      <t>ネン</t>
    </rPh>
    <rPh sb="36" eb="37">
      <t>ガツ</t>
    </rPh>
    <rPh sb="38" eb="39">
      <t>ニチ</t>
    </rPh>
    <rPh sb="42" eb="43">
      <t>ガツ</t>
    </rPh>
    <rPh sb="44" eb="45">
      <t>ニチ</t>
    </rPh>
    <phoneticPr fontId="2"/>
  </si>
  <si>
    <t>（16）新型コロナウイルス感染症重点医療機関等設備整備事業実績</t>
    <rPh sb="4" eb="6">
      <t>シンガタ</t>
    </rPh>
    <rPh sb="13" eb="16">
      <t>カンセンショウ</t>
    </rPh>
    <rPh sb="16" eb="18">
      <t>ジュウテン</t>
    </rPh>
    <rPh sb="18" eb="20">
      <t>イリョウ</t>
    </rPh>
    <rPh sb="20" eb="22">
      <t>キカン</t>
    </rPh>
    <rPh sb="22" eb="23">
      <t>トウ</t>
    </rPh>
    <rPh sb="23" eb="25">
      <t>セツビ</t>
    </rPh>
    <rPh sb="25" eb="27">
      <t>セイビ</t>
    </rPh>
    <rPh sb="27" eb="29">
      <t>ジギョウ</t>
    </rPh>
    <rPh sb="29" eb="31">
      <t>ジッセキ</t>
    </rPh>
    <phoneticPr fontId="2"/>
  </si>
  <si>
    <t>（17）新型コロナウイルス感染症を疑う患者受入れのための救急・周産期・小児医療体制確保事業実績</t>
    <rPh sb="4" eb="6">
      <t>シンガタ</t>
    </rPh>
    <rPh sb="13" eb="16">
      <t>カンセンショウ</t>
    </rPh>
    <rPh sb="17" eb="18">
      <t>ウタガ</t>
    </rPh>
    <rPh sb="19" eb="21">
      <t>カンジャ</t>
    </rPh>
    <rPh sb="21" eb="23">
      <t>ウケイ</t>
    </rPh>
    <rPh sb="28" eb="30">
      <t>キュウキュウ</t>
    </rPh>
    <rPh sb="31" eb="34">
      <t>シュウサンキ</t>
    </rPh>
    <rPh sb="35" eb="37">
      <t>ショウニ</t>
    </rPh>
    <rPh sb="37" eb="39">
      <t>イリョウ</t>
    </rPh>
    <rPh sb="39" eb="41">
      <t>タイセイ</t>
    </rPh>
    <rPh sb="41" eb="43">
      <t>カクホ</t>
    </rPh>
    <rPh sb="43" eb="45">
      <t>ジギョウ</t>
    </rPh>
    <rPh sb="45" eb="47">
      <t>ジッセキ</t>
    </rPh>
    <phoneticPr fontId="2"/>
  </si>
  <si>
    <t>　　　年　　月　　日厚生労働省発医政    第  号・厚生労働省発健康    第  号・厚生労働省発薬生    第  号をもって交付決定を受けた令和５年度新型コロナウイルス感染症緊急包括支援交付金（医療分）に係る消費税及び地方消費税に係る仕入控除税額については、次のとおり報告する。</t>
    <rPh sb="99" eb="101">
      <t>イリョウ</t>
    </rPh>
    <rPh sb="101" eb="102">
      <t>ブン</t>
    </rPh>
    <phoneticPr fontId="2"/>
  </si>
  <si>
    <t>　　　年　　月　　日厚生労働省発医政    第  号・厚生労働省発健康    第  号・厚生労働省発薬生    第  号をもって交付決定を受けた新型コロナウイルス感染症緊急包括支援交付金（医療分）に係る事業実績については、次の関係書類を添えて報告する。</t>
    <rPh sb="27" eb="29">
      <t>コウセイ</t>
    </rPh>
    <rPh sb="29" eb="32">
      <t>ロウドウショウ</t>
    </rPh>
    <rPh sb="32" eb="33">
      <t>ハツ</t>
    </rPh>
    <rPh sb="33" eb="35">
      <t>ケンコウ</t>
    </rPh>
    <rPh sb="94" eb="96">
      <t>イリョウ</t>
    </rPh>
    <rPh sb="96" eb="97">
      <t>ブン</t>
    </rPh>
    <phoneticPr fontId="2"/>
  </si>
  <si>
    <t>都道府県名　　</t>
    <rPh sb="0" eb="4">
      <t>トドウフケン</t>
    </rPh>
    <phoneticPr fontId="2"/>
  </si>
  <si>
    <t>うち国庫所要額</t>
    <rPh sb="2" eb="4">
      <t>コッコ</t>
    </rPh>
    <rPh sb="4" eb="6">
      <t>ショヨウ</t>
    </rPh>
    <rPh sb="6" eb="7">
      <t>ガク</t>
    </rPh>
    <phoneticPr fontId="2"/>
  </si>
  <si>
    <t>（L)=(I)*(K)or(J)</t>
    <phoneticPr fontId="2"/>
  </si>
  <si>
    <t>既交付決定額</t>
    <rPh sb="0" eb="1">
      <t>キ</t>
    </rPh>
    <rPh sb="1" eb="3">
      <t>コウフ</t>
    </rPh>
    <rPh sb="3" eb="5">
      <t>ケッテイ</t>
    </rPh>
    <rPh sb="5" eb="6">
      <t>ガク</t>
    </rPh>
    <phoneticPr fontId="2"/>
  </si>
  <si>
    <t>うち
国庫所要額</t>
    <rPh sb="3" eb="5">
      <t>コッコ</t>
    </rPh>
    <rPh sb="5" eb="7">
      <t>ショヨウ</t>
    </rPh>
    <rPh sb="7" eb="8">
      <t>ガク</t>
    </rPh>
    <phoneticPr fontId="2"/>
  </si>
  <si>
    <t>うち国庫所要額</t>
    <rPh sb="4" eb="6">
      <t>ショヨウ</t>
    </rPh>
    <phoneticPr fontId="2"/>
  </si>
  <si>
    <t>交付決定額</t>
    <rPh sb="0" eb="2">
      <t>コウフ</t>
    </rPh>
    <rPh sb="2" eb="5">
      <t>ケッテイガク</t>
    </rPh>
    <phoneticPr fontId="2"/>
  </si>
  <si>
    <t>うち交付金</t>
    <rPh sb="2" eb="5">
      <t>コウフキン</t>
    </rPh>
    <phoneticPr fontId="2"/>
  </si>
  <si>
    <t>（1）新型コロナウイルス感染症に関する相談窓口設置事業</t>
    <rPh sb="3" eb="5">
      <t>シンガタ</t>
    </rPh>
    <rPh sb="12" eb="15">
      <t>カンセンショウ</t>
    </rPh>
    <rPh sb="16" eb="17">
      <t>カン</t>
    </rPh>
    <rPh sb="19" eb="21">
      <t>ソウダン</t>
    </rPh>
    <rPh sb="21" eb="23">
      <t>マドグチ</t>
    </rPh>
    <rPh sb="23" eb="25">
      <t>セッチ</t>
    </rPh>
    <rPh sb="25" eb="27">
      <t>ジギョウ</t>
    </rPh>
    <phoneticPr fontId="1"/>
  </si>
  <si>
    <t>（2）新型コロナウイルス感染症対策事業</t>
    <rPh sb="15" eb="17">
      <t>タイサク</t>
    </rPh>
    <rPh sb="17" eb="19">
      <t>ジギョウ</t>
    </rPh>
    <phoneticPr fontId="1"/>
  </si>
  <si>
    <t>（3）新型コロナウイルス感染症患者等入院医療機関等設備整備事業（旧新型コロナウイルス感染症患者等入院医療機関設備整備事業）</t>
    <rPh sb="17" eb="18">
      <t>トウ</t>
    </rPh>
    <rPh sb="18" eb="20">
      <t>ニュウイン</t>
    </rPh>
    <rPh sb="20" eb="22">
      <t>イリョウ</t>
    </rPh>
    <rPh sb="22" eb="24">
      <t>キカン</t>
    </rPh>
    <rPh sb="24" eb="25">
      <t>トウ</t>
    </rPh>
    <rPh sb="25" eb="27">
      <t>セツビ</t>
    </rPh>
    <rPh sb="27" eb="29">
      <t>セイビ</t>
    </rPh>
    <rPh sb="29" eb="31">
      <t>ジギョウ</t>
    </rPh>
    <phoneticPr fontId="1"/>
  </si>
  <si>
    <t>（4）外来対応医療機関設備整備事業（旧帰国者・接触者外来等設備整備事業）</t>
    <rPh sb="11" eb="13">
      <t>セツビ</t>
    </rPh>
    <rPh sb="13" eb="15">
      <t>セイビ</t>
    </rPh>
    <rPh sb="15" eb="17">
      <t>ジギョウ</t>
    </rPh>
    <phoneticPr fontId="1"/>
  </si>
  <si>
    <t>（5）感染症検査機関等設備整備事業</t>
    <rPh sb="3" eb="6">
      <t>カンセンショウ</t>
    </rPh>
    <rPh sb="6" eb="8">
      <t>ケンサ</t>
    </rPh>
    <rPh sb="8" eb="10">
      <t>キカン</t>
    </rPh>
    <rPh sb="10" eb="11">
      <t>トウ</t>
    </rPh>
    <rPh sb="15" eb="17">
      <t>ジギョウ</t>
    </rPh>
    <phoneticPr fontId="1"/>
  </si>
  <si>
    <t>（6）感染症対策専門家派遣等事業</t>
    <phoneticPr fontId="2"/>
  </si>
  <si>
    <t>（7）新型コロナウイルス重症患者を診療する医療従事者派遣体制の確保事業</t>
    <phoneticPr fontId="2"/>
  </si>
  <si>
    <t>（8）DMAT・DPAT等医療チーム派遣事業</t>
    <phoneticPr fontId="2"/>
  </si>
  <si>
    <t>（9）新型コロナウイルスに感染した医師等にかわり診療等を行う医師等派遣体制の確保事業</t>
    <rPh sb="19" eb="20">
      <t>トウ</t>
    </rPh>
    <rPh sb="26" eb="27">
      <t>トウ</t>
    </rPh>
    <rPh sb="32" eb="33">
      <t>トウ</t>
    </rPh>
    <phoneticPr fontId="2"/>
  </si>
  <si>
    <t>（10）医療搬送体制等確保事業</t>
    <phoneticPr fontId="2"/>
  </si>
  <si>
    <t>（11）ヘリコプター患者搬送体制整備事業</t>
    <phoneticPr fontId="2"/>
  </si>
  <si>
    <t>（12）新型コロナウイルス感染症の影響に対応した医療機関の地域医療支援体制構築事業</t>
    <rPh sb="15" eb="16">
      <t>ショウ</t>
    </rPh>
    <phoneticPr fontId="2"/>
  </si>
  <si>
    <t>（13）新型コロナウイルス感染症により休業等となった医療機関等に対する継続・再開支援事業</t>
    <rPh sb="15" eb="16">
      <t>ショウ</t>
    </rPh>
    <rPh sb="30" eb="31">
      <t>トウ</t>
    </rPh>
    <rPh sb="35" eb="37">
      <t>ケイゾク</t>
    </rPh>
    <phoneticPr fontId="1"/>
  </si>
  <si>
    <t>（14）医療機関における新型コロナウイルス感染症の外国人患者受入れのための設備整備事業</t>
    <phoneticPr fontId="2"/>
  </si>
  <si>
    <t>（18）新型コロナウイルス感染症患者等入院医療機関における外国人患者の受入れ体制確保事業（旧新型コロナウイルス感染症患者等入院医療機関等における外国人患者の受入れ体制確保事業）</t>
    <rPh sb="67" eb="68">
      <t>トウ</t>
    </rPh>
    <phoneticPr fontId="2"/>
  </si>
  <si>
    <t>（19）新型コロナウイルス感染症重症患者に対応する医療従事者養成研修事業</t>
    <rPh sb="13" eb="16">
      <t>カンセンショウ</t>
    </rPh>
    <phoneticPr fontId="2"/>
  </si>
  <si>
    <t>（20）外来対応医療機関確保事業</t>
    <phoneticPr fontId="2"/>
  </si>
  <si>
    <t>（1）新型コロナウイルス感染症に関する相談窓口設置事業</t>
    <phoneticPr fontId="2"/>
  </si>
  <si>
    <t>（2）新型コロナウイルス感染症対策事業</t>
    <phoneticPr fontId="2"/>
  </si>
  <si>
    <t>（3）新型コロナウイルス感染症患者等入院医療機関等設備整備事業（旧新型コロナウイルス感染症患者等入院医療機関設備整備事業）</t>
    <phoneticPr fontId="2"/>
  </si>
  <si>
    <t>（4）外来対応医療機関設備整備事業（旧帰国者・接触者外来等設備整備事業）</t>
    <phoneticPr fontId="2"/>
  </si>
  <si>
    <t>（5）感染症検査機関等設備整備事業</t>
    <phoneticPr fontId="2"/>
  </si>
  <si>
    <t>（9）新型コロナウイルスに感染した医師等にかわり診療等を行う医師等派遣体制の確保事業</t>
    <phoneticPr fontId="2"/>
  </si>
  <si>
    <t>（12）新型コロナウイルス感染症の影響に対応した医療機関の地域医療支援体制構築事業</t>
    <phoneticPr fontId="2"/>
  </si>
  <si>
    <t>（13）新型コロナウイルス感染症により休業等となった医療機関等に対する継続・再開支援事業</t>
    <phoneticPr fontId="2"/>
  </si>
  <si>
    <t>（16）新型コロナウイルス感染症重点医療機関等設備整備事業</t>
    <phoneticPr fontId="2"/>
  </si>
  <si>
    <t>（17）新型コロナウイルス感染症を疑う患者受入れのための救急・周産期・小児医療体制確保事業</t>
    <phoneticPr fontId="2"/>
  </si>
  <si>
    <t>（21）令和４年度新型コロナウイルスワクチン接種体制支援等事業</t>
    <phoneticPr fontId="2"/>
  </si>
  <si>
    <t>（22）令和４年度新型コロナウイルス感染症緊急包括支援交付金（医療分）事業</t>
    <phoneticPr fontId="2"/>
  </si>
  <si>
    <r>
      <t>２　</t>
    </r>
    <r>
      <rPr>
        <sz val="11"/>
        <rFont val="ＭＳ 明朝"/>
        <family val="1"/>
        <charset val="128"/>
      </rPr>
      <t>新型コロナウイルス感染症緊急包括支援交付金（医療分）に関する事業実績</t>
    </r>
    <rPh sb="24" eb="26">
      <t>イリョウ</t>
    </rPh>
    <rPh sb="26" eb="27">
      <t>ブン</t>
    </rPh>
    <rPh sb="34" eb="36">
      <t>ジッセキ</t>
    </rPh>
    <phoneticPr fontId="2"/>
  </si>
  <si>
    <t>（L)=(I)*(K)or(J)</t>
  </si>
  <si>
    <t>うち、第1-1号様式の別紙2国庫所要額L欄の合計　金　　　　円（A）</t>
    <rPh sb="3" eb="4">
      <t>ダイ</t>
    </rPh>
    <rPh sb="7" eb="8">
      <t>ゴウ</t>
    </rPh>
    <rPh sb="8" eb="10">
      <t>ヨウシキ</t>
    </rPh>
    <rPh sb="11" eb="13">
      <t>ベッシ</t>
    </rPh>
    <rPh sb="14" eb="16">
      <t>コッコ</t>
    </rPh>
    <rPh sb="16" eb="19">
      <t>ショヨウガク</t>
    </rPh>
    <rPh sb="20" eb="21">
      <t>ラン</t>
    </rPh>
    <rPh sb="22" eb="24">
      <t>ゴウケイ</t>
    </rPh>
    <rPh sb="25" eb="26">
      <t>キン</t>
    </rPh>
    <rPh sb="30" eb="31">
      <t>エン</t>
    </rPh>
    <phoneticPr fontId="2"/>
  </si>
  <si>
    <t>うち、第1-2号様式の別紙2国庫所要額L欄の合計　金　　　　円（B）</t>
    <rPh sb="3" eb="4">
      <t>ダイ</t>
    </rPh>
    <rPh sb="7" eb="8">
      <t>ゴウ</t>
    </rPh>
    <rPh sb="8" eb="10">
      <t>ヨウシキ</t>
    </rPh>
    <rPh sb="11" eb="13">
      <t>ベッシ</t>
    </rPh>
    <rPh sb="14" eb="16">
      <t>コッコ</t>
    </rPh>
    <rPh sb="16" eb="19">
      <t>ショヨウガク</t>
    </rPh>
    <rPh sb="20" eb="21">
      <t>ラン</t>
    </rPh>
    <rPh sb="22" eb="24">
      <t>ゴウケイ</t>
    </rPh>
    <rPh sb="25" eb="26">
      <t>キン</t>
    </rPh>
    <rPh sb="30" eb="31">
      <t>エン</t>
    </rPh>
    <phoneticPr fontId="2"/>
  </si>
  <si>
    <t>金　　　　　　　円（A+B）</t>
    <phoneticPr fontId="2"/>
  </si>
  <si>
    <t>備　考
※事業実施期間を記載ください
（例）R5.4.1～R5.5.7</t>
    <rPh sb="0" eb="1">
      <t>ソナエ</t>
    </rPh>
    <rPh sb="2" eb="3">
      <t>コウ</t>
    </rPh>
    <rPh sb="5" eb="7">
      <t>ジギョウ</t>
    </rPh>
    <rPh sb="7" eb="9">
      <t>ジッシ</t>
    </rPh>
    <rPh sb="9" eb="11">
      <t>キカン</t>
    </rPh>
    <rPh sb="12" eb="14">
      <t>キサイ</t>
    </rPh>
    <rPh sb="20" eb="21">
      <t>レイ</t>
    </rPh>
    <phoneticPr fontId="2"/>
  </si>
  <si>
    <t>特定機能病院等</t>
    <rPh sb="0" eb="2">
      <t>トクテイ</t>
    </rPh>
    <rPh sb="2" eb="4">
      <t>キノウ</t>
    </rPh>
    <rPh sb="4" eb="6">
      <t>ビョウイン</t>
    </rPh>
    <rPh sb="6" eb="7">
      <t>トウ</t>
    </rPh>
    <phoneticPr fontId="2"/>
  </si>
  <si>
    <t>（３）上記以外の病床</t>
    <rPh sb="3" eb="5">
      <t>ジョウキ</t>
    </rPh>
    <rPh sb="5" eb="7">
      <t>イガイ</t>
    </rPh>
    <rPh sb="8" eb="10">
      <t>ビョウショウ</t>
    </rPh>
    <phoneticPr fontId="32"/>
  </si>
  <si>
    <t>　①の空床</t>
    <rPh sb="3" eb="5">
      <t>クウショウ</t>
    </rPh>
    <phoneticPr fontId="2"/>
  </si>
  <si>
    <t>（15）新型コロナウイルス感染症院内感染発生医療機関支援事業（旧新型コロナウイルス感染症重点医療機関体制整備事業）実施計画（令和５年10月１日以降）</t>
    <rPh sb="4" eb="6">
      <t>シンガタ</t>
    </rPh>
    <rPh sb="13" eb="16">
      <t>カンセンショウ</t>
    </rPh>
    <rPh sb="16" eb="18">
      <t>インナイ</t>
    </rPh>
    <rPh sb="18" eb="20">
      <t>カンセン</t>
    </rPh>
    <rPh sb="20" eb="22">
      <t>ハッセイ</t>
    </rPh>
    <rPh sb="22" eb="24">
      <t>イリョウ</t>
    </rPh>
    <rPh sb="24" eb="26">
      <t>キカン</t>
    </rPh>
    <rPh sb="26" eb="28">
      <t>シエン</t>
    </rPh>
    <rPh sb="28" eb="30">
      <t>ジギョウ</t>
    </rPh>
    <rPh sb="57" eb="59">
      <t>ジッシ</t>
    </rPh>
    <rPh sb="59" eb="61">
      <t>ケイカク</t>
    </rPh>
    <rPh sb="62" eb="64">
      <t>レイワ</t>
    </rPh>
    <rPh sb="65" eb="66">
      <t>ネン</t>
    </rPh>
    <rPh sb="68" eb="69">
      <t>ガツ</t>
    </rPh>
    <rPh sb="70" eb="71">
      <t>ニチ</t>
    </rPh>
    <rPh sb="71" eb="73">
      <t>イコウ</t>
    </rPh>
    <phoneticPr fontId="2"/>
  </si>
  <si>
    <t>（15）新型コロナウイルス感染症院内感染発生医療機関支援事業（旧新型コロナウイルス感染症重点医療機関体制整備事業）実績（令和５年10月１日以降）</t>
    <rPh sb="4" eb="6">
      <t>シンガタ</t>
    </rPh>
    <rPh sb="13" eb="16">
      <t>カンセンショウ</t>
    </rPh>
    <rPh sb="16" eb="18">
      <t>インナイ</t>
    </rPh>
    <rPh sb="18" eb="20">
      <t>カンセン</t>
    </rPh>
    <rPh sb="20" eb="22">
      <t>ハッセイ</t>
    </rPh>
    <rPh sb="22" eb="24">
      <t>イリョウ</t>
    </rPh>
    <rPh sb="24" eb="26">
      <t>キカン</t>
    </rPh>
    <rPh sb="26" eb="28">
      <t>シエン</t>
    </rPh>
    <rPh sb="28" eb="30">
      <t>ジギョウ</t>
    </rPh>
    <rPh sb="57" eb="59">
      <t>ジッセキ</t>
    </rPh>
    <rPh sb="60" eb="62">
      <t>レイワ</t>
    </rPh>
    <rPh sb="63" eb="64">
      <t>ネン</t>
    </rPh>
    <rPh sb="66" eb="67">
      <t>ガツ</t>
    </rPh>
    <rPh sb="68" eb="69">
      <t>ニチ</t>
    </rPh>
    <rPh sb="69" eb="71">
      <t>イコウ</t>
    </rPh>
    <phoneticPr fontId="2"/>
  </si>
  <si>
    <t>その他医療機関</t>
    <rPh sb="2" eb="3">
      <t>タ</t>
    </rPh>
    <rPh sb="3" eb="5">
      <t>イリョウ</t>
    </rPh>
    <rPh sb="5" eb="7">
      <t>キカン</t>
    </rPh>
    <phoneticPr fontId="2"/>
  </si>
  <si>
    <t>　②の休床</t>
    <rPh sb="3" eb="5">
      <t>キュウショウ</t>
    </rPh>
    <phoneticPr fontId="2"/>
  </si>
  <si>
    <t>（４）確保病床以外の病床</t>
    <rPh sb="3" eb="5">
      <t>カクホ</t>
    </rPh>
    <rPh sb="5" eb="7">
      <t>ビョウショウ</t>
    </rPh>
    <rPh sb="7" eb="9">
      <t>イガイ</t>
    </rPh>
    <rPh sb="10" eb="12">
      <t>ビョウショウ</t>
    </rPh>
    <phoneticPr fontId="32"/>
  </si>
  <si>
    <t>（15）新型コロナウイルス感染症院内感染発生医療機関支援事業
（旧新型コロナウイルス感染症重点医療機関体制整備事業）</t>
    <phoneticPr fontId="2"/>
  </si>
  <si>
    <t>（15）新型コロナウイルス感染症重点医療機関体制整備事業実施計画（令和５年５月８日から９月30日まで）</t>
    <rPh sb="4" eb="6">
      <t>シンガタ</t>
    </rPh>
    <rPh sb="13" eb="16">
      <t>カンセンショウ</t>
    </rPh>
    <rPh sb="16" eb="18">
      <t>ジュウテン</t>
    </rPh>
    <rPh sb="18" eb="20">
      <t>イリョウ</t>
    </rPh>
    <rPh sb="20" eb="22">
      <t>キカン</t>
    </rPh>
    <rPh sb="22" eb="24">
      <t>タイセイ</t>
    </rPh>
    <rPh sb="24" eb="26">
      <t>セイビ</t>
    </rPh>
    <rPh sb="26" eb="28">
      <t>ジギョウ</t>
    </rPh>
    <rPh sb="28" eb="30">
      <t>ジッシ</t>
    </rPh>
    <rPh sb="30" eb="32">
      <t>ケイカク</t>
    </rPh>
    <rPh sb="33" eb="35">
      <t>レイワ</t>
    </rPh>
    <rPh sb="36" eb="37">
      <t>ネン</t>
    </rPh>
    <rPh sb="38" eb="39">
      <t>ガツ</t>
    </rPh>
    <rPh sb="40" eb="41">
      <t>ニチ</t>
    </rPh>
    <rPh sb="44" eb="45">
      <t>ガツ</t>
    </rPh>
    <rPh sb="47" eb="48">
      <t>ニチ</t>
    </rPh>
    <phoneticPr fontId="2"/>
  </si>
  <si>
    <t>（15）新型コロナウイルス感染症重点医療機関体制整備事業実績（令和５年５月８日から９月30日まで）</t>
    <rPh sb="4" eb="6">
      <t>シンガタ</t>
    </rPh>
    <rPh sb="13" eb="16">
      <t>カンセンショウ</t>
    </rPh>
    <rPh sb="16" eb="18">
      <t>ジュウテン</t>
    </rPh>
    <rPh sb="18" eb="20">
      <t>イリョウ</t>
    </rPh>
    <rPh sb="20" eb="22">
      <t>キカン</t>
    </rPh>
    <rPh sb="22" eb="24">
      <t>タイセイ</t>
    </rPh>
    <rPh sb="24" eb="26">
      <t>セイビ</t>
    </rPh>
    <rPh sb="26" eb="28">
      <t>ジギョウ</t>
    </rPh>
    <rPh sb="28" eb="30">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</si>
</sst>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quot;金&quot;#,##0&quot;円&quot;_ ;[Red]\-#,##0\ "/>
    <numFmt numFmtId="178" formatCode="#;\-#;&quot;&quot;;@"/>
    <numFmt numFmtId="179" formatCode="#,##0.000_ "/>
    <numFmt numFmtId="180" formatCode="#,##0&quot;円&quot;_ ;[Red]\-#,##0\ "/>
    <numFmt numFmtId="181" formatCode="#,##0;&quot;▲ &quot;#,##0"/>
  </numFmts>
  <fonts count="53">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11"/>
      <name val="ＭＳ ゴシック"/>
      <family val="3"/>
      <charset val="128"/>
    </font>
    <font>
      <sz val="10"/>
      <color theme="1"/>
      <name val="ＭＳ ゴシック"/>
      <family val="3"/>
      <charset val="128"/>
    </font>
    <font>
      <sz val="11"/>
      <name val="明朝"/>
      <family val="1"/>
      <charset val="128"/>
    </font>
    <font>
      <sz val="12"/>
      <name val="ＭＳ Ｐゴシック"/>
      <family val="3"/>
      <charset val="128"/>
      <scheme val="minor"/>
    </font>
    <font>
      <sz val="11"/>
      <name val="ＭＳ Ｐゴシック"/>
      <family val="3"/>
      <charset val="128"/>
      <scheme val="minor"/>
    </font>
    <font>
      <sz val="6"/>
      <name val="明朝"/>
      <family val="3"/>
      <charset val="128"/>
    </font>
    <font>
      <sz val="11"/>
      <color indexed="8"/>
      <name val="ＭＳ Ｐゴシック"/>
      <family val="3"/>
      <charset val="128"/>
    </font>
    <font>
      <sz val="12"/>
      <name val="ＭＳ Ｐ明朝"/>
      <family val="1"/>
      <charset val="128"/>
    </font>
    <font>
      <sz val="12"/>
      <name val="HG丸ｺﾞｼｯｸM-PRO"/>
      <family val="3"/>
      <charset val="128"/>
    </font>
    <font>
      <sz val="11"/>
      <name val="HG丸ｺﾞｼｯｸM-PRO"/>
      <family val="3"/>
      <charset val="128"/>
    </font>
    <font>
      <sz val="10"/>
      <name val="ＭＳ 明朝"/>
      <family val="1"/>
      <charset val="128"/>
    </font>
    <font>
      <sz val="11"/>
      <name val="ＭＳ 明朝"/>
      <family val="1"/>
      <charset val="128"/>
    </font>
    <font>
      <sz val="20"/>
      <name val="ＭＳ 明朝"/>
      <family val="1"/>
      <charset val="128"/>
    </font>
    <font>
      <sz val="8"/>
      <name val="ＭＳ 明朝"/>
      <family val="1"/>
      <charset val="128"/>
    </font>
    <font>
      <sz val="11"/>
      <color theme="1"/>
      <name val="ＭＳ ゴシック"/>
      <family val="3"/>
      <charset val="128"/>
    </font>
    <font>
      <sz val="12"/>
      <color rgb="FFFF0000"/>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1"/>
      <color theme="1"/>
      <name val="ＭＳ 明朝"/>
      <family val="1"/>
      <charset val="128"/>
    </font>
    <font>
      <sz val="11"/>
      <color theme="1"/>
      <name val="HG丸ｺﾞｼｯｸM-PRO"/>
      <family val="3"/>
      <charset val="128"/>
    </font>
    <font>
      <sz val="11"/>
      <color theme="1"/>
      <name val="ＭＳ Ｐゴシック"/>
      <family val="3"/>
      <charset val="128"/>
    </font>
    <font>
      <strike/>
      <sz val="11"/>
      <color rgb="FFFF0000"/>
      <name val="HG丸ｺﾞｼｯｸM-PRO"/>
      <family val="3"/>
      <charset val="128"/>
    </font>
    <font>
      <strike/>
      <sz val="12"/>
      <color rgb="FFFF0000"/>
      <name val="HG丸ｺﾞｼｯｸM-PRO"/>
      <family val="3"/>
      <charset val="128"/>
    </font>
    <font>
      <sz val="12"/>
      <color theme="1"/>
      <name val="HG丸ｺﾞｼｯｸM-PRO"/>
      <family val="3"/>
      <charset val="128"/>
    </font>
    <font>
      <sz val="12"/>
      <color theme="1"/>
      <name val="ＭＳ 明朝"/>
      <family val="1"/>
      <charset val="128"/>
    </font>
    <font>
      <sz val="12"/>
      <color theme="1"/>
      <name val="ＭＳ ゴシック"/>
      <family val="3"/>
      <charset val="128"/>
    </font>
  </fonts>
  <fills count="18">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s>
  <cellStyleXfs count="5">
    <xf numFmtId="0" fontId="0" fillId="0" borderId="0"/>
    <xf numFmtId="38" fontId="1" fillId="0" borderId="0" applyFont="0" applyFill="0" applyBorder="0" applyAlignment="0" applyProtection="0"/>
    <xf numFmtId="0" fontId="10" fillId="0" borderId="0"/>
    <xf numFmtId="0" fontId="29" fillId="0" borderId="0"/>
    <xf numFmtId="38" fontId="29" fillId="0" borderId="0" applyFont="0" applyFill="0" applyBorder="0" applyAlignment="0" applyProtection="0"/>
  </cellStyleXfs>
  <cellXfs count="618">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176" fontId="3" fillId="0" borderId="2" xfId="0" applyNumberFormat="1" applyFont="1" applyBorder="1" applyAlignment="1">
      <alignment vertical="center"/>
    </xf>
    <xf numFmtId="176" fontId="3" fillId="0" borderId="4" xfId="0" applyNumberFormat="1" applyFont="1" applyBorder="1" applyAlignment="1">
      <alignment vertical="center"/>
    </xf>
    <xf numFmtId="176" fontId="3" fillId="2" borderId="2" xfId="0" applyNumberFormat="1" applyFont="1" applyFill="1" applyBorder="1" applyAlignment="1">
      <alignment vertical="center"/>
    </xf>
    <xf numFmtId="176" fontId="3" fillId="2" borderId="4" xfId="0" applyNumberFormat="1" applyFont="1" applyFill="1" applyBorder="1" applyAlignment="1">
      <alignment vertical="center"/>
    </xf>
    <xf numFmtId="176" fontId="3" fillId="0" borderId="7" xfId="0" applyNumberFormat="1" applyFont="1" applyBorder="1" applyAlignment="1">
      <alignment vertical="center"/>
    </xf>
    <xf numFmtId="176" fontId="3" fillId="0" borderId="6" xfId="0" applyNumberFormat="1"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right" vertical="center"/>
    </xf>
    <xf numFmtId="0" fontId="4" fillId="0" borderId="0" xfId="0" applyFont="1" applyFill="1" applyAlignment="1">
      <alignment vertical="center"/>
    </xf>
    <xf numFmtId="0" fontId="4" fillId="0" borderId="0" xfId="0" applyFont="1" applyAlignment="1">
      <alignment horizontal="centerContinuous" vertical="center"/>
    </xf>
    <xf numFmtId="0" fontId="5" fillId="0" borderId="0" xfId="0" applyFont="1" applyAlignment="1">
      <alignment vertical="center"/>
    </xf>
    <xf numFmtId="0" fontId="4" fillId="0" borderId="0" xfId="0" applyFont="1" applyAlignment="1">
      <alignment horizontal="left" vertical="center" indent="1"/>
    </xf>
    <xf numFmtId="0" fontId="4" fillId="0" borderId="0" xfId="0" applyFont="1" applyBorder="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3" borderId="5" xfId="0" applyFont="1" applyFill="1" applyBorder="1" applyAlignment="1">
      <alignment vertical="center" wrapText="1"/>
    </xf>
    <xf numFmtId="0" fontId="7" fillId="4" borderId="5" xfId="0" applyFont="1" applyFill="1" applyBorder="1" applyAlignment="1">
      <alignment vertical="center" wrapText="1"/>
    </xf>
    <xf numFmtId="0" fontId="7" fillId="5" borderId="5" xfId="0" applyFont="1" applyFill="1" applyBorder="1" applyAlignment="1">
      <alignmen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8" borderId="1" xfId="0" applyFont="1" applyFill="1" applyBorder="1" applyAlignment="1">
      <alignment vertical="center" wrapText="1"/>
    </xf>
    <xf numFmtId="0" fontId="7" fillId="9" borderId="1" xfId="0" applyFont="1" applyFill="1" applyBorder="1" applyAlignment="1">
      <alignment vertical="center" wrapText="1"/>
    </xf>
    <xf numFmtId="0" fontId="7" fillId="0" borderId="8" xfId="0" applyFont="1" applyBorder="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vertical="center" wrapText="1"/>
    </xf>
    <xf numFmtId="0" fontId="7" fillId="5" borderId="1" xfId="0" applyFont="1" applyFill="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0" xfId="0" applyFont="1" applyAlignment="1">
      <alignment vertical="center"/>
    </xf>
    <xf numFmtId="0" fontId="7" fillId="10" borderId="1" xfId="0" applyFont="1" applyFill="1" applyBorder="1" applyAlignment="1">
      <alignment vertical="center" wrapText="1"/>
    </xf>
    <xf numFmtId="0" fontId="6" fillId="0" borderId="0" xfId="0" applyFont="1" applyAlignment="1">
      <alignment vertical="center"/>
    </xf>
    <xf numFmtId="0" fontId="7" fillId="3" borderId="6" xfId="0" applyFont="1" applyFill="1" applyBorder="1" applyAlignment="1">
      <alignment vertical="center" wrapText="1"/>
    </xf>
    <xf numFmtId="0" fontId="7" fillId="4" borderId="6" xfId="0" applyFont="1" applyFill="1" applyBorder="1" applyAlignment="1">
      <alignment vertical="center" wrapText="1"/>
    </xf>
    <xf numFmtId="0" fontId="7" fillId="4" borderId="4" xfId="0" applyFont="1" applyFill="1" applyBorder="1" applyAlignment="1">
      <alignment vertical="center" wrapText="1"/>
    </xf>
    <xf numFmtId="0" fontId="7" fillId="0" borderId="0" xfId="0" applyFont="1" applyFill="1" applyAlignment="1">
      <alignment vertical="center"/>
    </xf>
    <xf numFmtId="0" fontId="7" fillId="9" borderId="5" xfId="0" applyFont="1" applyFill="1" applyBorder="1" applyAlignment="1">
      <alignment vertical="center" wrapText="1"/>
    </xf>
    <xf numFmtId="0" fontId="7" fillId="9" borderId="6" xfId="0" applyFont="1" applyFill="1" applyBorder="1" applyAlignment="1">
      <alignment vertical="center" wrapText="1"/>
    </xf>
    <xf numFmtId="0" fontId="7" fillId="9" borderId="4" xfId="0" applyFont="1" applyFill="1" applyBorder="1" applyAlignment="1">
      <alignment vertical="center" wrapText="1"/>
    </xf>
    <xf numFmtId="0" fontId="7" fillId="0" borderId="0" xfId="0" applyFont="1" applyBorder="1" applyAlignment="1">
      <alignment vertical="center"/>
    </xf>
    <xf numFmtId="12" fontId="7" fillId="0" borderId="1"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Fill="1" applyAlignment="1">
      <alignment vertical="center" wrapText="1"/>
    </xf>
    <xf numFmtId="0" fontId="7" fillId="0" borderId="6" xfId="0" applyFont="1" applyBorder="1" applyAlignment="1">
      <alignment vertical="center" wrapText="1"/>
    </xf>
    <xf numFmtId="0" fontId="7" fillId="10" borderId="5" xfId="0" applyFont="1" applyFill="1" applyBorder="1" applyAlignment="1">
      <alignment vertical="center" wrapText="1"/>
    </xf>
    <xf numFmtId="0" fontId="7" fillId="0" borderId="0" xfId="0" applyFont="1" applyFill="1" applyAlignment="1">
      <alignment horizontal="centerContinuous" vertical="center"/>
    </xf>
    <xf numFmtId="0" fontId="7" fillId="0" borderId="0" xfId="0" applyFont="1" applyFill="1" applyBorder="1" applyAlignment="1">
      <alignment vertical="center"/>
    </xf>
    <xf numFmtId="0" fontId="7" fillId="2"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xf numFmtId="0" fontId="7" fillId="2" borderId="1" xfId="0" applyFont="1" applyFill="1" applyBorder="1" applyAlignment="1">
      <alignment vertical="center" wrapText="1" shrinkToFit="1"/>
    </xf>
    <xf numFmtId="0" fontId="7" fillId="2" borderId="1" xfId="0" applyFont="1" applyFill="1" applyBorder="1" applyAlignment="1">
      <alignment vertical="center" wrapText="1"/>
    </xf>
    <xf numFmtId="0" fontId="7" fillId="2" borderId="6" xfId="0" applyFont="1" applyFill="1" applyBorder="1" applyAlignment="1">
      <alignment vertical="center" wrapText="1"/>
    </xf>
    <xf numFmtId="0" fontId="7" fillId="2" borderId="6" xfId="0" applyFont="1" applyFill="1" applyBorder="1" applyAlignment="1">
      <alignment vertical="center" wrapText="1" shrinkToFit="1"/>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3" fontId="7" fillId="0" borderId="6" xfId="0" applyNumberFormat="1" applyFont="1" applyFill="1" applyBorder="1" applyAlignment="1">
      <alignment vertical="center"/>
    </xf>
    <xf numFmtId="0" fontId="7" fillId="0" borderId="1" xfId="0" applyFont="1" applyFill="1" applyBorder="1" applyAlignment="1">
      <alignment vertical="center" wrapText="1"/>
    </xf>
    <xf numFmtId="178" fontId="7" fillId="0" borderId="1" xfId="0" applyNumberFormat="1" applyFont="1" applyFill="1" applyBorder="1" applyAlignment="1">
      <alignment vertical="center" wrapText="1"/>
    </xf>
    <xf numFmtId="178" fontId="7" fillId="0" borderId="7" xfId="0" applyNumberFormat="1" applyFont="1" applyFill="1" applyBorder="1" applyAlignment="1">
      <alignment vertical="center" wrapText="1"/>
    </xf>
    <xf numFmtId="178" fontId="7" fillId="0" borderId="14" xfId="0" applyNumberFormat="1" applyFont="1" applyFill="1" applyBorder="1" applyAlignment="1">
      <alignment vertical="center" wrapText="1"/>
    </xf>
    <xf numFmtId="38" fontId="7" fillId="0" borderId="12" xfId="1" applyFont="1" applyFill="1" applyBorder="1" applyAlignment="1">
      <alignment vertical="center"/>
    </xf>
    <xf numFmtId="38" fontId="7" fillId="0" borderId="13" xfId="1" applyFont="1" applyFill="1" applyBorder="1" applyAlignment="1">
      <alignment vertical="center"/>
    </xf>
    <xf numFmtId="38" fontId="7" fillId="0" borderId="1" xfId="1" applyFont="1" applyFill="1" applyBorder="1" applyAlignment="1">
      <alignment vertical="center"/>
    </xf>
    <xf numFmtId="38" fontId="7" fillId="0" borderId="16" xfId="1" applyFont="1" applyFill="1" applyBorder="1" applyAlignment="1">
      <alignment vertical="center"/>
    </xf>
    <xf numFmtId="38" fontId="7" fillId="0" borderId="15" xfId="1" applyFont="1" applyFill="1" applyBorder="1" applyAlignment="1">
      <alignment vertical="center"/>
    </xf>
    <xf numFmtId="38" fontId="7" fillId="0" borderId="14" xfId="1" applyFont="1" applyFill="1" applyBorder="1" applyAlignment="1">
      <alignment vertical="center"/>
    </xf>
    <xf numFmtId="38" fontId="7" fillId="0" borderId="9" xfId="1" applyFont="1" applyFill="1" applyBorder="1" applyAlignment="1">
      <alignment horizontal="center" vertical="center"/>
    </xf>
    <xf numFmtId="38" fontId="7" fillId="0" borderId="7" xfId="1" applyFont="1" applyFill="1" applyBorder="1" applyAlignment="1">
      <alignment vertical="center"/>
    </xf>
    <xf numFmtId="38" fontId="7" fillId="0" borderId="6" xfId="1" applyFont="1" applyFill="1" applyBorder="1" applyAlignment="1">
      <alignment vertical="center"/>
    </xf>
    <xf numFmtId="3" fontId="7" fillId="2" borderId="6" xfId="0" applyNumberFormat="1" applyFont="1" applyFill="1" applyBorder="1" applyAlignment="1">
      <alignment vertical="center" wrapText="1"/>
    </xf>
    <xf numFmtId="3" fontId="7" fillId="0" borderId="6" xfId="0" applyNumberFormat="1" applyFont="1" applyFill="1" applyBorder="1" applyAlignment="1">
      <alignment vertical="center" wrapText="1"/>
    </xf>
    <xf numFmtId="12" fontId="7" fillId="0" borderId="6" xfId="0" quotePrefix="1" applyNumberFormat="1" applyFont="1" applyFill="1" applyBorder="1" applyAlignment="1">
      <alignment horizontal="center" vertical="center" wrapText="1"/>
    </xf>
    <xf numFmtId="3" fontId="7" fillId="2" borderId="7" xfId="0" applyNumberFormat="1" applyFont="1" applyFill="1" applyBorder="1" applyAlignment="1">
      <alignment vertical="center" wrapText="1"/>
    </xf>
    <xf numFmtId="3" fontId="7" fillId="2" borderId="1"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vertical="center"/>
    </xf>
    <xf numFmtId="0" fontId="7" fillId="0" borderId="0" xfId="0" applyFont="1" applyFill="1" applyAlignment="1">
      <alignment wrapText="1"/>
    </xf>
    <xf numFmtId="3" fontId="7" fillId="0" borderId="7" xfId="0" applyNumberFormat="1"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9" xfId="0" applyFont="1" applyFill="1" applyBorder="1" applyAlignment="1">
      <alignment horizontal="center" vertical="center"/>
    </xf>
    <xf numFmtId="179" fontId="7"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0" fontId="7" fillId="0" borderId="6" xfId="0" applyFont="1" applyFill="1" applyBorder="1" applyAlignment="1">
      <alignment horizontal="right" vertical="center" wrapText="1"/>
    </xf>
    <xf numFmtId="0" fontId="7" fillId="2" borderId="7" xfId="0" applyFont="1" applyFill="1" applyBorder="1" applyAlignment="1">
      <alignment vertical="center" wrapText="1"/>
    </xf>
    <xf numFmtId="38" fontId="7" fillId="0" borderId="17" xfId="1" applyFont="1" applyFill="1" applyBorder="1" applyAlignment="1">
      <alignment vertical="center"/>
    </xf>
    <xf numFmtId="38" fontId="7" fillId="0" borderId="3" xfId="1" applyFont="1" applyFill="1" applyBorder="1" applyAlignment="1">
      <alignment vertical="center"/>
    </xf>
    <xf numFmtId="38" fontId="7" fillId="0" borderId="5" xfId="1" applyFont="1" applyFill="1" applyBorder="1" applyAlignment="1">
      <alignment vertical="center"/>
    </xf>
    <xf numFmtId="0" fontId="7" fillId="0" borderId="17"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Border="1" applyAlignment="1">
      <alignment horizontal="right" vertical="center"/>
    </xf>
    <xf numFmtId="0" fontId="7" fillId="0" borderId="14" xfId="0" applyFont="1" applyFill="1" applyBorder="1" applyAlignment="1">
      <alignment vertical="center" wrapText="1"/>
    </xf>
    <xf numFmtId="3" fontId="7" fillId="0" borderId="9" xfId="0" applyNumberFormat="1" applyFont="1" applyFill="1" applyBorder="1" applyAlignment="1">
      <alignment vertical="center" wrapText="1"/>
    </xf>
    <xf numFmtId="0" fontId="7" fillId="0" borderId="6" xfId="0" applyFont="1" applyFill="1" applyBorder="1" applyAlignment="1">
      <alignment vertical="center"/>
    </xf>
    <xf numFmtId="3" fontId="7" fillId="0" borderId="9" xfId="0" applyNumberFormat="1" applyFont="1" applyFill="1" applyBorder="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178" fontId="7" fillId="0" borderId="6" xfId="0" applyNumberFormat="1" applyFont="1" applyFill="1" applyBorder="1" applyAlignment="1">
      <alignment vertical="center" wrapText="1"/>
    </xf>
    <xf numFmtId="177" fontId="4" fillId="0" borderId="0" xfId="0" applyNumberFormat="1" applyFont="1" applyFill="1" applyBorder="1" applyAlignment="1">
      <alignment horizontal="left" vertical="center"/>
    </xf>
    <xf numFmtId="0" fontId="3" fillId="0" borderId="0" xfId="0" applyFont="1" applyFill="1" applyAlignment="1">
      <alignment vertical="center"/>
    </xf>
    <xf numFmtId="0" fontId="0" fillId="0" borderId="18" xfId="0"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22" xfId="0" applyFont="1" applyBorder="1" applyAlignment="1">
      <alignment horizontal="left" vertical="top" wrapText="1"/>
    </xf>
    <xf numFmtId="0" fontId="0" fillId="0" borderId="22" xfId="0" applyFont="1" applyBorder="1" applyAlignment="1">
      <alignment horizontal="left" vertical="center" wrapText="1"/>
    </xf>
    <xf numFmtId="0" fontId="0" fillId="0" borderId="22" xfId="0" applyFont="1" applyFill="1" applyBorder="1" applyAlignment="1">
      <alignment horizontal="left" vertical="center" wrapText="1"/>
    </xf>
    <xf numFmtId="0" fontId="0" fillId="0" borderId="18" xfId="0" applyFont="1" applyBorder="1" applyAlignment="1">
      <alignment vertical="center" wrapText="1"/>
    </xf>
    <xf numFmtId="0" fontId="0" fillId="0" borderId="24" xfId="0" applyFont="1" applyBorder="1" applyAlignment="1">
      <alignment horizontal="left" vertical="top" wrapText="1"/>
    </xf>
    <xf numFmtId="0" fontId="0" fillId="0" borderId="25"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18" xfId="0" applyFont="1" applyBorder="1" applyAlignment="1">
      <alignment horizontal="left" vertical="center" wrapText="1"/>
    </xf>
    <xf numFmtId="0" fontId="0" fillId="0" borderId="25" xfId="0" applyFont="1" applyBorder="1" applyAlignment="1">
      <alignment horizontal="left" vertical="top" wrapText="1"/>
    </xf>
    <xf numFmtId="0" fontId="0" fillId="0" borderId="18" xfId="0" applyFont="1" applyBorder="1" applyAlignment="1">
      <alignment horizontal="left" vertical="top" wrapText="1"/>
    </xf>
    <xf numFmtId="0" fontId="0" fillId="0" borderId="22" xfId="0" applyFont="1" applyBorder="1" applyAlignment="1">
      <alignment vertical="center" wrapText="1"/>
    </xf>
    <xf numFmtId="0" fontId="10" fillId="0" borderId="21" xfId="0" applyFont="1" applyBorder="1" applyAlignment="1">
      <alignment horizontal="center" vertical="center" wrapText="1"/>
    </xf>
    <xf numFmtId="0" fontId="12" fillId="0" borderId="0" xfId="2" applyFont="1"/>
    <xf numFmtId="0" fontId="13" fillId="0" borderId="0" xfId="2" applyFont="1"/>
    <xf numFmtId="0" fontId="10" fillId="0" borderId="0" xfId="2" applyFont="1" applyAlignment="1"/>
    <xf numFmtId="0" fontId="13" fillId="0" borderId="0" xfId="2" applyFont="1" applyAlignment="1">
      <alignment vertical="center"/>
    </xf>
    <xf numFmtId="0" fontId="13" fillId="15" borderId="18" xfId="2" applyFont="1" applyFill="1" applyBorder="1" applyAlignment="1">
      <alignment horizontal="center" vertical="center"/>
    </xf>
    <xf numFmtId="0" fontId="17" fillId="0" borderId="0" xfId="2" applyFont="1"/>
    <xf numFmtId="0" fontId="10" fillId="0" borderId="0" xfId="2" applyFont="1"/>
    <xf numFmtId="20" fontId="10" fillId="0" borderId="0" xfId="2" applyNumberFormat="1" applyFont="1"/>
    <xf numFmtId="0" fontId="18" fillId="0" borderId="0" xfId="0" applyFont="1" applyFill="1" applyAlignment="1">
      <alignment vertical="center"/>
    </xf>
    <xf numFmtId="0" fontId="0" fillId="0" borderId="0" xfId="0" applyAlignment="1">
      <alignment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20" fillId="0" borderId="18"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5" xfId="0" applyFont="1" applyBorder="1" applyAlignment="1">
      <alignment horizontal="left" vertical="center" wrapText="1"/>
    </xf>
    <xf numFmtId="0" fontId="20" fillId="0" borderId="24" xfId="0" applyFont="1" applyBorder="1" applyAlignment="1">
      <alignment horizontal="left" vertical="center" wrapText="1"/>
    </xf>
    <xf numFmtId="0" fontId="20" fillId="0" borderId="18" xfId="0" applyFont="1" applyBorder="1" applyAlignment="1">
      <alignment horizontal="left" vertical="center" wrapText="1"/>
    </xf>
    <xf numFmtId="0" fontId="20" fillId="0" borderId="0" xfId="0" applyFont="1"/>
    <xf numFmtId="0" fontId="19" fillId="0" borderId="1" xfId="0" applyFont="1" applyFill="1" applyBorder="1" applyAlignment="1">
      <alignment vertical="center" wrapText="1"/>
    </xf>
    <xf numFmtId="0" fontId="21" fillId="0" borderId="0" xfId="0" applyFont="1" applyBorder="1" applyAlignment="1">
      <alignment horizontal="center" vertical="center" wrapText="1"/>
    </xf>
    <xf numFmtId="0" fontId="20" fillId="0" borderId="35" xfId="0" applyFont="1" applyBorder="1" applyAlignment="1">
      <alignment vertical="center" wrapText="1"/>
    </xf>
    <xf numFmtId="0" fontId="7" fillId="0" borderId="1" xfId="0" applyFont="1" applyFill="1" applyBorder="1" applyAlignment="1">
      <alignment vertical="center"/>
    </xf>
    <xf numFmtId="0" fontId="19"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2" fillId="0" borderId="0" xfId="0" applyFont="1"/>
    <xf numFmtId="0" fontId="13" fillId="0" borderId="0" xfId="0" applyFont="1"/>
    <xf numFmtId="0" fontId="13" fillId="11" borderId="18" xfId="2" applyFont="1" applyFill="1" applyBorder="1" applyAlignment="1">
      <alignment horizontal="center" vertical="center"/>
    </xf>
    <xf numFmtId="0" fontId="13" fillId="12" borderId="18" xfId="2" applyFont="1" applyFill="1" applyBorder="1" applyAlignment="1">
      <alignment horizontal="center" vertical="center"/>
    </xf>
    <xf numFmtId="0" fontId="13" fillId="13" borderId="18" xfId="2" applyFont="1" applyFill="1" applyBorder="1" applyAlignment="1">
      <alignment horizontal="center" vertical="center"/>
    </xf>
    <xf numFmtId="0" fontId="13" fillId="0" borderId="0" xfId="2" applyFont="1" applyAlignment="1">
      <alignment horizontal="center" vertical="center"/>
    </xf>
    <xf numFmtId="0" fontId="13" fillId="0" borderId="18" xfId="2" applyFont="1" applyFill="1" applyBorder="1" applyAlignment="1">
      <alignment horizontal="center" vertical="center"/>
    </xf>
    <xf numFmtId="0" fontId="13" fillId="0" borderId="22" xfId="2" applyFont="1" applyFill="1" applyBorder="1" applyAlignment="1">
      <alignment horizontal="center" vertical="center"/>
    </xf>
    <xf numFmtId="0" fontId="13" fillId="0" borderId="1" xfId="2" applyFont="1" applyFill="1" applyBorder="1" applyAlignment="1">
      <alignment horizontal="center" vertical="center"/>
    </xf>
    <xf numFmtId="0" fontId="13" fillId="11" borderId="19"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37" xfId="2" applyFont="1" applyFill="1" applyBorder="1" applyAlignment="1">
      <alignment horizontal="center" vertical="center"/>
    </xf>
    <xf numFmtId="0" fontId="0" fillId="0" borderId="23"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22" fillId="0" borderId="28" xfId="0" applyFont="1" applyFill="1" applyBorder="1" applyAlignment="1">
      <alignment horizontal="left" vertical="center" wrapText="1"/>
    </xf>
    <xf numFmtId="0" fontId="23" fillId="0" borderId="29" xfId="0" applyFont="1" applyFill="1" applyBorder="1" applyAlignment="1">
      <alignment horizontal="center" vertical="center" wrapText="1"/>
    </xf>
    <xf numFmtId="0" fontId="22" fillId="0" borderId="30" xfId="0" applyFont="1" applyFill="1" applyBorder="1" applyAlignment="1">
      <alignment horizontal="left" vertical="center" wrapText="1"/>
    </xf>
    <xf numFmtId="0" fontId="23" fillId="0" borderId="31"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38" fontId="7" fillId="0" borderId="0" xfId="1" applyFont="1" applyFill="1" applyBorder="1" applyAlignment="1">
      <alignment vertical="center"/>
    </xf>
    <xf numFmtId="0" fontId="7" fillId="0" borderId="4" xfId="0" applyFont="1" applyFill="1" applyBorder="1" applyAlignment="1">
      <alignment vertical="center" wrapText="1"/>
    </xf>
    <xf numFmtId="0" fontId="7" fillId="0" borderId="8" xfId="0" applyFont="1" applyFill="1" applyBorder="1" applyAlignment="1">
      <alignment horizontal="center" vertical="center"/>
    </xf>
    <xf numFmtId="0" fontId="7" fillId="0" borderId="4" xfId="0" applyFont="1" applyFill="1" applyBorder="1" applyAlignment="1">
      <alignment horizontal="right" vertical="center"/>
    </xf>
    <xf numFmtId="38" fontId="7" fillId="0" borderId="6" xfId="1" applyFont="1" applyFill="1" applyBorder="1" applyAlignment="1">
      <alignment vertical="center" wrapText="1"/>
    </xf>
    <xf numFmtId="3" fontId="7" fillId="0" borderId="1" xfId="0" applyNumberFormat="1" applyFont="1" applyFill="1" applyBorder="1" applyAlignment="1">
      <alignment vertical="center" wrapText="1"/>
    </xf>
    <xf numFmtId="3" fontId="7" fillId="0" borderId="38" xfId="0" applyNumberFormat="1" applyFont="1" applyFill="1" applyBorder="1" applyAlignment="1">
      <alignment vertical="center" wrapText="1"/>
    </xf>
    <xf numFmtId="38" fontId="7" fillId="0" borderId="14" xfId="1" applyFont="1" applyFill="1" applyBorder="1" applyAlignment="1">
      <alignment vertical="center" wrapText="1"/>
    </xf>
    <xf numFmtId="3" fontId="7" fillId="2" borderId="38" xfId="0" applyNumberFormat="1" applyFont="1" applyFill="1" applyBorder="1" applyAlignment="1">
      <alignment vertical="center" wrapText="1"/>
    </xf>
    <xf numFmtId="0" fontId="13" fillId="13" borderId="19" xfId="2" applyFont="1" applyFill="1" applyBorder="1" applyAlignment="1">
      <alignment horizontal="center" vertical="center"/>
    </xf>
    <xf numFmtId="0" fontId="16" fillId="14" borderId="19" xfId="2" applyFont="1" applyFill="1" applyBorder="1" applyAlignment="1">
      <alignment horizontal="center" vertical="center"/>
    </xf>
    <xf numFmtId="0" fontId="13" fillId="0" borderId="39" xfId="2" applyFont="1" applyFill="1" applyBorder="1" applyAlignment="1">
      <alignment horizontal="center" vertical="center"/>
    </xf>
    <xf numFmtId="0" fontId="13" fillId="11" borderId="1" xfId="2" applyFont="1" applyFill="1" applyBorder="1" applyAlignment="1">
      <alignment horizontal="center" vertical="center"/>
    </xf>
    <xf numFmtId="0" fontId="13" fillId="12" borderId="1" xfId="2" applyFont="1" applyFill="1" applyBorder="1" applyAlignment="1">
      <alignment horizontal="center" vertical="center"/>
    </xf>
    <xf numFmtId="0" fontId="13" fillId="14" borderId="1" xfId="2" applyFont="1" applyFill="1" applyBorder="1" applyAlignment="1">
      <alignment horizontal="center" vertical="center"/>
    </xf>
    <xf numFmtId="0" fontId="12" fillId="11" borderId="1" xfId="2" applyFont="1" applyFill="1" applyBorder="1" applyAlignment="1">
      <alignment horizontal="center" vertical="center"/>
    </xf>
    <xf numFmtId="0" fontId="14" fillId="11" borderId="1" xfId="2" applyFont="1" applyFill="1" applyBorder="1" applyAlignment="1">
      <alignment horizontal="center" vertical="center"/>
    </xf>
    <xf numFmtId="0" fontId="13" fillId="13" borderId="1" xfId="2" applyFont="1" applyFill="1" applyBorder="1" applyAlignment="1">
      <alignment horizontal="center" vertical="center"/>
    </xf>
    <xf numFmtId="0" fontId="15" fillId="14" borderId="1" xfId="2" applyFont="1" applyFill="1" applyBorder="1" applyAlignment="1">
      <alignment horizontal="center" vertical="center"/>
    </xf>
    <xf numFmtId="0" fontId="16" fillId="14" borderId="1" xfId="2" applyFont="1" applyFill="1" applyBorder="1" applyAlignment="1">
      <alignment horizontal="center" vertical="center"/>
    </xf>
    <xf numFmtId="0" fontId="0" fillId="16" borderId="22" xfId="0" applyFont="1" applyFill="1" applyBorder="1" applyAlignment="1">
      <alignment horizontal="left" vertical="center" wrapText="1"/>
    </xf>
    <xf numFmtId="0" fontId="0" fillId="16" borderId="25" xfId="0" applyFont="1" applyFill="1" applyBorder="1" applyAlignment="1">
      <alignment horizontal="left" vertical="center" wrapText="1"/>
    </xf>
    <xf numFmtId="0" fontId="0" fillId="16" borderId="18" xfId="0" applyFont="1" applyFill="1" applyBorder="1" applyAlignment="1">
      <alignment horizontal="left" vertical="center" wrapText="1"/>
    </xf>
    <xf numFmtId="0" fontId="0" fillId="16" borderId="24" xfId="0" applyFont="1" applyFill="1" applyBorder="1" applyAlignment="1">
      <alignment horizontal="left" vertical="center" wrapText="1"/>
    </xf>
    <xf numFmtId="0" fontId="0" fillId="16" borderId="25" xfId="0" applyFont="1" applyFill="1" applyBorder="1" applyAlignment="1">
      <alignment horizontal="center" vertical="center" wrapText="1"/>
    </xf>
    <xf numFmtId="0" fontId="20" fillId="16" borderId="22" xfId="0" applyFont="1" applyFill="1" applyBorder="1" applyAlignment="1">
      <alignment horizontal="left" vertical="center" wrapText="1"/>
    </xf>
    <xf numFmtId="0" fontId="0" fillId="16" borderId="18" xfId="0" applyFont="1" applyFill="1" applyBorder="1" applyAlignment="1">
      <alignment vertical="center" wrapText="1"/>
    </xf>
    <xf numFmtId="0" fontId="20" fillId="16" borderId="35" xfId="0" applyFont="1" applyFill="1" applyBorder="1" applyAlignment="1">
      <alignment vertical="center" wrapText="1"/>
    </xf>
    <xf numFmtId="0" fontId="0" fillId="16" borderId="30" xfId="0" applyFont="1" applyFill="1" applyBorder="1" applyAlignment="1">
      <alignment horizontal="left" vertical="center" wrapText="1"/>
    </xf>
    <xf numFmtId="0" fontId="11" fillId="16" borderId="32" xfId="0" applyFont="1" applyFill="1" applyBorder="1" applyAlignment="1">
      <alignment horizontal="center" vertical="center" wrapText="1"/>
    </xf>
    <xf numFmtId="0" fontId="20" fillId="16" borderId="25" xfId="0" applyFont="1" applyFill="1" applyBorder="1" applyAlignment="1">
      <alignment horizontal="left" vertical="center" wrapText="1"/>
    </xf>
    <xf numFmtId="0" fontId="0" fillId="16" borderId="23" xfId="0" applyFont="1" applyFill="1" applyBorder="1" applyAlignment="1">
      <alignment horizontal="left" vertical="center" wrapText="1"/>
    </xf>
    <xf numFmtId="0" fontId="11" fillId="16" borderId="19" xfId="0" applyFont="1" applyFill="1" applyBorder="1" applyAlignment="1">
      <alignment horizontal="center" vertical="center" wrapText="1"/>
    </xf>
    <xf numFmtId="0" fontId="20" fillId="16" borderId="18"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11" fillId="16" borderId="27" xfId="0" applyFont="1" applyFill="1" applyBorder="1" applyAlignment="1">
      <alignment horizontal="center" vertical="center" wrapText="1"/>
    </xf>
    <xf numFmtId="0" fontId="20" fillId="16" borderId="24" xfId="0" applyFont="1" applyFill="1" applyBorder="1" applyAlignment="1">
      <alignment horizontal="left" vertical="center" wrapText="1"/>
    </xf>
    <xf numFmtId="0" fontId="22" fillId="16" borderId="28" xfId="0" applyFont="1" applyFill="1" applyBorder="1" applyAlignment="1">
      <alignment horizontal="left" vertical="center" wrapText="1"/>
    </xf>
    <xf numFmtId="0" fontId="23" fillId="16" borderId="29" xfId="0" applyFont="1" applyFill="1" applyBorder="1" applyAlignment="1">
      <alignment horizontal="center" vertical="center" wrapText="1"/>
    </xf>
    <xf numFmtId="0" fontId="22" fillId="16" borderId="30" xfId="0" applyFont="1" applyFill="1" applyBorder="1" applyAlignment="1">
      <alignment horizontal="left" vertical="center" wrapText="1"/>
    </xf>
    <xf numFmtId="0" fontId="23" fillId="16" borderId="31" xfId="0" applyFont="1" applyFill="1" applyBorder="1" applyAlignment="1">
      <alignment horizontal="center" vertical="center" wrapText="1"/>
    </xf>
    <xf numFmtId="0" fontId="11" fillId="16" borderId="27" xfId="0" applyFont="1" applyFill="1" applyBorder="1" applyAlignment="1">
      <alignment horizontal="left" vertical="center" wrapText="1"/>
    </xf>
    <xf numFmtId="0" fontId="23" fillId="16" borderId="31" xfId="0" applyFont="1" applyFill="1" applyBorder="1" applyAlignment="1">
      <alignment horizontal="left" vertical="center" wrapText="1"/>
    </xf>
    <xf numFmtId="0" fontId="0" fillId="16" borderId="23" xfId="0" applyFont="1" applyFill="1" applyBorder="1" applyAlignment="1">
      <alignment horizontal="left" vertical="center"/>
    </xf>
    <xf numFmtId="0" fontId="0" fillId="0" borderId="24" xfId="0" applyFont="1" applyFill="1" applyBorder="1" applyAlignment="1">
      <alignment horizontal="left" vertical="center" wrapText="1"/>
    </xf>
    <xf numFmtId="0" fontId="0" fillId="0" borderId="24" xfId="0" applyFont="1" applyBorder="1" applyAlignment="1">
      <alignment horizontal="center" vertical="center" wrapText="1"/>
    </xf>
    <xf numFmtId="0" fontId="11" fillId="0" borderId="39" xfId="0" applyFont="1" applyFill="1" applyBorder="1" applyAlignment="1">
      <alignment horizontal="center" vertical="center" wrapText="1"/>
    </xf>
    <xf numFmtId="0" fontId="20" fillId="0" borderId="40" xfId="0" applyFont="1" applyBorder="1" applyAlignment="1">
      <alignment vertical="center" wrapText="1"/>
    </xf>
    <xf numFmtId="0" fontId="7" fillId="0" borderId="0" xfId="0" applyFont="1" applyFill="1" applyAlignment="1">
      <alignment horizontal="center" vertical="center"/>
    </xf>
    <xf numFmtId="178" fontId="7" fillId="0" borderId="13" xfId="0" applyNumberFormat="1" applyFont="1" applyFill="1" applyBorder="1" applyAlignment="1">
      <alignment vertical="center" wrapText="1"/>
    </xf>
    <xf numFmtId="0" fontId="7" fillId="2" borderId="13" xfId="0" applyFont="1" applyFill="1" applyBorder="1" applyAlignment="1">
      <alignment vertical="center" wrapText="1"/>
    </xf>
    <xf numFmtId="3" fontId="7" fillId="2" borderId="13" xfId="0" applyNumberFormat="1" applyFont="1" applyFill="1" applyBorder="1" applyAlignment="1">
      <alignment vertical="center" wrapText="1"/>
    </xf>
    <xf numFmtId="38" fontId="7" fillId="0" borderId="1" xfId="1" applyFont="1" applyFill="1" applyBorder="1" applyAlignment="1">
      <alignment vertical="center" wrapText="1"/>
    </xf>
    <xf numFmtId="178" fontId="7" fillId="0" borderId="41" xfId="0" applyNumberFormat="1" applyFont="1" applyFill="1" applyBorder="1" applyAlignment="1">
      <alignment vertical="center" wrapText="1"/>
    </xf>
    <xf numFmtId="0" fontId="7" fillId="2" borderId="41" xfId="0" applyFont="1" applyFill="1" applyBorder="1" applyAlignment="1">
      <alignment vertical="center" wrapText="1"/>
    </xf>
    <xf numFmtId="3" fontId="7" fillId="2" borderId="41" xfId="0" applyNumberFormat="1" applyFont="1" applyFill="1" applyBorder="1" applyAlignment="1">
      <alignment vertical="center" wrapText="1"/>
    </xf>
    <xf numFmtId="38" fontId="7" fillId="0" borderId="7" xfId="0" applyNumberFormat="1" applyFont="1" applyFill="1" applyBorder="1" applyAlignment="1">
      <alignment vertical="center" wrapText="1"/>
    </xf>
    <xf numFmtId="3" fontId="7" fillId="0" borderId="0" xfId="0" applyNumberFormat="1" applyFont="1" applyFill="1" applyAlignment="1">
      <alignment vertical="center" wrapText="1"/>
    </xf>
    <xf numFmtId="179" fontId="7" fillId="2" borderId="7" xfId="0" applyNumberFormat="1" applyFont="1" applyFill="1" applyBorder="1" applyAlignment="1" applyProtection="1">
      <alignment horizontal="center" vertical="center" wrapText="1"/>
    </xf>
    <xf numFmtId="0" fontId="26" fillId="0" borderId="0" xfId="0" applyFont="1" applyFill="1" applyAlignment="1">
      <alignment vertical="center"/>
    </xf>
    <xf numFmtId="12" fontId="7" fillId="0" borderId="1" xfId="0" quotePrefix="1" applyNumberFormat="1" applyFont="1" applyFill="1" applyBorder="1" applyAlignment="1">
      <alignment horizontal="center" vertical="center" wrapText="1"/>
    </xf>
    <xf numFmtId="3" fontId="7" fillId="0" borderId="13" xfId="0" applyNumberFormat="1" applyFont="1" applyFill="1" applyBorder="1" applyAlignment="1">
      <alignment vertical="center" wrapText="1"/>
    </xf>
    <xf numFmtId="179" fontId="7" fillId="0" borderId="13" xfId="0" applyNumberFormat="1" applyFont="1" applyFill="1" applyBorder="1" applyAlignment="1">
      <alignment vertical="center" wrapText="1"/>
    </xf>
    <xf numFmtId="12" fontId="7" fillId="0" borderId="38" xfId="0" quotePrefix="1" applyNumberFormat="1" applyFont="1" applyFill="1" applyBorder="1" applyAlignment="1">
      <alignment horizontal="center" vertical="center" wrapText="1"/>
    </xf>
    <xf numFmtId="3" fontId="7" fillId="0" borderId="41" xfId="0" applyNumberFormat="1" applyFont="1" applyFill="1" applyBorder="1" applyAlignment="1">
      <alignment vertical="center" wrapText="1"/>
    </xf>
    <xf numFmtId="179" fontId="7" fillId="0" borderId="41" xfId="0" applyNumberFormat="1" applyFont="1" applyFill="1" applyBorder="1" applyAlignment="1">
      <alignment vertical="center" wrapText="1"/>
    </xf>
    <xf numFmtId="179" fontId="7" fillId="2" borderId="13" xfId="0" applyNumberFormat="1" applyFont="1" applyFill="1" applyBorder="1" applyAlignment="1" applyProtection="1">
      <alignment horizontal="center" vertical="center" wrapText="1"/>
    </xf>
    <xf numFmtId="179" fontId="7" fillId="2" borderId="41" xfId="0" applyNumberFormat="1" applyFont="1" applyFill="1" applyBorder="1" applyAlignment="1" applyProtection="1">
      <alignment horizontal="center" vertical="center" wrapText="1"/>
    </xf>
    <xf numFmtId="0" fontId="20" fillId="0" borderId="24" xfId="0" applyFont="1" applyFill="1" applyBorder="1" applyAlignment="1">
      <alignment horizontal="left" vertical="center" wrapText="1"/>
    </xf>
    <xf numFmtId="0" fontId="20" fillId="0" borderId="0" xfId="0" applyFont="1" applyAlignment="1">
      <alignment horizontal="left"/>
    </xf>
    <xf numFmtId="0" fontId="0" fillId="0" borderId="24" xfId="0" applyFont="1" applyBorder="1" applyAlignment="1">
      <alignment vertical="center" wrapText="1"/>
    </xf>
    <xf numFmtId="0" fontId="20" fillId="0" borderId="43" xfId="0" applyFont="1" applyBorder="1" applyAlignment="1">
      <alignment horizontal="left" vertical="center" wrapText="1"/>
    </xf>
    <xf numFmtId="0" fontId="0" fillId="0" borderId="43" xfId="0" applyFont="1" applyFill="1" applyBorder="1" applyAlignment="1">
      <alignment horizontal="left" vertical="center" wrapText="1"/>
    </xf>
    <xf numFmtId="0" fontId="0" fillId="0" borderId="42" xfId="0" applyFont="1" applyBorder="1" applyAlignment="1">
      <alignment horizontal="left" vertical="center" wrapText="1"/>
    </xf>
    <xf numFmtId="0" fontId="7" fillId="0" borderId="0" xfId="0" applyFont="1" applyFill="1" applyAlignment="1">
      <alignment horizontal="center" vertical="center"/>
    </xf>
    <xf numFmtId="0" fontId="24" fillId="0" borderId="0" xfId="0" applyFont="1" applyFill="1" applyAlignment="1">
      <alignment vertical="center" wrapText="1"/>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7" fillId="6" borderId="5" xfId="0" applyFont="1" applyFill="1" applyBorder="1" applyAlignment="1">
      <alignment vertical="center" wrapText="1"/>
    </xf>
    <xf numFmtId="0" fontId="7" fillId="0" borderId="6" xfId="0" quotePrefix="1" applyFont="1" applyFill="1" applyBorder="1" applyAlignment="1">
      <alignment horizontal="center" vertical="center" wrapText="1"/>
    </xf>
    <xf numFmtId="0" fontId="8" fillId="0" borderId="1" xfId="0" applyFont="1" applyBorder="1" applyAlignment="1">
      <alignment horizontal="center" wrapText="1"/>
    </xf>
    <xf numFmtId="0" fontId="8" fillId="0" borderId="0" xfId="0" applyFont="1" applyAlignment="1">
      <alignment horizontal="center" wrapText="1"/>
    </xf>
    <xf numFmtId="0" fontId="8" fillId="0" borderId="0" xfId="0" applyFont="1"/>
    <xf numFmtId="0" fontId="8" fillId="17" borderId="5" xfId="0" applyFont="1" applyFill="1" applyBorder="1" applyAlignment="1">
      <alignment horizontal="center"/>
    </xf>
    <xf numFmtId="0" fontId="8" fillId="0" borderId="0" xfId="0" applyFont="1" applyAlignment="1">
      <alignment horizontal="center"/>
    </xf>
    <xf numFmtId="0" fontId="8" fillId="17" borderId="1" xfId="0" applyFont="1" applyFill="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7" xfId="0" applyFont="1" applyBorder="1" applyAlignment="1">
      <alignment horizontal="center"/>
    </xf>
    <xf numFmtId="0" fontId="8" fillId="17" borderId="1" xfId="0" applyFont="1" applyFill="1" applyBorder="1" applyAlignment="1">
      <alignment horizontal="center" wrapText="1"/>
    </xf>
    <xf numFmtId="0" fontId="8" fillId="0" borderId="9" xfId="0" applyFont="1" applyBorder="1" applyAlignment="1">
      <alignment horizontal="center"/>
    </xf>
    <xf numFmtId="0" fontId="8" fillId="0" borderId="0" xfId="0" applyFont="1" applyAlignment="1">
      <alignment vertical="center" wrapText="1"/>
    </xf>
    <xf numFmtId="0" fontId="27" fillId="0" borderId="0" xfId="0" applyFont="1" applyFill="1" applyAlignment="1">
      <alignment vertical="center"/>
    </xf>
    <xf numFmtId="0" fontId="0" fillId="0" borderId="0" xfId="0" applyFont="1"/>
    <xf numFmtId="0" fontId="4" fillId="0" borderId="0" xfId="0" applyFont="1" applyAlignment="1">
      <alignment vertical="center" wrapText="1"/>
    </xf>
    <xf numFmtId="0" fontId="28" fillId="2" borderId="6" xfId="0" applyFont="1" applyFill="1" applyBorder="1" applyAlignment="1">
      <alignment vertical="center" wrapText="1" shrinkToFit="1"/>
    </xf>
    <xf numFmtId="0" fontId="28" fillId="2" borderId="1" xfId="0" applyFont="1" applyFill="1" applyBorder="1" applyAlignment="1">
      <alignment vertical="center" wrapText="1" shrinkToFit="1"/>
    </xf>
    <xf numFmtId="0" fontId="7" fillId="0" borderId="0" xfId="0" applyFont="1" applyFill="1" applyAlignment="1">
      <alignment horizontal="center" vertical="center"/>
    </xf>
    <xf numFmtId="0" fontId="4" fillId="17" borderId="0" xfId="0" applyFont="1" applyFill="1" applyAlignment="1">
      <alignment vertical="center"/>
    </xf>
    <xf numFmtId="0" fontId="4" fillId="17" borderId="0" xfId="0" applyFont="1" applyFill="1" applyAlignment="1">
      <alignment horizontal="right" vertical="center"/>
    </xf>
    <xf numFmtId="0" fontId="5" fillId="0" borderId="0" xfId="0" applyFont="1" applyAlignment="1">
      <alignment horizontal="left" vertical="center" indent="1"/>
    </xf>
    <xf numFmtId="176" fontId="3" fillId="17" borderId="2" xfId="0" applyNumberFormat="1" applyFont="1" applyFill="1" applyBorder="1" applyAlignment="1">
      <alignment vertical="center"/>
    </xf>
    <xf numFmtId="176" fontId="3" fillId="17" borderId="4" xfId="0" applyNumberFormat="1" applyFont="1" applyFill="1" applyBorder="1" applyAlignment="1">
      <alignment vertical="center"/>
    </xf>
    <xf numFmtId="3" fontId="7" fillId="2" borderId="0" xfId="0" applyNumberFormat="1" applyFont="1" applyFill="1" applyBorder="1" applyAlignment="1">
      <alignment vertical="center" wrapText="1"/>
    </xf>
    <xf numFmtId="3" fontId="7" fillId="0" borderId="0" xfId="0" applyNumberFormat="1" applyFont="1" applyFill="1" applyBorder="1" applyAlignment="1">
      <alignment vertical="center" wrapText="1"/>
    </xf>
    <xf numFmtId="3" fontId="7" fillId="0" borderId="2" xfId="0" applyNumberFormat="1" applyFont="1" applyFill="1" applyBorder="1" applyAlignment="1">
      <alignment vertical="center" wrapText="1"/>
    </xf>
    <xf numFmtId="0" fontId="4" fillId="17" borderId="0" xfId="0" applyFont="1" applyFill="1" applyAlignment="1">
      <alignment horizontal="right" vertical="center"/>
    </xf>
    <xf numFmtId="0" fontId="30" fillId="0" borderId="0" xfId="3" applyFont="1" applyBorder="1" applyAlignment="1">
      <alignment vertical="center"/>
    </xf>
    <xf numFmtId="0" fontId="31" fillId="0" borderId="0" xfId="3" applyFont="1" applyAlignment="1">
      <alignment vertical="center"/>
    </xf>
    <xf numFmtId="0" fontId="31" fillId="0" borderId="0" xfId="3" applyFont="1" applyAlignment="1">
      <alignment horizontal="centerContinuous" vertical="center"/>
    </xf>
    <xf numFmtId="0" fontId="30" fillId="0" borderId="0" xfId="3" applyFont="1" applyAlignment="1">
      <alignment vertical="center"/>
    </xf>
    <xf numFmtId="0" fontId="31" fillId="0" borderId="1" xfId="3" applyFont="1" applyBorder="1" applyAlignment="1">
      <alignment horizontal="center" vertical="center" wrapText="1"/>
    </xf>
    <xf numFmtId="0" fontId="31" fillId="0" borderId="8" xfId="3" applyFont="1" applyBorder="1" applyAlignment="1">
      <alignment vertical="center" wrapText="1"/>
    </xf>
    <xf numFmtId="0" fontId="31" fillId="0" borderId="4" xfId="3" applyFont="1" applyBorder="1" applyAlignment="1">
      <alignment horizontal="right" vertical="center" wrapText="1"/>
    </xf>
    <xf numFmtId="0" fontId="31" fillId="0" borderId="4" xfId="3" applyFont="1" applyBorder="1" applyAlignment="1">
      <alignment vertical="center" wrapText="1"/>
    </xf>
    <xf numFmtId="0" fontId="31" fillId="0" borderId="1" xfId="3" applyFont="1" applyBorder="1" applyAlignment="1">
      <alignment vertical="center" wrapText="1"/>
    </xf>
    <xf numFmtId="38" fontId="31" fillId="0" borderId="1" xfId="4" applyFont="1" applyBorder="1" applyAlignment="1">
      <alignment horizontal="right" vertical="center" wrapText="1"/>
    </xf>
    <xf numFmtId="38" fontId="31" fillId="0" borderId="44" xfId="4" applyFont="1" applyBorder="1" applyAlignment="1">
      <alignment horizontal="right" vertical="center" wrapText="1"/>
    </xf>
    <xf numFmtId="0" fontId="31" fillId="0" borderId="1" xfId="3" applyFont="1" applyFill="1" applyBorder="1" applyAlignment="1">
      <alignment vertical="center" wrapText="1"/>
    </xf>
    <xf numFmtId="38" fontId="31" fillId="0" borderId="1" xfId="4" applyFont="1" applyFill="1" applyBorder="1" applyAlignment="1">
      <alignment vertical="center" wrapText="1"/>
    </xf>
    <xf numFmtId="0" fontId="31" fillId="0" borderId="1" xfId="3" applyFont="1" applyFill="1" applyBorder="1" applyAlignment="1">
      <alignment horizontal="left" vertical="center" wrapText="1"/>
    </xf>
    <xf numFmtId="0" fontId="31" fillId="0" borderId="6" xfId="3" applyFont="1" applyFill="1" applyBorder="1" applyAlignment="1">
      <alignment vertical="center" wrapText="1"/>
    </xf>
    <xf numFmtId="0" fontId="31" fillId="0" borderId="0" xfId="3" applyFont="1" applyBorder="1" applyAlignment="1">
      <alignment vertical="center"/>
    </xf>
    <xf numFmtId="38" fontId="31" fillId="0" borderId="1" xfId="4" applyFont="1" applyBorder="1" applyAlignment="1">
      <alignment horizontal="right" vertical="center"/>
    </xf>
    <xf numFmtId="0" fontId="31" fillId="0" borderId="1" xfId="3" applyFont="1" applyBorder="1" applyAlignment="1">
      <alignment vertical="center"/>
    </xf>
    <xf numFmtId="3" fontId="31" fillId="0" borderId="0" xfId="3" applyNumberFormat="1" applyFont="1" applyBorder="1" applyAlignment="1">
      <alignment horizontal="right" vertical="center"/>
    </xf>
    <xf numFmtId="0" fontId="34" fillId="0" borderId="0" xfId="3" applyFont="1" applyBorder="1" applyAlignment="1">
      <alignment vertical="center"/>
    </xf>
    <xf numFmtId="0" fontId="34" fillId="0" borderId="0" xfId="3" applyFont="1" applyAlignment="1">
      <alignment vertical="center"/>
    </xf>
    <xf numFmtId="0" fontId="31" fillId="0" borderId="8" xfId="3" applyFont="1" applyFill="1" applyBorder="1" applyAlignment="1">
      <alignment vertical="center" wrapText="1"/>
    </xf>
    <xf numFmtId="0" fontId="31" fillId="0" borderId="4" xfId="3" applyFont="1" applyFill="1" applyBorder="1" applyAlignment="1">
      <alignment vertical="center" wrapText="1"/>
    </xf>
    <xf numFmtId="0" fontId="31" fillId="0" borderId="4" xfId="3" applyFont="1" applyFill="1" applyBorder="1" applyAlignment="1">
      <alignment horizontal="left" vertical="center" wrapText="1"/>
    </xf>
    <xf numFmtId="0" fontId="31" fillId="0" borderId="1" xfId="3" applyFont="1" applyFill="1" applyBorder="1" applyAlignment="1">
      <alignment horizontal="center" vertical="center" wrapText="1"/>
    </xf>
    <xf numFmtId="38" fontId="31" fillId="0" borderId="4" xfId="4" applyFont="1" applyFill="1" applyBorder="1" applyAlignment="1">
      <alignment vertical="center" wrapText="1"/>
    </xf>
    <xf numFmtId="0" fontId="31" fillId="0" borderId="12" xfId="3" applyFont="1" applyFill="1" applyBorder="1" applyAlignment="1">
      <alignment horizontal="center" vertical="center" wrapText="1"/>
    </xf>
    <xf numFmtId="0" fontId="35" fillId="0" borderId="0" xfId="3" applyFont="1" applyBorder="1" applyAlignment="1">
      <alignment vertical="center"/>
    </xf>
    <xf numFmtId="0" fontId="36" fillId="0" borderId="0" xfId="3" applyFont="1" applyAlignment="1">
      <alignment vertical="center"/>
    </xf>
    <xf numFmtId="0" fontId="36" fillId="0" borderId="0" xfId="3" applyFont="1" applyAlignment="1">
      <alignment horizontal="centerContinuous" vertical="center"/>
    </xf>
    <xf numFmtId="0" fontId="35" fillId="0" borderId="0" xfId="3" applyFont="1" applyAlignment="1">
      <alignment vertical="center"/>
    </xf>
    <xf numFmtId="0" fontId="30" fillId="0" borderId="0" xfId="3" applyFont="1" applyAlignment="1">
      <alignment horizontal="right" vertical="center"/>
    </xf>
    <xf numFmtId="0" fontId="31" fillId="0" borderId="0" xfId="3" applyFont="1" applyAlignment="1">
      <alignment horizontal="right" vertical="center"/>
    </xf>
    <xf numFmtId="0" fontId="36" fillId="0" borderId="45" xfId="3" applyFont="1" applyFill="1" applyBorder="1" applyAlignment="1">
      <alignment vertical="center" wrapText="1"/>
    </xf>
    <xf numFmtId="0" fontId="36" fillId="0" borderId="0" xfId="3" applyFont="1" applyAlignment="1">
      <alignment horizontal="right" vertical="center"/>
    </xf>
    <xf numFmtId="0" fontId="36" fillId="0" borderId="0" xfId="3" applyFont="1" applyFill="1" applyBorder="1" applyAlignment="1">
      <alignment vertical="center" wrapText="1"/>
    </xf>
    <xf numFmtId="0" fontId="36" fillId="0" borderId="45" xfId="3" applyFont="1" applyFill="1" applyBorder="1" applyAlignment="1">
      <alignment vertical="center"/>
    </xf>
    <xf numFmtId="0" fontId="36" fillId="0" borderId="0" xfId="3" applyFont="1" applyFill="1" applyBorder="1" applyAlignment="1">
      <alignment vertical="center"/>
    </xf>
    <xf numFmtId="0" fontId="36" fillId="0" borderId="10" xfId="3" applyFont="1" applyFill="1" applyBorder="1" applyAlignment="1">
      <alignment vertical="center"/>
    </xf>
    <xf numFmtId="38" fontId="36" fillId="0" borderId="8" xfId="4" applyFont="1" applyFill="1" applyBorder="1" applyAlignment="1">
      <alignment vertical="center" wrapText="1"/>
    </xf>
    <xf numFmtId="38" fontId="36" fillId="0" borderId="0" xfId="4" applyFont="1" applyFill="1" applyBorder="1" applyAlignment="1">
      <alignment vertical="center" wrapText="1"/>
    </xf>
    <xf numFmtId="3" fontId="7" fillId="17" borderId="6" xfId="0" applyNumberFormat="1" applyFont="1" applyFill="1" applyBorder="1" applyAlignment="1">
      <alignment vertical="center" wrapText="1"/>
    </xf>
    <xf numFmtId="38" fontId="36" fillId="17" borderId="13" xfId="4" applyFont="1" applyFill="1" applyBorder="1" applyAlignment="1">
      <alignment horizontal="left" vertical="center" wrapText="1"/>
    </xf>
    <xf numFmtId="0" fontId="37" fillId="0" borderId="0" xfId="0" applyFont="1" applyAlignment="1">
      <alignment vertical="center"/>
    </xf>
    <xf numFmtId="0" fontId="37" fillId="0" borderId="0" xfId="0" applyFont="1" applyAlignment="1">
      <alignment vertical="top"/>
    </xf>
    <xf numFmtId="38" fontId="7" fillId="0" borderId="7" xfId="1" applyFont="1" applyFill="1" applyBorder="1" applyAlignment="1">
      <alignment vertical="center" wrapText="1"/>
    </xf>
    <xf numFmtId="0" fontId="19" fillId="0" borderId="0" xfId="0" applyFont="1" applyFill="1" applyBorder="1" applyAlignment="1">
      <alignment vertical="center" wrapText="1"/>
    </xf>
    <xf numFmtId="0" fontId="38" fillId="0" borderId="0" xfId="0" applyFont="1" applyAlignment="1">
      <alignment vertical="center"/>
    </xf>
    <xf numFmtId="0" fontId="38" fillId="0" borderId="0" xfId="0" applyFont="1"/>
    <xf numFmtId="0" fontId="40" fillId="0" borderId="0" xfId="0" applyFont="1" applyAlignment="1">
      <alignment horizontal="left" vertical="center"/>
    </xf>
    <xf numFmtId="0" fontId="40" fillId="0" borderId="0" xfId="0" applyFont="1" applyAlignment="1">
      <alignment horizontal="right" vertical="center"/>
    </xf>
    <xf numFmtId="0" fontId="38" fillId="0" borderId="1" xfId="0" applyFont="1" applyBorder="1" applyAlignment="1">
      <alignment horizontal="left" vertical="center"/>
    </xf>
    <xf numFmtId="38" fontId="38" fillId="17" borderId="1" xfId="1" applyFont="1" applyFill="1" applyBorder="1" applyAlignment="1">
      <alignment horizontal="right" vertical="center"/>
    </xf>
    <xf numFmtId="0" fontId="38" fillId="0" borderId="0" xfId="0" quotePrefix="1" applyFont="1"/>
    <xf numFmtId="0" fontId="38" fillId="0" borderId="1" xfId="0" applyFont="1" applyBorder="1" applyAlignment="1">
      <alignment vertical="center"/>
    </xf>
    <xf numFmtId="181" fontId="38" fillId="0" borderId="1" xfId="0" applyNumberFormat="1" applyFont="1" applyFill="1" applyBorder="1" applyAlignment="1">
      <alignment horizontal="right" vertical="center"/>
    </xf>
    <xf numFmtId="0" fontId="7" fillId="0" borderId="0" xfId="0" applyFont="1" applyFill="1" applyAlignment="1">
      <alignment horizontal="center" vertical="center"/>
    </xf>
    <xf numFmtId="0" fontId="41" fillId="0" borderId="0" xfId="0" applyFont="1" applyFill="1" applyAlignment="1">
      <alignment vertical="center"/>
    </xf>
    <xf numFmtId="0" fontId="28" fillId="0" borderId="0" xfId="0" applyFont="1" applyFill="1" applyAlignment="1">
      <alignment vertical="center"/>
    </xf>
    <xf numFmtId="0" fontId="28" fillId="0" borderId="0" xfId="0" applyFont="1" applyFill="1" applyBorder="1" applyAlignment="1">
      <alignment vertical="center"/>
    </xf>
    <xf numFmtId="0" fontId="28" fillId="0" borderId="1" xfId="0" applyFont="1" applyFill="1" applyBorder="1" applyAlignment="1">
      <alignment horizontal="center" vertical="center" wrapText="1"/>
    </xf>
    <xf numFmtId="0" fontId="28" fillId="2" borderId="5" xfId="0" applyFont="1" applyFill="1" applyBorder="1" applyAlignment="1">
      <alignment vertical="center" wrapText="1" shrinkToFit="1"/>
    </xf>
    <xf numFmtId="0" fontId="28" fillId="2" borderId="52" xfId="0" applyFont="1" applyFill="1" applyBorder="1" applyAlignment="1">
      <alignment vertical="center" wrapText="1" shrinkToFit="1"/>
    </xf>
    <xf numFmtId="0" fontId="28" fillId="2" borderId="6" xfId="0" applyFont="1" applyFill="1" applyBorder="1" applyAlignment="1">
      <alignment vertical="center" wrapText="1"/>
    </xf>
    <xf numFmtId="0" fontId="28" fillId="2" borderId="1" xfId="0" applyFont="1" applyFill="1" applyBorder="1" applyAlignment="1">
      <alignment vertical="center" wrapText="1"/>
    </xf>
    <xf numFmtId="0" fontId="28" fillId="2" borderId="5" xfId="0" applyFont="1" applyFill="1" applyBorder="1" applyAlignment="1">
      <alignment horizontal="center" vertical="center" wrapText="1" shrinkToFit="1"/>
    </xf>
    <xf numFmtId="0" fontId="28" fillId="2" borderId="55" xfId="0" applyFont="1" applyFill="1" applyBorder="1" applyAlignment="1">
      <alignment vertical="center" wrapText="1" shrinkToFit="1"/>
    </xf>
    <xf numFmtId="0" fontId="28" fillId="2" borderId="56" xfId="0" applyFont="1" applyFill="1" applyBorder="1" applyAlignment="1">
      <alignment vertical="center" wrapText="1" shrinkToFit="1"/>
    </xf>
    <xf numFmtId="0" fontId="28" fillId="2" borderId="57" xfId="0" applyFont="1" applyFill="1" applyBorder="1" applyAlignment="1">
      <alignment vertical="center" wrapText="1" shrinkToFit="1"/>
    </xf>
    <xf numFmtId="0" fontId="28" fillId="2" borderId="0" xfId="0" applyFont="1" applyFill="1" applyBorder="1" applyAlignment="1">
      <alignment vertical="center" wrapText="1" shrinkToFit="1"/>
    </xf>
    <xf numFmtId="0" fontId="28" fillId="0" borderId="5" xfId="0" applyFont="1" applyFill="1" applyBorder="1" applyAlignment="1">
      <alignment vertical="center" wrapText="1"/>
    </xf>
    <xf numFmtId="0" fontId="28" fillId="0" borderId="6" xfId="0" applyFont="1" applyFill="1" applyBorder="1" applyAlignment="1">
      <alignment horizontal="center" vertical="center"/>
    </xf>
    <xf numFmtId="0" fontId="28" fillId="0" borderId="3" xfId="0" applyFont="1" applyFill="1" applyBorder="1" applyAlignment="1">
      <alignment horizontal="right" vertical="center"/>
    </xf>
    <xf numFmtId="12" fontId="28" fillId="0" borderId="6" xfId="0" quotePrefix="1" applyNumberFormat="1" applyFont="1" applyFill="1" applyBorder="1" applyAlignment="1">
      <alignment horizontal="center" vertical="center" wrapText="1"/>
    </xf>
    <xf numFmtId="3" fontId="28" fillId="0" borderId="9" xfId="0" applyNumberFormat="1" applyFont="1" applyFill="1" applyBorder="1" applyAlignment="1">
      <alignment vertical="center" wrapText="1"/>
    </xf>
    <xf numFmtId="0" fontId="7" fillId="2" borderId="5" xfId="0" applyFont="1" applyFill="1" applyBorder="1" applyAlignment="1">
      <alignment horizontal="center" vertical="center" wrapText="1" shrinkToFit="1"/>
    </xf>
    <xf numFmtId="0" fontId="7" fillId="2" borderId="5" xfId="0" applyFont="1" applyFill="1" applyBorder="1" applyAlignment="1">
      <alignment vertical="center" wrapText="1" shrinkToFit="1"/>
    </xf>
    <xf numFmtId="0" fontId="7" fillId="2" borderId="52" xfId="0" applyFont="1" applyFill="1" applyBorder="1" applyAlignment="1">
      <alignment vertical="center" wrapText="1" shrinkToFit="1"/>
    </xf>
    <xf numFmtId="0" fontId="7" fillId="2" borderId="55" xfId="0" applyFont="1" applyFill="1" applyBorder="1" applyAlignment="1">
      <alignment vertical="center" wrapText="1" shrinkToFit="1"/>
    </xf>
    <xf numFmtId="0" fontId="7" fillId="2" borderId="56" xfId="0" applyFont="1" applyFill="1" applyBorder="1" applyAlignment="1">
      <alignment vertical="center" wrapText="1" shrinkToFit="1"/>
    </xf>
    <xf numFmtId="0" fontId="7" fillId="2" borderId="57" xfId="0" applyFont="1" applyFill="1" applyBorder="1" applyAlignment="1">
      <alignment vertical="center" wrapText="1" shrinkToFit="1"/>
    </xf>
    <xf numFmtId="0" fontId="7" fillId="2" borderId="0" xfId="0" applyFont="1" applyFill="1" applyBorder="1" applyAlignment="1">
      <alignment vertical="center" wrapText="1"/>
    </xf>
    <xf numFmtId="0" fontId="7" fillId="2" borderId="0" xfId="0" applyFont="1" applyFill="1" applyBorder="1" applyAlignment="1">
      <alignment vertical="center" wrapText="1" shrinkToFit="1"/>
    </xf>
    <xf numFmtId="0" fontId="7" fillId="2" borderId="49" xfId="0" applyFont="1" applyFill="1" applyBorder="1" applyAlignment="1">
      <alignment vertical="center" wrapText="1" shrinkToFit="1"/>
    </xf>
    <xf numFmtId="0" fontId="7" fillId="2" borderId="50" xfId="0" applyFont="1" applyFill="1" applyBorder="1" applyAlignment="1">
      <alignment vertical="center" wrapText="1" shrinkToFit="1"/>
    </xf>
    <xf numFmtId="0" fontId="7" fillId="2" borderId="51" xfId="0" applyFont="1" applyFill="1" applyBorder="1" applyAlignment="1">
      <alignment vertical="center" wrapText="1" shrinkToFit="1"/>
    </xf>
    <xf numFmtId="0" fontId="7" fillId="2" borderId="9" xfId="0" applyFont="1" applyFill="1" applyBorder="1" applyAlignment="1">
      <alignment vertical="center" wrapText="1" shrinkToFit="1"/>
    </xf>
    <xf numFmtId="0" fontId="7" fillId="2" borderId="53" xfId="0" applyFont="1" applyFill="1" applyBorder="1" applyAlignment="1">
      <alignment vertical="center" wrapText="1" shrinkToFit="1"/>
    </xf>
    <xf numFmtId="0" fontId="7" fillId="2" borderId="54" xfId="0" applyFont="1" applyFill="1" applyBorder="1" applyAlignment="1">
      <alignment vertical="center" wrapText="1" shrinkToFit="1"/>
    </xf>
    <xf numFmtId="0" fontId="7" fillId="2" borderId="58" xfId="0" applyFont="1" applyFill="1" applyBorder="1" applyAlignment="1">
      <alignment vertical="center" wrapText="1" shrinkToFit="1"/>
    </xf>
    <xf numFmtId="0" fontId="28" fillId="0" borderId="5" xfId="0" applyFont="1" applyFill="1" applyBorder="1" applyAlignment="1">
      <alignment horizontal="center" vertical="center"/>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3" fontId="28" fillId="0" borderId="7" xfId="0" applyNumberFormat="1" applyFont="1" applyFill="1" applyBorder="1" applyAlignment="1">
      <alignment vertical="center" wrapText="1"/>
    </xf>
    <xf numFmtId="0" fontId="7" fillId="2" borderId="59" xfId="0" applyFont="1" applyFill="1" applyBorder="1" applyAlignment="1">
      <alignment vertical="center" wrapText="1" shrinkToFit="1"/>
    </xf>
    <xf numFmtId="0" fontId="7" fillId="2" borderId="45" xfId="0" applyFont="1" applyFill="1" applyBorder="1" applyAlignment="1">
      <alignment vertical="center" wrapText="1" shrinkToFit="1"/>
    </xf>
    <xf numFmtId="0" fontId="7" fillId="2" borderId="60" xfId="0" applyFont="1" applyFill="1" applyBorder="1" applyAlignment="1">
      <alignment vertical="center" wrapText="1" shrinkToFit="1"/>
    </xf>
    <xf numFmtId="0" fontId="7" fillId="2" borderId="61" xfId="0" applyFont="1" applyFill="1" applyBorder="1" applyAlignment="1">
      <alignment vertical="center" wrapText="1" shrinkToFit="1"/>
    </xf>
    <xf numFmtId="0" fontId="28" fillId="2" borderId="60" xfId="0" applyFont="1" applyFill="1" applyBorder="1" applyAlignment="1">
      <alignment vertical="center" wrapText="1" shrinkToFit="1"/>
    </xf>
    <xf numFmtId="0" fontId="42" fillId="0" borderId="0" xfId="3" applyFont="1" applyAlignment="1">
      <alignment vertical="center"/>
    </xf>
    <xf numFmtId="0" fontId="7" fillId="2" borderId="12" xfId="0" applyFont="1" applyFill="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7" fillId="2" borderId="13" xfId="0" applyFont="1" applyFill="1" applyBorder="1" applyAlignment="1">
      <alignment horizontal="center" vertical="center" wrapText="1" shrinkToFit="1"/>
    </xf>
    <xf numFmtId="0" fontId="43" fillId="0" borderId="0" xfId="3" applyFont="1" applyAlignment="1">
      <alignment vertical="center"/>
    </xf>
    <xf numFmtId="0" fontId="44" fillId="0" borderId="0" xfId="3" applyFont="1" applyAlignment="1">
      <alignment vertical="center"/>
    </xf>
    <xf numFmtId="0" fontId="7" fillId="2" borderId="12" xfId="0" applyFont="1" applyFill="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7" fillId="2" borderId="13" xfId="0" applyFont="1" applyFill="1" applyBorder="1" applyAlignment="1">
      <alignment horizontal="center" vertical="center" wrapText="1" shrinkToFit="1"/>
    </xf>
    <xf numFmtId="0" fontId="46" fillId="0" borderId="45" xfId="3" applyFont="1" applyFill="1" applyBorder="1" applyAlignment="1">
      <alignment vertical="center" wrapText="1"/>
    </xf>
    <xf numFmtId="38" fontId="46" fillId="17" borderId="13" xfId="4" applyFont="1" applyFill="1" applyBorder="1" applyAlignment="1">
      <alignment horizontal="left" vertical="center" wrapText="1"/>
    </xf>
    <xf numFmtId="38" fontId="7" fillId="0" borderId="13" xfId="1" applyFont="1" applyFill="1" applyBorder="1" applyAlignment="1">
      <alignment vertical="center" wrapText="1"/>
    </xf>
    <xf numFmtId="0" fontId="18" fillId="2" borderId="10" xfId="0" applyFont="1" applyFill="1" applyBorder="1" applyAlignment="1">
      <alignment horizontal="center" vertical="center" wrapText="1" shrinkToFit="1"/>
    </xf>
    <xf numFmtId="0" fontId="18" fillId="2" borderId="3" xfId="0" applyFont="1" applyFill="1" applyBorder="1" applyAlignment="1">
      <alignment horizontal="center" vertical="center" wrapText="1" shrinkToFit="1"/>
    </xf>
    <xf numFmtId="178" fontId="28" fillId="0" borderId="6" xfId="0" applyNumberFormat="1" applyFont="1" applyFill="1" applyBorder="1" applyAlignment="1">
      <alignment vertical="center" wrapText="1"/>
    </xf>
    <xf numFmtId="0" fontId="47" fillId="0" borderId="0" xfId="0" applyFont="1"/>
    <xf numFmtId="0" fontId="48" fillId="0" borderId="0" xfId="3" applyFont="1" applyAlignment="1">
      <alignment vertical="center"/>
    </xf>
    <xf numFmtId="0" fontId="49" fillId="0" borderId="0" xfId="3" applyFont="1" applyBorder="1" applyAlignment="1">
      <alignment vertical="center"/>
    </xf>
    <xf numFmtId="0" fontId="48" fillId="0" borderId="10" xfId="3" applyFont="1" applyFill="1" applyBorder="1" applyAlignment="1">
      <alignment vertical="center"/>
    </xf>
    <xf numFmtId="38" fontId="48" fillId="0" borderId="8" xfId="4" applyFont="1" applyFill="1" applyBorder="1" applyAlignment="1">
      <alignment vertical="center" wrapText="1"/>
    </xf>
    <xf numFmtId="38" fontId="48" fillId="0" borderId="0" xfId="4" applyFont="1" applyFill="1" applyBorder="1" applyAlignment="1">
      <alignment vertical="center" wrapText="1"/>
    </xf>
    <xf numFmtId="0" fontId="48" fillId="0" borderId="0" xfId="3" applyFont="1" applyFill="1" applyBorder="1" applyAlignment="1">
      <alignment vertical="center" wrapText="1"/>
    </xf>
    <xf numFmtId="0" fontId="46" fillId="0" borderId="0" xfId="3" applyFont="1" applyFill="1" applyBorder="1" applyAlignment="1">
      <alignment vertical="center"/>
    </xf>
    <xf numFmtId="0" fontId="46" fillId="0" borderId="0" xfId="3" applyFont="1" applyAlignment="1">
      <alignment vertical="center"/>
    </xf>
    <xf numFmtId="0" fontId="46" fillId="0" borderId="45" xfId="3" applyFont="1" applyFill="1" applyBorder="1" applyAlignment="1">
      <alignment vertical="center"/>
    </xf>
    <xf numFmtId="0" fontId="50" fillId="0" borderId="0" xfId="3" applyFont="1" applyBorder="1" applyAlignment="1">
      <alignment vertical="center"/>
    </xf>
    <xf numFmtId="0" fontId="46" fillId="0" borderId="0" xfId="3" applyFont="1" applyAlignment="1">
      <alignment horizontal="right" vertical="center"/>
    </xf>
    <xf numFmtId="0" fontId="46" fillId="0" borderId="0" xfId="3" applyFont="1" applyAlignment="1">
      <alignment horizontal="centerContinuous" vertical="center"/>
    </xf>
    <xf numFmtId="0" fontId="50" fillId="0" borderId="0" xfId="3" applyFont="1" applyAlignment="1">
      <alignment vertical="center"/>
    </xf>
    <xf numFmtId="0" fontId="7" fillId="2" borderId="5" xfId="0" applyFont="1" applyFill="1" applyBorder="1" applyAlignment="1">
      <alignment horizontal="center" vertical="center" wrapText="1" shrinkToFit="1"/>
    </xf>
    <xf numFmtId="0" fontId="28" fillId="2" borderId="17" xfId="0" applyFont="1" applyFill="1" applyBorder="1" applyAlignment="1">
      <alignment horizontal="center" vertical="center" wrapText="1" shrinkToFit="1"/>
    </xf>
    <xf numFmtId="3" fontId="7" fillId="17" borderId="1" xfId="0" applyNumberFormat="1" applyFont="1" applyFill="1" applyBorder="1" applyAlignment="1">
      <alignment vertical="center" wrapText="1"/>
    </xf>
    <xf numFmtId="0" fontId="7" fillId="2" borderId="12" xfId="0" applyFont="1" applyFill="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7" fillId="2" borderId="13"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28" fillId="2" borderId="17" xfId="0" applyFont="1" applyFill="1" applyBorder="1" applyAlignment="1">
      <alignment horizontal="center" vertical="center" wrapText="1" shrinkToFit="1"/>
    </xf>
    <xf numFmtId="58" fontId="4" fillId="17" borderId="0" xfId="0" applyNumberFormat="1" applyFont="1" applyFill="1" applyAlignment="1">
      <alignment horizontal="right" vertical="center"/>
    </xf>
    <xf numFmtId="0" fontId="51" fillId="17" borderId="0" xfId="0" applyFont="1" applyFill="1" applyAlignment="1">
      <alignment vertical="center" wrapText="1"/>
    </xf>
    <xf numFmtId="0" fontId="4" fillId="17" borderId="0" xfId="0" applyFont="1" applyFill="1" applyAlignment="1">
      <alignment horizontal="right" vertical="center"/>
    </xf>
    <xf numFmtId="0" fontId="7" fillId="2" borderId="12" xfId="0" applyFont="1" applyFill="1" applyBorder="1" applyAlignment="1">
      <alignment horizontal="left" vertical="center" wrapText="1" shrinkToFit="1"/>
    </xf>
    <xf numFmtId="0" fontId="7" fillId="2" borderId="13" xfId="0" applyFont="1" applyFill="1" applyBorder="1" applyAlignment="1">
      <alignment horizontal="left" vertical="center" wrapText="1" shrinkToFit="1"/>
    </xf>
    <xf numFmtId="0" fontId="7" fillId="2" borderId="12" xfId="0" applyFont="1" applyFill="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7" fillId="2" borderId="13"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7" fillId="2" borderId="6" xfId="0" applyFont="1" applyFill="1" applyBorder="1" applyAlignment="1">
      <alignment horizontal="center" vertical="center" wrapText="1" shrinkToFit="1"/>
    </xf>
    <xf numFmtId="0" fontId="28" fillId="2" borderId="12" xfId="0" applyFont="1" applyFill="1" applyBorder="1" applyAlignment="1">
      <alignment horizontal="left" vertical="center" wrapText="1" shrinkToFit="1"/>
    </xf>
    <xf numFmtId="0" fontId="28" fillId="2" borderId="13" xfId="0" applyFont="1" applyFill="1" applyBorder="1" applyAlignment="1">
      <alignment horizontal="left" vertical="center" wrapText="1" shrinkToFit="1"/>
    </xf>
    <xf numFmtId="0" fontId="7" fillId="2" borderId="17" xfId="0" applyFont="1" applyFill="1" applyBorder="1" applyAlignment="1">
      <alignment horizontal="left" vertical="center" wrapText="1" shrinkToFit="1"/>
    </xf>
    <xf numFmtId="0" fontId="7" fillId="2" borderId="3" xfId="0" applyFont="1" applyFill="1" applyBorder="1" applyAlignment="1">
      <alignment horizontal="left" vertical="center" wrapText="1" shrinkToFit="1"/>
    </xf>
    <xf numFmtId="0" fontId="7" fillId="2" borderId="9" xfId="0" applyFont="1" applyFill="1" applyBorder="1" applyAlignment="1">
      <alignment horizontal="left" vertical="center" wrapText="1" shrinkToFit="1"/>
    </xf>
    <xf numFmtId="0" fontId="7" fillId="2" borderId="7" xfId="0" applyFont="1" applyFill="1" applyBorder="1" applyAlignment="1">
      <alignment horizontal="left" vertical="center" wrapText="1" shrinkToFit="1"/>
    </xf>
    <xf numFmtId="0" fontId="7" fillId="2" borderId="11" xfId="0" applyFont="1" applyFill="1" applyBorder="1" applyAlignment="1">
      <alignment horizontal="left" vertical="center" wrapText="1" shrinkToFit="1"/>
    </xf>
    <xf numFmtId="0" fontId="7" fillId="2" borderId="17" xfId="0" applyFont="1" applyFill="1" applyBorder="1" applyAlignment="1">
      <alignment horizontal="center" vertical="center" wrapText="1" shrinkToFit="1"/>
    </xf>
    <xf numFmtId="0" fontId="7" fillId="2" borderId="10"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25" fillId="0" borderId="0" xfId="0" applyFont="1" applyFill="1" applyAlignment="1">
      <alignment horizontal="left" vertical="center" wrapText="1"/>
    </xf>
    <xf numFmtId="0" fontId="41" fillId="0" borderId="0" xfId="0" applyFont="1" applyAlignment="1">
      <alignment horizontal="center" vertical="center"/>
    </xf>
    <xf numFmtId="0" fontId="7" fillId="2" borderId="0"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2" borderId="46" xfId="0" applyFont="1" applyFill="1" applyBorder="1" applyAlignment="1">
      <alignment horizontal="center" vertical="center" wrapText="1" shrinkToFit="1"/>
    </xf>
    <xf numFmtId="0" fontId="7" fillId="2" borderId="47" xfId="0" applyFont="1" applyFill="1" applyBorder="1" applyAlignment="1">
      <alignment horizontal="center" vertical="center" wrapText="1" shrinkToFit="1"/>
    </xf>
    <xf numFmtId="0" fontId="7" fillId="2" borderId="48" xfId="0" applyFont="1" applyFill="1" applyBorder="1" applyAlignment="1">
      <alignment horizontal="center" vertical="center" wrapText="1" shrinkToFit="1"/>
    </xf>
    <xf numFmtId="0" fontId="7" fillId="2" borderId="1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8" xfId="0" applyFont="1" applyFill="1" applyBorder="1" applyAlignment="1">
      <alignment horizontal="right" vertical="center" wrapText="1" shrinkToFit="1"/>
    </xf>
    <xf numFmtId="0" fontId="7" fillId="2" borderId="2" xfId="0" applyFont="1" applyFill="1" applyBorder="1" applyAlignment="1">
      <alignment horizontal="right" vertical="center" wrapText="1" shrinkToFit="1"/>
    </xf>
    <xf numFmtId="0" fontId="7" fillId="2" borderId="9" xfId="0" applyFont="1" applyFill="1" applyBorder="1" applyAlignment="1">
      <alignment horizontal="right" vertical="center" wrapText="1" shrinkToFit="1"/>
    </xf>
    <xf numFmtId="0" fontId="7" fillId="2" borderId="7" xfId="0" applyFont="1" applyFill="1" applyBorder="1" applyAlignment="1">
      <alignment horizontal="right" vertical="center" wrapText="1" shrinkToFit="1"/>
    </xf>
    <xf numFmtId="0" fontId="38" fillId="17" borderId="12" xfId="0" applyFont="1" applyFill="1" applyBorder="1" applyAlignment="1">
      <alignment horizontal="left" vertical="top"/>
    </xf>
    <xf numFmtId="0" fontId="38" fillId="17" borderId="11" xfId="0" applyFont="1" applyFill="1" applyBorder="1" applyAlignment="1">
      <alignment horizontal="left" vertical="top"/>
    </xf>
    <xf numFmtId="0" fontId="38" fillId="17" borderId="13" xfId="0" applyFont="1" applyFill="1" applyBorder="1" applyAlignment="1">
      <alignment horizontal="left" vertical="top"/>
    </xf>
    <xf numFmtId="0" fontId="39" fillId="0" borderId="0" xfId="0" applyFont="1" applyAlignment="1">
      <alignment horizontal="center" vertical="center"/>
    </xf>
    <xf numFmtId="178" fontId="7" fillId="0" borderId="12" xfId="0" applyNumberFormat="1" applyFont="1" applyBorder="1" applyAlignment="1">
      <alignment horizontal="left" vertical="center" wrapText="1"/>
    </xf>
    <xf numFmtId="178" fontId="7" fillId="0" borderId="13" xfId="0" applyNumberFormat="1" applyFont="1" applyBorder="1" applyAlignment="1">
      <alignment horizontal="left" vertical="center" wrapText="1"/>
    </xf>
    <xf numFmtId="178" fontId="28" fillId="0" borderId="12" xfId="0" applyNumberFormat="1" applyFont="1" applyBorder="1" applyAlignment="1">
      <alignment horizontal="left" vertical="center" wrapText="1"/>
    </xf>
    <xf numFmtId="178" fontId="28" fillId="0" borderId="13" xfId="0" applyNumberFormat="1" applyFont="1" applyBorder="1" applyAlignment="1">
      <alignment horizontal="left" vertical="center" wrapText="1"/>
    </xf>
    <xf numFmtId="0" fontId="41" fillId="0" borderId="0" xfId="0" applyFont="1" applyFill="1" applyAlignment="1">
      <alignment horizontal="center" vertical="center"/>
    </xf>
    <xf numFmtId="0" fontId="7" fillId="17" borderId="0" xfId="0" applyFont="1" applyFill="1" applyBorder="1" applyAlignment="1">
      <alignment horizontal="right" vertical="center"/>
    </xf>
    <xf numFmtId="0" fontId="7" fillId="0" borderId="17" xfId="0" applyFont="1" applyFill="1" applyBorder="1" applyAlignment="1">
      <alignment horizontal="center" vertical="center"/>
    </xf>
    <xf numFmtId="0" fontId="7" fillId="0" borderId="3" xfId="0" applyFont="1" applyFill="1" applyBorder="1" applyAlignment="1">
      <alignment horizontal="center" vertical="center"/>
    </xf>
    <xf numFmtId="178" fontId="7" fillId="0" borderId="9" xfId="0" applyNumberFormat="1" applyFont="1" applyBorder="1" applyAlignment="1">
      <alignment horizontal="left" vertical="center" wrapText="1"/>
    </xf>
    <xf numFmtId="178" fontId="7" fillId="0" borderId="7" xfId="0" applyNumberFormat="1" applyFont="1" applyBorder="1" applyAlignment="1">
      <alignment horizontal="left" vertical="center" wrapText="1"/>
    </xf>
    <xf numFmtId="0" fontId="31" fillId="0" borderId="12" xfId="3" applyFont="1" applyBorder="1" applyAlignment="1">
      <alignment horizontal="center" vertical="center" wrapText="1"/>
    </xf>
    <xf numFmtId="0" fontId="31" fillId="0" borderId="11" xfId="3" applyFont="1" applyBorder="1" applyAlignment="1">
      <alignment horizontal="center" vertical="center" wrapText="1"/>
    </xf>
    <xf numFmtId="0" fontId="31" fillId="0" borderId="13" xfId="3" applyFont="1" applyBorder="1" applyAlignment="1">
      <alignment horizontal="center" vertical="center" wrapText="1"/>
    </xf>
    <xf numFmtId="0" fontId="31" fillId="0" borderId="5" xfId="3" applyFont="1" applyBorder="1" applyAlignment="1">
      <alignment horizontal="center" vertical="center" wrapText="1"/>
    </xf>
    <xf numFmtId="0" fontId="31" fillId="0" borderId="6" xfId="3" applyFont="1" applyBorder="1" applyAlignment="1">
      <alignment horizontal="center" vertical="center" wrapText="1"/>
    </xf>
    <xf numFmtId="0" fontId="46" fillId="0" borderId="5" xfId="3" applyFont="1" applyBorder="1" applyAlignment="1">
      <alignment horizontal="center" vertical="center" wrapText="1"/>
    </xf>
    <xf numFmtId="0" fontId="46" fillId="0" borderId="6" xfId="3" applyFont="1" applyBorder="1" applyAlignment="1">
      <alignment horizontal="center" vertical="center" wrapText="1"/>
    </xf>
    <xf numFmtId="0" fontId="46" fillId="0" borderId="12" xfId="3" applyFont="1" applyBorder="1" applyAlignment="1">
      <alignment horizontal="center" vertical="center" wrapText="1"/>
    </xf>
    <xf numFmtId="0" fontId="46" fillId="0" borderId="13" xfId="3" applyFont="1" applyBorder="1" applyAlignment="1">
      <alignment horizontal="center" vertical="center" wrapText="1"/>
    </xf>
    <xf numFmtId="38" fontId="46" fillId="17" borderId="12" xfId="4" applyFont="1" applyFill="1" applyBorder="1" applyAlignment="1">
      <alignment horizontal="left" vertical="center" wrapText="1"/>
    </xf>
    <xf numFmtId="38" fontId="46" fillId="17" borderId="11" xfId="4" applyFont="1" applyFill="1" applyBorder="1" applyAlignment="1">
      <alignment horizontal="left" vertical="center" wrapText="1"/>
    </xf>
    <xf numFmtId="38" fontId="46" fillId="17" borderId="13" xfId="4" applyFont="1" applyFill="1" applyBorder="1" applyAlignment="1">
      <alignment horizontal="left" vertical="center" wrapText="1"/>
    </xf>
    <xf numFmtId="0" fontId="46" fillId="0" borderId="12" xfId="3" applyFont="1" applyFill="1" applyBorder="1" applyAlignment="1">
      <alignment horizontal="center" vertical="center" wrapText="1"/>
    </xf>
    <xf numFmtId="0" fontId="46" fillId="0" borderId="13" xfId="3" applyFont="1" applyFill="1" applyBorder="1" applyAlignment="1">
      <alignment horizontal="center" vertical="center" wrapText="1"/>
    </xf>
    <xf numFmtId="180" fontId="46" fillId="0" borderId="12" xfId="3" applyNumberFormat="1" applyFont="1" applyFill="1" applyBorder="1" applyAlignment="1">
      <alignment horizontal="right" vertical="center" wrapText="1"/>
    </xf>
    <xf numFmtId="180" fontId="46" fillId="0" borderId="13" xfId="3" applyNumberFormat="1" applyFont="1" applyFill="1" applyBorder="1" applyAlignment="1">
      <alignment horizontal="right" vertical="center" wrapText="1"/>
    </xf>
    <xf numFmtId="180" fontId="46" fillId="0" borderId="12" xfId="4" applyNumberFormat="1" applyFont="1" applyFill="1" applyBorder="1" applyAlignment="1">
      <alignment horizontal="right" vertical="center" wrapText="1"/>
    </xf>
    <xf numFmtId="180" fontId="46" fillId="0" borderId="13" xfId="4" applyNumberFormat="1" applyFont="1" applyFill="1" applyBorder="1" applyAlignment="1">
      <alignment horizontal="right" vertical="center" wrapText="1"/>
    </xf>
    <xf numFmtId="38" fontId="46" fillId="0" borderId="12" xfId="4" applyFont="1" applyFill="1" applyBorder="1" applyAlignment="1">
      <alignment horizontal="center" vertical="center" wrapText="1"/>
    </xf>
    <xf numFmtId="38" fontId="46" fillId="0" borderId="13" xfId="4" applyFont="1" applyFill="1" applyBorder="1" applyAlignment="1">
      <alignment horizontal="center" vertical="center" wrapText="1"/>
    </xf>
    <xf numFmtId="0" fontId="46" fillId="0" borderId="17" xfId="3" applyFont="1" applyBorder="1" applyAlignment="1">
      <alignment horizontal="center" vertical="center" wrapText="1"/>
    </xf>
    <xf numFmtId="0" fontId="46" fillId="0" borderId="10" xfId="3" applyFont="1" applyBorder="1" applyAlignment="1">
      <alignment horizontal="center" vertical="center" wrapText="1"/>
    </xf>
    <xf numFmtId="0" fontId="46" fillId="0" borderId="3" xfId="3" applyFont="1" applyBorder="1" applyAlignment="1">
      <alignment horizontal="center" vertical="center" wrapText="1"/>
    </xf>
    <xf numFmtId="0" fontId="46" fillId="0" borderId="9" xfId="3" applyFont="1" applyBorder="1" applyAlignment="1">
      <alignment horizontal="center" vertical="center" wrapText="1"/>
    </xf>
    <xf numFmtId="0" fontId="46" fillId="0" borderId="45" xfId="3" applyFont="1" applyBorder="1" applyAlignment="1">
      <alignment horizontal="center" vertical="center" wrapText="1"/>
    </xf>
    <xf numFmtId="0" fontId="46" fillId="0" borderId="7" xfId="3" applyFont="1" applyBorder="1" applyAlignment="1">
      <alignment horizontal="center" vertical="center" wrapText="1"/>
    </xf>
    <xf numFmtId="0" fontId="45" fillId="17" borderId="0" xfId="0" applyFont="1" applyFill="1" applyAlignment="1">
      <alignment horizontal="left" vertical="center" wrapText="1"/>
    </xf>
    <xf numFmtId="177" fontId="4" fillId="17" borderId="0" xfId="0" applyNumberFormat="1" applyFont="1" applyFill="1" applyBorder="1" applyAlignment="1">
      <alignment horizontal="left" vertical="center"/>
    </xf>
    <xf numFmtId="0" fontId="4" fillId="0" borderId="0" xfId="0" applyFont="1" applyAlignment="1">
      <alignment horizontal="left" vertical="center"/>
    </xf>
    <xf numFmtId="0" fontId="4" fillId="17" borderId="0" xfId="0" applyFont="1" applyFill="1" applyAlignment="1">
      <alignment vertical="center" wrapText="1"/>
    </xf>
    <xf numFmtId="0" fontId="28" fillId="2" borderId="17" xfId="0" applyFont="1" applyFill="1" applyBorder="1" applyAlignment="1">
      <alignment horizontal="left" vertical="center" wrapText="1" shrinkToFit="1"/>
    </xf>
    <xf numFmtId="0" fontId="28" fillId="2" borderId="3" xfId="0" applyFont="1" applyFill="1" applyBorder="1" applyAlignment="1">
      <alignment horizontal="left" vertical="center" wrapText="1" shrinkToFit="1"/>
    </xf>
    <xf numFmtId="0" fontId="28" fillId="2" borderId="9" xfId="0" applyFont="1" applyFill="1" applyBorder="1" applyAlignment="1">
      <alignment horizontal="left" vertical="center" wrapText="1" shrinkToFit="1"/>
    </xf>
    <xf numFmtId="0" fontId="28" fillId="2" borderId="7" xfId="0" applyFont="1" applyFill="1" applyBorder="1" applyAlignment="1">
      <alignment horizontal="left" vertical="center" wrapText="1" shrinkToFit="1"/>
    </xf>
    <xf numFmtId="0" fontId="27" fillId="0" borderId="0" xfId="0" applyFont="1" applyFill="1" applyAlignment="1">
      <alignment horizontal="center" vertical="center"/>
    </xf>
    <xf numFmtId="0" fontId="28" fillId="2" borderId="0" xfId="0" applyFont="1" applyFill="1" applyBorder="1" applyAlignment="1">
      <alignment horizontal="center" vertical="center"/>
    </xf>
    <xf numFmtId="0" fontId="28" fillId="0" borderId="12"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2" borderId="12" xfId="0" applyFont="1" applyFill="1" applyBorder="1" applyAlignment="1">
      <alignment horizontal="center" vertical="center" wrapText="1" shrinkToFit="1"/>
    </xf>
    <xf numFmtId="0" fontId="28" fillId="2" borderId="11" xfId="0" applyFont="1" applyFill="1" applyBorder="1" applyAlignment="1">
      <alignment horizontal="center" vertical="center" wrapText="1" shrinkToFit="1"/>
    </xf>
    <xf numFmtId="0" fontId="28" fillId="2" borderId="13" xfId="0" applyFont="1" applyFill="1" applyBorder="1" applyAlignment="1">
      <alignment horizontal="center" vertical="center" wrapText="1" shrinkToFit="1"/>
    </xf>
    <xf numFmtId="0" fontId="28" fillId="2" borderId="46" xfId="0" applyFont="1" applyFill="1" applyBorder="1" applyAlignment="1">
      <alignment horizontal="center" vertical="center" wrapText="1" shrinkToFit="1"/>
    </xf>
    <xf numFmtId="0" fontId="28" fillId="2" borderId="47" xfId="0" applyFont="1" applyFill="1" applyBorder="1" applyAlignment="1">
      <alignment horizontal="center" vertical="center" wrapText="1" shrinkToFit="1"/>
    </xf>
    <xf numFmtId="0" fontId="28" fillId="2" borderId="48" xfId="0" applyFont="1" applyFill="1" applyBorder="1" applyAlignment="1">
      <alignment horizontal="center" vertical="center" wrapText="1" shrinkToFit="1"/>
    </xf>
    <xf numFmtId="0" fontId="28" fillId="2" borderId="8" xfId="0" applyFont="1" applyFill="1" applyBorder="1" applyAlignment="1">
      <alignment horizontal="right" vertical="center" wrapText="1" shrinkToFit="1"/>
    </xf>
    <xf numFmtId="0" fontId="28" fillId="2" borderId="2" xfId="0" applyFont="1" applyFill="1" applyBorder="1" applyAlignment="1">
      <alignment horizontal="right" vertical="center" wrapText="1" shrinkToFit="1"/>
    </xf>
    <xf numFmtId="0" fontId="28" fillId="2" borderId="9" xfId="0" applyFont="1" applyFill="1" applyBorder="1" applyAlignment="1">
      <alignment horizontal="right" vertical="center" wrapText="1" shrinkToFit="1"/>
    </xf>
    <xf numFmtId="0" fontId="28" fillId="2" borderId="7" xfId="0" applyFont="1" applyFill="1" applyBorder="1" applyAlignment="1">
      <alignment horizontal="right" vertical="center" wrapText="1" shrinkToFit="1"/>
    </xf>
    <xf numFmtId="0" fontId="28" fillId="2" borderId="5" xfId="0" applyFont="1" applyFill="1" applyBorder="1" applyAlignment="1">
      <alignment horizontal="center" vertical="center" wrapText="1" shrinkToFit="1"/>
    </xf>
    <xf numFmtId="0" fontId="28" fillId="2" borderId="6" xfId="0" applyFont="1" applyFill="1" applyBorder="1" applyAlignment="1">
      <alignment horizontal="center" vertical="center" wrapText="1" shrinkToFit="1"/>
    </xf>
    <xf numFmtId="0" fontId="28" fillId="2" borderId="17" xfId="0" applyFont="1" applyFill="1" applyBorder="1" applyAlignment="1">
      <alignment horizontal="center" vertical="center" wrapText="1" shrinkToFit="1"/>
    </xf>
    <xf numFmtId="0" fontId="28" fillId="2" borderId="10" xfId="0" applyFont="1" applyFill="1" applyBorder="1" applyAlignment="1">
      <alignment horizontal="center" vertical="center" wrapText="1" shrinkToFit="1"/>
    </xf>
    <xf numFmtId="0" fontId="28" fillId="2" borderId="3" xfId="0" applyFont="1" applyFill="1" applyBorder="1" applyAlignment="1">
      <alignment horizontal="center" vertical="center" wrapText="1" shrinkToFit="1"/>
    </xf>
    <xf numFmtId="0" fontId="28" fillId="2" borderId="12"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1" xfId="0" applyFont="1" applyFill="1" applyBorder="1" applyAlignment="1">
      <alignment horizontal="center" vertical="center" wrapText="1" shrinkToFit="1"/>
    </xf>
    <xf numFmtId="0" fontId="36" fillId="0" borderId="12" xfId="3" applyFont="1" applyFill="1" applyBorder="1" applyAlignment="1">
      <alignment horizontal="center" vertical="center" wrapText="1"/>
    </xf>
    <xf numFmtId="0" fontId="36" fillId="0" borderId="13" xfId="3" applyFont="1" applyFill="1" applyBorder="1" applyAlignment="1">
      <alignment horizontal="center" vertical="center" wrapText="1"/>
    </xf>
    <xf numFmtId="38" fontId="36" fillId="0" borderId="12" xfId="4" applyFont="1" applyFill="1" applyBorder="1" applyAlignment="1">
      <alignment horizontal="center" vertical="center" wrapText="1"/>
    </xf>
    <xf numFmtId="38" fontId="36" fillId="0" borderId="13" xfId="4" applyFont="1" applyFill="1" applyBorder="1" applyAlignment="1">
      <alignment horizontal="center" vertical="center" wrapText="1"/>
    </xf>
    <xf numFmtId="180" fontId="36" fillId="0" borderId="12" xfId="3" applyNumberFormat="1" applyFont="1" applyFill="1" applyBorder="1" applyAlignment="1">
      <alignment horizontal="right" vertical="center" wrapText="1"/>
    </xf>
    <xf numFmtId="180" fontId="36" fillId="0" borderId="13" xfId="3" applyNumberFormat="1" applyFont="1" applyFill="1" applyBorder="1" applyAlignment="1">
      <alignment horizontal="right" vertical="center" wrapText="1"/>
    </xf>
    <xf numFmtId="180" fontId="36" fillId="0" borderId="12" xfId="4" applyNumberFormat="1" applyFont="1" applyFill="1" applyBorder="1" applyAlignment="1">
      <alignment horizontal="right" vertical="center" wrapText="1"/>
    </xf>
    <xf numFmtId="180" fontId="36" fillId="0" borderId="13" xfId="4" applyNumberFormat="1" applyFont="1" applyFill="1" applyBorder="1" applyAlignment="1">
      <alignment horizontal="right" vertical="center" wrapText="1"/>
    </xf>
    <xf numFmtId="38" fontId="36" fillId="17" borderId="12" xfId="4" applyFont="1" applyFill="1" applyBorder="1" applyAlignment="1">
      <alignment horizontal="left" vertical="center" wrapText="1"/>
    </xf>
    <xf numFmtId="38" fontId="36" fillId="17" borderId="11" xfId="4" applyFont="1" applyFill="1" applyBorder="1" applyAlignment="1">
      <alignment horizontal="left" vertical="center" wrapText="1"/>
    </xf>
    <xf numFmtId="38" fontId="36" fillId="17" borderId="13" xfId="4" applyFont="1" applyFill="1" applyBorder="1" applyAlignment="1">
      <alignment horizontal="left" vertical="center" wrapText="1"/>
    </xf>
    <xf numFmtId="0" fontId="36" fillId="0" borderId="17" xfId="3" applyFont="1" applyBorder="1" applyAlignment="1">
      <alignment horizontal="center" vertical="center" wrapText="1"/>
    </xf>
    <xf numFmtId="0" fontId="36" fillId="0" borderId="10" xfId="3" applyFont="1" applyBorder="1" applyAlignment="1">
      <alignment horizontal="center" vertical="center" wrapText="1"/>
    </xf>
    <xf numFmtId="0" fontId="36" fillId="0" borderId="3" xfId="3" applyFont="1" applyBorder="1" applyAlignment="1">
      <alignment horizontal="center" vertical="center" wrapText="1"/>
    </xf>
    <xf numFmtId="0" fontId="36" fillId="0" borderId="9" xfId="3" applyFont="1" applyBorder="1" applyAlignment="1">
      <alignment horizontal="center" vertical="center" wrapText="1"/>
    </xf>
    <xf numFmtId="0" fontId="36" fillId="0" borderId="45" xfId="3" applyFont="1" applyBorder="1" applyAlignment="1">
      <alignment horizontal="center" vertical="center" wrapText="1"/>
    </xf>
    <xf numFmtId="0" fontId="36" fillId="0" borderId="7" xfId="3" applyFont="1" applyBorder="1" applyAlignment="1">
      <alignment horizontal="center" vertical="center" wrapText="1"/>
    </xf>
    <xf numFmtId="0" fontId="36" fillId="0" borderId="5" xfId="3" applyFont="1" applyBorder="1" applyAlignment="1">
      <alignment horizontal="center" vertical="center" wrapText="1"/>
    </xf>
    <xf numFmtId="0" fontId="36" fillId="0" borderId="6" xfId="3" applyFont="1" applyBorder="1" applyAlignment="1">
      <alignment horizontal="center" vertical="center" wrapText="1"/>
    </xf>
    <xf numFmtId="0" fontId="36" fillId="0" borderId="12" xfId="3" applyFont="1" applyBorder="1" applyAlignment="1">
      <alignment horizontal="center" vertical="center" wrapText="1"/>
    </xf>
    <xf numFmtId="0" fontId="36" fillId="0" borderId="13" xfId="3" applyFont="1" applyBorder="1" applyAlignment="1">
      <alignment horizontal="center" vertical="center" wrapText="1"/>
    </xf>
    <xf numFmtId="178" fontId="7" fillId="0" borderId="12" xfId="0" applyNumberFormat="1" applyFont="1" applyFill="1" applyBorder="1" applyAlignment="1">
      <alignment horizontal="left" vertical="center" wrapText="1"/>
    </xf>
    <xf numFmtId="178" fontId="7" fillId="0" borderId="13" xfId="0" applyNumberFormat="1" applyFont="1" applyFill="1" applyBorder="1" applyAlignment="1">
      <alignment horizontal="left" vertical="center" wrapText="1"/>
    </xf>
    <xf numFmtId="178" fontId="28" fillId="0" borderId="12" xfId="0" applyNumberFormat="1" applyFont="1" applyFill="1" applyBorder="1" applyAlignment="1">
      <alignment horizontal="left" vertical="center" wrapText="1"/>
    </xf>
    <xf numFmtId="178" fontId="28" fillId="0" borderId="13" xfId="0" applyNumberFormat="1" applyFont="1" applyFill="1" applyBorder="1" applyAlignment="1">
      <alignment horizontal="left" vertical="center" wrapText="1"/>
    </xf>
    <xf numFmtId="0" fontId="28" fillId="0" borderId="12" xfId="0" applyFont="1" applyFill="1" applyBorder="1" applyAlignment="1">
      <alignment horizontal="left" vertical="center" wrapText="1" shrinkToFit="1"/>
    </xf>
    <xf numFmtId="0" fontId="28" fillId="0" borderId="13" xfId="0" applyFont="1" applyFill="1" applyBorder="1" applyAlignment="1">
      <alignment horizontal="left" vertical="center" wrapText="1" shrinkToFit="1"/>
    </xf>
    <xf numFmtId="178" fontId="7" fillId="0" borderId="9" xfId="0" applyNumberFormat="1" applyFont="1" applyFill="1" applyBorder="1" applyAlignment="1">
      <alignment horizontal="left" vertical="center" wrapText="1"/>
    </xf>
    <xf numFmtId="178" fontId="7" fillId="0" borderId="7" xfId="0" applyNumberFormat="1" applyFont="1" applyFill="1" applyBorder="1" applyAlignment="1">
      <alignment horizontal="left" vertical="center" wrapText="1"/>
    </xf>
    <xf numFmtId="0" fontId="4" fillId="0" borderId="0" xfId="0" applyFont="1" applyAlignment="1">
      <alignment vertical="center" wrapText="1"/>
    </xf>
    <xf numFmtId="177" fontId="9" fillId="17" borderId="0" xfId="0" applyNumberFormat="1" applyFont="1" applyFill="1" applyBorder="1" applyAlignment="1">
      <alignment horizontal="right" vertical="center"/>
    </xf>
    <xf numFmtId="0" fontId="4" fillId="17" borderId="0" xfId="0" applyFont="1" applyFill="1" applyAlignment="1">
      <alignment horizontal="left" vertical="center" shrinkToFit="1"/>
    </xf>
    <xf numFmtId="0" fontId="4" fillId="0" borderId="0" xfId="0" applyFont="1" applyBorder="1" applyAlignment="1">
      <alignment vertical="center" wrapText="1"/>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52" fillId="17" borderId="0" xfId="0" applyFont="1" applyFill="1" applyAlignment="1">
      <alignment horizontal="center" vertical="center"/>
    </xf>
    <xf numFmtId="0" fontId="3" fillId="17" borderId="0" xfId="0" applyFont="1" applyFill="1" applyBorder="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7" fillId="0" borderId="0" xfId="0" applyFont="1" applyFill="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0" fillId="0" borderId="0" xfId="0" applyFont="1" applyAlignment="1">
      <alignment horizontal="center"/>
    </xf>
    <xf numFmtId="0" fontId="8" fillId="0" borderId="4" xfId="0" applyFont="1" applyBorder="1" applyAlignment="1">
      <alignment horizontal="left" vertical="center" wrapText="1"/>
    </xf>
    <xf numFmtId="0" fontId="7" fillId="0" borderId="0" xfId="0" applyFont="1" applyFill="1" applyBorder="1" applyAlignment="1">
      <alignment horizontal="right" vertical="center"/>
    </xf>
    <xf numFmtId="0" fontId="8" fillId="0"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177" fontId="4" fillId="2" borderId="0" xfId="0" applyNumberFormat="1" applyFont="1" applyFill="1" applyBorder="1" applyAlignment="1">
      <alignment horizontal="left" vertical="center"/>
    </xf>
    <xf numFmtId="0" fontId="4" fillId="2" borderId="0" xfId="0" applyFont="1" applyFill="1" applyAlignment="1">
      <alignment horizontal="right" vertical="center"/>
    </xf>
    <xf numFmtId="177" fontId="9" fillId="2" borderId="0" xfId="0" applyNumberFormat="1" applyFont="1" applyFill="1" applyBorder="1" applyAlignment="1">
      <alignment horizontal="right" vertical="center"/>
    </xf>
    <xf numFmtId="0" fontId="4" fillId="2" borderId="0" xfId="0" applyFont="1" applyFill="1" applyAlignment="1">
      <alignment horizontal="left" vertical="center" shrinkToFit="1"/>
    </xf>
    <xf numFmtId="0" fontId="3" fillId="2" borderId="0" xfId="0" applyFont="1" applyFill="1" applyBorder="1" applyAlignment="1">
      <alignment horizontal="right" vertical="center"/>
    </xf>
    <xf numFmtId="0" fontId="3" fillId="2" borderId="0" xfId="0" applyFont="1" applyFill="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3" fillId="0" borderId="0" xfId="2" applyFont="1" applyAlignment="1">
      <alignment horizontal="center" vertical="center"/>
    </xf>
    <xf numFmtId="0" fontId="12" fillId="0" borderId="1" xfId="2" applyFont="1" applyBorder="1" applyAlignment="1">
      <alignment horizontal="center" vertical="center"/>
    </xf>
    <xf numFmtId="0" fontId="12" fillId="0" borderId="5" xfId="2" applyFont="1" applyBorder="1" applyAlignment="1">
      <alignment horizontal="center" vertical="center"/>
    </xf>
    <xf numFmtId="38" fontId="31" fillId="0" borderId="1" xfId="4" applyFont="1" applyFill="1" applyBorder="1" applyAlignment="1">
      <alignment horizontal="right" vertical="center" wrapText="1"/>
    </xf>
    <xf numFmtId="38" fontId="31" fillId="0" borderId="44" xfId="4" applyFont="1" applyFill="1" applyBorder="1" applyAlignment="1">
      <alignment vertical="center" wrapText="1"/>
    </xf>
    <xf numFmtId="0" fontId="31" fillId="0" borderId="9" xfId="3" applyFont="1" applyFill="1" applyBorder="1" applyAlignment="1">
      <alignment vertical="center" wrapText="1"/>
    </xf>
    <xf numFmtId="38" fontId="31" fillId="0" borderId="6" xfId="4" applyFont="1" applyFill="1" applyBorder="1" applyAlignment="1">
      <alignment vertical="center" wrapText="1"/>
    </xf>
    <xf numFmtId="0" fontId="31" fillId="0" borderId="1" xfId="3" applyFont="1" applyBorder="1" applyAlignment="1">
      <alignment horizontal="center" vertical="center"/>
    </xf>
    <xf numFmtId="0" fontId="31" fillId="0" borderId="0" xfId="3" applyFont="1" applyBorder="1" applyAlignment="1">
      <alignment horizontal="left" vertical="center"/>
    </xf>
  </cellXfs>
  <cellStyles count="5">
    <cellStyle name="桁区切り" xfId="1" builtinId="6"/>
    <cellStyle name="桁区切り 2" xfId="4" xr:uid="{00000000-0005-0000-0000-000001000000}"/>
    <cellStyle name="標準" xfId="0" builtinId="0"/>
    <cellStyle name="標準 2" xfId="2" xr:uid="{00000000-0005-0000-0000-000003000000}"/>
    <cellStyle name="標準 3" xfId="3" xr:uid="{00000000-0005-0000-0000-000004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24</xdr:row>
      <xdr:rowOff>0</xdr:rowOff>
    </xdr:from>
    <xdr:to>
      <xdr:col>5</xdr:col>
      <xdr:colOff>0</xdr:colOff>
      <xdr:row>24</xdr:row>
      <xdr:rowOff>9525</xdr:rowOff>
    </xdr:to>
    <xdr:sp macro="" textlink="">
      <xdr:nvSpPr>
        <xdr:cNvPr id="2" name="Line 16">
          <a:extLst>
            <a:ext uri="{FF2B5EF4-FFF2-40B4-BE49-F238E27FC236}">
              <a16:creationId xmlns:a16="http://schemas.microsoft.com/office/drawing/2014/main" id="{00000000-0008-0000-0400-000002000000}"/>
            </a:ext>
          </a:extLst>
        </xdr:cNvPr>
        <xdr:cNvSpPr>
          <a:spLocks noChangeShapeType="1"/>
        </xdr:cNvSpPr>
      </xdr:nvSpPr>
      <xdr:spPr bwMode="auto">
        <a:xfrm flipV="1">
          <a:off x="50768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9525</xdr:rowOff>
    </xdr:to>
    <xdr:sp macro="" textlink="">
      <xdr:nvSpPr>
        <xdr:cNvPr id="3" name="Line 30">
          <a:extLst>
            <a:ext uri="{FF2B5EF4-FFF2-40B4-BE49-F238E27FC236}">
              <a16:creationId xmlns:a16="http://schemas.microsoft.com/office/drawing/2014/main" id="{00000000-0008-0000-0400-000003000000}"/>
            </a:ext>
          </a:extLst>
        </xdr:cNvPr>
        <xdr:cNvSpPr>
          <a:spLocks noChangeShapeType="1"/>
        </xdr:cNvSpPr>
      </xdr:nvSpPr>
      <xdr:spPr bwMode="auto">
        <a:xfrm flipV="1">
          <a:off x="198215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24</xdr:row>
      <xdr:rowOff>0</xdr:rowOff>
    </xdr:from>
    <xdr:to>
      <xdr:col>5</xdr:col>
      <xdr:colOff>0</xdr:colOff>
      <xdr:row>24</xdr:row>
      <xdr:rowOff>9525</xdr:rowOff>
    </xdr:to>
    <xdr:sp macro="" textlink="">
      <xdr:nvSpPr>
        <xdr:cNvPr id="4" name="Line 37">
          <a:extLst>
            <a:ext uri="{FF2B5EF4-FFF2-40B4-BE49-F238E27FC236}">
              <a16:creationId xmlns:a16="http://schemas.microsoft.com/office/drawing/2014/main" id="{00000000-0008-0000-0400-000004000000}"/>
            </a:ext>
          </a:extLst>
        </xdr:cNvPr>
        <xdr:cNvSpPr>
          <a:spLocks noChangeShapeType="1"/>
        </xdr:cNvSpPr>
      </xdr:nvSpPr>
      <xdr:spPr bwMode="auto">
        <a:xfrm flipV="1">
          <a:off x="50768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9525</xdr:rowOff>
    </xdr:to>
    <xdr:sp macro="" textlink="">
      <xdr:nvSpPr>
        <xdr:cNvPr id="5" name="Line 51">
          <a:extLst>
            <a:ext uri="{FF2B5EF4-FFF2-40B4-BE49-F238E27FC236}">
              <a16:creationId xmlns:a16="http://schemas.microsoft.com/office/drawing/2014/main" id="{00000000-0008-0000-0400-000005000000}"/>
            </a:ext>
          </a:extLst>
        </xdr:cNvPr>
        <xdr:cNvSpPr>
          <a:spLocks noChangeShapeType="1"/>
        </xdr:cNvSpPr>
      </xdr:nvSpPr>
      <xdr:spPr bwMode="auto">
        <a:xfrm flipV="1">
          <a:off x="198215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24</xdr:row>
      <xdr:rowOff>0</xdr:rowOff>
    </xdr:from>
    <xdr:to>
      <xdr:col>5</xdr:col>
      <xdr:colOff>0</xdr:colOff>
      <xdr:row>24</xdr:row>
      <xdr:rowOff>9525</xdr:rowOff>
    </xdr:to>
    <xdr:sp macro="" textlink="">
      <xdr:nvSpPr>
        <xdr:cNvPr id="6" name="Line 58">
          <a:extLst>
            <a:ext uri="{FF2B5EF4-FFF2-40B4-BE49-F238E27FC236}">
              <a16:creationId xmlns:a16="http://schemas.microsoft.com/office/drawing/2014/main" id="{00000000-0008-0000-0400-000006000000}"/>
            </a:ext>
          </a:extLst>
        </xdr:cNvPr>
        <xdr:cNvSpPr>
          <a:spLocks noChangeShapeType="1"/>
        </xdr:cNvSpPr>
      </xdr:nvSpPr>
      <xdr:spPr bwMode="auto">
        <a:xfrm flipV="1">
          <a:off x="50768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9525</xdr:rowOff>
    </xdr:to>
    <xdr:sp macro="" textlink="">
      <xdr:nvSpPr>
        <xdr:cNvPr id="7" name="Line 72">
          <a:extLst>
            <a:ext uri="{FF2B5EF4-FFF2-40B4-BE49-F238E27FC236}">
              <a16:creationId xmlns:a16="http://schemas.microsoft.com/office/drawing/2014/main" id="{00000000-0008-0000-0400-000007000000}"/>
            </a:ext>
          </a:extLst>
        </xdr:cNvPr>
        <xdr:cNvSpPr>
          <a:spLocks noChangeShapeType="1"/>
        </xdr:cNvSpPr>
      </xdr:nvSpPr>
      <xdr:spPr bwMode="auto">
        <a:xfrm flipV="1">
          <a:off x="198215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0</xdr:rowOff>
    </xdr:from>
    <xdr:to>
      <xdr:col>4</xdr:col>
      <xdr:colOff>0</xdr:colOff>
      <xdr:row>12</xdr:row>
      <xdr:rowOff>9525</xdr:rowOff>
    </xdr:to>
    <xdr:sp macro="" textlink="">
      <xdr:nvSpPr>
        <xdr:cNvPr id="2" name="Line 16">
          <a:extLst>
            <a:ext uri="{FF2B5EF4-FFF2-40B4-BE49-F238E27FC236}">
              <a16:creationId xmlns:a16="http://schemas.microsoft.com/office/drawing/2014/main" id="{00000000-0008-0000-0900-000002000000}"/>
            </a:ext>
          </a:extLst>
        </xdr:cNvPr>
        <xdr:cNvSpPr>
          <a:spLocks noChangeShapeType="1"/>
        </xdr:cNvSpPr>
      </xdr:nvSpPr>
      <xdr:spPr bwMode="auto">
        <a:xfrm flipV="1">
          <a:off x="50768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0</xdr:rowOff>
    </xdr:from>
    <xdr:to>
      <xdr:col>16</xdr:col>
      <xdr:colOff>0</xdr:colOff>
      <xdr:row>12</xdr:row>
      <xdr:rowOff>9525</xdr:rowOff>
    </xdr:to>
    <xdr:sp macro="" textlink="">
      <xdr:nvSpPr>
        <xdr:cNvPr id="3" name="Line 30">
          <a:extLst>
            <a:ext uri="{FF2B5EF4-FFF2-40B4-BE49-F238E27FC236}">
              <a16:creationId xmlns:a16="http://schemas.microsoft.com/office/drawing/2014/main" id="{00000000-0008-0000-0900-000003000000}"/>
            </a:ext>
          </a:extLst>
        </xdr:cNvPr>
        <xdr:cNvSpPr>
          <a:spLocks noChangeShapeType="1"/>
        </xdr:cNvSpPr>
      </xdr:nvSpPr>
      <xdr:spPr bwMode="auto">
        <a:xfrm flipV="1">
          <a:off x="198215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0</xdr:rowOff>
    </xdr:from>
    <xdr:to>
      <xdr:col>4</xdr:col>
      <xdr:colOff>0</xdr:colOff>
      <xdr:row>12</xdr:row>
      <xdr:rowOff>9525</xdr:rowOff>
    </xdr:to>
    <xdr:sp macro="" textlink="">
      <xdr:nvSpPr>
        <xdr:cNvPr id="4" name="Line 37">
          <a:extLst>
            <a:ext uri="{FF2B5EF4-FFF2-40B4-BE49-F238E27FC236}">
              <a16:creationId xmlns:a16="http://schemas.microsoft.com/office/drawing/2014/main" id="{00000000-0008-0000-0900-000004000000}"/>
            </a:ext>
          </a:extLst>
        </xdr:cNvPr>
        <xdr:cNvSpPr>
          <a:spLocks noChangeShapeType="1"/>
        </xdr:cNvSpPr>
      </xdr:nvSpPr>
      <xdr:spPr bwMode="auto">
        <a:xfrm flipV="1">
          <a:off x="50768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0</xdr:rowOff>
    </xdr:from>
    <xdr:to>
      <xdr:col>16</xdr:col>
      <xdr:colOff>0</xdr:colOff>
      <xdr:row>12</xdr:row>
      <xdr:rowOff>9525</xdr:rowOff>
    </xdr:to>
    <xdr:sp macro="" textlink="">
      <xdr:nvSpPr>
        <xdr:cNvPr id="5" name="Line 51">
          <a:extLst>
            <a:ext uri="{FF2B5EF4-FFF2-40B4-BE49-F238E27FC236}">
              <a16:creationId xmlns:a16="http://schemas.microsoft.com/office/drawing/2014/main" id="{00000000-0008-0000-0900-000005000000}"/>
            </a:ext>
          </a:extLst>
        </xdr:cNvPr>
        <xdr:cNvSpPr>
          <a:spLocks noChangeShapeType="1"/>
        </xdr:cNvSpPr>
      </xdr:nvSpPr>
      <xdr:spPr bwMode="auto">
        <a:xfrm flipV="1">
          <a:off x="198215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0</xdr:rowOff>
    </xdr:from>
    <xdr:to>
      <xdr:col>4</xdr:col>
      <xdr:colOff>0</xdr:colOff>
      <xdr:row>12</xdr:row>
      <xdr:rowOff>9525</xdr:rowOff>
    </xdr:to>
    <xdr:sp macro="" textlink="">
      <xdr:nvSpPr>
        <xdr:cNvPr id="6" name="Line 58">
          <a:extLst>
            <a:ext uri="{FF2B5EF4-FFF2-40B4-BE49-F238E27FC236}">
              <a16:creationId xmlns:a16="http://schemas.microsoft.com/office/drawing/2014/main" id="{00000000-0008-0000-0900-000006000000}"/>
            </a:ext>
          </a:extLst>
        </xdr:cNvPr>
        <xdr:cNvSpPr>
          <a:spLocks noChangeShapeType="1"/>
        </xdr:cNvSpPr>
      </xdr:nvSpPr>
      <xdr:spPr bwMode="auto">
        <a:xfrm flipV="1">
          <a:off x="50768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0</xdr:rowOff>
    </xdr:from>
    <xdr:to>
      <xdr:col>16</xdr:col>
      <xdr:colOff>0</xdr:colOff>
      <xdr:row>12</xdr:row>
      <xdr:rowOff>9525</xdr:rowOff>
    </xdr:to>
    <xdr:sp macro="" textlink="">
      <xdr:nvSpPr>
        <xdr:cNvPr id="7" name="Line 72">
          <a:extLst>
            <a:ext uri="{FF2B5EF4-FFF2-40B4-BE49-F238E27FC236}">
              <a16:creationId xmlns:a16="http://schemas.microsoft.com/office/drawing/2014/main" id="{00000000-0008-0000-0900-000007000000}"/>
            </a:ext>
          </a:extLst>
        </xdr:cNvPr>
        <xdr:cNvSpPr>
          <a:spLocks noChangeShapeType="1"/>
        </xdr:cNvSpPr>
      </xdr:nvSpPr>
      <xdr:spPr bwMode="auto">
        <a:xfrm flipV="1">
          <a:off x="198215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29</xdr:row>
      <xdr:rowOff>0</xdr:rowOff>
    </xdr:from>
    <xdr:to>
      <xdr:col>5</xdr:col>
      <xdr:colOff>0</xdr:colOff>
      <xdr:row>29</xdr:row>
      <xdr:rowOff>9525</xdr:rowOff>
    </xdr:to>
    <xdr:sp macro="" textlink="">
      <xdr:nvSpPr>
        <xdr:cNvPr id="2" name="Line 16">
          <a:extLst>
            <a:ext uri="{FF2B5EF4-FFF2-40B4-BE49-F238E27FC236}">
              <a16:creationId xmlns:a16="http://schemas.microsoft.com/office/drawing/2014/main" id="{00000000-0008-0000-1000-000002000000}"/>
            </a:ext>
          </a:extLst>
        </xdr:cNvPr>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29</xdr:row>
      <xdr:rowOff>0</xdr:rowOff>
    </xdr:from>
    <xdr:to>
      <xdr:col>18</xdr:col>
      <xdr:colOff>0</xdr:colOff>
      <xdr:row>29</xdr:row>
      <xdr:rowOff>9525</xdr:rowOff>
    </xdr:to>
    <xdr:sp macro="" textlink="">
      <xdr:nvSpPr>
        <xdr:cNvPr id="3" name="Line 30">
          <a:extLst>
            <a:ext uri="{FF2B5EF4-FFF2-40B4-BE49-F238E27FC236}">
              <a16:creationId xmlns:a16="http://schemas.microsoft.com/office/drawing/2014/main" id="{00000000-0008-0000-1000-000003000000}"/>
            </a:ext>
          </a:extLst>
        </xdr:cNvPr>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9525</xdr:rowOff>
    </xdr:to>
    <xdr:sp macro="" textlink="">
      <xdr:nvSpPr>
        <xdr:cNvPr id="4" name="Line 37">
          <a:extLst>
            <a:ext uri="{FF2B5EF4-FFF2-40B4-BE49-F238E27FC236}">
              <a16:creationId xmlns:a16="http://schemas.microsoft.com/office/drawing/2014/main" id="{00000000-0008-0000-1000-000004000000}"/>
            </a:ext>
          </a:extLst>
        </xdr:cNvPr>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29</xdr:row>
      <xdr:rowOff>0</xdr:rowOff>
    </xdr:from>
    <xdr:to>
      <xdr:col>18</xdr:col>
      <xdr:colOff>0</xdr:colOff>
      <xdr:row>29</xdr:row>
      <xdr:rowOff>9525</xdr:rowOff>
    </xdr:to>
    <xdr:sp macro="" textlink="">
      <xdr:nvSpPr>
        <xdr:cNvPr id="5" name="Line 51">
          <a:extLst>
            <a:ext uri="{FF2B5EF4-FFF2-40B4-BE49-F238E27FC236}">
              <a16:creationId xmlns:a16="http://schemas.microsoft.com/office/drawing/2014/main" id="{00000000-0008-0000-1000-000005000000}"/>
            </a:ext>
          </a:extLst>
        </xdr:cNvPr>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9525</xdr:rowOff>
    </xdr:to>
    <xdr:sp macro="" textlink="">
      <xdr:nvSpPr>
        <xdr:cNvPr id="6" name="Line 58">
          <a:extLst>
            <a:ext uri="{FF2B5EF4-FFF2-40B4-BE49-F238E27FC236}">
              <a16:creationId xmlns:a16="http://schemas.microsoft.com/office/drawing/2014/main" id="{00000000-0008-0000-1000-000006000000}"/>
            </a:ext>
          </a:extLst>
        </xdr:cNvPr>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29</xdr:row>
      <xdr:rowOff>0</xdr:rowOff>
    </xdr:from>
    <xdr:to>
      <xdr:col>18</xdr:col>
      <xdr:colOff>0</xdr:colOff>
      <xdr:row>29</xdr:row>
      <xdr:rowOff>9525</xdr:rowOff>
    </xdr:to>
    <xdr:sp macro="" textlink="">
      <xdr:nvSpPr>
        <xdr:cNvPr id="7" name="Line 72">
          <a:extLst>
            <a:ext uri="{FF2B5EF4-FFF2-40B4-BE49-F238E27FC236}">
              <a16:creationId xmlns:a16="http://schemas.microsoft.com/office/drawing/2014/main" id="{00000000-0008-0000-1000-000007000000}"/>
            </a:ext>
          </a:extLst>
        </xdr:cNvPr>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a:extLst>
            <a:ext uri="{FF2B5EF4-FFF2-40B4-BE49-F238E27FC236}">
              <a16:creationId xmlns:a16="http://schemas.microsoft.com/office/drawing/2014/main" id="{00000000-0008-0000-1400-000002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a:extLst>
            <a:ext uri="{FF2B5EF4-FFF2-40B4-BE49-F238E27FC236}">
              <a16:creationId xmlns:a16="http://schemas.microsoft.com/office/drawing/2014/main" id="{00000000-0008-0000-1400-000003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a:extLst>
            <a:ext uri="{FF2B5EF4-FFF2-40B4-BE49-F238E27FC236}">
              <a16:creationId xmlns:a16="http://schemas.microsoft.com/office/drawing/2014/main" id="{00000000-0008-0000-1400-000004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a:extLst>
            <a:ext uri="{FF2B5EF4-FFF2-40B4-BE49-F238E27FC236}">
              <a16:creationId xmlns:a16="http://schemas.microsoft.com/office/drawing/2014/main" id="{00000000-0008-0000-1400-000005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a:extLst>
            <a:ext uri="{FF2B5EF4-FFF2-40B4-BE49-F238E27FC236}">
              <a16:creationId xmlns:a16="http://schemas.microsoft.com/office/drawing/2014/main" id="{00000000-0008-0000-1400-000006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a:extLst>
            <a:ext uri="{FF2B5EF4-FFF2-40B4-BE49-F238E27FC236}">
              <a16:creationId xmlns:a16="http://schemas.microsoft.com/office/drawing/2014/main" id="{00000000-0008-0000-1400-000007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a:extLst>
            <a:ext uri="{FF2B5EF4-FFF2-40B4-BE49-F238E27FC236}">
              <a16:creationId xmlns:a16="http://schemas.microsoft.com/office/drawing/2014/main" id="{00000000-0008-0000-1700-00003BAE0000}"/>
            </a:ext>
          </a:extLst>
        </xdr:cNvPr>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a:extLst>
            <a:ext uri="{FF2B5EF4-FFF2-40B4-BE49-F238E27FC236}">
              <a16:creationId xmlns:a16="http://schemas.microsoft.com/office/drawing/2014/main" id="{00000000-0008-0000-1700-00003C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a:extLst>
            <a:ext uri="{FF2B5EF4-FFF2-40B4-BE49-F238E27FC236}">
              <a16:creationId xmlns:a16="http://schemas.microsoft.com/office/drawing/2014/main" id="{00000000-0008-0000-1700-00003D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a:extLst>
            <a:ext uri="{FF2B5EF4-FFF2-40B4-BE49-F238E27FC236}">
              <a16:creationId xmlns:a16="http://schemas.microsoft.com/office/drawing/2014/main" id="{00000000-0008-0000-1700-00003E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a:extLst>
            <a:ext uri="{FF2B5EF4-FFF2-40B4-BE49-F238E27FC236}">
              <a16:creationId xmlns:a16="http://schemas.microsoft.com/office/drawing/2014/main" id="{00000000-0008-0000-1700-00003F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a:extLst>
            <a:ext uri="{FF2B5EF4-FFF2-40B4-BE49-F238E27FC236}">
              <a16:creationId xmlns:a16="http://schemas.microsoft.com/office/drawing/2014/main" id="{00000000-0008-0000-1700-000040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a:extLst>
            <a:ext uri="{FF2B5EF4-FFF2-40B4-BE49-F238E27FC236}">
              <a16:creationId xmlns:a16="http://schemas.microsoft.com/office/drawing/2014/main" id="{00000000-0008-0000-1700-000041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a:extLst>
            <a:ext uri="{FF2B5EF4-FFF2-40B4-BE49-F238E27FC236}">
              <a16:creationId xmlns:a16="http://schemas.microsoft.com/office/drawing/2014/main" id="{00000000-0008-0000-1700-00000A000000}"/>
            </a:ext>
          </a:extLst>
        </xdr:cNvPr>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a:extLst>
            <a:ext uri="{FF2B5EF4-FFF2-40B4-BE49-F238E27FC236}">
              <a16:creationId xmlns:a16="http://schemas.microsoft.com/office/drawing/2014/main" id="{00000000-0008-0000-1A00-000099B80000}"/>
            </a:ext>
          </a:extLst>
        </xdr:cNvPr>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a:extLst>
            <a:ext uri="{FF2B5EF4-FFF2-40B4-BE49-F238E27FC236}">
              <a16:creationId xmlns:a16="http://schemas.microsoft.com/office/drawing/2014/main" id="{00000000-0008-0000-1A00-00009A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a:extLst>
            <a:ext uri="{FF2B5EF4-FFF2-40B4-BE49-F238E27FC236}">
              <a16:creationId xmlns:a16="http://schemas.microsoft.com/office/drawing/2014/main" id="{00000000-0008-0000-1A00-00009B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a:extLst>
            <a:ext uri="{FF2B5EF4-FFF2-40B4-BE49-F238E27FC236}">
              <a16:creationId xmlns:a16="http://schemas.microsoft.com/office/drawing/2014/main" id="{00000000-0008-0000-1A00-00009C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a:extLst>
            <a:ext uri="{FF2B5EF4-FFF2-40B4-BE49-F238E27FC236}">
              <a16:creationId xmlns:a16="http://schemas.microsoft.com/office/drawing/2014/main" id="{00000000-0008-0000-1A00-00009D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a:extLst>
            <a:ext uri="{FF2B5EF4-FFF2-40B4-BE49-F238E27FC236}">
              <a16:creationId xmlns:a16="http://schemas.microsoft.com/office/drawing/2014/main" id="{00000000-0008-0000-1A00-00009E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a:extLst>
            <a:ext uri="{FF2B5EF4-FFF2-40B4-BE49-F238E27FC236}">
              <a16:creationId xmlns:a16="http://schemas.microsoft.com/office/drawing/2014/main" id="{00000000-0008-0000-1A00-00009F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a:extLst>
            <a:ext uri="{FF2B5EF4-FFF2-40B4-BE49-F238E27FC236}">
              <a16:creationId xmlns:a16="http://schemas.microsoft.com/office/drawing/2014/main" id="{00000000-0008-0000-1A00-000009000000}"/>
            </a:ext>
          </a:extLst>
        </xdr:cNvPr>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4.inside.mhlw.go.jp\&#25991;&#26360;&#20849;&#26377;&#38936;&#22495;\Users\IYOBC\Desktop\&#22320;&#36001;&#35500;&#26126;\&#20132;&#20184;&#37329;&#35201;&#32177;\&#9313;200903&#20462;&#27491;_&#65288;&#20132;&#20184;&#35201;&#32177;&#65289;&#27096;&#24335;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5.53.248\disk1\Users\NMYOU\AppData\Local\Microsoft\Windows\INetCache\Content.Outlook\8OBU1W5B\200416&#20107;&#26989;&#35336;&#30011;&#27096;&#24335;%20(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0900000_&#20581;&#24247;&#23616;\0000%20&#26032;&#22411;&#12467;&#12525;&#12490;&#12454;&#12452;&#12523;&#12473;&#24863;&#26579;&#30151;&#32202;&#24613;&#21253;&#25324;&#25903;&#25588;&#20132;&#20184;&#37329;\&#20132;&#20184;&#35201;&#32177;&#38306;&#20418;\0806%20P%20&#25913;&#27491;&#65288;&#20581;&#24247;&#23616;&#65289;\200806_&#65288;&#20132;&#20184;&#35201;&#32177;&#65289;&#27096;&#24335;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別紙1"/>
      <sheetName val="別紙2"/>
      <sheetName val="別紙１－１"/>
      <sheetName val="別紙２－２"/>
      <sheetName val="実績ｰ別紙1"/>
      <sheetName val="実績-別紙１－１"/>
      <sheetName val="別紙2（案２）"/>
      <sheetName val="（積算）"/>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C2" t="str">
            <v>小児初期救急センター運営事業</v>
          </cell>
          <cell r="D2" t="str">
            <v>_１_ア_小児初期救急センター運営事業</v>
          </cell>
          <cell r="E2" t="str">
            <v>（１）ア　小児初期救急センター運営事業</v>
          </cell>
        </row>
        <row r="3">
          <cell r="D3" t="str">
            <v>_１_ア_小児初期救急センター運営事業</v>
          </cell>
        </row>
        <row r="4">
          <cell r="C4" t="str">
            <v>共同利用型病院運営事業</v>
          </cell>
          <cell r="D4" t="str">
            <v>_１_イ_共同利用型病院運営事業</v>
          </cell>
          <cell r="E4" t="str">
            <v>（１）イ　共同利用型病院運営事業</v>
          </cell>
        </row>
        <row r="5">
          <cell r="D5" t="str">
            <v>_１_イ_共同利用型病院運営事業</v>
          </cell>
        </row>
        <row r="6">
          <cell r="C6" t="str">
            <v>ヘリコプター等添乗医師等確保事業</v>
          </cell>
          <cell r="D6" t="str">
            <v>_１_ウ_ヘリコプター等添乗医師等確保事業</v>
          </cell>
          <cell r="E6" t="str">
            <v>（１）ウ　ヘリコプター等添乗医師等確保事業</v>
          </cell>
        </row>
        <row r="7">
          <cell r="D7" t="str">
            <v>_１_ウ_ヘリコプター等添乗医師等確保事業</v>
          </cell>
        </row>
        <row r="8">
          <cell r="C8" t="str">
            <v>自動体外式除細動器_ＡＥＤ_の普及啓発事業</v>
          </cell>
          <cell r="D8" t="str">
            <v>_１_ク_自動体外式除細動器_ＡＥＤ_の普及啓発事業</v>
          </cell>
          <cell r="E8" t="str">
            <v>（１）ク　自動体外式除細動器（ＡＥＤ）の普及啓発事業</v>
          </cell>
        </row>
        <row r="9">
          <cell r="C9" t="str">
            <v>救急医療情報センター_広域災害・救急医療情報システム_運営事業</v>
          </cell>
          <cell r="D9" t="str">
            <v>_１_ケ_救急医療情報センター_広域災害・救急医療情報システム_運営事業</v>
          </cell>
          <cell r="E9" t="str">
            <v>（１）ケ　救急医療情報センター（広域災害・救急医療情報システム）運営事業</v>
          </cell>
        </row>
        <row r="10">
          <cell r="C10" t="str">
            <v>救急・周産期医療情報システム機能強化事業</v>
          </cell>
          <cell r="D10" t="str">
            <v>_１_コ_救急・周産期医療情報システム機能強化事業</v>
          </cell>
          <cell r="E10" t="str">
            <v>（１）コ　救急・周産期医療情報システム機能強化事業</v>
          </cell>
        </row>
        <row r="11">
          <cell r="C11" t="str">
            <v>救命救急センター運営事業</v>
          </cell>
          <cell r="D11" t="str">
            <v>_１_エ_救命救急センター運営事業</v>
          </cell>
          <cell r="E11" t="str">
            <v>（１）エ　救命救急センター運営事業</v>
          </cell>
        </row>
        <row r="12">
          <cell r="C12" t="str">
            <v>小児救命救急センター運営事業</v>
          </cell>
          <cell r="D12" t="str">
            <v>_１_オ_小児救命救急センター運営事業</v>
          </cell>
          <cell r="E12" t="str">
            <v>（１）オ　小児救命救急センター運営事業</v>
          </cell>
        </row>
        <row r="13">
          <cell r="D13" t="str">
            <v>_１_オ_小児救命救急センター運営事業</v>
          </cell>
        </row>
        <row r="14">
          <cell r="D14" t="str">
            <v>_１_オ_小児救命救急センター運営事業</v>
          </cell>
        </row>
        <row r="15">
          <cell r="C15" t="str">
            <v>救急患者退院コーディネーター事業</v>
          </cell>
          <cell r="D15" t="str">
            <v>_１_サ_救急患者退院コーディネーター事業</v>
          </cell>
          <cell r="E15" t="str">
            <v>（１）サ　救急患者退院コーディネーター事業</v>
          </cell>
        </row>
        <row r="16">
          <cell r="D16" t="str">
            <v>_１_サ_救急患者退院コーディネーター事業</v>
          </cell>
        </row>
        <row r="17">
          <cell r="D17" t="str">
            <v>_１_サ_救急患者退院コーディネーター事業</v>
          </cell>
        </row>
        <row r="18">
          <cell r="C18" t="str">
            <v>ドクターヘリ導入促進事業</v>
          </cell>
          <cell r="D18" t="str">
            <v>_１_カ_ドクターヘリ導入促進事業</v>
          </cell>
          <cell r="E18" t="str">
            <v>（１）カ　ドクターヘリ導入促進事業</v>
          </cell>
        </row>
        <row r="19">
          <cell r="D19" t="str">
            <v>_１_カ_ドクターヘリ導入促進事業</v>
          </cell>
        </row>
        <row r="20">
          <cell r="C20" t="str">
            <v>救急救命士病院実習受入促進事業</v>
          </cell>
          <cell r="D20" t="str">
            <v>_１_キ_救急救命士病院実習受入促進事業</v>
          </cell>
          <cell r="E20" t="str">
            <v>（１）キ　救急救命士病院実習受入促進事業</v>
          </cell>
        </row>
        <row r="21">
          <cell r="D21" t="str">
            <v>_１_キ_救急救命士病院実習受入促進事業</v>
          </cell>
        </row>
        <row r="22">
          <cell r="C22" t="str">
            <v>周産期医療対策事業</v>
          </cell>
          <cell r="D22" t="str">
            <v>_２_ア_周産期医療対策事業</v>
          </cell>
          <cell r="E22" t="str">
            <v>（２）ア　周産期医療対策事業</v>
          </cell>
        </row>
        <row r="23">
          <cell r="C23" t="str">
            <v>周産期母子医療センター運営事業</v>
          </cell>
          <cell r="D23" t="str">
            <v>_２_イ_周産期母子医療センター運営事業</v>
          </cell>
          <cell r="E23" t="str">
            <v>（２）イ　周産期母子医療センター運営事業</v>
          </cell>
        </row>
        <row r="24">
          <cell r="D24" t="str">
            <v>_２_イ_周産期母子医療センター運営事業</v>
          </cell>
        </row>
        <row r="25">
          <cell r="C25" t="str">
            <v>ＮＩＣＵ等長期入院児支援事業</v>
          </cell>
          <cell r="D25" t="str">
            <v>_２_ウ_ＮＩＣＵ等長期入院児支援事業_ア_地域療育支援施設運営事業_イ_日中一時支援事業</v>
          </cell>
          <cell r="E25" t="str">
            <v>（２）ウ　ＮＩＣＵ等長期入院児支援事業（ア）地域療育支援施設運営事業</v>
          </cell>
        </row>
        <row r="26">
          <cell r="D26" t="str">
            <v>_２_ウ_ＮＩＣＵ等長期入院児支援事業_ア_地域療育支援施設運営事業_イ_日中一時支援事業</v>
          </cell>
        </row>
        <row r="27">
          <cell r="C27" t="str">
            <v>ＮＩＣＵ等長期入院児支援事業</v>
          </cell>
          <cell r="D27" t="str">
            <v>_２_ウ_ＮＩＣＵ等長期入院児支援事業_ア_地域療育支援施設運営事業_イ_日中一時支援事業</v>
          </cell>
          <cell r="E27" t="str">
            <v>（２）ウ　ＮＩＣＵ等長期入院児支援事業（イ）日中一時支援事業</v>
          </cell>
        </row>
        <row r="28">
          <cell r="D28" t="str">
            <v>_２_ウ_ＮＩＣＵ等長期入院児支援事業_ア_地域療育支援施設運営事業_イ_日中一時支援事業</v>
          </cell>
        </row>
        <row r="29">
          <cell r="C29" t="str">
            <v>外国人看護師候補者就労研修支援事業</v>
          </cell>
          <cell r="D29" t="str">
            <v>_３_ア_外国人看護師候補者就労研修支援事業</v>
          </cell>
          <cell r="E29" t="str">
            <v>（３）ア　外国人看護師候補者就労研修支援事業</v>
          </cell>
        </row>
        <row r="30">
          <cell r="D30" t="str">
            <v>_３_ア_外国人看護師候補者就労研修支援事業</v>
          </cell>
        </row>
        <row r="31">
          <cell r="C31" t="str">
            <v>看護職員就業相談員派遣面接相談事業</v>
          </cell>
          <cell r="D31" t="str">
            <v>_３_イ_看護職員就業相談員派遣面接相談事業</v>
          </cell>
          <cell r="E31" t="str">
            <v>（３）イ　看護職員就業相談員派遣面接相談事業</v>
          </cell>
        </row>
        <row r="32">
          <cell r="C32" t="str">
            <v>助産師出向等支援導入事業</v>
          </cell>
          <cell r="D32" t="str">
            <v>_３_ウ_助産師出向支援導入事業</v>
          </cell>
          <cell r="E32" t="str">
            <v>（３）ウ　助産師出向支援導入事業</v>
          </cell>
        </row>
        <row r="33">
          <cell r="C33" t="str">
            <v>歯科医療安全管理体制推進特別事業</v>
          </cell>
          <cell r="D33" t="str">
            <v>_４_歯科医療安全管理体制推進特別事業</v>
          </cell>
          <cell r="E33" t="str">
            <v>（４）歯科医療安全管理体制推進特別事業</v>
          </cell>
        </row>
        <row r="34">
          <cell r="C34" t="str">
            <v>_</v>
          </cell>
          <cell r="D34" t="str">
            <v>_５_院内感染地域支援ネットワ_ク事業</v>
          </cell>
          <cell r="E34" t="str">
            <v>（５）院内感染地域支援ネットワ－ク事業</v>
          </cell>
        </row>
        <row r="35">
          <cell r="C35" t="str">
            <v>医療連携体制推進事業</v>
          </cell>
          <cell r="D35" t="str">
            <v>_６_医療連携体制推進事業</v>
          </cell>
          <cell r="E35" t="str">
            <v>（６）医療連携体制推進事業</v>
          </cell>
        </row>
        <row r="36">
          <cell r="C36" t="str">
            <v>休日夜間急患センター設備整備事業</v>
          </cell>
          <cell r="D36" t="str">
            <v>_７_ア_ア_休日夜間急患センター設備整備事業</v>
          </cell>
          <cell r="E36" t="str">
            <v>（７）ア（ア）休日夜間急患センター設備整備事業</v>
          </cell>
        </row>
        <row r="37">
          <cell r="C37" t="str">
            <v>小児初期救急センター設備整備事業</v>
          </cell>
          <cell r="D37" t="str">
            <v>_７_ア_イ_小児初期救急センター設備整備事業</v>
          </cell>
          <cell r="E37" t="str">
            <v>（７）ア（イ）小児初期救急センター設備整備事業</v>
          </cell>
        </row>
        <row r="38">
          <cell r="C38" t="str">
            <v>救命救急センター設備整備事業</v>
          </cell>
          <cell r="D38" t="str">
            <v>_７_ア_エ_救命救急センター設備整備事業</v>
          </cell>
          <cell r="E38" t="str">
            <v>（７）ア（エ）救命救急センター設備整備事業</v>
          </cell>
        </row>
        <row r="39">
          <cell r="C39" t="str">
            <v>高度救命救急センター設備整備事業</v>
          </cell>
          <cell r="D39" t="str">
            <v>_７_ア_オ_高度救命救急センター設備整備事業</v>
          </cell>
          <cell r="E39" t="str">
            <v>（７）ア（オ）高度救命救急センター設備整備事業</v>
          </cell>
        </row>
        <row r="40">
          <cell r="C40" t="str">
            <v>小児救急医療拠点病院設備整備事業</v>
          </cell>
          <cell r="D40" t="str">
            <v>_７_ア_カ_小児救急医療拠点病院設備整備事業</v>
          </cell>
          <cell r="E40" t="str">
            <v>（７）ア（カ）小児救急医療拠点病院設備整備事業</v>
          </cell>
        </row>
        <row r="41">
          <cell r="C41" t="str">
            <v>小児救急遠隔医療設備整備事業</v>
          </cell>
          <cell r="D41" t="str">
            <v>_７_イ_小児救急遠隔医療設備整備事業</v>
          </cell>
          <cell r="E41" t="str">
            <v>（７）イ　小児救急遠隔医療設備整備事業</v>
          </cell>
        </row>
        <row r="42">
          <cell r="C42" t="str">
            <v>小児医療施設設備整備事業</v>
          </cell>
          <cell r="D42" t="str">
            <v>_７_ウ_ア_小児医療施設設備整備事業</v>
          </cell>
          <cell r="E42" t="str">
            <v>（７）ウ（ア）小児医療施設設備整備事業</v>
          </cell>
        </row>
        <row r="43">
          <cell r="C43" t="str">
            <v>周産期医療施設設備整備事業</v>
          </cell>
          <cell r="D43" t="str">
            <v>_７_ウ_イ_周産期医療施設設備整備事業</v>
          </cell>
          <cell r="E43" t="str">
            <v>（７）ウ（イ）周産期医療施設設備整備事業</v>
          </cell>
        </row>
        <row r="44">
          <cell r="C44" t="str">
            <v>基幹災害拠点病院設備整備事業</v>
          </cell>
          <cell r="D44" t="str">
            <v>_７_オ_ア_基幹災害拠点病院設備整備事業</v>
          </cell>
          <cell r="E44" t="str">
            <v>（７）オ（ア）基幹災害拠点病院設備整備事業</v>
          </cell>
        </row>
        <row r="45">
          <cell r="C45" t="str">
            <v>地域災害拠点病院設備整備事業</v>
          </cell>
          <cell r="D45" t="str">
            <v>_７_オ_イ_地域災害拠点病院設備整備事業</v>
          </cell>
          <cell r="E45" t="str">
            <v>（７）オ（イ）地域災害拠点病院設備整備事業</v>
          </cell>
        </row>
        <row r="46">
          <cell r="C46" t="str">
            <v>院内感染対策設備整備事業</v>
          </cell>
          <cell r="D46" t="str">
            <v>_７_ク_院内感染対策設備整備事業</v>
          </cell>
          <cell r="E46" t="str">
            <v>（７）ク　院内感染対策設備整備事業</v>
          </cell>
        </row>
        <row r="47">
          <cell r="C47" t="str">
            <v>病院群輪番制病院及び共同利用型病院設備整備事業</v>
          </cell>
          <cell r="D47" t="str">
            <v>_７_ア_ウ_病院群輪番制病院及び共同利用型病院設備整備事業</v>
          </cell>
          <cell r="E47" t="str">
            <v>（７）ア（ウ）病院群輪番制病院及び共同利用型病院設備整備事業</v>
          </cell>
        </row>
        <row r="48">
          <cell r="D48" t="str">
            <v>_７_ア_ウ_病院群輪番制病院及び共同利用型病院設備整備事業</v>
          </cell>
        </row>
        <row r="49">
          <cell r="C49" t="str">
            <v>小児集中治療室設備整備事業</v>
          </cell>
          <cell r="D49" t="str">
            <v>_７_ア_キ_小児集中治療室設備整備事業</v>
          </cell>
          <cell r="E49" t="str">
            <v>（７）ア（キ）小児集中治療室設備整備事業</v>
          </cell>
        </row>
        <row r="50">
          <cell r="D50" t="str">
            <v>_７_ア_キ_小児集中治療室設備整備事業</v>
          </cell>
        </row>
        <row r="51">
          <cell r="C51" t="str">
            <v>地域療育支援施設設備整備事業</v>
          </cell>
          <cell r="D51" t="str">
            <v>_７_ウ_ウ_地域療育支援施設設備整備事業</v>
          </cell>
          <cell r="E51" t="str">
            <v>（７）ウ（ウ）地域療育支援施設設備整備事業</v>
          </cell>
        </row>
        <row r="52">
          <cell r="C52" t="str">
            <v>共同利用施設設備整備事業_公的医療機関等による共同利用施設_</v>
          </cell>
          <cell r="D52" t="str">
            <v>_７_エ_共同利用施設設備整備事業_ア_公的医療機関等による共同利用施設</v>
          </cell>
          <cell r="E52" t="str">
            <v>（７）エ　共同利用施設設備整備事業（ア）公的医療機関等による共同利用施設</v>
          </cell>
        </row>
        <row r="53">
          <cell r="C53" t="str">
            <v>共同利用施設設備整備事業_地域医療支援病院の共同利用部門_</v>
          </cell>
          <cell r="D53" t="str">
            <v>_７_エ_共同利用施設設備整備事業_イ_地域医療支援病院の共同利用部門</v>
          </cell>
          <cell r="E53" t="str">
            <v>（７）エ　共同利用施設設備整備事業（イ）地域医療支援病院の共同利用部門</v>
          </cell>
        </row>
        <row r="54">
          <cell r="D54" t="str">
            <v>_７_エ_共同利用施設設備整備事業_イ_地域医療支援病院の共同利用部門</v>
          </cell>
        </row>
        <row r="55">
          <cell r="C55" t="str">
            <v>災害拠点精神科病院設備等整備事業</v>
          </cell>
          <cell r="D55" t="str">
            <v>_７_オ_オ_災害拠点精神科病院設備等整備事業</v>
          </cell>
          <cell r="E55" t="str">
            <v>（７）オ（ウ）ＮＢＣ災害・テロ対策設備整備事業</v>
          </cell>
        </row>
        <row r="56">
          <cell r="D56" t="str">
            <v>_７_オ_オ_災害拠点精神科病院設備等整備事業</v>
          </cell>
        </row>
        <row r="57">
          <cell r="C57" t="str">
            <v>医療機関アクセス支援車整備事業</v>
          </cell>
          <cell r="D57" t="str">
            <v>_７_サ_医療機関アクセス支援車整備事業</v>
          </cell>
          <cell r="E57" t="str">
            <v>（７）サ　医療機関アクセス支援車整備事業</v>
          </cell>
        </row>
        <row r="58">
          <cell r="D58" t="str">
            <v>_７_サ_医療機関アクセス支援車整備事業</v>
          </cell>
        </row>
        <row r="59">
          <cell r="C59" t="str">
            <v>ＮＢＣ災害・テロ対策設備整備事業</v>
          </cell>
          <cell r="D59" t="str">
            <v>_７_オ_ウ_ＮＢＣ災害・テロ対策設備整備事業</v>
          </cell>
          <cell r="E59" t="str">
            <v>（７）オ（ウ）ＮＢＣ災害・テロ対策設備整備事業</v>
          </cell>
        </row>
        <row r="60">
          <cell r="D60" t="str">
            <v>_７_オ_ウ_ＮＢＣ災害・テロ対策設備整備事業</v>
          </cell>
        </row>
        <row r="61">
          <cell r="C61" t="str">
            <v>航空搬送拠点臨時医療施設設備整備事業</v>
          </cell>
          <cell r="D61" t="str">
            <v>_７_オ_エ_航空搬送拠点臨時医療施設設備整備事業</v>
          </cell>
          <cell r="E61" t="str">
            <v>（７）オ（エ）航空搬送拠点臨時医療施設設備整備事業</v>
          </cell>
        </row>
        <row r="62">
          <cell r="C62" t="str">
            <v>人工腎臓装置不足地域設備整備事業</v>
          </cell>
          <cell r="D62" t="str">
            <v>_７_カ_人工腎臓装置不足地域設備整備事業</v>
          </cell>
          <cell r="E62" t="str">
            <v>（７）カ　人工腎臓装置不足地域設備整備事業</v>
          </cell>
        </row>
        <row r="63">
          <cell r="C63" t="str">
            <v>ＨＬＡ検査センター設備整備事業</v>
          </cell>
          <cell r="D63" t="str">
            <v>_７_キ_ＨＬＡ検査センター設備整備事業</v>
          </cell>
          <cell r="E63" t="str">
            <v>（７）キ　ＨＬＡ検査センター設備整備事業</v>
          </cell>
        </row>
        <row r="64">
          <cell r="C64" t="str">
            <v>環境調整室設備整備事業</v>
          </cell>
          <cell r="D64" t="str">
            <v>_７_ケ_環境調整室設備整備事業</v>
          </cell>
          <cell r="E64" t="str">
            <v>（７）ケ　環境調整室設備整備事業</v>
          </cell>
        </row>
        <row r="65">
          <cell r="D65" t="str">
            <v>_７_ケ_環境調整室設備整備事業</v>
          </cell>
        </row>
        <row r="66">
          <cell r="C66" t="str">
            <v>内視鏡訓練施設設備整備事業</v>
          </cell>
          <cell r="D66" t="str">
            <v>_７_コ_内視鏡訓練施設設備整備事業</v>
          </cell>
          <cell r="E66" t="str">
            <v>（７）コ　内視鏡訓練施設設備整備事業</v>
          </cell>
        </row>
        <row r="67">
          <cell r="C67" t="str">
            <v>アスベスト除去等整備促進事業</v>
          </cell>
          <cell r="D67" t="str">
            <v>_８_アスベスト除去等整備促進事業</v>
          </cell>
          <cell r="E67" t="str">
            <v>（８）アスベスト除去等整備促進事業</v>
          </cell>
        </row>
      </sheetData>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第１号様式"/>
      <sheetName val="別紙1"/>
      <sheetName val="別紙2"/>
      <sheetName val="別紙2（案２）"/>
      <sheetName val="（積算）"/>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C2" t="str">
            <v>小児初期救急センター運営事業</v>
          </cell>
          <cell r="D2" t="str">
            <v>_１_ア_小児初期救急センター運営事業</v>
          </cell>
          <cell r="E2" t="str">
            <v>（１）ア　小児初期救急センター運営事業</v>
          </cell>
        </row>
        <row r="3">
          <cell r="D3" t="str">
            <v>_１_ア_小児初期救急センター運営事業</v>
          </cell>
        </row>
        <row r="4">
          <cell r="C4" t="str">
            <v>共同利用型病院運営事業</v>
          </cell>
          <cell r="D4" t="str">
            <v>_１_イ_共同利用型病院運営事業</v>
          </cell>
          <cell r="E4" t="str">
            <v>（１）イ　共同利用型病院運営事業</v>
          </cell>
        </row>
        <row r="5">
          <cell r="D5" t="str">
            <v>_１_イ_共同利用型病院運営事業</v>
          </cell>
        </row>
        <row r="6">
          <cell r="C6" t="str">
            <v>ヘリコプター等添乗医師等確保事業</v>
          </cell>
          <cell r="D6" t="str">
            <v>_１_ウ_ヘリコプター等添乗医師等確保事業</v>
          </cell>
          <cell r="E6" t="str">
            <v>（１）ウ　ヘリコプター等添乗医師等確保事業</v>
          </cell>
        </row>
        <row r="7">
          <cell r="D7" t="str">
            <v>_１_ウ_ヘリコプター等添乗医師等確保事業</v>
          </cell>
        </row>
        <row r="8">
          <cell r="C8" t="str">
            <v>自動体外式除細動器_ＡＥＤ_の普及啓発事業</v>
          </cell>
          <cell r="D8" t="str">
            <v>_１_ク_自動体外式除細動器_ＡＥＤ_の普及啓発事業</v>
          </cell>
          <cell r="E8" t="str">
            <v>（１）ク　自動体外式除細動器（ＡＥＤ）の普及啓発事業</v>
          </cell>
        </row>
        <row r="9">
          <cell r="C9" t="str">
            <v>救急医療情報センター_広域災害・救急医療情報システム_運営事業</v>
          </cell>
          <cell r="D9" t="str">
            <v>_１_ケ_救急医療情報センター_広域災害・救急医療情報システム_運営事業</v>
          </cell>
          <cell r="E9" t="str">
            <v>（１）ケ　救急医療情報センター（広域災害・救急医療情報システム）運営事業</v>
          </cell>
        </row>
        <row r="10">
          <cell r="C10" t="str">
            <v>救急・周産期医療情報システム機能強化事業</v>
          </cell>
          <cell r="D10" t="str">
            <v>_１_コ_救急・周産期医療情報システム機能強化事業</v>
          </cell>
          <cell r="E10" t="str">
            <v>（１）コ　救急・周産期医療情報システム機能強化事業</v>
          </cell>
        </row>
        <row r="11">
          <cell r="C11" t="str">
            <v>救命救急センター運営事業</v>
          </cell>
          <cell r="D11" t="str">
            <v>_１_エ_救命救急センター運営事業</v>
          </cell>
          <cell r="E11" t="str">
            <v>（１）エ　救命救急センター運営事業</v>
          </cell>
        </row>
        <row r="12">
          <cell r="C12" t="str">
            <v>小児救命救急センター運営事業</v>
          </cell>
          <cell r="D12" t="str">
            <v>_１_オ_小児救命救急センター運営事業</v>
          </cell>
          <cell r="E12" t="str">
            <v>（１）オ　小児救命救急センター運営事業</v>
          </cell>
        </row>
        <row r="13">
          <cell r="D13" t="str">
            <v>_１_オ_小児救命救急センター運営事業</v>
          </cell>
        </row>
        <row r="14">
          <cell r="D14" t="str">
            <v>_１_オ_小児救命救急センター運営事業</v>
          </cell>
        </row>
        <row r="15">
          <cell r="C15" t="str">
            <v>救急患者退院コーディネーター事業</v>
          </cell>
          <cell r="D15" t="str">
            <v>_１_サ_救急患者退院コーディネーター事業</v>
          </cell>
          <cell r="E15" t="str">
            <v>（１）サ　救急患者退院コーディネーター事業</v>
          </cell>
        </row>
        <row r="16">
          <cell r="D16" t="str">
            <v>_１_サ_救急患者退院コーディネーター事業</v>
          </cell>
        </row>
        <row r="17">
          <cell r="D17" t="str">
            <v>_１_サ_救急患者退院コーディネーター事業</v>
          </cell>
        </row>
        <row r="18">
          <cell r="C18" t="str">
            <v>ドクターヘリ導入促進事業</v>
          </cell>
          <cell r="D18" t="str">
            <v>_１_カ_ドクターヘリ導入促進事業</v>
          </cell>
          <cell r="E18" t="str">
            <v>（１）カ　ドクターヘリ導入促進事業</v>
          </cell>
        </row>
        <row r="19">
          <cell r="D19" t="str">
            <v>_１_カ_ドクターヘリ導入促進事業</v>
          </cell>
        </row>
        <row r="20">
          <cell r="C20" t="str">
            <v>救急救命士病院実習受入促進事業</v>
          </cell>
          <cell r="D20" t="str">
            <v>_１_キ_救急救命士病院実習受入促進事業</v>
          </cell>
          <cell r="E20" t="str">
            <v>（１）キ　救急救命士病院実習受入促進事業</v>
          </cell>
        </row>
        <row r="21">
          <cell r="D21" t="str">
            <v>_１_キ_救急救命士病院実習受入促進事業</v>
          </cell>
        </row>
        <row r="22">
          <cell r="C22" t="str">
            <v>周産期医療対策事業</v>
          </cell>
          <cell r="D22" t="str">
            <v>_２_ア_周産期医療対策事業</v>
          </cell>
          <cell r="E22" t="str">
            <v>（２）ア　周産期医療対策事業</v>
          </cell>
        </row>
        <row r="23">
          <cell r="C23" t="str">
            <v>周産期母子医療センター運営事業</v>
          </cell>
          <cell r="D23" t="str">
            <v>_２_イ_周産期母子医療センター運営事業</v>
          </cell>
          <cell r="E23" t="str">
            <v>（２）イ　周産期母子医療センター運営事業</v>
          </cell>
        </row>
        <row r="24">
          <cell r="D24" t="str">
            <v>_２_イ_周産期母子医療センター運営事業</v>
          </cell>
        </row>
        <row r="25">
          <cell r="C25" t="str">
            <v>ＮＩＣＵ等長期入院児支援事業</v>
          </cell>
          <cell r="D25" t="str">
            <v>_２_ウ_ＮＩＣＵ等長期入院児支援事業_ア_地域療育支援施設運営事業_イ_日中一時支援事業</v>
          </cell>
          <cell r="E25" t="str">
            <v>（２）ウ　ＮＩＣＵ等長期入院児支援事業（ア）地域療育支援施設運営事業</v>
          </cell>
        </row>
        <row r="26">
          <cell r="D26" t="str">
            <v>_２_ウ_ＮＩＣＵ等長期入院児支援事業_ア_地域療育支援施設運営事業_イ_日中一時支援事業</v>
          </cell>
        </row>
        <row r="27">
          <cell r="C27" t="str">
            <v>ＮＩＣＵ等長期入院児支援事業</v>
          </cell>
          <cell r="D27" t="str">
            <v>_２_ウ_ＮＩＣＵ等長期入院児支援事業_ア_地域療育支援施設運営事業_イ_日中一時支援事業</v>
          </cell>
          <cell r="E27" t="str">
            <v>（２）ウ　ＮＩＣＵ等長期入院児支援事業（イ）日中一時支援事業</v>
          </cell>
        </row>
        <row r="28">
          <cell r="D28" t="str">
            <v>_２_ウ_ＮＩＣＵ等長期入院児支援事業_ア_地域療育支援施設運営事業_イ_日中一時支援事業</v>
          </cell>
        </row>
        <row r="29">
          <cell r="C29" t="str">
            <v>外国人看護師候補者就労研修支援事業</v>
          </cell>
          <cell r="D29" t="str">
            <v>_３_ア_外国人看護師候補者就労研修支援事業</v>
          </cell>
          <cell r="E29" t="str">
            <v>（３）ア　外国人看護師候補者就労研修支援事業</v>
          </cell>
        </row>
        <row r="30">
          <cell r="D30" t="str">
            <v>_３_ア_外国人看護師候補者就労研修支援事業</v>
          </cell>
        </row>
        <row r="31">
          <cell r="C31" t="str">
            <v>看護職員就業相談員派遣面接相談事業</v>
          </cell>
          <cell r="D31" t="str">
            <v>_３_イ_看護職員就業相談員派遣面接相談事業</v>
          </cell>
          <cell r="E31" t="str">
            <v>（３）イ　看護職員就業相談員派遣面接相談事業</v>
          </cell>
        </row>
        <row r="32">
          <cell r="C32" t="str">
            <v>助産師出向等支援導入事業</v>
          </cell>
          <cell r="D32" t="str">
            <v>_３_ウ_助産師出向支援導入事業</v>
          </cell>
          <cell r="E32" t="str">
            <v>（３）ウ　助産師出向支援導入事業</v>
          </cell>
        </row>
        <row r="33">
          <cell r="C33" t="str">
            <v>歯科医療安全管理体制推進特別事業</v>
          </cell>
          <cell r="D33" t="str">
            <v>_４_歯科医療安全管理体制推進特別事業</v>
          </cell>
          <cell r="E33" t="str">
            <v>（４）歯科医療安全管理体制推進特別事業</v>
          </cell>
        </row>
        <row r="34">
          <cell r="C34" t="str">
            <v>_</v>
          </cell>
          <cell r="D34" t="str">
            <v>_５_院内感染地域支援ネットワ_ク事業</v>
          </cell>
          <cell r="E34" t="str">
            <v>（５）院内感染地域支援ネットワ－ク事業</v>
          </cell>
        </row>
        <row r="35">
          <cell r="C35" t="str">
            <v>医療連携体制推進事業</v>
          </cell>
          <cell r="D35" t="str">
            <v>_６_医療連携体制推進事業</v>
          </cell>
          <cell r="E35" t="str">
            <v>（６）医療連携体制推進事業</v>
          </cell>
        </row>
        <row r="36">
          <cell r="C36" t="str">
            <v>休日夜間急患センター設備整備事業</v>
          </cell>
          <cell r="D36" t="str">
            <v>_７_ア_ア_休日夜間急患センター設備整備事業</v>
          </cell>
          <cell r="E36" t="str">
            <v>（７）ア（ア）休日夜間急患センター設備整備事業</v>
          </cell>
        </row>
        <row r="37">
          <cell r="C37" t="str">
            <v>小児初期救急センター設備整備事業</v>
          </cell>
          <cell r="D37" t="str">
            <v>_７_ア_イ_小児初期救急センター設備整備事業</v>
          </cell>
          <cell r="E37" t="str">
            <v>（７）ア（イ）小児初期救急センター設備整備事業</v>
          </cell>
        </row>
        <row r="38">
          <cell r="C38" t="str">
            <v>救命救急センター設備整備事業</v>
          </cell>
          <cell r="D38" t="str">
            <v>_７_ア_エ_救命救急センター設備整備事業</v>
          </cell>
          <cell r="E38" t="str">
            <v>（７）ア（エ）救命救急センター設備整備事業</v>
          </cell>
        </row>
        <row r="39">
          <cell r="C39" t="str">
            <v>高度救命救急センター設備整備事業</v>
          </cell>
          <cell r="D39" t="str">
            <v>_７_ア_オ_高度救命救急センター設備整備事業</v>
          </cell>
          <cell r="E39" t="str">
            <v>（７）ア（オ）高度救命救急センター設備整備事業</v>
          </cell>
        </row>
        <row r="40">
          <cell r="C40" t="str">
            <v>小児救急医療拠点病院設備整備事業</v>
          </cell>
          <cell r="D40" t="str">
            <v>_７_ア_カ_小児救急医療拠点病院設備整備事業</v>
          </cell>
          <cell r="E40" t="str">
            <v>（７）ア（カ）小児救急医療拠点病院設備整備事業</v>
          </cell>
        </row>
        <row r="41">
          <cell r="C41" t="str">
            <v>小児救急遠隔医療設備整備事業</v>
          </cell>
          <cell r="D41" t="str">
            <v>_７_イ_小児救急遠隔医療設備整備事業</v>
          </cell>
          <cell r="E41" t="str">
            <v>（７）イ　小児救急遠隔医療設備整備事業</v>
          </cell>
        </row>
        <row r="42">
          <cell r="C42" t="str">
            <v>小児医療施設設備整備事業</v>
          </cell>
          <cell r="D42" t="str">
            <v>_７_ウ_ア_小児医療施設設備整備事業</v>
          </cell>
          <cell r="E42" t="str">
            <v>（７）ウ（ア）小児医療施設設備整備事業</v>
          </cell>
        </row>
        <row r="43">
          <cell r="C43" t="str">
            <v>周産期医療施設設備整備事業</v>
          </cell>
          <cell r="D43" t="str">
            <v>_７_ウ_イ_周産期医療施設設備整備事業</v>
          </cell>
          <cell r="E43" t="str">
            <v>（７）ウ（イ）周産期医療施設設備整備事業</v>
          </cell>
        </row>
        <row r="44">
          <cell r="C44" t="str">
            <v>基幹災害拠点病院設備整備事業</v>
          </cell>
          <cell r="D44" t="str">
            <v>_７_オ_ア_基幹災害拠点病院設備整備事業</v>
          </cell>
          <cell r="E44" t="str">
            <v>（７）オ（ア）基幹災害拠点病院設備整備事業</v>
          </cell>
        </row>
        <row r="45">
          <cell r="C45" t="str">
            <v>地域災害拠点病院設備整備事業</v>
          </cell>
          <cell r="D45" t="str">
            <v>_７_オ_イ_地域災害拠点病院設備整備事業</v>
          </cell>
          <cell r="E45" t="str">
            <v>（７）オ（イ）地域災害拠点病院設備整備事業</v>
          </cell>
        </row>
        <row r="46">
          <cell r="C46" t="str">
            <v>院内感染対策設備整備事業</v>
          </cell>
          <cell r="D46" t="str">
            <v>_７_ク_院内感染対策設備整備事業</v>
          </cell>
          <cell r="E46" t="str">
            <v>（７）ク　院内感染対策設備整備事業</v>
          </cell>
        </row>
        <row r="47">
          <cell r="C47" t="str">
            <v>病院群輪番制病院及び共同利用型病院設備整備事業</v>
          </cell>
          <cell r="D47" t="str">
            <v>_７_ア_ウ_病院群輪番制病院及び共同利用型病院設備整備事業</v>
          </cell>
          <cell r="E47" t="str">
            <v>（７）ア（ウ）病院群輪番制病院及び共同利用型病院設備整備事業</v>
          </cell>
        </row>
        <row r="48">
          <cell r="D48" t="str">
            <v>_７_ア_ウ_病院群輪番制病院及び共同利用型病院設備整備事業</v>
          </cell>
        </row>
        <row r="49">
          <cell r="C49" t="str">
            <v>小児集中治療室設備整備事業</v>
          </cell>
          <cell r="D49" t="str">
            <v>_７_ア_キ_小児集中治療室設備整備事業</v>
          </cell>
          <cell r="E49" t="str">
            <v>（７）ア（キ）小児集中治療室設備整備事業</v>
          </cell>
        </row>
        <row r="50">
          <cell r="D50" t="str">
            <v>_７_ア_キ_小児集中治療室設備整備事業</v>
          </cell>
        </row>
        <row r="51">
          <cell r="C51" t="str">
            <v>地域療育支援施設設備整備事業</v>
          </cell>
          <cell r="D51" t="str">
            <v>_７_ウ_ウ_地域療育支援施設設備整備事業</v>
          </cell>
          <cell r="E51" t="str">
            <v>（７）ウ（ウ）地域療育支援施設設備整備事業</v>
          </cell>
        </row>
        <row r="52">
          <cell r="C52" t="str">
            <v>共同利用施設設備整備事業_公的医療機関等による共同利用施設_</v>
          </cell>
          <cell r="D52" t="str">
            <v>_７_エ_共同利用施設設備整備事業_ア_公的医療機関等による共同利用施設</v>
          </cell>
          <cell r="E52" t="str">
            <v>（７）エ　共同利用施設設備整備事業（ア）公的医療機関等による共同利用施設</v>
          </cell>
        </row>
        <row r="53">
          <cell r="C53" t="str">
            <v>共同利用施設設備整備事業_地域医療支援病院の共同利用部門_</v>
          </cell>
          <cell r="D53" t="str">
            <v>_７_エ_共同利用施設設備整備事業_イ_地域医療支援病院の共同利用部門</v>
          </cell>
          <cell r="E53" t="str">
            <v>（７）エ　共同利用施設設備整備事業（イ）地域医療支援病院の共同利用部門</v>
          </cell>
        </row>
        <row r="54">
          <cell r="D54" t="str">
            <v>_７_エ_共同利用施設設備整備事業_イ_地域医療支援病院の共同利用部門</v>
          </cell>
        </row>
        <row r="55">
          <cell r="C55" t="str">
            <v>災害拠点精神科病院設備等整備事業</v>
          </cell>
          <cell r="D55" t="str">
            <v>_７_オ_オ_災害拠点精神科病院設備等整備事業</v>
          </cell>
          <cell r="E55" t="str">
            <v>（７）オ（ウ）ＮＢＣ災害・テロ対策設備整備事業</v>
          </cell>
        </row>
        <row r="56">
          <cell r="D56" t="str">
            <v>_７_オ_オ_災害拠点精神科病院設備等整備事業</v>
          </cell>
        </row>
        <row r="57">
          <cell r="C57" t="str">
            <v>医療機関アクセス支援車整備事業</v>
          </cell>
          <cell r="D57" t="str">
            <v>_７_サ_医療機関アクセス支援車整備事業</v>
          </cell>
          <cell r="E57" t="str">
            <v>（７）サ　医療機関アクセス支援車整備事業</v>
          </cell>
        </row>
        <row r="58">
          <cell r="D58" t="str">
            <v>_７_サ_医療機関アクセス支援車整備事業</v>
          </cell>
        </row>
        <row r="59">
          <cell r="C59" t="str">
            <v>ＮＢＣ災害・テロ対策設備整備事業</v>
          </cell>
          <cell r="D59" t="str">
            <v>_７_オ_ウ_ＮＢＣ災害・テロ対策設備整備事業</v>
          </cell>
          <cell r="E59" t="str">
            <v>（７）オ（ウ）ＮＢＣ災害・テロ対策設備整備事業</v>
          </cell>
        </row>
        <row r="60">
          <cell r="D60" t="str">
            <v>_７_オ_ウ_ＮＢＣ災害・テロ対策設備整備事業</v>
          </cell>
        </row>
        <row r="61">
          <cell r="C61" t="str">
            <v>航空搬送拠点臨時医療施設設備整備事業</v>
          </cell>
          <cell r="D61" t="str">
            <v>_７_オ_エ_航空搬送拠点臨時医療施設設備整備事業</v>
          </cell>
          <cell r="E61" t="str">
            <v>（７）オ（エ）航空搬送拠点臨時医療施設設備整備事業</v>
          </cell>
        </row>
        <row r="62">
          <cell r="C62" t="str">
            <v>人工腎臓装置不足地域設備整備事業</v>
          </cell>
          <cell r="D62" t="str">
            <v>_７_カ_人工腎臓装置不足地域設備整備事業</v>
          </cell>
          <cell r="E62" t="str">
            <v>（７）カ　人工腎臓装置不足地域設備整備事業</v>
          </cell>
        </row>
        <row r="63">
          <cell r="C63" t="str">
            <v>ＨＬＡ検査センター設備整備事業</v>
          </cell>
          <cell r="D63" t="str">
            <v>_７_キ_ＨＬＡ検査センター設備整備事業</v>
          </cell>
          <cell r="E63" t="str">
            <v>（７）キ　ＨＬＡ検査センター設備整備事業</v>
          </cell>
        </row>
        <row r="64">
          <cell r="C64" t="str">
            <v>環境調整室設備整備事業</v>
          </cell>
          <cell r="D64" t="str">
            <v>_７_ケ_環境調整室設備整備事業</v>
          </cell>
          <cell r="E64" t="str">
            <v>（７）ケ　環境調整室設備整備事業</v>
          </cell>
        </row>
        <row r="65">
          <cell r="D65" t="str">
            <v>_７_ケ_環境調整室設備整備事業</v>
          </cell>
        </row>
        <row r="66">
          <cell r="C66" t="str">
            <v>内視鏡訓練施設設備整備事業</v>
          </cell>
          <cell r="D66" t="str">
            <v>_７_コ_内視鏡訓練施設設備整備事業</v>
          </cell>
          <cell r="E66" t="str">
            <v>（７）コ　内視鏡訓練施設設備整備事業</v>
          </cell>
        </row>
        <row r="67">
          <cell r="C67" t="str">
            <v>アスベスト除去等整備促進事業</v>
          </cell>
          <cell r="D67" t="str">
            <v>_８_アスベスト除去等整備促進事業</v>
          </cell>
          <cell r="E67" t="str">
            <v>（８）アスベスト除去等整備促進事業</v>
          </cell>
        </row>
      </sheetData>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第１号－１様式"/>
      <sheetName val="別紙1"/>
      <sheetName val=" 別紙１（補足資料）"/>
      <sheetName val="別紙2"/>
      <sheetName val="第１号－２様式"/>
      <sheetName val="別紙１－１"/>
      <sheetName val="別紙１－２"/>
      <sheetName val="別紙１－３～５"/>
      <sheetName val="別紙２－２"/>
      <sheetName val="第2号様式（交付申請書）"/>
      <sheetName val="第3号様式（実績報告書）"/>
      <sheetName val="実績ｰ別紙1"/>
      <sheetName val="実績-別紙１－１"/>
      <sheetName val="実績-別紙１－２"/>
      <sheetName val="実績-別紙１－３～５"/>
      <sheetName val="実績-別紙2"/>
      <sheetName val="第４号様式（直・仕入控除）"/>
      <sheetName val="第５号様式（間・仕入控除）"/>
      <sheetName val="第６号様式 (調書)"/>
      <sheetName val="別紙2（案２）"/>
      <sheetName val="（積算）"/>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refreshError="1"/>
      <sheetData sheetId="1" refreshError="1"/>
      <sheetData sheetId="2" refreshError="1"/>
      <sheetData sheetId="3" refreshError="1"/>
      <sheetData sheetId="4" refreshError="1"/>
      <sheetData sheetId="5">
        <row r="11">
          <cell r="F11" t="str">
            <v>事業者名　　</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
          <cell r="C2" t="str">
            <v>小児初期救急センター運営事業</v>
          </cell>
          <cell r="D2" t="str">
            <v>_１_ア_小児初期救急センター運営事業</v>
          </cell>
          <cell r="E2" t="str">
            <v>（１）ア　小児初期救急センター運営事業</v>
          </cell>
        </row>
        <row r="3">
          <cell r="D3" t="str">
            <v>_１_ア_小児初期救急センター運営事業</v>
          </cell>
        </row>
        <row r="4">
          <cell r="C4" t="str">
            <v>共同利用型病院運営事業</v>
          </cell>
          <cell r="D4" t="str">
            <v>_１_イ_共同利用型病院運営事業</v>
          </cell>
          <cell r="E4" t="str">
            <v>（１）イ　共同利用型病院運営事業</v>
          </cell>
        </row>
        <row r="5">
          <cell r="D5" t="str">
            <v>_１_イ_共同利用型病院運営事業</v>
          </cell>
        </row>
        <row r="6">
          <cell r="C6" t="str">
            <v>ヘリコプター等添乗医師等確保事業</v>
          </cell>
          <cell r="D6" t="str">
            <v>_１_ウ_ヘリコプター等添乗医師等確保事業</v>
          </cell>
          <cell r="E6" t="str">
            <v>（１）ウ　ヘリコプター等添乗医師等確保事業</v>
          </cell>
        </row>
        <row r="7">
          <cell r="D7" t="str">
            <v>_１_ウ_ヘリコプター等添乗医師等確保事業</v>
          </cell>
        </row>
        <row r="8">
          <cell r="C8" t="str">
            <v>自動体外式除細動器_ＡＥＤ_の普及啓発事業</v>
          </cell>
          <cell r="D8" t="str">
            <v>_１_ク_自動体外式除細動器_ＡＥＤ_の普及啓発事業</v>
          </cell>
          <cell r="E8" t="str">
            <v>（１）ク　自動体外式除細動器（ＡＥＤ）の普及啓発事業</v>
          </cell>
        </row>
        <row r="9">
          <cell r="C9" t="str">
            <v>救急医療情報センター_広域災害・救急医療情報システム_運営事業</v>
          </cell>
          <cell r="D9" t="str">
            <v>_１_ケ_救急医療情報センター_広域災害・救急医療情報システム_運営事業</v>
          </cell>
          <cell r="E9" t="str">
            <v>（１）ケ　救急医療情報センター（広域災害・救急医療情報システム）運営事業</v>
          </cell>
        </row>
        <row r="10">
          <cell r="C10" t="str">
            <v>救急・周産期医療情報システム機能強化事業</v>
          </cell>
          <cell r="D10" t="str">
            <v>_１_コ_救急・周産期医療情報システム機能強化事業</v>
          </cell>
          <cell r="E10" t="str">
            <v>（１）コ　救急・周産期医療情報システム機能強化事業</v>
          </cell>
        </row>
        <row r="11">
          <cell r="C11" t="str">
            <v>救命救急センター運営事業</v>
          </cell>
          <cell r="D11" t="str">
            <v>_１_エ_救命救急センター運営事業</v>
          </cell>
          <cell r="E11" t="str">
            <v>（１）エ　救命救急センター運営事業</v>
          </cell>
        </row>
        <row r="12">
          <cell r="C12" t="str">
            <v>小児救命救急センター運営事業</v>
          </cell>
          <cell r="D12" t="str">
            <v>_１_オ_小児救命救急センター運営事業</v>
          </cell>
          <cell r="E12" t="str">
            <v>（１）オ　小児救命救急センター運営事業</v>
          </cell>
        </row>
        <row r="13">
          <cell r="D13" t="str">
            <v>_１_オ_小児救命救急センター運営事業</v>
          </cell>
        </row>
        <row r="14">
          <cell r="D14" t="str">
            <v>_１_オ_小児救命救急センター運営事業</v>
          </cell>
        </row>
        <row r="15">
          <cell r="C15" t="str">
            <v>救急患者退院コーディネーター事業</v>
          </cell>
          <cell r="D15" t="str">
            <v>_１_サ_救急患者退院コーディネーター事業</v>
          </cell>
          <cell r="E15" t="str">
            <v>（１）サ　救急患者退院コーディネーター事業</v>
          </cell>
        </row>
        <row r="16">
          <cell r="D16" t="str">
            <v>_１_サ_救急患者退院コーディネーター事業</v>
          </cell>
        </row>
        <row r="17">
          <cell r="D17" t="str">
            <v>_１_サ_救急患者退院コーディネーター事業</v>
          </cell>
        </row>
        <row r="18">
          <cell r="C18" t="str">
            <v>ドクターヘリ導入促進事業</v>
          </cell>
          <cell r="D18" t="str">
            <v>_１_カ_ドクターヘリ導入促進事業</v>
          </cell>
          <cell r="E18" t="str">
            <v>（１）カ　ドクターヘリ導入促進事業</v>
          </cell>
        </row>
        <row r="19">
          <cell r="D19" t="str">
            <v>_１_カ_ドクターヘリ導入促進事業</v>
          </cell>
        </row>
        <row r="20">
          <cell r="C20" t="str">
            <v>救急救命士病院実習受入促進事業</v>
          </cell>
          <cell r="D20" t="str">
            <v>_１_キ_救急救命士病院実習受入促進事業</v>
          </cell>
          <cell r="E20" t="str">
            <v>（１）キ　救急救命士病院実習受入促進事業</v>
          </cell>
        </row>
        <row r="21">
          <cell r="D21" t="str">
            <v>_１_キ_救急救命士病院実習受入促進事業</v>
          </cell>
        </row>
        <row r="22">
          <cell r="C22" t="str">
            <v>周産期医療対策事業</v>
          </cell>
          <cell r="D22" t="str">
            <v>_２_ア_周産期医療対策事業</v>
          </cell>
          <cell r="E22" t="str">
            <v>（２）ア　周産期医療対策事業</v>
          </cell>
        </row>
        <row r="23">
          <cell r="C23" t="str">
            <v>周産期母子医療センター運営事業</v>
          </cell>
          <cell r="D23" t="str">
            <v>_２_イ_周産期母子医療センター運営事業</v>
          </cell>
          <cell r="E23" t="str">
            <v>（２）イ　周産期母子医療センター運営事業</v>
          </cell>
        </row>
        <row r="24">
          <cell r="D24" t="str">
            <v>_２_イ_周産期母子医療センター運営事業</v>
          </cell>
        </row>
        <row r="25">
          <cell r="C25" t="str">
            <v>ＮＩＣＵ等長期入院児支援事業</v>
          </cell>
          <cell r="D25" t="str">
            <v>_２_ウ_ＮＩＣＵ等長期入院児支援事業_ア_地域療育支援施設運営事業_イ_日中一時支援事業</v>
          </cell>
          <cell r="E25" t="str">
            <v>（２）ウ　ＮＩＣＵ等長期入院児支援事業（ア）地域療育支援施設運営事業</v>
          </cell>
        </row>
        <row r="26">
          <cell r="D26" t="str">
            <v>_２_ウ_ＮＩＣＵ等長期入院児支援事業_ア_地域療育支援施設運営事業_イ_日中一時支援事業</v>
          </cell>
        </row>
        <row r="27">
          <cell r="C27" t="str">
            <v>ＮＩＣＵ等長期入院児支援事業</v>
          </cell>
          <cell r="D27" t="str">
            <v>_２_ウ_ＮＩＣＵ等長期入院児支援事業_ア_地域療育支援施設運営事業_イ_日中一時支援事業</v>
          </cell>
          <cell r="E27" t="str">
            <v>（２）ウ　ＮＩＣＵ等長期入院児支援事業（イ）日中一時支援事業</v>
          </cell>
        </row>
        <row r="28">
          <cell r="D28" t="str">
            <v>_２_ウ_ＮＩＣＵ等長期入院児支援事業_ア_地域療育支援施設運営事業_イ_日中一時支援事業</v>
          </cell>
        </row>
        <row r="29">
          <cell r="C29" t="str">
            <v>外国人看護師候補者就労研修支援事業</v>
          </cell>
          <cell r="D29" t="str">
            <v>_３_ア_外国人看護師候補者就労研修支援事業</v>
          </cell>
          <cell r="E29" t="str">
            <v>（３）ア　外国人看護師候補者就労研修支援事業</v>
          </cell>
        </row>
        <row r="30">
          <cell r="D30" t="str">
            <v>_３_ア_外国人看護師候補者就労研修支援事業</v>
          </cell>
        </row>
        <row r="31">
          <cell r="C31" t="str">
            <v>看護職員就業相談員派遣面接相談事業</v>
          </cell>
          <cell r="D31" t="str">
            <v>_３_イ_看護職員就業相談員派遣面接相談事業</v>
          </cell>
          <cell r="E31" t="str">
            <v>（３）イ　看護職員就業相談員派遣面接相談事業</v>
          </cell>
        </row>
        <row r="32">
          <cell r="C32" t="str">
            <v>助産師出向等支援導入事業</v>
          </cell>
          <cell r="D32" t="str">
            <v>_３_ウ_助産師出向支援導入事業</v>
          </cell>
          <cell r="E32" t="str">
            <v>（３）ウ　助産師出向支援導入事業</v>
          </cell>
        </row>
        <row r="33">
          <cell r="C33" t="str">
            <v>歯科医療安全管理体制推進特別事業</v>
          </cell>
          <cell r="D33" t="str">
            <v>_４_歯科医療安全管理体制推進特別事業</v>
          </cell>
          <cell r="E33" t="str">
            <v>（４）歯科医療安全管理体制推進特別事業</v>
          </cell>
        </row>
        <row r="34">
          <cell r="C34" t="str">
            <v>_</v>
          </cell>
          <cell r="D34" t="str">
            <v>_５_院内感染地域支援ネットワ_ク事業</v>
          </cell>
          <cell r="E34" t="str">
            <v>（５）院内感染地域支援ネットワ－ク事業</v>
          </cell>
        </row>
        <row r="35">
          <cell r="C35" t="str">
            <v>医療連携体制推進事業</v>
          </cell>
          <cell r="D35" t="str">
            <v>_６_医療連携体制推進事業</v>
          </cell>
          <cell r="E35" t="str">
            <v>（６）医療連携体制推進事業</v>
          </cell>
        </row>
        <row r="36">
          <cell r="C36" t="str">
            <v>休日夜間急患センター設備整備事業</v>
          </cell>
          <cell r="D36" t="str">
            <v>_７_ア_ア_休日夜間急患センター設備整備事業</v>
          </cell>
          <cell r="E36" t="str">
            <v>（７）ア（ア）休日夜間急患センター設備整備事業</v>
          </cell>
        </row>
        <row r="37">
          <cell r="C37" t="str">
            <v>小児初期救急センター設備整備事業</v>
          </cell>
          <cell r="D37" t="str">
            <v>_７_ア_イ_小児初期救急センター設備整備事業</v>
          </cell>
          <cell r="E37" t="str">
            <v>（７）ア（イ）小児初期救急センター設備整備事業</v>
          </cell>
        </row>
        <row r="38">
          <cell r="C38" t="str">
            <v>救命救急センター設備整備事業</v>
          </cell>
          <cell r="D38" t="str">
            <v>_７_ア_エ_救命救急センター設備整備事業</v>
          </cell>
          <cell r="E38" t="str">
            <v>（７）ア（エ）救命救急センター設備整備事業</v>
          </cell>
        </row>
        <row r="39">
          <cell r="C39" t="str">
            <v>高度救命救急センター設備整備事業</v>
          </cell>
          <cell r="D39" t="str">
            <v>_７_ア_オ_高度救命救急センター設備整備事業</v>
          </cell>
          <cell r="E39" t="str">
            <v>（７）ア（オ）高度救命救急センター設備整備事業</v>
          </cell>
        </row>
        <row r="40">
          <cell r="C40" t="str">
            <v>小児救急医療拠点病院設備整備事業</v>
          </cell>
          <cell r="D40" t="str">
            <v>_７_ア_カ_小児救急医療拠点病院設備整備事業</v>
          </cell>
          <cell r="E40" t="str">
            <v>（７）ア（カ）小児救急医療拠点病院設備整備事業</v>
          </cell>
        </row>
        <row r="41">
          <cell r="C41" t="str">
            <v>小児救急遠隔医療設備整備事業</v>
          </cell>
          <cell r="D41" t="str">
            <v>_７_イ_小児救急遠隔医療設備整備事業</v>
          </cell>
          <cell r="E41" t="str">
            <v>（７）イ　小児救急遠隔医療設備整備事業</v>
          </cell>
        </row>
        <row r="42">
          <cell r="C42" t="str">
            <v>小児医療施設設備整備事業</v>
          </cell>
          <cell r="D42" t="str">
            <v>_７_ウ_ア_小児医療施設設備整備事業</v>
          </cell>
          <cell r="E42" t="str">
            <v>（７）ウ（ア）小児医療施設設備整備事業</v>
          </cell>
        </row>
        <row r="43">
          <cell r="C43" t="str">
            <v>周産期医療施設設備整備事業</v>
          </cell>
          <cell r="D43" t="str">
            <v>_７_ウ_イ_周産期医療施設設備整備事業</v>
          </cell>
          <cell r="E43" t="str">
            <v>（７）ウ（イ）周産期医療施設設備整備事業</v>
          </cell>
        </row>
        <row r="44">
          <cell r="C44" t="str">
            <v>基幹災害拠点病院設備整備事業</v>
          </cell>
          <cell r="D44" t="str">
            <v>_７_オ_ア_基幹災害拠点病院設備整備事業</v>
          </cell>
          <cell r="E44" t="str">
            <v>（７）オ（ア）基幹災害拠点病院設備整備事業</v>
          </cell>
        </row>
        <row r="45">
          <cell r="C45" t="str">
            <v>地域災害拠点病院設備整備事業</v>
          </cell>
          <cell r="D45" t="str">
            <v>_７_オ_イ_地域災害拠点病院設備整備事業</v>
          </cell>
          <cell r="E45" t="str">
            <v>（７）オ（イ）地域災害拠点病院設備整備事業</v>
          </cell>
        </row>
        <row r="46">
          <cell r="C46" t="str">
            <v>院内感染対策設備整備事業</v>
          </cell>
          <cell r="D46" t="str">
            <v>_７_ク_院内感染対策設備整備事業</v>
          </cell>
          <cell r="E46" t="str">
            <v>（７）ク　院内感染対策設備整備事業</v>
          </cell>
        </row>
        <row r="47">
          <cell r="C47" t="str">
            <v>病院群輪番制病院及び共同利用型病院設備整備事業</v>
          </cell>
          <cell r="D47" t="str">
            <v>_７_ア_ウ_病院群輪番制病院及び共同利用型病院設備整備事業</v>
          </cell>
          <cell r="E47" t="str">
            <v>（７）ア（ウ）病院群輪番制病院及び共同利用型病院設備整備事業</v>
          </cell>
        </row>
        <row r="48">
          <cell r="D48" t="str">
            <v>_７_ア_ウ_病院群輪番制病院及び共同利用型病院設備整備事業</v>
          </cell>
        </row>
        <row r="49">
          <cell r="C49" t="str">
            <v>小児集中治療室設備整備事業</v>
          </cell>
          <cell r="D49" t="str">
            <v>_７_ア_キ_小児集中治療室設備整備事業</v>
          </cell>
          <cell r="E49" t="str">
            <v>（７）ア（キ）小児集中治療室設備整備事業</v>
          </cell>
        </row>
        <row r="50">
          <cell r="D50" t="str">
            <v>_７_ア_キ_小児集中治療室設備整備事業</v>
          </cell>
        </row>
        <row r="51">
          <cell r="C51" t="str">
            <v>地域療育支援施設設備整備事業</v>
          </cell>
          <cell r="D51" t="str">
            <v>_７_ウ_ウ_地域療育支援施設設備整備事業</v>
          </cell>
          <cell r="E51" t="str">
            <v>（７）ウ（ウ）地域療育支援施設設備整備事業</v>
          </cell>
        </row>
        <row r="52">
          <cell r="C52" t="str">
            <v>共同利用施設設備整備事業_公的医療機関等による共同利用施設_</v>
          </cell>
          <cell r="D52" t="str">
            <v>_７_エ_共同利用施設設備整備事業_ア_公的医療機関等による共同利用施設</v>
          </cell>
          <cell r="E52" t="str">
            <v>（７）エ　共同利用施設設備整備事業（ア）公的医療機関等による共同利用施設</v>
          </cell>
        </row>
        <row r="53">
          <cell r="C53" t="str">
            <v>共同利用施設設備整備事業_地域医療支援病院の共同利用部門_</v>
          </cell>
          <cell r="D53" t="str">
            <v>_７_エ_共同利用施設設備整備事業_イ_地域医療支援病院の共同利用部門</v>
          </cell>
          <cell r="E53" t="str">
            <v>（７）エ　共同利用施設設備整備事業（イ）地域医療支援病院の共同利用部門</v>
          </cell>
        </row>
        <row r="54">
          <cell r="D54" t="str">
            <v>_７_エ_共同利用施設設備整備事業_イ_地域医療支援病院の共同利用部門</v>
          </cell>
        </row>
        <row r="55">
          <cell r="C55" t="str">
            <v>災害拠点精神科病院設備等整備事業</v>
          </cell>
          <cell r="D55" t="str">
            <v>_７_オ_オ_災害拠点精神科病院設備等整備事業</v>
          </cell>
          <cell r="E55" t="str">
            <v>（７）オ（ウ）ＮＢＣ災害・テロ対策設備整備事業</v>
          </cell>
        </row>
        <row r="56">
          <cell r="D56" t="str">
            <v>_７_オ_オ_災害拠点精神科病院設備等整備事業</v>
          </cell>
        </row>
        <row r="57">
          <cell r="C57" t="str">
            <v>医療機関アクセス支援車整備事業</v>
          </cell>
          <cell r="D57" t="str">
            <v>_７_サ_医療機関アクセス支援車整備事業</v>
          </cell>
          <cell r="E57" t="str">
            <v>（７）サ　医療機関アクセス支援車整備事業</v>
          </cell>
        </row>
        <row r="58">
          <cell r="D58" t="str">
            <v>_７_サ_医療機関アクセス支援車整備事業</v>
          </cell>
        </row>
        <row r="59">
          <cell r="C59" t="str">
            <v>ＮＢＣ災害・テロ対策設備整備事業</v>
          </cell>
          <cell r="D59" t="str">
            <v>_７_オ_ウ_ＮＢＣ災害・テロ対策設備整備事業</v>
          </cell>
          <cell r="E59" t="str">
            <v>（７）オ（ウ）ＮＢＣ災害・テロ対策設備整備事業</v>
          </cell>
        </row>
        <row r="60">
          <cell r="D60" t="str">
            <v>_７_オ_ウ_ＮＢＣ災害・テロ対策設備整備事業</v>
          </cell>
        </row>
        <row r="61">
          <cell r="C61" t="str">
            <v>航空搬送拠点臨時医療施設設備整備事業</v>
          </cell>
          <cell r="D61" t="str">
            <v>_７_オ_エ_航空搬送拠点臨時医療施設設備整備事業</v>
          </cell>
          <cell r="E61" t="str">
            <v>（７）オ（エ）航空搬送拠点臨時医療施設設備整備事業</v>
          </cell>
        </row>
        <row r="62">
          <cell r="C62" t="str">
            <v>人工腎臓装置不足地域設備整備事業</v>
          </cell>
          <cell r="D62" t="str">
            <v>_７_カ_人工腎臓装置不足地域設備整備事業</v>
          </cell>
          <cell r="E62" t="str">
            <v>（７）カ　人工腎臓装置不足地域設備整備事業</v>
          </cell>
        </row>
        <row r="63">
          <cell r="C63" t="str">
            <v>ＨＬＡ検査センター設備整備事業</v>
          </cell>
          <cell r="D63" t="str">
            <v>_７_キ_ＨＬＡ検査センター設備整備事業</v>
          </cell>
          <cell r="E63" t="str">
            <v>（７）キ　ＨＬＡ検査センター設備整備事業</v>
          </cell>
        </row>
        <row r="64">
          <cell r="C64" t="str">
            <v>環境調整室設備整備事業</v>
          </cell>
          <cell r="D64" t="str">
            <v>_７_ケ_環境調整室設備整備事業</v>
          </cell>
          <cell r="E64" t="str">
            <v>（７）ケ　環境調整室設備整備事業</v>
          </cell>
        </row>
        <row r="65">
          <cell r="D65" t="str">
            <v>_７_ケ_環境調整室設備整備事業</v>
          </cell>
        </row>
        <row r="66">
          <cell r="C66" t="str">
            <v>内視鏡訓練施設設備整備事業</v>
          </cell>
          <cell r="D66" t="str">
            <v>_７_コ_内視鏡訓練施設設備整備事業</v>
          </cell>
          <cell r="E66" t="str">
            <v>（７）コ　内視鏡訓練施設設備整備事業</v>
          </cell>
        </row>
        <row r="67">
          <cell r="C67" t="str">
            <v>アスベスト除去等整備促進事業</v>
          </cell>
          <cell r="D67" t="str">
            <v>_８_アスベスト除去等整備促進事業</v>
          </cell>
          <cell r="E67" t="str">
            <v>（８）アスベスト除去等整備促進事業</v>
          </cell>
        </row>
      </sheetData>
      <sheetData sheetId="3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C51"/>
  <sheetViews>
    <sheetView workbookViewId="0">
      <selection activeCell="C5" sqref="C5:C18"/>
    </sheetView>
  </sheetViews>
  <sheetFormatPr defaultRowHeight="13.5"/>
  <cols>
    <col min="3" max="3" width="79.25" bestFit="1" customWidth="1"/>
  </cols>
  <sheetData>
    <row r="4" spans="1:3">
      <c r="A4" t="s">
        <v>574</v>
      </c>
      <c r="B4" t="s">
        <v>526</v>
      </c>
      <c r="C4" t="s">
        <v>3</v>
      </c>
    </row>
    <row r="5" spans="1:3">
      <c r="A5">
        <v>1</v>
      </c>
      <c r="B5" t="s">
        <v>527</v>
      </c>
      <c r="C5" t="s">
        <v>575</v>
      </c>
    </row>
    <row r="6" spans="1:3">
      <c r="A6">
        <v>2</v>
      </c>
      <c r="B6" t="s">
        <v>528</v>
      </c>
      <c r="C6" t="s">
        <v>576</v>
      </c>
    </row>
    <row r="7" spans="1:3">
      <c r="A7">
        <v>3</v>
      </c>
      <c r="B7" t="s">
        <v>529</v>
      </c>
      <c r="C7" t="s">
        <v>577</v>
      </c>
    </row>
    <row r="8" spans="1:3">
      <c r="A8">
        <v>4</v>
      </c>
      <c r="B8" t="s">
        <v>530</v>
      </c>
      <c r="C8" t="s">
        <v>578</v>
      </c>
    </row>
    <row r="9" spans="1:3">
      <c r="A9">
        <v>5</v>
      </c>
      <c r="B9" t="s">
        <v>531</v>
      </c>
      <c r="C9" t="s">
        <v>579</v>
      </c>
    </row>
    <row r="10" spans="1:3">
      <c r="A10">
        <v>6</v>
      </c>
      <c r="B10" t="s">
        <v>532</v>
      </c>
      <c r="C10" t="s">
        <v>580</v>
      </c>
    </row>
    <row r="11" spans="1:3">
      <c r="A11">
        <v>7</v>
      </c>
      <c r="B11" t="s">
        <v>533</v>
      </c>
      <c r="C11" t="s">
        <v>581</v>
      </c>
    </row>
    <row r="12" spans="1:3">
      <c r="A12">
        <v>8</v>
      </c>
      <c r="B12" t="s">
        <v>534</v>
      </c>
      <c r="C12" t="s">
        <v>582</v>
      </c>
    </row>
    <row r="13" spans="1:3">
      <c r="A13">
        <v>9</v>
      </c>
      <c r="B13" t="s">
        <v>535</v>
      </c>
      <c r="C13" t="s">
        <v>583</v>
      </c>
    </row>
    <row r="14" spans="1:3">
      <c r="A14">
        <v>10</v>
      </c>
      <c r="B14" t="s">
        <v>536</v>
      </c>
      <c r="C14" t="s">
        <v>584</v>
      </c>
    </row>
    <row r="15" spans="1:3">
      <c r="A15">
        <v>11</v>
      </c>
      <c r="B15" t="s">
        <v>537</v>
      </c>
      <c r="C15" t="s">
        <v>585</v>
      </c>
    </row>
    <row r="16" spans="1:3">
      <c r="A16">
        <v>12</v>
      </c>
      <c r="B16" t="s">
        <v>538</v>
      </c>
      <c r="C16" t="s">
        <v>586</v>
      </c>
    </row>
    <row r="17" spans="1:3">
      <c r="A17">
        <v>13</v>
      </c>
      <c r="B17" t="s">
        <v>539</v>
      </c>
      <c r="C17" t="s">
        <v>587</v>
      </c>
    </row>
    <row r="18" spans="1:3">
      <c r="A18">
        <v>14</v>
      </c>
      <c r="B18" t="s">
        <v>540</v>
      </c>
      <c r="C18" t="s">
        <v>588</v>
      </c>
    </row>
    <row r="19" spans="1:3">
      <c r="A19">
        <v>15</v>
      </c>
      <c r="B19" t="s">
        <v>541</v>
      </c>
    </row>
    <row r="20" spans="1:3">
      <c r="A20">
        <v>16</v>
      </c>
      <c r="B20" t="s">
        <v>542</v>
      </c>
    </row>
    <row r="21" spans="1:3">
      <c r="A21">
        <v>17</v>
      </c>
      <c r="B21" t="s">
        <v>543</v>
      </c>
    </row>
    <row r="22" spans="1:3">
      <c r="A22">
        <v>18</v>
      </c>
      <c r="B22" t="s">
        <v>544</v>
      </c>
    </row>
    <row r="23" spans="1:3">
      <c r="A23">
        <v>19</v>
      </c>
      <c r="B23" t="s">
        <v>545</v>
      </c>
    </row>
    <row r="24" spans="1:3">
      <c r="A24">
        <v>20</v>
      </c>
      <c r="B24" t="s">
        <v>546</v>
      </c>
    </row>
    <row r="25" spans="1:3">
      <c r="A25">
        <v>21</v>
      </c>
      <c r="B25" t="s">
        <v>547</v>
      </c>
    </row>
    <row r="26" spans="1:3">
      <c r="A26">
        <v>22</v>
      </c>
      <c r="B26" t="s">
        <v>548</v>
      </c>
    </row>
    <row r="27" spans="1:3">
      <c r="A27">
        <v>23</v>
      </c>
      <c r="B27" t="s">
        <v>549</v>
      </c>
    </row>
    <row r="28" spans="1:3">
      <c r="A28">
        <v>24</v>
      </c>
      <c r="B28" t="s">
        <v>550</v>
      </c>
    </row>
    <row r="29" spans="1:3">
      <c r="A29">
        <v>25</v>
      </c>
      <c r="B29" t="s">
        <v>551</v>
      </c>
    </row>
    <row r="30" spans="1:3">
      <c r="A30">
        <v>26</v>
      </c>
      <c r="B30" t="s">
        <v>552</v>
      </c>
    </row>
    <row r="31" spans="1:3">
      <c r="A31">
        <v>27</v>
      </c>
      <c r="B31" t="s">
        <v>553</v>
      </c>
    </row>
    <row r="32" spans="1:3">
      <c r="A32">
        <v>28</v>
      </c>
      <c r="B32" t="s">
        <v>554</v>
      </c>
    </row>
    <row r="33" spans="1:2">
      <c r="A33">
        <v>29</v>
      </c>
      <c r="B33" t="s">
        <v>555</v>
      </c>
    </row>
    <row r="34" spans="1:2">
      <c r="A34">
        <v>30</v>
      </c>
      <c r="B34" t="s">
        <v>556</v>
      </c>
    </row>
    <row r="35" spans="1:2">
      <c r="A35">
        <v>31</v>
      </c>
      <c r="B35" t="s">
        <v>557</v>
      </c>
    </row>
    <row r="36" spans="1:2">
      <c r="A36">
        <v>32</v>
      </c>
      <c r="B36" t="s">
        <v>558</v>
      </c>
    </row>
    <row r="37" spans="1:2">
      <c r="A37">
        <v>33</v>
      </c>
      <c r="B37" t="s">
        <v>559</v>
      </c>
    </row>
    <row r="38" spans="1:2">
      <c r="A38">
        <v>34</v>
      </c>
      <c r="B38" t="s">
        <v>560</v>
      </c>
    </row>
    <row r="39" spans="1:2">
      <c r="A39">
        <v>35</v>
      </c>
      <c r="B39" t="s">
        <v>561</v>
      </c>
    </row>
    <row r="40" spans="1:2">
      <c r="A40">
        <v>36</v>
      </c>
      <c r="B40" t="s">
        <v>562</v>
      </c>
    </row>
    <row r="41" spans="1:2">
      <c r="A41">
        <v>37</v>
      </c>
      <c r="B41" t="s">
        <v>563</v>
      </c>
    </row>
    <row r="42" spans="1:2">
      <c r="A42">
        <v>38</v>
      </c>
      <c r="B42" t="s">
        <v>564</v>
      </c>
    </row>
    <row r="43" spans="1:2">
      <c r="A43">
        <v>39</v>
      </c>
      <c r="B43" t="s">
        <v>565</v>
      </c>
    </row>
    <row r="44" spans="1:2">
      <c r="A44">
        <v>40</v>
      </c>
      <c r="B44" t="s">
        <v>566</v>
      </c>
    </row>
    <row r="45" spans="1:2">
      <c r="A45">
        <v>41</v>
      </c>
      <c r="B45" t="s">
        <v>567</v>
      </c>
    </row>
    <row r="46" spans="1:2">
      <c r="A46">
        <v>42</v>
      </c>
      <c r="B46" t="s">
        <v>568</v>
      </c>
    </row>
    <row r="47" spans="1:2">
      <c r="A47">
        <v>43</v>
      </c>
      <c r="B47" t="s">
        <v>569</v>
      </c>
    </row>
    <row r="48" spans="1:2">
      <c r="A48">
        <v>44</v>
      </c>
      <c r="B48" t="s">
        <v>570</v>
      </c>
    </row>
    <row r="49" spans="1:2">
      <c r="A49">
        <v>45</v>
      </c>
      <c r="B49" t="s">
        <v>571</v>
      </c>
    </row>
    <row r="50" spans="1:2">
      <c r="A50">
        <v>46</v>
      </c>
      <c r="B50" t="s">
        <v>572</v>
      </c>
    </row>
    <row r="51" spans="1:2">
      <c r="A51">
        <v>47</v>
      </c>
      <c r="B51" t="s">
        <v>573</v>
      </c>
    </row>
  </sheetData>
  <customSheetViews>
    <customSheetView guid="{9B008D34-F000-412D-B848-95502D7DC370}" state="hidden">
      <selection activeCell="C5" sqref="C5:C18"/>
      <pageMargins left="0.7" right="0.7" top="0.75" bottom="0.75" header="0.3" footer="0.3"/>
    </customSheetView>
  </customSheetView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I30"/>
  <sheetViews>
    <sheetView view="pageBreakPreview" topLeftCell="A4" zoomScaleNormal="100" zoomScaleSheetLayoutView="100" workbookViewId="0">
      <selection activeCell="J10" sqref="J10"/>
    </sheetView>
  </sheetViews>
  <sheetFormatPr defaultColWidth="9" defaultRowHeight="18" customHeight="1"/>
  <cols>
    <col min="1" max="8" width="9" style="21"/>
    <col min="9" max="9" width="9" style="21" customWidth="1"/>
    <col min="10" max="16384" width="9" style="21"/>
  </cols>
  <sheetData>
    <row r="1" spans="1:9" ht="18" customHeight="1">
      <c r="A1" s="132" t="s">
        <v>736</v>
      </c>
    </row>
    <row r="3" spans="1:9" ht="18" customHeight="1">
      <c r="H3" s="299"/>
      <c r="I3" s="300" t="s">
        <v>4</v>
      </c>
    </row>
    <row r="4" spans="1:9" ht="18" customHeight="1">
      <c r="H4" s="444" t="s">
        <v>143</v>
      </c>
      <c r="I4" s="444"/>
    </row>
    <row r="7" spans="1:9" ht="18" customHeight="1">
      <c r="A7" s="21" t="s">
        <v>6</v>
      </c>
    </row>
    <row r="10" spans="1:9" ht="18" customHeight="1">
      <c r="E10" s="24"/>
      <c r="F10" s="24"/>
      <c r="G10" s="24"/>
      <c r="H10" s="24"/>
    </row>
    <row r="11" spans="1:9" ht="18" customHeight="1">
      <c r="E11" s="24"/>
      <c r="F11" s="446" t="s">
        <v>796</v>
      </c>
      <c r="G11" s="446"/>
      <c r="H11" s="446"/>
    </row>
    <row r="12" spans="1:9" ht="18" customHeight="1">
      <c r="E12" s="24"/>
      <c r="F12" s="24"/>
      <c r="G12" s="24"/>
      <c r="H12" s="24"/>
    </row>
    <row r="16" spans="1:9" ht="18" customHeight="1">
      <c r="A16" s="445" t="s">
        <v>781</v>
      </c>
      <c r="B16" s="445"/>
      <c r="C16" s="445"/>
      <c r="D16" s="445"/>
      <c r="E16" s="445"/>
      <c r="F16" s="445"/>
      <c r="G16" s="445"/>
      <c r="H16" s="445"/>
      <c r="I16" s="445"/>
    </row>
    <row r="17" spans="1:9" ht="18" customHeight="1">
      <c r="A17" s="445"/>
      <c r="B17" s="445"/>
      <c r="C17" s="445"/>
      <c r="D17" s="445"/>
      <c r="E17" s="445"/>
      <c r="F17" s="445"/>
      <c r="G17" s="445"/>
      <c r="H17" s="445"/>
      <c r="I17" s="445"/>
    </row>
    <row r="20" spans="1:9" ht="18" customHeight="1">
      <c r="A20" s="21" t="s">
        <v>649</v>
      </c>
    </row>
    <row r="23" spans="1:9" ht="18" customHeight="1">
      <c r="A23" s="21" t="s">
        <v>647</v>
      </c>
      <c r="I23" s="131"/>
    </row>
    <row r="24" spans="1:9" ht="18" customHeight="1">
      <c r="I24" s="131" t="s">
        <v>648</v>
      </c>
    </row>
    <row r="25" spans="1:9" ht="18" customHeight="1">
      <c r="D25" s="26"/>
    </row>
    <row r="26" spans="1:9" ht="18" customHeight="1">
      <c r="A26" s="21" t="s">
        <v>681</v>
      </c>
      <c r="I26" s="131" t="s">
        <v>17</v>
      </c>
    </row>
    <row r="27" spans="1:9" ht="18" customHeight="1">
      <c r="D27" s="26"/>
    </row>
    <row r="28" spans="1:9" ht="18" customHeight="1">
      <c r="A28" s="21" t="s">
        <v>7</v>
      </c>
    </row>
    <row r="29" spans="1:9" ht="18" customHeight="1">
      <c r="A29" s="27"/>
    </row>
    <row r="30" spans="1:9" ht="18" customHeight="1">
      <c r="A30" s="27"/>
    </row>
  </sheetData>
  <customSheetViews>
    <customSheetView guid="{9B008D34-F000-412D-B848-95502D7DC370}" showPageBreaks="1" fitToPage="1" printArea="1" view="pageBreakPreview">
      <selection activeCell="B2" sqref="B2"/>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3">
    <mergeCell ref="H4:I4"/>
    <mergeCell ref="A16:I17"/>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L39"/>
  <sheetViews>
    <sheetView view="pageBreakPreview" zoomScaleNormal="100" zoomScaleSheetLayoutView="100" workbookViewId="0">
      <pane ySplit="6" topLeftCell="A7" activePane="bottomLeft" state="frozen"/>
      <selection activeCell="E20" sqref="E20"/>
      <selection pane="bottomLeft" activeCell="B23" sqref="B23:C23"/>
    </sheetView>
  </sheetViews>
  <sheetFormatPr defaultColWidth="16.625" defaultRowHeight="12" outlineLevelRow="1"/>
  <cols>
    <col min="1" max="1" width="3.5" style="56" bestFit="1" customWidth="1"/>
    <col min="2" max="2" width="3.75" style="56" customWidth="1"/>
    <col min="3" max="3" width="29" style="56" customWidth="1"/>
    <col min="4" max="4" width="45.625" style="56" customWidth="1"/>
    <col min="5" max="5" width="4.875" style="56" customWidth="1"/>
    <col min="6" max="6" width="18.875" style="56" customWidth="1"/>
    <col min="7" max="7" width="8.125" style="56" customWidth="1"/>
    <col min="8" max="8" width="21.5" style="56" customWidth="1"/>
    <col min="9" max="9" width="18.25" style="56" customWidth="1"/>
    <col min="10" max="10" width="3.75" style="56" customWidth="1"/>
    <col min="11" max="16384" width="16.625" style="56"/>
  </cols>
  <sheetData>
    <row r="1" spans="1:12" ht="12.75" customHeight="1">
      <c r="B1" s="293" t="s">
        <v>48</v>
      </c>
      <c r="C1" s="293"/>
      <c r="K1" s="464"/>
      <c r="L1" s="464"/>
    </row>
    <row r="2" spans="1:12" ht="12.75" customHeight="1">
      <c r="A2" s="67"/>
      <c r="B2" s="465" t="s">
        <v>782</v>
      </c>
      <c r="C2" s="465"/>
      <c r="D2" s="465"/>
      <c r="E2" s="465"/>
      <c r="F2" s="465"/>
      <c r="G2" s="465"/>
      <c r="H2" s="465"/>
      <c r="I2" s="465"/>
      <c r="K2" s="464"/>
      <c r="L2" s="464"/>
    </row>
    <row r="3" spans="1:12" ht="3" customHeight="1">
      <c r="K3" s="464"/>
      <c r="L3" s="464"/>
    </row>
    <row r="4" spans="1:12" ht="12.75" customHeight="1">
      <c r="D4" s="68"/>
      <c r="E4" s="68"/>
      <c r="F4" s="68"/>
      <c r="G4" s="68"/>
      <c r="H4" s="466" t="s">
        <v>650</v>
      </c>
      <c r="I4" s="466"/>
      <c r="K4" s="464"/>
      <c r="L4" s="464"/>
    </row>
    <row r="5" spans="1:12" ht="3.6" customHeight="1">
      <c r="K5" s="464"/>
      <c r="L5" s="464"/>
    </row>
    <row r="6" spans="1:12" ht="12.75" customHeight="1">
      <c r="A6" s="260">
        <v>0</v>
      </c>
      <c r="B6" s="467" t="s">
        <v>645</v>
      </c>
      <c r="C6" s="469"/>
      <c r="D6" s="467" t="s">
        <v>651</v>
      </c>
      <c r="E6" s="468"/>
      <c r="F6" s="468"/>
      <c r="G6" s="469"/>
      <c r="H6" s="70" t="s">
        <v>642</v>
      </c>
      <c r="I6" s="70" t="s">
        <v>797</v>
      </c>
      <c r="J6" s="72"/>
    </row>
    <row r="7" spans="1:12" s="64" customFormat="1" ht="68.45" customHeight="1">
      <c r="A7" s="64">
        <f>A6+1</f>
        <v>1</v>
      </c>
      <c r="B7" s="447" t="s">
        <v>804</v>
      </c>
      <c r="C7" s="448"/>
      <c r="D7" s="449"/>
      <c r="E7" s="450"/>
      <c r="F7" s="450"/>
      <c r="G7" s="451"/>
      <c r="H7" s="383"/>
      <c r="I7" s="383"/>
      <c r="J7" s="110"/>
    </row>
    <row r="8" spans="1:12" s="64" customFormat="1" ht="68.45" customHeight="1">
      <c r="A8" s="64">
        <f t="shared" ref="A8:A26" si="0">A7+1</f>
        <v>2</v>
      </c>
      <c r="B8" s="456" t="s">
        <v>805</v>
      </c>
      <c r="C8" s="457"/>
      <c r="D8" s="470"/>
      <c r="E8" s="471"/>
      <c r="F8" s="471"/>
      <c r="G8" s="472"/>
      <c r="H8" s="384"/>
      <c r="I8" s="384"/>
      <c r="J8" s="110"/>
    </row>
    <row r="9" spans="1:12" s="64" customFormat="1" ht="27" customHeight="1">
      <c r="A9" s="64">
        <f t="shared" si="0"/>
        <v>3</v>
      </c>
      <c r="B9" s="476" t="s">
        <v>757</v>
      </c>
      <c r="C9" s="477"/>
      <c r="D9" s="391" t="s">
        <v>770</v>
      </c>
      <c r="E9" s="402" t="s">
        <v>769</v>
      </c>
      <c r="F9" s="392"/>
      <c r="G9" s="393" t="s">
        <v>758</v>
      </c>
      <c r="H9" s="385" t="s">
        <v>762</v>
      </c>
      <c r="I9" s="385"/>
      <c r="J9" s="110"/>
    </row>
    <row r="10" spans="1:12" s="64" customFormat="1" ht="30.75" customHeight="1">
      <c r="A10" s="64">
        <f t="shared" si="0"/>
        <v>4</v>
      </c>
      <c r="B10" s="478" t="s">
        <v>759</v>
      </c>
      <c r="C10" s="479"/>
      <c r="D10" s="394" t="s">
        <v>771</v>
      </c>
      <c r="E10" s="403" t="s">
        <v>769</v>
      </c>
      <c r="F10" s="395"/>
      <c r="G10" s="396" t="s">
        <v>760</v>
      </c>
      <c r="H10" s="76"/>
      <c r="I10" s="76"/>
      <c r="J10" s="110"/>
    </row>
    <row r="11" spans="1:12" s="64" customFormat="1" ht="68.45" customHeight="1">
      <c r="A11" s="64">
        <f t="shared" si="0"/>
        <v>5</v>
      </c>
      <c r="B11" s="454" t="s">
        <v>806</v>
      </c>
      <c r="C11" s="455"/>
      <c r="D11" s="449"/>
      <c r="E11" s="450"/>
      <c r="F11" s="450"/>
      <c r="G11" s="451"/>
      <c r="H11" s="73"/>
      <c r="I11" s="73"/>
      <c r="J11" s="110"/>
    </row>
    <row r="12" spans="1:12" s="64" customFormat="1" ht="68.45" customHeight="1">
      <c r="A12" s="64">
        <f t="shared" si="0"/>
        <v>6</v>
      </c>
      <c r="B12" s="454" t="s">
        <v>807</v>
      </c>
      <c r="C12" s="455"/>
      <c r="D12" s="473"/>
      <c r="E12" s="474"/>
      <c r="F12" s="474"/>
      <c r="G12" s="475"/>
      <c r="H12" s="75"/>
      <c r="I12" s="74"/>
      <c r="J12" s="110"/>
    </row>
    <row r="13" spans="1:12" s="64" customFormat="1" ht="68.45" customHeight="1">
      <c r="A13" s="64">
        <f t="shared" si="0"/>
        <v>7</v>
      </c>
      <c r="B13" s="447" t="s">
        <v>808</v>
      </c>
      <c r="C13" s="448"/>
      <c r="D13" s="449"/>
      <c r="E13" s="450"/>
      <c r="F13" s="450"/>
      <c r="G13" s="451"/>
      <c r="H13" s="73"/>
      <c r="I13" s="73"/>
      <c r="J13" s="110"/>
    </row>
    <row r="14" spans="1:12" s="64" customFormat="1" ht="68.45" customHeight="1">
      <c r="A14" s="64">
        <f t="shared" si="0"/>
        <v>8</v>
      </c>
      <c r="B14" s="447" t="s">
        <v>809</v>
      </c>
      <c r="C14" s="448"/>
      <c r="D14" s="473"/>
      <c r="E14" s="474"/>
      <c r="F14" s="474"/>
      <c r="G14" s="475"/>
      <c r="H14" s="75"/>
      <c r="I14" s="74"/>
      <c r="J14" s="110"/>
    </row>
    <row r="15" spans="1:12" s="64" customFormat="1" ht="68.45" customHeight="1">
      <c r="A15" s="64">
        <f t="shared" si="0"/>
        <v>9</v>
      </c>
      <c r="B15" s="447" t="s">
        <v>810</v>
      </c>
      <c r="C15" s="448"/>
      <c r="D15" s="449"/>
      <c r="E15" s="450"/>
      <c r="F15" s="450"/>
      <c r="G15" s="451"/>
      <c r="H15" s="73"/>
      <c r="I15" s="73"/>
      <c r="J15" s="110"/>
    </row>
    <row r="16" spans="1:12" s="64" customFormat="1" ht="68.45" customHeight="1">
      <c r="A16" s="64">
        <f t="shared" si="0"/>
        <v>10</v>
      </c>
      <c r="B16" s="456" t="s">
        <v>811</v>
      </c>
      <c r="C16" s="457"/>
      <c r="D16" s="461"/>
      <c r="E16" s="462"/>
      <c r="F16" s="462"/>
      <c r="G16" s="463"/>
      <c r="H16" s="452"/>
      <c r="I16" s="452"/>
      <c r="J16" s="47"/>
    </row>
    <row r="17" spans="1:10" s="64" customFormat="1" ht="27" customHeight="1">
      <c r="A17" s="64">
        <f t="shared" si="0"/>
        <v>11</v>
      </c>
      <c r="B17" s="458"/>
      <c r="C17" s="459"/>
      <c r="D17" s="386" t="s">
        <v>772</v>
      </c>
      <c r="E17" s="404" t="s">
        <v>769</v>
      </c>
      <c r="F17" s="387"/>
      <c r="G17" s="388" t="s">
        <v>761</v>
      </c>
      <c r="H17" s="453"/>
      <c r="I17" s="453"/>
      <c r="J17" s="47"/>
    </row>
    <row r="18" spans="1:10" s="64" customFormat="1" ht="68.45" customHeight="1">
      <c r="A18" s="64">
        <f t="shared" si="0"/>
        <v>12</v>
      </c>
      <c r="B18" s="447" t="s">
        <v>812</v>
      </c>
      <c r="C18" s="448"/>
      <c r="D18" s="449"/>
      <c r="E18" s="450"/>
      <c r="F18" s="450"/>
      <c r="G18" s="451"/>
      <c r="H18" s="73"/>
      <c r="I18" s="73"/>
      <c r="J18" s="110"/>
    </row>
    <row r="19" spans="1:10" s="64" customFormat="1" ht="68.45" customHeight="1">
      <c r="A19" s="64">
        <f t="shared" si="0"/>
        <v>13</v>
      </c>
      <c r="B19" s="447" t="s">
        <v>813</v>
      </c>
      <c r="C19" s="448"/>
      <c r="D19" s="449"/>
      <c r="E19" s="450"/>
      <c r="F19" s="450"/>
      <c r="G19" s="451"/>
      <c r="H19" s="73"/>
      <c r="I19" s="73"/>
      <c r="J19" s="110"/>
    </row>
    <row r="20" spans="1:10" s="64" customFormat="1" ht="68.45" customHeight="1">
      <c r="A20" s="64">
        <f t="shared" si="0"/>
        <v>14</v>
      </c>
      <c r="B20" s="447" t="s">
        <v>814</v>
      </c>
      <c r="C20" s="448"/>
      <c r="D20" s="449"/>
      <c r="E20" s="450"/>
      <c r="F20" s="450"/>
      <c r="G20" s="451"/>
      <c r="H20" s="76"/>
      <c r="I20" s="73"/>
      <c r="J20" s="110"/>
    </row>
    <row r="21" spans="1:10" s="64" customFormat="1" ht="68.45" customHeight="1">
      <c r="A21" s="64">
        <f t="shared" si="0"/>
        <v>15</v>
      </c>
      <c r="B21" s="447" t="s">
        <v>815</v>
      </c>
      <c r="C21" s="448"/>
      <c r="D21" s="447"/>
      <c r="E21" s="460"/>
      <c r="F21" s="460"/>
      <c r="G21" s="448"/>
      <c r="H21" s="76"/>
      <c r="I21" s="73"/>
    </row>
    <row r="22" spans="1:10" s="64" customFormat="1" ht="68.45" customHeight="1">
      <c r="A22" s="64">
        <f t="shared" si="0"/>
        <v>16</v>
      </c>
      <c r="B22" s="447" t="s">
        <v>816</v>
      </c>
      <c r="C22" s="448"/>
      <c r="D22" s="449"/>
      <c r="E22" s="450"/>
      <c r="F22" s="450"/>
      <c r="G22" s="451"/>
      <c r="H22" s="76"/>
      <c r="I22" s="73"/>
    </row>
    <row r="23" spans="1:10" s="64" customFormat="1" ht="68.45" customHeight="1">
      <c r="A23" s="64">
        <f t="shared" si="0"/>
        <v>17</v>
      </c>
      <c r="B23" s="447" t="s">
        <v>817</v>
      </c>
      <c r="C23" s="448"/>
      <c r="D23" s="449"/>
      <c r="E23" s="450"/>
      <c r="F23" s="450"/>
      <c r="G23" s="451"/>
      <c r="H23" s="76"/>
      <c r="I23" s="73"/>
    </row>
    <row r="24" spans="1:10" s="64" customFormat="1" ht="68.45" customHeight="1">
      <c r="A24" s="64">
        <f t="shared" si="0"/>
        <v>18</v>
      </c>
      <c r="B24" s="454" t="s">
        <v>818</v>
      </c>
      <c r="C24" s="455"/>
      <c r="D24" s="408"/>
      <c r="E24" s="409"/>
      <c r="F24" s="409"/>
      <c r="G24" s="410"/>
      <c r="H24" s="76"/>
      <c r="I24" s="73"/>
    </row>
    <row r="25" spans="1:10" s="64" customFormat="1" ht="68.45" customHeight="1">
      <c r="A25" s="64">
        <f t="shared" si="0"/>
        <v>19</v>
      </c>
      <c r="B25" s="454" t="s">
        <v>819</v>
      </c>
      <c r="C25" s="455"/>
      <c r="D25" s="413"/>
      <c r="E25" s="414"/>
      <c r="F25" s="414"/>
      <c r="G25" s="415"/>
      <c r="H25" s="76"/>
      <c r="I25" s="73"/>
    </row>
    <row r="26" spans="1:10" s="64" customFormat="1" ht="68.45" customHeight="1">
      <c r="A26" s="64">
        <f t="shared" si="0"/>
        <v>20</v>
      </c>
      <c r="B26" s="454" t="s">
        <v>820</v>
      </c>
      <c r="C26" s="455"/>
      <c r="D26" s="439"/>
      <c r="E26" s="440"/>
      <c r="F26" s="440"/>
      <c r="G26" s="441"/>
      <c r="H26" s="76"/>
      <c r="I26" s="73"/>
    </row>
    <row r="27" spans="1:10" s="64" customFormat="1" ht="68.45" customHeight="1">
      <c r="B27" s="447" t="s">
        <v>652</v>
      </c>
      <c r="C27" s="448"/>
      <c r="D27" s="449"/>
      <c r="E27" s="450"/>
      <c r="F27" s="450"/>
      <c r="G27" s="451"/>
      <c r="H27" s="73"/>
      <c r="I27" s="73"/>
    </row>
    <row r="28" spans="1:10" s="64" customFormat="1" hidden="1" outlineLevel="1">
      <c r="A28" s="64">
        <f>A22+1</f>
        <v>17</v>
      </c>
      <c r="B28" s="73"/>
      <c r="C28" s="76"/>
      <c r="D28" s="75"/>
      <c r="E28" s="389"/>
      <c r="F28" s="389"/>
      <c r="G28" s="389"/>
      <c r="H28" s="389"/>
      <c r="I28" s="389"/>
    </row>
    <row r="29" spans="1:10" s="64" customFormat="1" hidden="1" outlineLevel="1">
      <c r="A29" s="64">
        <f t="shared" ref="A29:A38" si="1">A28+1</f>
        <v>18</v>
      </c>
      <c r="B29" s="73"/>
      <c r="C29" s="76"/>
      <c r="D29" s="76"/>
      <c r="E29" s="390"/>
      <c r="F29" s="390"/>
      <c r="G29" s="390"/>
      <c r="H29" s="390"/>
      <c r="I29" s="390"/>
    </row>
    <row r="30" spans="1:10" s="64" customFormat="1" hidden="1" outlineLevel="1">
      <c r="A30" s="64">
        <f t="shared" si="1"/>
        <v>19</v>
      </c>
      <c r="B30" s="73"/>
      <c r="C30" s="76"/>
      <c r="D30" s="76"/>
      <c r="E30" s="390"/>
      <c r="F30" s="390"/>
      <c r="G30" s="390"/>
      <c r="H30" s="390"/>
      <c r="I30" s="390"/>
    </row>
    <row r="31" spans="1:10" s="64" customFormat="1" hidden="1" outlineLevel="1">
      <c r="A31" s="64">
        <f t="shared" si="1"/>
        <v>20</v>
      </c>
      <c r="B31" s="73"/>
      <c r="C31" s="76"/>
      <c r="D31" s="76"/>
      <c r="E31" s="390"/>
      <c r="F31" s="390"/>
      <c r="G31" s="390"/>
      <c r="H31" s="390"/>
      <c r="I31" s="390"/>
    </row>
    <row r="32" spans="1:10" s="64" customFormat="1" hidden="1" outlineLevel="1">
      <c r="A32" s="64">
        <f t="shared" si="1"/>
        <v>21</v>
      </c>
      <c r="B32" s="73"/>
      <c r="C32" s="76"/>
      <c r="D32" s="76"/>
      <c r="E32" s="390"/>
      <c r="F32" s="390"/>
      <c r="G32" s="390"/>
      <c r="H32" s="390"/>
      <c r="I32" s="390"/>
    </row>
    <row r="33" spans="1:9" s="64" customFormat="1" hidden="1" outlineLevel="1">
      <c r="A33" s="64">
        <f t="shared" si="1"/>
        <v>22</v>
      </c>
      <c r="B33" s="73"/>
      <c r="C33" s="76"/>
      <c r="D33" s="76"/>
      <c r="E33" s="390"/>
      <c r="F33" s="390"/>
      <c r="G33" s="390"/>
      <c r="H33" s="390"/>
      <c r="I33" s="390"/>
    </row>
    <row r="34" spans="1:9" s="64" customFormat="1" hidden="1" outlineLevel="1">
      <c r="A34" s="64">
        <f t="shared" si="1"/>
        <v>23</v>
      </c>
      <c r="B34" s="73"/>
      <c r="C34" s="76"/>
      <c r="D34" s="76"/>
      <c r="E34" s="390"/>
      <c r="F34" s="390"/>
      <c r="G34" s="390"/>
      <c r="H34" s="390"/>
      <c r="I34" s="390"/>
    </row>
    <row r="35" spans="1:9" s="64" customFormat="1" hidden="1" outlineLevel="1">
      <c r="A35" s="64">
        <f t="shared" si="1"/>
        <v>24</v>
      </c>
      <c r="B35" s="73"/>
      <c r="C35" s="76"/>
      <c r="D35" s="76"/>
      <c r="E35" s="390"/>
      <c r="F35" s="390"/>
      <c r="G35" s="390"/>
      <c r="H35" s="390"/>
      <c r="I35" s="390"/>
    </row>
    <row r="36" spans="1:9" s="64" customFormat="1" hidden="1" outlineLevel="1">
      <c r="A36" s="64">
        <f t="shared" si="1"/>
        <v>25</v>
      </c>
      <c r="B36" s="73"/>
      <c r="C36" s="76"/>
      <c r="D36" s="76"/>
      <c r="E36" s="390"/>
      <c r="F36" s="390"/>
      <c r="G36" s="390"/>
      <c r="H36" s="390"/>
      <c r="I36" s="390"/>
    </row>
    <row r="37" spans="1:9" s="64" customFormat="1" hidden="1" outlineLevel="1">
      <c r="A37" s="64">
        <f t="shared" si="1"/>
        <v>26</v>
      </c>
      <c r="B37" s="73"/>
      <c r="C37" s="76"/>
      <c r="D37" s="76"/>
      <c r="E37" s="390"/>
      <c r="F37" s="390"/>
      <c r="G37" s="390"/>
      <c r="H37" s="390"/>
      <c r="I37" s="390"/>
    </row>
    <row r="38" spans="1:9" s="64" customFormat="1" hidden="1" outlineLevel="1">
      <c r="A38" s="64">
        <f t="shared" si="1"/>
        <v>27</v>
      </c>
      <c r="B38" s="73"/>
      <c r="C38" s="76"/>
      <c r="D38" s="76"/>
      <c r="E38" s="390"/>
      <c r="F38" s="390"/>
      <c r="G38" s="390"/>
      <c r="H38" s="390"/>
      <c r="I38" s="390"/>
    </row>
    <row r="39" spans="1:9" collapsed="1"/>
  </sheetData>
  <customSheetViews>
    <customSheetView guid="{9B008D34-F000-412D-B848-95502D7DC370}" scale="85" showPageBreaks="1" printArea="1" hiddenRows="1" view="pageBreakPreview">
      <pane ySplit="6" topLeftCell="A24" activePane="bottomLeft" state="frozen"/>
      <selection pane="bottomLeft" activeCell="D27" sqref="D27"/>
      <pageMargins left="0.39370078740157483" right="0.39370078740157483" top="0.59055118110236227" bottom="0.39370078740157483" header="0.31496062992125984" footer="0.31496062992125984"/>
      <printOptions horizontalCentered="1"/>
      <pageSetup paperSize="9" scale="50" orientation="portrait" blackAndWhite="1" r:id="rId1"/>
    </customSheetView>
  </customSheetViews>
  <mergeCells count="42">
    <mergeCell ref="D15:G15"/>
    <mergeCell ref="B13:C13"/>
    <mergeCell ref="B14:C14"/>
    <mergeCell ref="B15:C15"/>
    <mergeCell ref="D8:G8"/>
    <mergeCell ref="D11:G11"/>
    <mergeCell ref="D12:G12"/>
    <mergeCell ref="D13:G13"/>
    <mergeCell ref="D14:G14"/>
    <mergeCell ref="B8:C8"/>
    <mergeCell ref="B9:C9"/>
    <mergeCell ref="B10:C10"/>
    <mergeCell ref="B11:C11"/>
    <mergeCell ref="B12:C12"/>
    <mergeCell ref="K1:L5"/>
    <mergeCell ref="B2:I2"/>
    <mergeCell ref="H4:I4"/>
    <mergeCell ref="D6:G6"/>
    <mergeCell ref="D7:G7"/>
    <mergeCell ref="B6:C6"/>
    <mergeCell ref="B7:C7"/>
    <mergeCell ref="I16:I17"/>
    <mergeCell ref="D18:G18"/>
    <mergeCell ref="D19:G19"/>
    <mergeCell ref="D20:G20"/>
    <mergeCell ref="D21:G21"/>
    <mergeCell ref="D16:G16"/>
    <mergeCell ref="B18:C18"/>
    <mergeCell ref="B19:C19"/>
    <mergeCell ref="B20:C20"/>
    <mergeCell ref="D27:G27"/>
    <mergeCell ref="H16:H17"/>
    <mergeCell ref="D22:G22"/>
    <mergeCell ref="D23:G23"/>
    <mergeCell ref="B27:C27"/>
    <mergeCell ref="B21:C21"/>
    <mergeCell ref="B22:C22"/>
    <mergeCell ref="B23:C23"/>
    <mergeCell ref="B24:C24"/>
    <mergeCell ref="B25:C25"/>
    <mergeCell ref="B16:C17"/>
    <mergeCell ref="B26:C26"/>
  </mergeCells>
  <phoneticPr fontId="2"/>
  <printOptions horizontalCentered="1"/>
  <pageMargins left="0.98425196850393704" right="0.98425196850393704" top="0.98425196850393704" bottom="0.98425196850393704" header="0.31496062992125984" footer="0.31496062992125984"/>
  <pageSetup paperSize="9" scale="55"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F50"/>
  <sheetViews>
    <sheetView view="pageBreakPreview" topLeftCell="A7" zoomScale="85" zoomScaleNormal="85" zoomScaleSheetLayoutView="85" workbookViewId="0">
      <selection activeCell="L6" sqref="L6"/>
    </sheetView>
  </sheetViews>
  <sheetFormatPr defaultColWidth="9" defaultRowHeight="13.5"/>
  <cols>
    <col min="1" max="1" width="5.875" style="356" customWidth="1"/>
    <col min="2" max="3" width="25.375" style="356" customWidth="1"/>
    <col min="4" max="5" width="9" style="356"/>
    <col min="6" max="6" width="5.875" style="356" customWidth="1"/>
    <col min="7" max="16384" width="9" style="356"/>
  </cols>
  <sheetData>
    <row r="1" spans="1:6" ht="27.75" customHeight="1">
      <c r="A1" s="355" t="s">
        <v>756</v>
      </c>
    </row>
    <row r="2" spans="1:6" ht="18.75" customHeight="1">
      <c r="A2" s="355"/>
    </row>
    <row r="3" spans="1:6" ht="40.5" customHeight="1">
      <c r="A3" s="483" t="s">
        <v>753</v>
      </c>
      <c r="B3" s="483"/>
      <c r="C3" s="483"/>
      <c r="D3" s="483"/>
      <c r="E3" s="483"/>
      <c r="F3" s="483"/>
    </row>
    <row r="4" spans="1:6" ht="18.75" customHeight="1">
      <c r="A4" s="355"/>
    </row>
    <row r="5" spans="1:6" ht="407.25" customHeight="1">
      <c r="B5" s="480"/>
      <c r="C5" s="481"/>
      <c r="D5" s="481"/>
      <c r="E5" s="482"/>
    </row>
    <row r="6" spans="1:6" ht="27.75" customHeight="1">
      <c r="A6" s="357" t="s">
        <v>754</v>
      </c>
      <c r="F6" s="358"/>
    </row>
    <row r="7" spans="1:6" ht="27.75" customHeight="1">
      <c r="A7" s="357" t="s">
        <v>755</v>
      </c>
      <c r="F7" s="358"/>
    </row>
    <row r="8" spans="1:6" ht="40.5" customHeight="1">
      <c r="B8" s="359" t="s">
        <v>750</v>
      </c>
      <c r="C8" s="360"/>
      <c r="D8" s="361"/>
    </row>
    <row r="9" spans="1:6" ht="40.5" customHeight="1">
      <c r="B9" s="359" t="s">
        <v>751</v>
      </c>
      <c r="C9" s="360"/>
      <c r="D9" s="361"/>
    </row>
    <row r="10" spans="1:6" ht="40.5" customHeight="1">
      <c r="B10" s="362" t="s">
        <v>752</v>
      </c>
      <c r="C10" s="363">
        <f>C9-C8</f>
        <v>0</v>
      </c>
    </row>
    <row r="11" spans="1:6" ht="40.5" customHeight="1"/>
    <row r="12" spans="1:6" ht="40.5" customHeight="1"/>
    <row r="13" spans="1:6" ht="40.5" customHeight="1"/>
    <row r="14" spans="1:6" ht="40.5" customHeight="1"/>
    <row r="15" spans="1:6" ht="40.5" customHeight="1"/>
    <row r="16" spans="1:6" ht="40.5" customHeight="1"/>
    <row r="17" ht="40.5" customHeight="1"/>
    <row r="18" ht="40.5" customHeight="1"/>
    <row r="19" ht="40.5" customHeight="1"/>
    <row r="20" ht="40.5" customHeight="1"/>
    <row r="21" ht="40.5" customHeight="1"/>
    <row r="22" ht="40.5" customHeight="1"/>
    <row r="23" ht="40.5" customHeight="1"/>
    <row r="24" ht="40.5" customHeight="1"/>
    <row r="25" ht="40.5" customHeight="1"/>
    <row r="26" ht="40.5" customHeight="1"/>
    <row r="27" ht="40.5" customHeight="1"/>
    <row r="28" ht="40.5" customHeight="1"/>
    <row r="29" ht="40.5" customHeight="1"/>
    <row r="30" ht="40.5" customHeight="1"/>
    <row r="31" ht="40.5" customHeight="1"/>
    <row r="32"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row r="49" ht="40.5" customHeight="1"/>
    <row r="50" ht="40.5" customHeight="1"/>
  </sheetData>
  <customSheetViews>
    <customSheetView guid="{9B008D34-F000-412D-B848-95502D7DC370}" scale="85" showPageBreaks="1" printArea="1" view="pageBreakPreview" topLeftCell="A4">
      <selection activeCell="I5" sqref="I5"/>
      <pageMargins left="0.7" right="0.7" top="0.75" bottom="0.75" header="0.3" footer="0.3"/>
      <pageSetup paperSize="9" orientation="portrait" r:id="rId1"/>
    </customSheetView>
  </customSheetViews>
  <mergeCells count="2">
    <mergeCell ref="B5:E5"/>
    <mergeCell ref="A3:F3"/>
  </mergeCells>
  <phoneticPr fontId="2"/>
  <printOptions horizontalCentered="1"/>
  <pageMargins left="0.98425196850393704" right="0.98425196850393704" top="0.98425196850393704" bottom="0.98425196850393704"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T29"/>
  <sheetViews>
    <sheetView view="pageBreakPreview" zoomScale="90" zoomScaleNormal="70" zoomScaleSheetLayoutView="90" workbookViewId="0">
      <pane xSplit="2" ySplit="7" topLeftCell="C20" activePane="bottomRight" state="frozen"/>
      <selection activeCell="E20" sqref="E20"/>
      <selection pane="topRight" activeCell="E20" sqref="E20"/>
      <selection pane="bottomLeft" activeCell="E20" sqref="E20"/>
      <selection pane="bottomRight" activeCell="B21" sqref="B21:C21"/>
    </sheetView>
  </sheetViews>
  <sheetFormatPr defaultColWidth="12.625" defaultRowHeight="12"/>
  <cols>
    <col min="1" max="1" width="4" style="56" bestFit="1" customWidth="1"/>
    <col min="2" max="2" width="3.875" style="56" customWidth="1"/>
    <col min="3" max="3" width="27.75" style="56" customWidth="1"/>
    <col min="4" max="13" width="16.125" style="56" customWidth="1"/>
    <col min="14" max="14" width="16.125" style="366" customWidth="1"/>
    <col min="15" max="17" width="16.125" style="56" customWidth="1"/>
    <col min="18" max="18" width="39.375" style="56" customWidth="1"/>
    <col min="19" max="19" width="3" style="56" bestFit="1" customWidth="1"/>
    <col min="20" max="20" width="10.75" style="56" hidden="1" customWidth="1"/>
    <col min="21" max="16384" width="12.625" style="56"/>
  </cols>
  <sheetData>
    <row r="1" spans="1:20" ht="12.75" customHeight="1">
      <c r="B1" s="293" t="s">
        <v>147</v>
      </c>
      <c r="C1" s="293"/>
    </row>
    <row r="2" spans="1:20" ht="12.75" customHeight="1">
      <c r="B2" s="488" t="s">
        <v>763</v>
      </c>
      <c r="C2" s="488"/>
      <c r="D2" s="488"/>
      <c r="E2" s="488"/>
      <c r="F2" s="488"/>
      <c r="G2" s="488"/>
      <c r="H2" s="488"/>
      <c r="I2" s="488"/>
      <c r="J2" s="488"/>
      <c r="K2" s="488"/>
      <c r="L2" s="488"/>
      <c r="M2" s="488"/>
      <c r="N2" s="488"/>
      <c r="O2" s="488"/>
      <c r="P2" s="488"/>
      <c r="Q2" s="488"/>
      <c r="R2" s="488"/>
    </row>
    <row r="3" spans="1:20" ht="12.75" customHeight="1">
      <c r="N3" s="489" t="s">
        <v>650</v>
      </c>
      <c r="O3" s="489"/>
      <c r="P3" s="489"/>
      <c r="Q3" s="489"/>
      <c r="R3" s="489"/>
      <c r="S3" s="68"/>
    </row>
    <row r="4" spans="1:20" ht="4.1500000000000004" customHeight="1">
      <c r="F4" s="68"/>
      <c r="G4" s="68"/>
      <c r="I4" s="68"/>
    </row>
    <row r="5" spans="1:20" ht="51.6" customHeight="1">
      <c r="B5" s="490" t="s">
        <v>645</v>
      </c>
      <c r="C5" s="491"/>
      <c r="D5" s="79" t="s">
        <v>595</v>
      </c>
      <c r="E5" s="78" t="s">
        <v>596</v>
      </c>
      <c r="F5" s="78" t="s">
        <v>597</v>
      </c>
      <c r="G5" s="78" t="s">
        <v>691</v>
      </c>
      <c r="H5" s="77" t="s">
        <v>14</v>
      </c>
      <c r="I5" s="78" t="s">
        <v>610</v>
      </c>
      <c r="J5" s="79" t="s">
        <v>614</v>
      </c>
      <c r="K5" s="79" t="s">
        <v>157</v>
      </c>
      <c r="L5" s="79" t="s">
        <v>684</v>
      </c>
      <c r="M5" s="79" t="s">
        <v>654</v>
      </c>
      <c r="N5" s="378" t="s">
        <v>685</v>
      </c>
      <c r="O5" s="398" t="s">
        <v>764</v>
      </c>
      <c r="P5" s="398" t="s">
        <v>799</v>
      </c>
      <c r="Q5" s="399" t="s">
        <v>766</v>
      </c>
      <c r="R5" s="79" t="s">
        <v>838</v>
      </c>
      <c r="T5" s="160"/>
    </row>
    <row r="6" spans="1:20" s="364" customFormat="1" ht="24">
      <c r="B6" s="115"/>
      <c r="C6" s="81"/>
      <c r="D6" s="80" t="s">
        <v>611</v>
      </c>
      <c r="E6" s="80" t="s">
        <v>612</v>
      </c>
      <c r="F6" s="80" t="s">
        <v>602</v>
      </c>
      <c r="G6" s="80" t="s">
        <v>603</v>
      </c>
      <c r="H6" s="108" t="s">
        <v>615</v>
      </c>
      <c r="I6" s="80" t="s">
        <v>613</v>
      </c>
      <c r="J6" s="280" t="s">
        <v>617</v>
      </c>
      <c r="K6" s="80" t="s">
        <v>653</v>
      </c>
      <c r="L6" s="80"/>
      <c r="M6" s="80"/>
      <c r="N6" s="379" t="s">
        <v>616</v>
      </c>
      <c r="O6" s="400" t="s">
        <v>798</v>
      </c>
      <c r="P6" s="400" t="s">
        <v>687</v>
      </c>
      <c r="Q6" s="400" t="s">
        <v>768</v>
      </c>
      <c r="R6" s="80"/>
    </row>
    <row r="7" spans="1:20">
      <c r="A7" s="260"/>
      <c r="B7" s="123"/>
      <c r="C7" s="84"/>
      <c r="D7" s="85" t="s">
        <v>10</v>
      </c>
      <c r="E7" s="85" t="s">
        <v>10</v>
      </c>
      <c r="F7" s="85" t="s">
        <v>10</v>
      </c>
      <c r="G7" s="85" t="s">
        <v>10</v>
      </c>
      <c r="H7" s="85" t="s">
        <v>10</v>
      </c>
      <c r="I7" s="85" t="s">
        <v>10</v>
      </c>
      <c r="J7" s="85" t="s">
        <v>10</v>
      </c>
      <c r="K7" s="85" t="s">
        <v>10</v>
      </c>
      <c r="L7" s="85" t="s">
        <v>10</v>
      </c>
      <c r="M7" s="85" t="s">
        <v>10</v>
      </c>
      <c r="N7" s="380"/>
      <c r="O7" s="380" t="s">
        <v>10</v>
      </c>
      <c r="P7" s="380" t="s">
        <v>10</v>
      </c>
      <c r="Q7" s="380" t="s">
        <v>10</v>
      </c>
      <c r="R7" s="85"/>
      <c r="T7" s="173"/>
    </row>
    <row r="8" spans="1:20" s="64" customFormat="1" ht="56.25" customHeight="1">
      <c r="A8" s="64">
        <v>1</v>
      </c>
      <c r="B8" s="492" t="s">
        <v>821</v>
      </c>
      <c r="C8" s="493"/>
      <c r="D8" s="102"/>
      <c r="E8" s="102"/>
      <c r="F8" s="102"/>
      <c r="G8" s="102"/>
      <c r="H8" s="103">
        <f t="shared" ref="H8" si="0">MIN(F8,G8)</f>
        <v>0</v>
      </c>
      <c r="I8" s="103">
        <f>D8-E8</f>
        <v>0</v>
      </c>
      <c r="J8" s="103">
        <f>ROUNDDOWN(MIN(H8,I8),-3)</f>
        <v>0</v>
      </c>
      <c r="K8" s="102"/>
      <c r="L8" s="102"/>
      <c r="M8" s="102"/>
      <c r="N8" s="381" t="s">
        <v>728</v>
      </c>
      <c r="O8" s="117">
        <f>ROUNDDOWN(MIN(J8,K8),-3)</f>
        <v>0</v>
      </c>
      <c r="P8" s="117"/>
      <c r="Q8" s="117"/>
      <c r="R8" s="205"/>
      <c r="S8" s="258"/>
      <c r="T8" s="170" t="str">
        <f>IFERROR(VLOOKUP(#REF!,[2]【参考】算出区分!$C$2:$E$67,2,0),"")</f>
        <v/>
      </c>
    </row>
    <row r="9" spans="1:20" s="64" customFormat="1" ht="56.25" customHeight="1">
      <c r="A9" s="64">
        <v>2</v>
      </c>
      <c r="B9" s="484" t="s">
        <v>822</v>
      </c>
      <c r="C9" s="485"/>
      <c r="D9" s="102"/>
      <c r="E9" s="102"/>
      <c r="F9" s="102"/>
      <c r="G9" s="102"/>
      <c r="H9" s="103">
        <f t="shared" ref="H9:H21" si="1">MIN(F9,G9)</f>
        <v>0</v>
      </c>
      <c r="I9" s="103">
        <f>D9-E9</f>
        <v>0</v>
      </c>
      <c r="J9" s="103">
        <f t="shared" ref="J9:J21" si="2">ROUNDDOWN(MIN(H9,I9),-3)</f>
        <v>0</v>
      </c>
      <c r="K9" s="102"/>
      <c r="L9" s="102"/>
      <c r="M9" s="102"/>
      <c r="N9" s="381" t="s">
        <v>727</v>
      </c>
      <c r="O9" s="117">
        <f t="shared" ref="O9:O24" si="3">ROUNDDOWN(MIN(J9,K9),-3)</f>
        <v>0</v>
      </c>
      <c r="P9" s="117"/>
      <c r="Q9" s="117"/>
      <c r="R9" s="205"/>
      <c r="S9" s="258"/>
      <c r="T9" s="170" t="str">
        <f>IFERROR(VLOOKUP(#REF!,[2]【参考】算出区分!$C$2:$E$67,2,0),"")</f>
        <v/>
      </c>
    </row>
    <row r="10" spans="1:20" s="64" customFormat="1" ht="56.25" customHeight="1">
      <c r="A10" s="64">
        <v>3</v>
      </c>
      <c r="B10" s="486" t="s">
        <v>823</v>
      </c>
      <c r="C10" s="487"/>
      <c r="D10" s="102"/>
      <c r="E10" s="102"/>
      <c r="F10" s="102"/>
      <c r="G10" s="102"/>
      <c r="H10" s="103">
        <f t="shared" si="1"/>
        <v>0</v>
      </c>
      <c r="I10" s="103">
        <f t="shared" ref="I10:I21" si="4">D10-E10</f>
        <v>0</v>
      </c>
      <c r="J10" s="103">
        <f t="shared" si="2"/>
        <v>0</v>
      </c>
      <c r="K10" s="102"/>
      <c r="L10" s="102"/>
      <c r="M10" s="102"/>
      <c r="N10" s="381" t="s">
        <v>727</v>
      </c>
      <c r="O10" s="117">
        <f t="shared" si="3"/>
        <v>0</v>
      </c>
      <c r="P10" s="117"/>
      <c r="Q10" s="117"/>
      <c r="R10" s="205"/>
      <c r="S10" s="258"/>
      <c r="T10" s="170" t="str">
        <f>IFERROR(VLOOKUP(#REF!,[2]【参考】算出区分!$C$2:$E$67,2,0),"")</f>
        <v/>
      </c>
    </row>
    <row r="11" spans="1:20" s="64" customFormat="1" ht="56.25" customHeight="1">
      <c r="A11" s="64">
        <v>4</v>
      </c>
      <c r="B11" s="486" t="s">
        <v>824</v>
      </c>
      <c r="C11" s="487"/>
      <c r="D11" s="102"/>
      <c r="E11" s="102"/>
      <c r="F11" s="102"/>
      <c r="G11" s="102"/>
      <c r="H11" s="103">
        <f>MIN(F11,G11)</f>
        <v>0</v>
      </c>
      <c r="I11" s="103">
        <f>D11-E11</f>
        <v>0</v>
      </c>
      <c r="J11" s="103">
        <f t="shared" si="2"/>
        <v>0</v>
      </c>
      <c r="K11" s="102"/>
      <c r="L11" s="102"/>
      <c r="M11" s="102"/>
      <c r="N11" s="381" t="s">
        <v>727</v>
      </c>
      <c r="O11" s="117">
        <f t="shared" si="3"/>
        <v>0</v>
      </c>
      <c r="P11" s="117"/>
      <c r="Q11" s="117"/>
      <c r="R11" s="205"/>
      <c r="S11" s="258"/>
      <c r="T11" s="170" t="str">
        <f>IFERROR(VLOOKUP(#REF!,[2]【参考】算出区分!$C$2:$E$67,2,0),"")</f>
        <v/>
      </c>
    </row>
    <row r="12" spans="1:20" s="64" customFormat="1" ht="56.25" customHeight="1">
      <c r="A12" s="64">
        <v>5</v>
      </c>
      <c r="B12" s="484" t="s">
        <v>825</v>
      </c>
      <c r="C12" s="485"/>
      <c r="D12" s="102"/>
      <c r="E12" s="102"/>
      <c r="F12" s="102"/>
      <c r="G12" s="102"/>
      <c r="H12" s="103">
        <f t="shared" ref="H12" si="5">MIN(F12,G12)</f>
        <v>0</v>
      </c>
      <c r="I12" s="103">
        <f t="shared" ref="I12" si="6">D12-E12</f>
        <v>0</v>
      </c>
      <c r="J12" s="103">
        <f t="shared" si="2"/>
        <v>0</v>
      </c>
      <c r="K12" s="102"/>
      <c r="L12" s="102"/>
      <c r="M12" s="102"/>
      <c r="N12" s="381" t="s">
        <v>727</v>
      </c>
      <c r="O12" s="117">
        <f t="shared" si="3"/>
        <v>0</v>
      </c>
      <c r="P12" s="117"/>
      <c r="Q12" s="117"/>
      <c r="R12" s="205"/>
      <c r="S12" s="258"/>
      <c r="T12" s="170" t="str">
        <f>IFERROR(VLOOKUP(#REF!,[3]【参考】算出区分!$C$2:$E$67,2,0),"")</f>
        <v/>
      </c>
    </row>
    <row r="13" spans="1:20" s="64" customFormat="1" ht="56.25" customHeight="1">
      <c r="A13" s="64">
        <v>6</v>
      </c>
      <c r="B13" s="484" t="s">
        <v>809</v>
      </c>
      <c r="C13" s="485"/>
      <c r="D13" s="102"/>
      <c r="E13" s="102"/>
      <c r="F13" s="102"/>
      <c r="G13" s="102"/>
      <c r="H13" s="103">
        <f t="shared" si="1"/>
        <v>0</v>
      </c>
      <c r="I13" s="103">
        <f t="shared" si="4"/>
        <v>0</v>
      </c>
      <c r="J13" s="103">
        <f t="shared" si="2"/>
        <v>0</v>
      </c>
      <c r="K13" s="102"/>
      <c r="L13" s="102"/>
      <c r="M13" s="102"/>
      <c r="N13" s="381" t="s">
        <v>727</v>
      </c>
      <c r="O13" s="117">
        <f t="shared" si="3"/>
        <v>0</v>
      </c>
      <c r="P13" s="117"/>
      <c r="Q13" s="117"/>
      <c r="R13" s="205"/>
      <c r="S13" s="258"/>
      <c r="T13" s="170" t="str">
        <f>IFERROR(VLOOKUP(#REF!,[2]【参考】算出区分!$C$2:$E$67,2,0),"")</f>
        <v/>
      </c>
    </row>
    <row r="14" spans="1:20" s="64" customFormat="1" ht="56.25" customHeight="1">
      <c r="A14" s="64">
        <v>7</v>
      </c>
      <c r="B14" s="484" t="s">
        <v>810</v>
      </c>
      <c r="C14" s="485"/>
      <c r="D14" s="102"/>
      <c r="E14" s="102"/>
      <c r="F14" s="102"/>
      <c r="G14" s="102"/>
      <c r="H14" s="103">
        <f t="shared" si="1"/>
        <v>0</v>
      </c>
      <c r="I14" s="103">
        <f t="shared" si="4"/>
        <v>0</v>
      </c>
      <c r="J14" s="103">
        <f t="shared" si="2"/>
        <v>0</v>
      </c>
      <c r="K14" s="102"/>
      <c r="L14" s="102"/>
      <c r="M14" s="102"/>
      <c r="N14" s="381" t="s">
        <v>727</v>
      </c>
      <c r="O14" s="117">
        <f t="shared" si="3"/>
        <v>0</v>
      </c>
      <c r="P14" s="117"/>
      <c r="Q14" s="117"/>
      <c r="R14" s="205"/>
      <c r="S14" s="258"/>
      <c r="T14" s="170" t="str">
        <f>IFERROR(VLOOKUP(#REF!,[2]【参考】算出区分!$C$2:$E$67,2,0),"")</f>
        <v/>
      </c>
    </row>
    <row r="15" spans="1:20" s="64" customFormat="1" ht="56.25" customHeight="1">
      <c r="A15" s="64">
        <v>8</v>
      </c>
      <c r="B15" s="484" t="s">
        <v>811</v>
      </c>
      <c r="C15" s="485"/>
      <c r="D15" s="102"/>
      <c r="E15" s="102"/>
      <c r="F15" s="102"/>
      <c r="G15" s="102"/>
      <c r="H15" s="103">
        <f>MIN(F15,G15)</f>
        <v>0</v>
      </c>
      <c r="I15" s="103">
        <f>D15-E15</f>
        <v>0</v>
      </c>
      <c r="J15" s="103">
        <f t="shared" si="2"/>
        <v>0</v>
      </c>
      <c r="K15" s="102"/>
      <c r="L15" s="102"/>
      <c r="M15" s="102"/>
      <c r="N15" s="381" t="s">
        <v>727</v>
      </c>
      <c r="O15" s="117">
        <f t="shared" si="3"/>
        <v>0</v>
      </c>
      <c r="P15" s="117"/>
      <c r="Q15" s="117"/>
      <c r="R15" s="205"/>
      <c r="S15" s="258"/>
      <c r="T15" s="170" t="str">
        <f>IFERROR(VLOOKUP(#REF!,[2]【参考】算出区分!$C$2:$E$67,2,0),"")</f>
        <v/>
      </c>
    </row>
    <row r="16" spans="1:20" s="64" customFormat="1" ht="56.25" customHeight="1">
      <c r="A16" s="64">
        <v>10</v>
      </c>
      <c r="B16" s="484" t="s">
        <v>826</v>
      </c>
      <c r="C16" s="485"/>
      <c r="D16" s="102"/>
      <c r="E16" s="102"/>
      <c r="F16" s="102"/>
      <c r="G16" s="102"/>
      <c r="H16" s="103">
        <f>MIN(F16,G16)</f>
        <v>0</v>
      </c>
      <c r="I16" s="103">
        <f>D16-E16</f>
        <v>0</v>
      </c>
      <c r="J16" s="103">
        <f t="shared" si="2"/>
        <v>0</v>
      </c>
      <c r="K16" s="102"/>
      <c r="L16" s="102"/>
      <c r="M16" s="102"/>
      <c r="N16" s="381" t="s">
        <v>727</v>
      </c>
      <c r="O16" s="117">
        <f t="shared" si="3"/>
        <v>0</v>
      </c>
      <c r="P16" s="117"/>
      <c r="Q16" s="117"/>
      <c r="R16" s="205"/>
      <c r="S16" s="258"/>
      <c r="T16" s="170" t="str">
        <f>IFERROR(VLOOKUP(#REF!,[2]【参考】算出区分!$C$2:$E$67,2,0),"")</f>
        <v/>
      </c>
    </row>
    <row r="17" spans="1:20" s="64" customFormat="1" ht="56.25" customHeight="1">
      <c r="A17" s="64">
        <v>11</v>
      </c>
      <c r="B17" s="484" t="s">
        <v>813</v>
      </c>
      <c r="C17" s="485"/>
      <c r="D17" s="102"/>
      <c r="E17" s="102"/>
      <c r="F17" s="102"/>
      <c r="G17" s="102"/>
      <c r="H17" s="103">
        <f t="shared" si="1"/>
        <v>0</v>
      </c>
      <c r="I17" s="103">
        <f t="shared" si="4"/>
        <v>0</v>
      </c>
      <c r="J17" s="103">
        <f t="shared" si="2"/>
        <v>0</v>
      </c>
      <c r="K17" s="102"/>
      <c r="L17" s="102"/>
      <c r="M17" s="102"/>
      <c r="N17" s="381" t="s">
        <v>727</v>
      </c>
      <c r="O17" s="117">
        <f t="shared" si="3"/>
        <v>0</v>
      </c>
      <c r="P17" s="117"/>
      <c r="Q17" s="117"/>
      <c r="R17" s="205"/>
      <c r="S17" s="258"/>
      <c r="T17" s="170" t="str">
        <f>IFERROR(VLOOKUP(#REF!,[2]【参考】算出区分!$C$2:$E$67,2,0),"")</f>
        <v/>
      </c>
    </row>
    <row r="18" spans="1:20" s="64" customFormat="1" ht="56.25" customHeight="1">
      <c r="A18" s="64">
        <v>12</v>
      </c>
      <c r="B18" s="486" t="s">
        <v>814</v>
      </c>
      <c r="C18" s="487"/>
      <c r="D18" s="102"/>
      <c r="E18" s="102"/>
      <c r="F18" s="102"/>
      <c r="G18" s="102"/>
      <c r="H18" s="103">
        <f t="shared" si="1"/>
        <v>0</v>
      </c>
      <c r="I18" s="103">
        <f t="shared" si="4"/>
        <v>0</v>
      </c>
      <c r="J18" s="103">
        <f t="shared" si="2"/>
        <v>0</v>
      </c>
      <c r="K18" s="102"/>
      <c r="L18" s="102"/>
      <c r="M18" s="102"/>
      <c r="N18" s="381" t="s">
        <v>727</v>
      </c>
      <c r="O18" s="117">
        <f t="shared" si="3"/>
        <v>0</v>
      </c>
      <c r="P18" s="117"/>
      <c r="Q18" s="117"/>
      <c r="R18" s="205"/>
      <c r="S18" s="258"/>
      <c r="T18" s="170" t="str">
        <f>IFERROR(VLOOKUP(#REF!,[2]【参考】算出区分!$C$2:$E$67,2,0),"")</f>
        <v/>
      </c>
    </row>
    <row r="19" spans="1:20" s="64" customFormat="1" ht="56.25" customHeight="1">
      <c r="A19" s="64">
        <v>13</v>
      </c>
      <c r="B19" s="484" t="s">
        <v>827</v>
      </c>
      <c r="C19" s="485"/>
      <c r="D19" s="102"/>
      <c r="E19" s="102"/>
      <c r="F19" s="102"/>
      <c r="G19" s="102"/>
      <c r="H19" s="103">
        <f>MIN(F19,G19)</f>
        <v>0</v>
      </c>
      <c r="I19" s="103">
        <f>D19-E19</f>
        <v>0</v>
      </c>
      <c r="J19" s="103">
        <f t="shared" si="2"/>
        <v>0</v>
      </c>
      <c r="K19" s="102"/>
      <c r="L19" s="102"/>
      <c r="M19" s="102"/>
      <c r="N19" s="381" t="s">
        <v>727</v>
      </c>
      <c r="O19" s="117">
        <f t="shared" si="3"/>
        <v>0</v>
      </c>
      <c r="P19" s="117"/>
      <c r="Q19" s="117"/>
      <c r="R19" s="205"/>
      <c r="S19" s="258"/>
      <c r="T19" s="170" t="str">
        <f>IFERROR(VLOOKUP(#REF!,[2]【参考】算出区分!$C$2:$E$67,2,0),"")</f>
        <v/>
      </c>
    </row>
    <row r="20" spans="1:20" s="64" customFormat="1" ht="56.25" customHeight="1">
      <c r="A20" s="64">
        <v>14</v>
      </c>
      <c r="B20" s="484" t="s">
        <v>828</v>
      </c>
      <c r="C20" s="485"/>
      <c r="D20" s="102"/>
      <c r="E20" s="102"/>
      <c r="F20" s="102"/>
      <c r="G20" s="102"/>
      <c r="H20" s="103">
        <f>MIN(F20,G20)</f>
        <v>0</v>
      </c>
      <c r="I20" s="103">
        <f>D20-E20</f>
        <v>0</v>
      </c>
      <c r="J20" s="103">
        <f t="shared" si="2"/>
        <v>0</v>
      </c>
      <c r="K20" s="102"/>
      <c r="L20" s="102"/>
      <c r="M20" s="102"/>
      <c r="N20" s="381" t="s">
        <v>727</v>
      </c>
      <c r="O20" s="117">
        <f t="shared" si="3"/>
        <v>0</v>
      </c>
      <c r="P20" s="117"/>
      <c r="Q20" s="117"/>
      <c r="R20" s="205"/>
      <c r="S20" s="258"/>
      <c r="T20" s="170" t="str">
        <f>IFERROR(VLOOKUP(#REF!,[2]【参考】算出区分!$C$2:$E$67,2,0),"")</f>
        <v/>
      </c>
    </row>
    <row r="21" spans="1:20" s="64" customFormat="1" ht="56.25" customHeight="1">
      <c r="A21" s="64">
        <v>15</v>
      </c>
      <c r="B21" s="484" t="s">
        <v>817</v>
      </c>
      <c r="C21" s="485"/>
      <c r="D21" s="102"/>
      <c r="E21" s="102"/>
      <c r="F21" s="102"/>
      <c r="G21" s="102"/>
      <c r="H21" s="103">
        <f t="shared" si="1"/>
        <v>0</v>
      </c>
      <c r="I21" s="103">
        <f t="shared" si="4"/>
        <v>0</v>
      </c>
      <c r="J21" s="103">
        <f t="shared" si="2"/>
        <v>0</v>
      </c>
      <c r="K21" s="102"/>
      <c r="L21" s="102"/>
      <c r="M21" s="102"/>
      <c r="N21" s="381" t="s">
        <v>727</v>
      </c>
      <c r="O21" s="117">
        <f t="shared" si="3"/>
        <v>0</v>
      </c>
      <c r="P21" s="117"/>
      <c r="Q21" s="117"/>
      <c r="R21" s="205"/>
      <c r="S21" s="258"/>
      <c r="T21" s="170" t="str">
        <f>IFERROR(VLOOKUP(#REF!,[2]【参考】算出区分!$C$2:$E$67,2,0),"")</f>
        <v/>
      </c>
    </row>
    <row r="22" spans="1:20" s="64" customFormat="1" ht="70.5" customHeight="1">
      <c r="A22" s="64">
        <v>16</v>
      </c>
      <c r="B22" s="486" t="s">
        <v>818</v>
      </c>
      <c r="C22" s="487"/>
      <c r="D22" s="102"/>
      <c r="E22" s="102"/>
      <c r="F22" s="102"/>
      <c r="G22" s="102"/>
      <c r="H22" s="103">
        <f t="shared" ref="H22:H24" si="7">MIN(F22,G22)</f>
        <v>0</v>
      </c>
      <c r="I22" s="103">
        <f t="shared" ref="I22:I24" si="8">D22-E22</f>
        <v>0</v>
      </c>
      <c r="J22" s="103">
        <f t="shared" ref="J22:J24" si="9">ROUNDDOWN(MIN(H22,I22),-3)</f>
        <v>0</v>
      </c>
      <c r="K22" s="102"/>
      <c r="L22" s="102"/>
      <c r="M22" s="102"/>
      <c r="N22" s="381" t="s">
        <v>727</v>
      </c>
      <c r="O22" s="117">
        <f>ROUNDDOWN(MIN(J22,K22),-3)</f>
        <v>0</v>
      </c>
      <c r="P22" s="117"/>
      <c r="Q22" s="117"/>
      <c r="R22" s="205"/>
      <c r="S22" s="258"/>
      <c r="T22" s="354"/>
    </row>
    <row r="23" spans="1:20" s="64" customFormat="1" ht="56.25" customHeight="1">
      <c r="A23" s="64">
        <v>17</v>
      </c>
      <c r="B23" s="486" t="s">
        <v>819</v>
      </c>
      <c r="C23" s="487"/>
      <c r="D23" s="102"/>
      <c r="E23" s="102"/>
      <c r="F23" s="102"/>
      <c r="G23" s="102"/>
      <c r="H23" s="103">
        <f t="shared" ref="H23" si="10">MIN(F23,G23)</f>
        <v>0</v>
      </c>
      <c r="I23" s="103">
        <f t="shared" ref="I23" si="11">D23-E23</f>
        <v>0</v>
      </c>
      <c r="J23" s="103">
        <f t="shared" ref="J23" si="12">ROUNDDOWN(MIN(H23,I23),-3)</f>
        <v>0</v>
      </c>
      <c r="K23" s="102"/>
      <c r="L23" s="102"/>
      <c r="M23" s="102"/>
      <c r="N23" s="381" t="s">
        <v>727</v>
      </c>
      <c r="O23" s="117">
        <f>ROUNDDOWN(MIN(J23,K23),-3)</f>
        <v>0</v>
      </c>
      <c r="P23" s="117"/>
      <c r="Q23" s="117"/>
      <c r="R23" s="205"/>
      <c r="S23" s="258"/>
      <c r="T23" s="354"/>
    </row>
    <row r="24" spans="1:20" s="64" customFormat="1" ht="56.25" customHeight="1">
      <c r="A24" s="64">
        <v>18</v>
      </c>
      <c r="B24" s="486" t="s">
        <v>820</v>
      </c>
      <c r="C24" s="487"/>
      <c r="D24" s="102"/>
      <c r="E24" s="102"/>
      <c r="F24" s="102"/>
      <c r="G24" s="102"/>
      <c r="H24" s="103">
        <f t="shared" si="7"/>
        <v>0</v>
      </c>
      <c r="I24" s="103">
        <f t="shared" si="8"/>
        <v>0</v>
      </c>
      <c r="J24" s="103">
        <f t="shared" si="9"/>
        <v>0</v>
      </c>
      <c r="K24" s="102"/>
      <c r="L24" s="102"/>
      <c r="M24" s="102"/>
      <c r="N24" s="381" t="s">
        <v>727</v>
      </c>
      <c r="O24" s="117">
        <f t="shared" si="3"/>
        <v>0</v>
      </c>
      <c r="P24" s="117"/>
      <c r="Q24" s="117"/>
      <c r="R24" s="205"/>
      <c r="S24" s="258"/>
      <c r="T24" s="354"/>
    </row>
    <row r="25" spans="1:20" s="64" customFormat="1" ht="56.25" customHeight="1">
      <c r="B25" s="467" t="s">
        <v>9</v>
      </c>
      <c r="C25" s="469"/>
      <c r="D25" s="103">
        <f t="shared" ref="D25:M25" si="13">SUM(D8:D15)+SUM(D16:D24)</f>
        <v>0</v>
      </c>
      <c r="E25" s="103">
        <f t="shared" si="13"/>
        <v>0</v>
      </c>
      <c r="F25" s="103">
        <f t="shared" si="13"/>
        <v>0</v>
      </c>
      <c r="G25" s="103">
        <f t="shared" si="13"/>
        <v>0</v>
      </c>
      <c r="H25" s="103">
        <f t="shared" si="13"/>
        <v>0</v>
      </c>
      <c r="I25" s="103">
        <f t="shared" si="13"/>
        <v>0</v>
      </c>
      <c r="J25" s="103">
        <f t="shared" si="13"/>
        <v>0</v>
      </c>
      <c r="K25" s="103">
        <f t="shared" si="13"/>
        <v>0</v>
      </c>
      <c r="L25" s="103">
        <f t="shared" si="13"/>
        <v>0</v>
      </c>
      <c r="M25" s="103">
        <f t="shared" si="13"/>
        <v>0</v>
      </c>
      <c r="N25" s="382"/>
      <c r="O25" s="103">
        <f>SUM(O8:O15)+SUM(O16:O24)</f>
        <v>0</v>
      </c>
      <c r="P25" s="103">
        <f>SUM(P8:P15)+SUM(P16:P24)</f>
        <v>0</v>
      </c>
      <c r="Q25" s="103">
        <f>SUM(Q8:Q15)+SUM(Q16:Q24)</f>
        <v>0</v>
      </c>
      <c r="R25" s="257"/>
    </row>
    <row r="26" spans="1:20" ht="3" customHeight="1"/>
    <row r="27" spans="1:20" ht="12.75" customHeight="1"/>
    <row r="28" spans="1:20" ht="12.75" customHeight="1"/>
    <row r="29" spans="1:20" ht="12.75" customHeight="1"/>
  </sheetData>
  <customSheetViews>
    <customSheetView guid="{9B008D34-F000-412D-B848-95502D7DC370}" scale="60" showPageBreaks="1" printArea="1" hiddenColumns="1" view="pageBreakPreview">
      <pane xSplit="2" ySplit="7" topLeftCell="C21" activePane="bottomRight" state="frozen"/>
      <selection pane="bottomRight" activeCell="D17" sqref="D17"/>
      <pageMargins left="0.19685039370078741" right="0.19685039370078741" top="0.19685039370078741" bottom="0.19685039370078741" header="0.11811023622047245" footer="0.11811023622047245"/>
      <printOptions horizontalCentered="1" verticalCentered="1"/>
      <pageSetup paperSize="9" scale="45" orientation="landscape" blackAndWhite="1" r:id="rId1"/>
    </customSheetView>
  </customSheetViews>
  <mergeCells count="21">
    <mergeCell ref="B2:R2"/>
    <mergeCell ref="N3:R3"/>
    <mergeCell ref="B5:C5"/>
    <mergeCell ref="B14:C14"/>
    <mergeCell ref="B8:C8"/>
    <mergeCell ref="B9:C9"/>
    <mergeCell ref="B10:C10"/>
    <mergeCell ref="B11:C11"/>
    <mergeCell ref="B12:C12"/>
    <mergeCell ref="B13:C13"/>
    <mergeCell ref="B15:C15"/>
    <mergeCell ref="B16:C16"/>
    <mergeCell ref="B17:C17"/>
    <mergeCell ref="B18:C18"/>
    <mergeCell ref="B25:C25"/>
    <mergeCell ref="B19:C19"/>
    <mergeCell ref="B20:C20"/>
    <mergeCell ref="B21:C21"/>
    <mergeCell ref="B22:C22"/>
    <mergeCell ref="B24:C24"/>
    <mergeCell ref="B23:C23"/>
  </mergeCells>
  <phoneticPr fontId="2"/>
  <printOptions horizontalCentered="1"/>
  <pageMargins left="0.98425196850393704" right="0.98425196850393704" top="0.98425196850393704" bottom="0.98425196850393704" header="0.31496062992125984" footer="0.31496062992125984"/>
  <pageSetup paperSize="9" scale="38"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I30"/>
  <sheetViews>
    <sheetView view="pageBreakPreview" zoomScaleNormal="100" zoomScaleSheetLayoutView="100" workbookViewId="0">
      <selection activeCell="P13" sqref="P13"/>
    </sheetView>
  </sheetViews>
  <sheetFormatPr defaultColWidth="9" defaultRowHeight="18" customHeight="1"/>
  <cols>
    <col min="1" max="8" width="9" style="21"/>
    <col min="9" max="9" width="9" style="21" customWidth="1"/>
    <col min="10" max="16384" width="9" style="21"/>
  </cols>
  <sheetData>
    <row r="1" spans="1:9" ht="18" customHeight="1">
      <c r="A1" s="132" t="s">
        <v>737</v>
      </c>
    </row>
    <row r="3" spans="1:9" ht="18" customHeight="1">
      <c r="H3" s="299"/>
      <c r="I3" s="307" t="s">
        <v>4</v>
      </c>
    </row>
    <row r="4" spans="1:9" ht="18" customHeight="1">
      <c r="H4" s="444" t="s">
        <v>143</v>
      </c>
      <c r="I4" s="444"/>
    </row>
    <row r="7" spans="1:9" ht="18" customHeight="1">
      <c r="A7" s="21" t="s">
        <v>6</v>
      </c>
    </row>
    <row r="10" spans="1:9" ht="18" customHeight="1">
      <c r="E10" s="24"/>
      <c r="F10" s="24"/>
      <c r="G10" s="24"/>
      <c r="H10" s="24"/>
    </row>
    <row r="11" spans="1:9" ht="18" customHeight="1">
      <c r="E11" s="24"/>
      <c r="F11" s="446" t="s">
        <v>796</v>
      </c>
      <c r="G11" s="446"/>
      <c r="H11" s="446"/>
    </row>
    <row r="12" spans="1:9" ht="18" customHeight="1">
      <c r="E12" s="24"/>
      <c r="F12" s="24"/>
      <c r="G12" s="24"/>
      <c r="H12" s="24"/>
    </row>
    <row r="16" spans="1:9" ht="18" customHeight="1">
      <c r="A16" s="445" t="s">
        <v>783</v>
      </c>
      <c r="B16" s="445"/>
      <c r="C16" s="445"/>
      <c r="D16" s="445"/>
      <c r="E16" s="445"/>
      <c r="F16" s="445"/>
      <c r="G16" s="445"/>
      <c r="H16" s="445"/>
      <c r="I16" s="445"/>
    </row>
    <row r="17" spans="1:9" ht="18" customHeight="1">
      <c r="A17" s="445"/>
      <c r="B17" s="445"/>
      <c r="C17" s="445"/>
      <c r="D17" s="445"/>
      <c r="E17" s="445"/>
      <c r="F17" s="445"/>
      <c r="G17" s="445"/>
      <c r="H17" s="445"/>
      <c r="I17" s="445"/>
    </row>
    <row r="20" spans="1:9" ht="18" customHeight="1">
      <c r="A20" s="21" t="s">
        <v>649</v>
      </c>
    </row>
    <row r="23" spans="1:9" ht="18" customHeight="1">
      <c r="A23" s="21" t="s">
        <v>647</v>
      </c>
      <c r="I23" s="131"/>
    </row>
    <row r="24" spans="1:9" ht="18" customHeight="1">
      <c r="I24" s="131" t="s">
        <v>779</v>
      </c>
    </row>
    <row r="25" spans="1:9" ht="18" customHeight="1">
      <c r="D25" s="26"/>
    </row>
    <row r="26" spans="1:9" ht="18" customHeight="1">
      <c r="A26" s="21" t="s">
        <v>681</v>
      </c>
      <c r="I26" s="131" t="s">
        <v>17</v>
      </c>
    </row>
    <row r="27" spans="1:9" ht="18" customHeight="1">
      <c r="D27" s="26"/>
    </row>
    <row r="28" spans="1:9" ht="18" customHeight="1">
      <c r="A28" s="21" t="s">
        <v>7</v>
      </c>
    </row>
    <row r="29" spans="1:9" ht="18" customHeight="1">
      <c r="A29" s="27"/>
    </row>
    <row r="30" spans="1:9" ht="18" customHeight="1">
      <c r="A30" s="27"/>
    </row>
  </sheetData>
  <customSheetViews>
    <customSheetView guid="{9B008D34-F000-412D-B848-95502D7DC370}" showPageBreaks="1" fitToPage="1" printArea="1" view="pageBreakPreview" topLeftCell="A16">
      <selection activeCell="O2" sqref="O2"/>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3">
    <mergeCell ref="H4:I4"/>
    <mergeCell ref="F11:H11"/>
    <mergeCell ref="A16:I17"/>
  </mergeCells>
  <phoneticPr fontId="2"/>
  <printOptions horizontalCentered="1"/>
  <pageMargins left="0.98425196850393704" right="0.98425196850393704" top="0.98425196850393704" bottom="0.98425196850393704"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J146"/>
  <sheetViews>
    <sheetView view="pageBreakPreview" zoomScale="85" zoomScaleNormal="100" zoomScaleSheetLayoutView="85" workbookViewId="0">
      <selection activeCell="B54" sqref="B54"/>
    </sheetView>
  </sheetViews>
  <sheetFormatPr defaultRowHeight="14.25"/>
  <cols>
    <col min="1" max="1" width="1.25" style="311" customWidth="1"/>
    <col min="2" max="2" width="25.625" style="411" customWidth="1"/>
    <col min="3" max="7" width="13.625" style="411" customWidth="1"/>
    <col min="8" max="8" width="25.625" style="311" customWidth="1"/>
    <col min="9" max="256" width="9" style="311"/>
    <col min="257" max="257" width="1.25" style="311" customWidth="1"/>
    <col min="258" max="258" width="24.375" style="311" customWidth="1"/>
    <col min="259" max="263" width="13.625" style="311" customWidth="1"/>
    <col min="264" max="264" width="30.625" style="311" customWidth="1"/>
    <col min="265" max="512" width="9" style="311"/>
    <col min="513" max="513" width="1.25" style="311" customWidth="1"/>
    <col min="514" max="514" width="24.375" style="311" customWidth="1"/>
    <col min="515" max="519" width="13.625" style="311" customWidth="1"/>
    <col min="520" max="520" width="30.625" style="311" customWidth="1"/>
    <col min="521" max="768" width="9" style="311"/>
    <col min="769" max="769" width="1.25" style="311" customWidth="1"/>
    <col min="770" max="770" width="24.375" style="311" customWidth="1"/>
    <col min="771" max="775" width="13.625" style="311" customWidth="1"/>
    <col min="776" max="776" width="30.625" style="311" customWidth="1"/>
    <col min="777" max="1024" width="9" style="311"/>
    <col min="1025" max="1025" width="1.25" style="311" customWidth="1"/>
    <col min="1026" max="1026" width="24.375" style="311" customWidth="1"/>
    <col min="1027" max="1031" width="13.625" style="311" customWidth="1"/>
    <col min="1032" max="1032" width="30.625" style="311" customWidth="1"/>
    <col min="1033" max="1280" width="9" style="311"/>
    <col min="1281" max="1281" width="1.25" style="311" customWidth="1"/>
    <col min="1282" max="1282" width="24.375" style="311" customWidth="1"/>
    <col min="1283" max="1287" width="13.625" style="311" customWidth="1"/>
    <col min="1288" max="1288" width="30.625" style="311" customWidth="1"/>
    <col min="1289" max="1536" width="9" style="311"/>
    <col min="1537" max="1537" width="1.25" style="311" customWidth="1"/>
    <col min="1538" max="1538" width="24.375" style="311" customWidth="1"/>
    <col min="1539" max="1543" width="13.625" style="311" customWidth="1"/>
    <col min="1544" max="1544" width="30.625" style="311" customWidth="1"/>
    <col min="1545" max="1792" width="9" style="311"/>
    <col min="1793" max="1793" width="1.25" style="311" customWidth="1"/>
    <col min="1794" max="1794" width="24.375" style="311" customWidth="1"/>
    <col min="1795" max="1799" width="13.625" style="311" customWidth="1"/>
    <col min="1800" max="1800" width="30.625" style="311" customWidth="1"/>
    <col min="1801" max="2048" width="9" style="311"/>
    <col min="2049" max="2049" width="1.25" style="311" customWidth="1"/>
    <col min="2050" max="2050" width="24.375" style="311" customWidth="1"/>
    <col min="2051" max="2055" width="13.625" style="311" customWidth="1"/>
    <col min="2056" max="2056" width="30.625" style="311" customWidth="1"/>
    <col min="2057" max="2304" width="9" style="311"/>
    <col min="2305" max="2305" width="1.25" style="311" customWidth="1"/>
    <col min="2306" max="2306" width="24.375" style="311" customWidth="1"/>
    <col min="2307" max="2311" width="13.625" style="311" customWidth="1"/>
    <col min="2312" max="2312" width="30.625" style="311" customWidth="1"/>
    <col min="2313" max="2560" width="9" style="311"/>
    <col min="2561" max="2561" width="1.25" style="311" customWidth="1"/>
    <col min="2562" max="2562" width="24.375" style="311" customWidth="1"/>
    <col min="2563" max="2567" width="13.625" style="311" customWidth="1"/>
    <col min="2568" max="2568" width="30.625" style="311" customWidth="1"/>
    <col min="2569" max="2816" width="9" style="311"/>
    <col min="2817" max="2817" width="1.25" style="311" customWidth="1"/>
    <col min="2818" max="2818" width="24.375" style="311" customWidth="1"/>
    <col min="2819" max="2823" width="13.625" style="311" customWidth="1"/>
    <col min="2824" max="2824" width="30.625" style="311" customWidth="1"/>
    <col min="2825" max="3072" width="9" style="311"/>
    <col min="3073" max="3073" width="1.25" style="311" customWidth="1"/>
    <col min="3074" max="3074" width="24.375" style="311" customWidth="1"/>
    <col min="3075" max="3079" width="13.625" style="311" customWidth="1"/>
    <col min="3080" max="3080" width="30.625" style="311" customWidth="1"/>
    <col min="3081" max="3328" width="9" style="311"/>
    <col min="3329" max="3329" width="1.25" style="311" customWidth="1"/>
    <col min="3330" max="3330" width="24.375" style="311" customWidth="1"/>
    <col min="3331" max="3335" width="13.625" style="311" customWidth="1"/>
    <col min="3336" max="3336" width="30.625" style="311" customWidth="1"/>
    <col min="3337" max="3584" width="9" style="311"/>
    <col min="3585" max="3585" width="1.25" style="311" customWidth="1"/>
    <col min="3586" max="3586" width="24.375" style="311" customWidth="1"/>
    <col min="3587" max="3591" width="13.625" style="311" customWidth="1"/>
    <col min="3592" max="3592" width="30.625" style="311" customWidth="1"/>
    <col min="3593" max="3840" width="9" style="311"/>
    <col min="3841" max="3841" width="1.25" style="311" customWidth="1"/>
    <col min="3842" max="3842" width="24.375" style="311" customWidth="1"/>
    <col min="3843" max="3847" width="13.625" style="311" customWidth="1"/>
    <col min="3848" max="3848" width="30.625" style="311" customWidth="1"/>
    <col min="3849" max="4096" width="9" style="311"/>
    <col min="4097" max="4097" width="1.25" style="311" customWidth="1"/>
    <col min="4098" max="4098" width="24.375" style="311" customWidth="1"/>
    <col min="4099" max="4103" width="13.625" style="311" customWidth="1"/>
    <col min="4104" max="4104" width="30.625" style="311" customWidth="1"/>
    <col min="4105" max="4352" width="9" style="311"/>
    <col min="4353" max="4353" width="1.25" style="311" customWidth="1"/>
    <col min="4354" max="4354" width="24.375" style="311" customWidth="1"/>
    <col min="4355" max="4359" width="13.625" style="311" customWidth="1"/>
    <col min="4360" max="4360" width="30.625" style="311" customWidth="1"/>
    <col min="4361" max="4608" width="9" style="311"/>
    <col min="4609" max="4609" width="1.25" style="311" customWidth="1"/>
    <col min="4610" max="4610" width="24.375" style="311" customWidth="1"/>
    <col min="4611" max="4615" width="13.625" style="311" customWidth="1"/>
    <col min="4616" max="4616" width="30.625" style="311" customWidth="1"/>
    <col min="4617" max="4864" width="9" style="311"/>
    <col min="4865" max="4865" width="1.25" style="311" customWidth="1"/>
    <col min="4866" max="4866" width="24.375" style="311" customWidth="1"/>
    <col min="4867" max="4871" width="13.625" style="311" customWidth="1"/>
    <col min="4872" max="4872" width="30.625" style="311" customWidth="1"/>
    <col min="4873" max="5120" width="9" style="311"/>
    <col min="5121" max="5121" width="1.25" style="311" customWidth="1"/>
    <col min="5122" max="5122" width="24.375" style="311" customWidth="1"/>
    <col min="5123" max="5127" width="13.625" style="311" customWidth="1"/>
    <col min="5128" max="5128" width="30.625" style="311" customWidth="1"/>
    <col min="5129" max="5376" width="9" style="311"/>
    <col min="5377" max="5377" width="1.25" style="311" customWidth="1"/>
    <col min="5378" max="5378" width="24.375" style="311" customWidth="1"/>
    <col min="5379" max="5383" width="13.625" style="311" customWidth="1"/>
    <col min="5384" max="5384" width="30.625" style="311" customWidth="1"/>
    <col min="5385" max="5632" width="9" style="311"/>
    <col min="5633" max="5633" width="1.25" style="311" customWidth="1"/>
    <col min="5634" max="5634" width="24.375" style="311" customWidth="1"/>
    <col min="5635" max="5639" width="13.625" style="311" customWidth="1"/>
    <col min="5640" max="5640" width="30.625" style="311" customWidth="1"/>
    <col min="5641" max="5888" width="9" style="311"/>
    <col min="5889" max="5889" width="1.25" style="311" customWidth="1"/>
    <col min="5890" max="5890" width="24.375" style="311" customWidth="1"/>
    <col min="5891" max="5895" width="13.625" style="311" customWidth="1"/>
    <col min="5896" max="5896" width="30.625" style="311" customWidth="1"/>
    <col min="5897" max="6144" width="9" style="311"/>
    <col min="6145" max="6145" width="1.25" style="311" customWidth="1"/>
    <col min="6146" max="6146" width="24.375" style="311" customWidth="1"/>
    <col min="6147" max="6151" width="13.625" style="311" customWidth="1"/>
    <col min="6152" max="6152" width="30.625" style="311" customWidth="1"/>
    <col min="6153" max="6400" width="9" style="311"/>
    <col min="6401" max="6401" width="1.25" style="311" customWidth="1"/>
    <col min="6402" max="6402" width="24.375" style="311" customWidth="1"/>
    <col min="6403" max="6407" width="13.625" style="311" customWidth="1"/>
    <col min="6408" max="6408" width="30.625" style="311" customWidth="1"/>
    <col min="6409" max="6656" width="9" style="311"/>
    <col min="6657" max="6657" width="1.25" style="311" customWidth="1"/>
    <col min="6658" max="6658" width="24.375" style="311" customWidth="1"/>
    <col min="6659" max="6663" width="13.625" style="311" customWidth="1"/>
    <col min="6664" max="6664" width="30.625" style="311" customWidth="1"/>
    <col min="6665" max="6912" width="9" style="311"/>
    <col min="6913" max="6913" width="1.25" style="311" customWidth="1"/>
    <col min="6914" max="6914" width="24.375" style="311" customWidth="1"/>
    <col min="6915" max="6919" width="13.625" style="311" customWidth="1"/>
    <col min="6920" max="6920" width="30.625" style="311" customWidth="1"/>
    <col min="6921" max="7168" width="9" style="311"/>
    <col min="7169" max="7169" width="1.25" style="311" customWidth="1"/>
    <col min="7170" max="7170" width="24.375" style="311" customWidth="1"/>
    <col min="7171" max="7175" width="13.625" style="311" customWidth="1"/>
    <col min="7176" max="7176" width="30.625" style="311" customWidth="1"/>
    <col min="7177" max="7424" width="9" style="311"/>
    <col min="7425" max="7425" width="1.25" style="311" customWidth="1"/>
    <col min="7426" max="7426" width="24.375" style="311" customWidth="1"/>
    <col min="7427" max="7431" width="13.625" style="311" customWidth="1"/>
    <col min="7432" max="7432" width="30.625" style="311" customWidth="1"/>
    <col min="7433" max="7680" width="9" style="311"/>
    <col min="7681" max="7681" width="1.25" style="311" customWidth="1"/>
    <col min="7682" max="7682" width="24.375" style="311" customWidth="1"/>
    <col min="7683" max="7687" width="13.625" style="311" customWidth="1"/>
    <col min="7688" max="7688" width="30.625" style="311" customWidth="1"/>
    <col min="7689" max="7936" width="9" style="311"/>
    <col min="7937" max="7937" width="1.25" style="311" customWidth="1"/>
    <col min="7938" max="7938" width="24.375" style="311" customWidth="1"/>
    <col min="7939" max="7943" width="13.625" style="311" customWidth="1"/>
    <col min="7944" max="7944" width="30.625" style="311" customWidth="1"/>
    <col min="7945" max="8192" width="9" style="311"/>
    <col min="8193" max="8193" width="1.25" style="311" customWidth="1"/>
    <col min="8194" max="8194" width="24.375" style="311" customWidth="1"/>
    <col min="8195" max="8199" width="13.625" style="311" customWidth="1"/>
    <col min="8200" max="8200" width="30.625" style="311" customWidth="1"/>
    <col min="8201" max="8448" width="9" style="311"/>
    <col min="8449" max="8449" width="1.25" style="311" customWidth="1"/>
    <col min="8450" max="8450" width="24.375" style="311" customWidth="1"/>
    <col min="8451" max="8455" width="13.625" style="311" customWidth="1"/>
    <col min="8456" max="8456" width="30.625" style="311" customWidth="1"/>
    <col min="8457" max="8704" width="9" style="311"/>
    <col min="8705" max="8705" width="1.25" style="311" customWidth="1"/>
    <col min="8706" max="8706" width="24.375" style="311" customWidth="1"/>
    <col min="8707" max="8711" width="13.625" style="311" customWidth="1"/>
    <col min="8712" max="8712" width="30.625" style="311" customWidth="1"/>
    <col min="8713" max="8960" width="9" style="311"/>
    <col min="8961" max="8961" width="1.25" style="311" customWidth="1"/>
    <col min="8962" max="8962" width="24.375" style="311" customWidth="1"/>
    <col min="8963" max="8967" width="13.625" style="311" customWidth="1"/>
    <col min="8968" max="8968" width="30.625" style="311" customWidth="1"/>
    <col min="8969" max="9216" width="9" style="311"/>
    <col min="9217" max="9217" width="1.25" style="311" customWidth="1"/>
    <col min="9218" max="9218" width="24.375" style="311" customWidth="1"/>
    <col min="9219" max="9223" width="13.625" style="311" customWidth="1"/>
    <col min="9224" max="9224" width="30.625" style="311" customWidth="1"/>
    <col min="9225" max="9472" width="9" style="311"/>
    <col min="9473" max="9473" width="1.25" style="311" customWidth="1"/>
    <col min="9474" max="9474" width="24.375" style="311" customWidth="1"/>
    <col min="9475" max="9479" width="13.625" style="311" customWidth="1"/>
    <col min="9480" max="9480" width="30.625" style="311" customWidth="1"/>
    <col min="9481" max="9728" width="9" style="311"/>
    <col min="9729" max="9729" width="1.25" style="311" customWidth="1"/>
    <col min="9730" max="9730" width="24.375" style="311" customWidth="1"/>
    <col min="9731" max="9735" width="13.625" style="311" customWidth="1"/>
    <col min="9736" max="9736" width="30.625" style="311" customWidth="1"/>
    <col min="9737" max="9984" width="9" style="311"/>
    <col min="9985" max="9985" width="1.25" style="311" customWidth="1"/>
    <col min="9986" max="9986" width="24.375" style="311" customWidth="1"/>
    <col min="9987" max="9991" width="13.625" style="311" customWidth="1"/>
    <col min="9992" max="9992" width="30.625" style="311" customWidth="1"/>
    <col min="9993" max="10240" width="9" style="311"/>
    <col min="10241" max="10241" width="1.25" style="311" customWidth="1"/>
    <col min="10242" max="10242" width="24.375" style="311" customWidth="1"/>
    <col min="10243" max="10247" width="13.625" style="311" customWidth="1"/>
    <col min="10248" max="10248" width="30.625" style="311" customWidth="1"/>
    <col min="10249" max="10496" width="9" style="311"/>
    <col min="10497" max="10497" width="1.25" style="311" customWidth="1"/>
    <col min="10498" max="10498" width="24.375" style="311" customWidth="1"/>
    <col min="10499" max="10503" width="13.625" style="311" customWidth="1"/>
    <col min="10504" max="10504" width="30.625" style="311" customWidth="1"/>
    <col min="10505" max="10752" width="9" style="311"/>
    <col min="10753" max="10753" width="1.25" style="311" customWidth="1"/>
    <col min="10754" max="10754" width="24.375" style="311" customWidth="1"/>
    <col min="10755" max="10759" width="13.625" style="311" customWidth="1"/>
    <col min="10760" max="10760" width="30.625" style="311" customWidth="1"/>
    <col min="10761" max="11008" width="9" style="311"/>
    <col min="11009" max="11009" width="1.25" style="311" customWidth="1"/>
    <col min="11010" max="11010" width="24.375" style="311" customWidth="1"/>
    <col min="11011" max="11015" width="13.625" style="311" customWidth="1"/>
    <col min="11016" max="11016" width="30.625" style="311" customWidth="1"/>
    <col min="11017" max="11264" width="9" style="311"/>
    <col min="11265" max="11265" width="1.25" style="311" customWidth="1"/>
    <col min="11266" max="11266" width="24.375" style="311" customWidth="1"/>
    <col min="11267" max="11271" width="13.625" style="311" customWidth="1"/>
    <col min="11272" max="11272" width="30.625" style="311" customWidth="1"/>
    <col min="11273" max="11520" width="9" style="311"/>
    <col min="11521" max="11521" width="1.25" style="311" customWidth="1"/>
    <col min="11522" max="11522" width="24.375" style="311" customWidth="1"/>
    <col min="11523" max="11527" width="13.625" style="311" customWidth="1"/>
    <col min="11528" max="11528" width="30.625" style="311" customWidth="1"/>
    <col min="11529" max="11776" width="9" style="311"/>
    <col min="11777" max="11777" width="1.25" style="311" customWidth="1"/>
    <col min="11778" max="11778" width="24.375" style="311" customWidth="1"/>
    <col min="11779" max="11783" width="13.625" style="311" customWidth="1"/>
    <col min="11784" max="11784" width="30.625" style="311" customWidth="1"/>
    <col min="11785" max="12032" width="9" style="311"/>
    <col min="12033" max="12033" width="1.25" style="311" customWidth="1"/>
    <col min="12034" max="12034" width="24.375" style="311" customWidth="1"/>
    <col min="12035" max="12039" width="13.625" style="311" customWidth="1"/>
    <col min="12040" max="12040" width="30.625" style="311" customWidth="1"/>
    <col min="12041" max="12288" width="9" style="311"/>
    <col min="12289" max="12289" width="1.25" style="311" customWidth="1"/>
    <col min="12290" max="12290" width="24.375" style="311" customWidth="1"/>
    <col min="12291" max="12295" width="13.625" style="311" customWidth="1"/>
    <col min="12296" max="12296" width="30.625" style="311" customWidth="1"/>
    <col min="12297" max="12544" width="9" style="311"/>
    <col min="12545" max="12545" width="1.25" style="311" customWidth="1"/>
    <col min="12546" max="12546" width="24.375" style="311" customWidth="1"/>
    <col min="12547" max="12551" width="13.625" style="311" customWidth="1"/>
    <col min="12552" max="12552" width="30.625" style="311" customWidth="1"/>
    <col min="12553" max="12800" width="9" style="311"/>
    <col min="12801" max="12801" width="1.25" style="311" customWidth="1"/>
    <col min="12802" max="12802" width="24.375" style="311" customWidth="1"/>
    <col min="12803" max="12807" width="13.625" style="311" customWidth="1"/>
    <col min="12808" max="12808" width="30.625" style="311" customWidth="1"/>
    <col min="12809" max="13056" width="9" style="311"/>
    <col min="13057" max="13057" width="1.25" style="311" customWidth="1"/>
    <col min="13058" max="13058" width="24.375" style="311" customWidth="1"/>
    <col min="13059" max="13063" width="13.625" style="311" customWidth="1"/>
    <col min="13064" max="13064" width="30.625" style="311" customWidth="1"/>
    <col min="13065" max="13312" width="9" style="311"/>
    <col min="13313" max="13313" width="1.25" style="311" customWidth="1"/>
    <col min="13314" max="13314" width="24.375" style="311" customWidth="1"/>
    <col min="13315" max="13319" width="13.625" style="311" customWidth="1"/>
    <col min="13320" max="13320" width="30.625" style="311" customWidth="1"/>
    <col min="13321" max="13568" width="9" style="311"/>
    <col min="13569" max="13569" width="1.25" style="311" customWidth="1"/>
    <col min="13570" max="13570" width="24.375" style="311" customWidth="1"/>
    <col min="13571" max="13575" width="13.625" style="311" customWidth="1"/>
    <col min="13576" max="13576" width="30.625" style="311" customWidth="1"/>
    <col min="13577" max="13824" width="9" style="311"/>
    <col min="13825" max="13825" width="1.25" style="311" customWidth="1"/>
    <col min="13826" max="13826" width="24.375" style="311" customWidth="1"/>
    <col min="13827" max="13831" width="13.625" style="311" customWidth="1"/>
    <col min="13832" max="13832" width="30.625" style="311" customWidth="1"/>
    <col min="13833" max="14080" width="9" style="311"/>
    <col min="14081" max="14081" width="1.25" style="311" customWidth="1"/>
    <col min="14082" max="14082" width="24.375" style="311" customWidth="1"/>
    <col min="14083" max="14087" width="13.625" style="311" customWidth="1"/>
    <col min="14088" max="14088" width="30.625" style="311" customWidth="1"/>
    <col min="14089" max="14336" width="9" style="311"/>
    <col min="14337" max="14337" width="1.25" style="311" customWidth="1"/>
    <col min="14338" max="14338" width="24.375" style="311" customWidth="1"/>
    <col min="14339" max="14343" width="13.625" style="311" customWidth="1"/>
    <col min="14344" max="14344" width="30.625" style="311" customWidth="1"/>
    <col min="14345" max="14592" width="9" style="311"/>
    <col min="14593" max="14593" width="1.25" style="311" customWidth="1"/>
    <col min="14594" max="14594" width="24.375" style="311" customWidth="1"/>
    <col min="14595" max="14599" width="13.625" style="311" customWidth="1"/>
    <col min="14600" max="14600" width="30.625" style="311" customWidth="1"/>
    <col min="14601" max="14848" width="9" style="311"/>
    <col min="14849" max="14849" width="1.25" style="311" customWidth="1"/>
    <col min="14850" max="14850" width="24.375" style="311" customWidth="1"/>
    <col min="14851" max="14855" width="13.625" style="311" customWidth="1"/>
    <col min="14856" max="14856" width="30.625" style="311" customWidth="1"/>
    <col min="14857" max="15104" width="9" style="311"/>
    <col min="15105" max="15105" width="1.25" style="311" customWidth="1"/>
    <col min="15106" max="15106" width="24.375" style="311" customWidth="1"/>
    <col min="15107" max="15111" width="13.625" style="311" customWidth="1"/>
    <col min="15112" max="15112" width="30.625" style="311" customWidth="1"/>
    <col min="15113" max="15360" width="9" style="311"/>
    <col min="15361" max="15361" width="1.25" style="311" customWidth="1"/>
    <col min="15362" max="15362" width="24.375" style="311" customWidth="1"/>
    <col min="15363" max="15367" width="13.625" style="311" customWidth="1"/>
    <col min="15368" max="15368" width="30.625" style="311" customWidth="1"/>
    <col min="15369" max="15616" width="9" style="311"/>
    <col min="15617" max="15617" width="1.25" style="311" customWidth="1"/>
    <col min="15618" max="15618" width="24.375" style="311" customWidth="1"/>
    <col min="15619" max="15623" width="13.625" style="311" customWidth="1"/>
    <col min="15624" max="15624" width="30.625" style="311" customWidth="1"/>
    <col min="15625" max="15872" width="9" style="311"/>
    <col min="15873" max="15873" width="1.25" style="311" customWidth="1"/>
    <col min="15874" max="15874" width="24.375" style="311" customWidth="1"/>
    <col min="15875" max="15879" width="13.625" style="311" customWidth="1"/>
    <col min="15880" max="15880" width="30.625" style="311" customWidth="1"/>
    <col min="15881" max="16128" width="9" style="311"/>
    <col min="16129" max="16129" width="1.25" style="311" customWidth="1"/>
    <col min="16130" max="16130" width="24.375" style="311" customWidth="1"/>
    <col min="16131" max="16135" width="13.625" style="311" customWidth="1"/>
    <col min="16136" max="16136" width="30.625" style="311" customWidth="1"/>
    <col min="16137" max="16384" width="9" style="311"/>
  </cols>
  <sheetData>
    <row r="1" spans="1:8">
      <c r="B1" s="311"/>
      <c r="C1" s="311"/>
      <c r="D1" s="311"/>
      <c r="E1" s="311"/>
      <c r="F1" s="311"/>
      <c r="G1" s="311"/>
      <c r="H1" s="339" t="s">
        <v>729</v>
      </c>
    </row>
    <row r="2" spans="1:8" ht="20.100000000000001" customHeight="1">
      <c r="A2" s="308"/>
      <c r="B2" s="309" t="s">
        <v>790</v>
      </c>
      <c r="C2" s="310"/>
      <c r="D2" s="310"/>
      <c r="E2" s="310"/>
      <c r="F2" s="310"/>
      <c r="G2" s="310"/>
      <c r="H2" s="310"/>
    </row>
    <row r="3" spans="1:8" s="308" customFormat="1" ht="20.100000000000001" customHeight="1">
      <c r="B3" s="309"/>
      <c r="C3" s="309"/>
      <c r="D3" s="309"/>
      <c r="E3" s="309"/>
      <c r="F3" s="309"/>
      <c r="G3" s="309"/>
      <c r="H3" s="309"/>
    </row>
    <row r="4" spans="1:8" ht="20.100000000000001" customHeight="1">
      <c r="A4" s="308"/>
      <c r="B4" s="497" t="s">
        <v>693</v>
      </c>
      <c r="C4" s="497" t="s">
        <v>694</v>
      </c>
      <c r="D4" s="497" t="s">
        <v>695</v>
      </c>
      <c r="E4" s="494" t="s">
        <v>696</v>
      </c>
      <c r="F4" s="495"/>
      <c r="G4" s="496"/>
      <c r="H4" s="497" t="s">
        <v>697</v>
      </c>
    </row>
    <row r="5" spans="1:8" ht="20.100000000000001" customHeight="1">
      <c r="A5" s="308"/>
      <c r="B5" s="498"/>
      <c r="C5" s="498"/>
      <c r="D5" s="498"/>
      <c r="E5" s="312" t="s">
        <v>698</v>
      </c>
      <c r="F5" s="312" t="s">
        <v>699</v>
      </c>
      <c r="G5" s="312" t="s">
        <v>700</v>
      </c>
      <c r="H5" s="498"/>
    </row>
    <row r="6" spans="1:8" ht="20.100000000000001" customHeight="1">
      <c r="A6" s="308"/>
      <c r="B6" s="313"/>
      <c r="C6" s="314" t="s">
        <v>701</v>
      </c>
      <c r="D6" s="314" t="s">
        <v>702</v>
      </c>
      <c r="E6" s="314" t="s">
        <v>703</v>
      </c>
      <c r="F6" s="314" t="s">
        <v>704</v>
      </c>
      <c r="G6" s="314" t="s">
        <v>10</v>
      </c>
      <c r="H6" s="315"/>
    </row>
    <row r="7" spans="1:8" ht="20.100000000000001" customHeight="1">
      <c r="A7" s="308"/>
      <c r="B7" s="313"/>
      <c r="C7" s="314"/>
      <c r="D7" s="314"/>
      <c r="E7" s="314"/>
      <c r="F7" s="314"/>
      <c r="G7" s="314"/>
      <c r="H7" s="315"/>
    </row>
    <row r="8" spans="1:8" ht="30" customHeight="1">
      <c r="A8" s="308"/>
      <c r="B8" s="316" t="s">
        <v>705</v>
      </c>
      <c r="C8" s="317">
        <f>SUM(C11,C15)</f>
        <v>0</v>
      </c>
      <c r="D8" s="317">
        <f>SUM(D11,D15)</f>
        <v>0</v>
      </c>
      <c r="E8" s="318"/>
      <c r="F8" s="318"/>
      <c r="G8" s="318"/>
      <c r="H8" s="316"/>
    </row>
    <row r="9" spans="1:8" ht="30" customHeight="1">
      <c r="A9" s="308"/>
      <c r="B9" s="316" t="s">
        <v>776</v>
      </c>
      <c r="C9" s="317"/>
      <c r="D9" s="318"/>
      <c r="E9" s="318"/>
      <c r="F9" s="318"/>
      <c r="G9" s="318"/>
      <c r="H9" s="316"/>
    </row>
    <row r="10" spans="1:8" ht="30" customHeight="1">
      <c r="A10" s="308"/>
      <c r="B10" s="316"/>
      <c r="C10" s="317"/>
      <c r="D10" s="317"/>
      <c r="E10" s="318"/>
      <c r="F10" s="318"/>
      <c r="G10" s="318"/>
      <c r="H10" s="316"/>
    </row>
    <row r="11" spans="1:8" ht="30" customHeight="1">
      <c r="A11" s="308"/>
      <c r="B11" s="316" t="s">
        <v>706</v>
      </c>
      <c r="C11" s="612"/>
      <c r="D11" s="612">
        <f>SUM(D12:D14)</f>
        <v>0</v>
      </c>
      <c r="E11" s="318"/>
      <c r="F11" s="318"/>
      <c r="G11" s="318"/>
      <c r="H11" s="316"/>
    </row>
    <row r="12" spans="1:8" ht="30" customHeight="1">
      <c r="A12" s="308"/>
      <c r="B12" s="316" t="s">
        <v>707</v>
      </c>
      <c r="C12" s="613"/>
      <c r="D12" s="612"/>
      <c r="E12" s="318"/>
      <c r="F12" s="318"/>
      <c r="G12" s="318"/>
      <c r="H12" s="316"/>
    </row>
    <row r="13" spans="1:8" ht="30" customHeight="1">
      <c r="A13" s="308"/>
      <c r="B13" s="316" t="s">
        <v>708</v>
      </c>
      <c r="C13" s="613"/>
      <c r="D13" s="612"/>
      <c r="E13" s="318"/>
      <c r="F13" s="318"/>
      <c r="G13" s="318"/>
      <c r="H13" s="316"/>
    </row>
    <row r="14" spans="1:8" ht="30" customHeight="1">
      <c r="A14" s="308"/>
      <c r="B14" s="316" t="s">
        <v>742</v>
      </c>
      <c r="C14" s="613"/>
      <c r="D14" s="612"/>
      <c r="E14" s="318"/>
      <c r="F14" s="318"/>
      <c r="G14" s="318"/>
      <c r="H14" s="316"/>
    </row>
    <row r="15" spans="1:8" ht="30" customHeight="1">
      <c r="A15" s="308"/>
      <c r="B15" s="316" t="s">
        <v>709</v>
      </c>
      <c r="C15" s="612"/>
      <c r="D15" s="612">
        <f>SUM(D16:D18)</f>
        <v>0</v>
      </c>
      <c r="E15" s="318"/>
      <c r="F15" s="318"/>
      <c r="G15" s="318"/>
      <c r="H15" s="316"/>
    </row>
    <row r="16" spans="1:8" ht="30" customHeight="1">
      <c r="A16" s="308"/>
      <c r="B16" s="316" t="s">
        <v>707</v>
      </c>
      <c r="C16" s="613"/>
      <c r="D16" s="612"/>
      <c r="E16" s="318"/>
      <c r="F16" s="318"/>
      <c r="G16" s="318"/>
      <c r="H16" s="316"/>
    </row>
    <row r="17" spans="1:10" ht="30" customHeight="1">
      <c r="A17" s="308"/>
      <c r="B17" s="316" t="s">
        <v>708</v>
      </c>
      <c r="C17" s="613"/>
      <c r="D17" s="612"/>
      <c r="E17" s="318"/>
      <c r="F17" s="318"/>
      <c r="G17" s="318"/>
      <c r="H17" s="316"/>
    </row>
    <row r="18" spans="1:10" ht="30" customHeight="1">
      <c r="A18" s="308"/>
      <c r="B18" s="316" t="s">
        <v>742</v>
      </c>
      <c r="C18" s="613"/>
      <c r="D18" s="612"/>
      <c r="E18" s="318"/>
      <c r="F18" s="318"/>
      <c r="G18" s="318"/>
      <c r="H18" s="316"/>
    </row>
    <row r="19" spans="1:10" ht="30" customHeight="1">
      <c r="A19" s="308"/>
      <c r="B19" s="316"/>
      <c r="C19" s="317"/>
      <c r="D19" s="317"/>
      <c r="E19" s="317"/>
      <c r="F19" s="317"/>
      <c r="G19" s="317"/>
      <c r="H19" s="316"/>
    </row>
    <row r="20" spans="1:10" ht="30" customHeight="1">
      <c r="A20" s="308"/>
      <c r="B20" s="316" t="s">
        <v>777</v>
      </c>
      <c r="C20" s="317"/>
      <c r="D20" s="317"/>
      <c r="E20" s="317"/>
      <c r="F20" s="317"/>
      <c r="G20" s="317"/>
      <c r="H20" s="316"/>
    </row>
    <row r="21" spans="1:10" s="407" customFormat="1" ht="30" customHeight="1">
      <c r="A21" s="308"/>
      <c r="B21" s="319" t="s">
        <v>710</v>
      </c>
      <c r="C21" s="320"/>
      <c r="D21" s="320"/>
      <c r="E21" s="320"/>
      <c r="F21" s="320"/>
      <c r="G21" s="320"/>
      <c r="H21" s="319"/>
      <c r="I21" s="311"/>
      <c r="J21" s="311"/>
    </row>
    <row r="22" spans="1:10" s="407" customFormat="1" ht="30" customHeight="1">
      <c r="A22" s="308"/>
      <c r="B22" s="319" t="s">
        <v>743</v>
      </c>
      <c r="C22" s="613"/>
      <c r="D22" s="613"/>
      <c r="E22" s="320">
        <v>436000</v>
      </c>
      <c r="F22" s="320"/>
      <c r="G22" s="320">
        <f>E22*F22</f>
        <v>0</v>
      </c>
      <c r="H22" s="319"/>
      <c r="I22" s="311"/>
      <c r="J22" s="311"/>
    </row>
    <row r="23" spans="1:10" s="407" customFormat="1" ht="30" customHeight="1">
      <c r="A23" s="308"/>
      <c r="B23" s="319" t="s">
        <v>744</v>
      </c>
      <c r="C23" s="613"/>
      <c r="D23" s="613"/>
      <c r="E23" s="320">
        <v>436000</v>
      </c>
      <c r="F23" s="320"/>
      <c r="G23" s="320">
        <f>E23*F23</f>
        <v>0</v>
      </c>
      <c r="H23" s="319"/>
      <c r="I23" s="311"/>
      <c r="J23" s="311"/>
    </row>
    <row r="24" spans="1:10" s="407" customFormat="1" ht="30" customHeight="1">
      <c r="A24" s="308"/>
      <c r="B24" s="319"/>
      <c r="C24" s="320"/>
      <c r="D24" s="320"/>
      <c r="E24" s="320"/>
      <c r="F24" s="320"/>
      <c r="G24" s="320"/>
      <c r="H24" s="319"/>
      <c r="I24" s="311"/>
      <c r="J24" s="311"/>
    </row>
    <row r="25" spans="1:10" s="407" customFormat="1" ht="30" customHeight="1">
      <c r="A25" s="308"/>
      <c r="B25" s="321" t="s">
        <v>711</v>
      </c>
      <c r="C25" s="320"/>
      <c r="D25" s="320"/>
      <c r="E25" s="320"/>
      <c r="F25" s="320"/>
      <c r="G25" s="320"/>
      <c r="H25" s="319"/>
      <c r="I25" s="311"/>
      <c r="J25" s="311"/>
    </row>
    <row r="26" spans="1:10" s="407" customFormat="1" ht="30" customHeight="1">
      <c r="A26" s="308"/>
      <c r="B26" s="321" t="s">
        <v>743</v>
      </c>
      <c r="C26" s="613"/>
      <c r="D26" s="613"/>
      <c r="E26" s="320">
        <v>211000</v>
      </c>
      <c r="F26" s="320"/>
      <c r="G26" s="320">
        <f>E26*F26</f>
        <v>0</v>
      </c>
      <c r="H26" s="319"/>
      <c r="I26" s="311"/>
      <c r="J26" s="311"/>
    </row>
    <row r="27" spans="1:10" s="407" customFormat="1" ht="30" customHeight="1">
      <c r="A27" s="308"/>
      <c r="B27" s="321" t="s">
        <v>744</v>
      </c>
      <c r="C27" s="613"/>
      <c r="D27" s="613"/>
      <c r="E27" s="320">
        <v>211000</v>
      </c>
      <c r="F27" s="320"/>
      <c r="G27" s="320">
        <f>E27*F27</f>
        <v>0</v>
      </c>
      <c r="H27" s="319"/>
      <c r="I27" s="311"/>
      <c r="J27" s="311"/>
    </row>
    <row r="28" spans="1:10" s="407" customFormat="1" ht="30" customHeight="1">
      <c r="A28" s="308"/>
      <c r="B28" s="319"/>
      <c r="C28" s="320"/>
      <c r="D28" s="320"/>
      <c r="E28" s="320"/>
      <c r="F28" s="320"/>
      <c r="G28" s="320"/>
      <c r="H28" s="319"/>
      <c r="I28" s="311"/>
      <c r="J28" s="311"/>
    </row>
    <row r="29" spans="1:10" s="407" customFormat="1" ht="30" customHeight="1">
      <c r="A29" s="308"/>
      <c r="B29" s="321" t="s">
        <v>745</v>
      </c>
      <c r="C29" s="320"/>
      <c r="D29" s="320"/>
      <c r="E29" s="320"/>
      <c r="F29" s="320"/>
      <c r="G29" s="320"/>
      <c r="H29" s="319"/>
      <c r="I29" s="311"/>
      <c r="J29" s="311"/>
    </row>
    <row r="30" spans="1:10" s="407" customFormat="1" ht="30" customHeight="1">
      <c r="A30" s="308"/>
      <c r="B30" s="319" t="s">
        <v>746</v>
      </c>
      <c r="C30" s="613"/>
      <c r="D30" s="613"/>
      <c r="E30" s="320">
        <v>16000</v>
      </c>
      <c r="F30" s="320"/>
      <c r="G30" s="320">
        <f>E30*F30</f>
        <v>0</v>
      </c>
      <c r="H30" s="319"/>
      <c r="I30" s="311"/>
      <c r="J30" s="311"/>
    </row>
    <row r="31" spans="1:10" s="407" customFormat="1" ht="30" customHeight="1">
      <c r="A31" s="308"/>
      <c r="B31" s="319"/>
      <c r="C31" s="320"/>
      <c r="D31" s="320"/>
      <c r="E31" s="320"/>
      <c r="F31" s="320"/>
      <c r="G31" s="320"/>
      <c r="H31" s="319"/>
      <c r="I31" s="311"/>
      <c r="J31" s="311"/>
    </row>
    <row r="32" spans="1:10" s="407" customFormat="1" ht="30" customHeight="1">
      <c r="A32" s="308"/>
      <c r="B32" s="319" t="s">
        <v>741</v>
      </c>
      <c r="C32" s="320"/>
      <c r="D32" s="320"/>
      <c r="E32" s="320"/>
      <c r="F32" s="320"/>
      <c r="G32" s="320"/>
      <c r="H32" s="319"/>
      <c r="I32" s="311"/>
      <c r="J32" s="311"/>
    </row>
    <row r="33" spans="1:10" s="407" customFormat="1" ht="30" customHeight="1">
      <c r="A33" s="308"/>
      <c r="B33" s="319" t="s">
        <v>743</v>
      </c>
      <c r="C33" s="613"/>
      <c r="D33" s="613"/>
      <c r="E33" s="320">
        <v>74000</v>
      </c>
      <c r="F33" s="320"/>
      <c r="G33" s="320">
        <f>E33*F33</f>
        <v>0</v>
      </c>
      <c r="H33" s="319"/>
      <c r="I33" s="311"/>
      <c r="J33" s="311"/>
    </row>
    <row r="34" spans="1:10" s="407" customFormat="1" ht="30" customHeight="1">
      <c r="A34" s="308"/>
      <c r="B34" s="319" t="s">
        <v>744</v>
      </c>
      <c r="C34" s="613"/>
      <c r="D34" s="613"/>
      <c r="E34" s="320">
        <v>74000</v>
      </c>
      <c r="F34" s="320"/>
      <c r="G34" s="320">
        <f>E34*F34</f>
        <v>0</v>
      </c>
      <c r="H34" s="319"/>
      <c r="I34" s="311"/>
      <c r="J34" s="311"/>
    </row>
    <row r="35" spans="1:10" ht="30" customHeight="1">
      <c r="A35" s="308"/>
      <c r="B35" s="614"/>
      <c r="C35" s="615"/>
      <c r="D35" s="615"/>
      <c r="E35" s="615"/>
      <c r="F35" s="615"/>
      <c r="G35" s="615"/>
      <c r="H35" s="322"/>
    </row>
    <row r="36" spans="1:10" ht="30" customHeight="1">
      <c r="A36" s="308"/>
      <c r="B36" s="316" t="s">
        <v>778</v>
      </c>
      <c r="C36" s="317"/>
      <c r="D36" s="317"/>
      <c r="E36" s="317"/>
      <c r="F36" s="317"/>
      <c r="G36" s="317"/>
      <c r="H36" s="316"/>
    </row>
    <row r="37" spans="1:10" ht="30" customHeight="1">
      <c r="A37" s="308"/>
      <c r="B37" s="319" t="s">
        <v>710</v>
      </c>
      <c r="C37" s="320"/>
      <c r="D37" s="320"/>
      <c r="E37" s="320"/>
      <c r="F37" s="320"/>
      <c r="G37" s="320"/>
      <c r="H37" s="319"/>
    </row>
    <row r="38" spans="1:10" ht="30" customHeight="1">
      <c r="A38" s="308"/>
      <c r="B38" s="319" t="s">
        <v>743</v>
      </c>
      <c r="C38" s="613"/>
      <c r="D38" s="613"/>
      <c r="E38" s="320">
        <v>301000</v>
      </c>
      <c r="F38" s="320"/>
      <c r="G38" s="320">
        <f>E38*F38</f>
        <v>0</v>
      </c>
      <c r="H38" s="319"/>
    </row>
    <row r="39" spans="1:10" ht="30" customHeight="1">
      <c r="A39" s="308"/>
      <c r="B39" s="319" t="s">
        <v>744</v>
      </c>
      <c r="C39" s="613"/>
      <c r="D39" s="613"/>
      <c r="E39" s="320">
        <v>301000</v>
      </c>
      <c r="F39" s="320"/>
      <c r="G39" s="320">
        <f>E39*F39</f>
        <v>0</v>
      </c>
      <c r="H39" s="319"/>
    </row>
    <row r="40" spans="1:10" ht="30" customHeight="1">
      <c r="A40" s="308"/>
      <c r="B40" s="319"/>
      <c r="C40" s="320"/>
      <c r="D40" s="320"/>
      <c r="E40" s="320"/>
      <c r="F40" s="320"/>
      <c r="G40" s="320"/>
      <c r="H40" s="319"/>
    </row>
    <row r="41" spans="1:10" ht="30" customHeight="1">
      <c r="A41" s="308"/>
      <c r="B41" s="321" t="s">
        <v>711</v>
      </c>
      <c r="C41" s="320"/>
      <c r="D41" s="320"/>
      <c r="E41" s="320"/>
      <c r="F41" s="320"/>
      <c r="G41" s="320"/>
      <c r="H41" s="319"/>
    </row>
    <row r="42" spans="1:10" ht="30" customHeight="1">
      <c r="A42" s="308"/>
      <c r="B42" s="321" t="s">
        <v>743</v>
      </c>
      <c r="C42" s="613"/>
      <c r="D42" s="613"/>
      <c r="E42" s="320">
        <v>211000</v>
      </c>
      <c r="F42" s="320"/>
      <c r="G42" s="320">
        <f>E42*F42</f>
        <v>0</v>
      </c>
      <c r="H42" s="319"/>
    </row>
    <row r="43" spans="1:10" ht="30" customHeight="1">
      <c r="A43" s="308"/>
      <c r="B43" s="321" t="s">
        <v>744</v>
      </c>
      <c r="C43" s="613"/>
      <c r="D43" s="613"/>
      <c r="E43" s="320">
        <v>211000</v>
      </c>
      <c r="F43" s="320"/>
      <c r="G43" s="320">
        <f>E43*F43</f>
        <v>0</v>
      </c>
      <c r="H43" s="319"/>
    </row>
    <row r="44" spans="1:10" ht="30" customHeight="1">
      <c r="A44" s="308"/>
      <c r="B44" s="319"/>
      <c r="C44" s="320"/>
      <c r="D44" s="320"/>
      <c r="E44" s="320"/>
      <c r="F44" s="320"/>
      <c r="G44" s="320"/>
      <c r="H44" s="319"/>
    </row>
    <row r="45" spans="1:10" ht="30" customHeight="1">
      <c r="A45" s="308"/>
      <c r="B45" s="321" t="s">
        <v>745</v>
      </c>
      <c r="C45" s="320"/>
      <c r="D45" s="320"/>
      <c r="E45" s="320"/>
      <c r="F45" s="320"/>
      <c r="G45" s="320"/>
      <c r="H45" s="319"/>
    </row>
    <row r="46" spans="1:10" ht="30" customHeight="1">
      <c r="A46" s="308"/>
      <c r="B46" s="319" t="s">
        <v>746</v>
      </c>
      <c r="C46" s="613"/>
      <c r="D46" s="613"/>
      <c r="E46" s="320">
        <v>16000</v>
      </c>
      <c r="F46" s="320"/>
      <c r="G46" s="320">
        <f>E46*F46</f>
        <v>0</v>
      </c>
      <c r="H46" s="319"/>
    </row>
    <row r="47" spans="1:10" ht="30" customHeight="1">
      <c r="A47" s="308"/>
      <c r="B47" s="319"/>
      <c r="C47" s="320"/>
      <c r="D47" s="320"/>
      <c r="E47" s="320"/>
      <c r="F47" s="320"/>
      <c r="G47" s="320"/>
      <c r="H47" s="319"/>
    </row>
    <row r="48" spans="1:10" ht="30" customHeight="1">
      <c r="A48" s="308"/>
      <c r="B48" s="319" t="s">
        <v>741</v>
      </c>
      <c r="C48" s="320"/>
      <c r="D48" s="320"/>
      <c r="E48" s="320"/>
      <c r="F48" s="320"/>
      <c r="G48" s="320"/>
      <c r="H48" s="319"/>
    </row>
    <row r="49" spans="1:8" ht="30" customHeight="1">
      <c r="A49" s="308"/>
      <c r="B49" s="319" t="s">
        <v>743</v>
      </c>
      <c r="C49" s="613"/>
      <c r="D49" s="613"/>
      <c r="E49" s="320">
        <v>71000</v>
      </c>
      <c r="F49" s="320"/>
      <c r="G49" s="320">
        <f>E49*F49</f>
        <v>0</v>
      </c>
      <c r="H49" s="319"/>
    </row>
    <row r="50" spans="1:8" ht="30" customHeight="1">
      <c r="A50" s="308"/>
      <c r="B50" s="319" t="s">
        <v>744</v>
      </c>
      <c r="C50" s="613"/>
      <c r="D50" s="613"/>
      <c r="E50" s="320">
        <v>71000</v>
      </c>
      <c r="F50" s="320"/>
      <c r="G50" s="320">
        <f>E50*F50</f>
        <v>0</v>
      </c>
      <c r="H50" s="319"/>
    </row>
    <row r="51" spans="1:8" ht="18" customHeight="1">
      <c r="A51" s="308"/>
      <c r="B51" s="614"/>
      <c r="C51" s="615"/>
      <c r="D51" s="615"/>
      <c r="E51" s="615"/>
      <c r="F51" s="615"/>
      <c r="G51" s="615"/>
      <c r="H51" s="322"/>
    </row>
    <row r="52" spans="1:8" s="309" customFormat="1" ht="30" customHeight="1">
      <c r="A52" s="323"/>
      <c r="B52" s="616" t="s">
        <v>712</v>
      </c>
      <c r="C52" s="324"/>
      <c r="D52" s="324"/>
      <c r="E52" s="324"/>
      <c r="F52" s="324"/>
      <c r="G52" s="324">
        <f>SUM(G22:G50)</f>
        <v>0</v>
      </c>
      <c r="H52" s="325"/>
    </row>
    <row r="53" spans="1:8" s="309" customFormat="1" ht="18" customHeight="1">
      <c r="A53" s="323"/>
      <c r="B53" s="617"/>
      <c r="C53" s="326"/>
      <c r="D53" s="326"/>
      <c r="E53" s="326"/>
      <c r="F53" s="326"/>
      <c r="G53" s="326"/>
    </row>
    <row r="54" spans="1:8" ht="20.100000000000001" customHeight="1">
      <c r="A54" s="308"/>
      <c r="B54" s="309" t="s">
        <v>848</v>
      </c>
      <c r="C54" s="310"/>
      <c r="D54" s="310"/>
      <c r="E54" s="310"/>
      <c r="F54" s="310"/>
      <c r="G54" s="310"/>
      <c r="H54" s="310"/>
    </row>
    <row r="55" spans="1:8" s="308" customFormat="1" ht="20.100000000000001" customHeight="1">
      <c r="B55" s="309"/>
      <c r="C55" s="309"/>
      <c r="D55" s="309"/>
      <c r="E55" s="309"/>
      <c r="F55" s="309"/>
      <c r="G55" s="309"/>
      <c r="H55" s="309"/>
    </row>
    <row r="56" spans="1:8" ht="20.100000000000001" customHeight="1">
      <c r="A56" s="308"/>
      <c r="B56" s="497" t="s">
        <v>693</v>
      </c>
      <c r="C56" s="497" t="s">
        <v>694</v>
      </c>
      <c r="D56" s="497" t="s">
        <v>695</v>
      </c>
      <c r="E56" s="494" t="s">
        <v>696</v>
      </c>
      <c r="F56" s="495"/>
      <c r="G56" s="496"/>
      <c r="H56" s="497" t="s">
        <v>697</v>
      </c>
    </row>
    <row r="57" spans="1:8" ht="20.100000000000001" customHeight="1">
      <c r="A57" s="308"/>
      <c r="B57" s="498"/>
      <c r="C57" s="498"/>
      <c r="D57" s="498"/>
      <c r="E57" s="312" t="s">
        <v>698</v>
      </c>
      <c r="F57" s="312" t="s">
        <v>699</v>
      </c>
      <c r="G57" s="312" t="s">
        <v>700</v>
      </c>
      <c r="H57" s="498"/>
    </row>
    <row r="58" spans="1:8" ht="20.100000000000001" customHeight="1">
      <c r="A58" s="308"/>
      <c r="B58" s="313"/>
      <c r="C58" s="314" t="s">
        <v>701</v>
      </c>
      <c r="D58" s="314" t="s">
        <v>702</v>
      </c>
      <c r="E58" s="314" t="s">
        <v>703</v>
      </c>
      <c r="F58" s="314" t="s">
        <v>704</v>
      </c>
      <c r="G58" s="314" t="s">
        <v>10</v>
      </c>
      <c r="H58" s="315"/>
    </row>
    <row r="59" spans="1:8" ht="20.100000000000001" customHeight="1">
      <c r="A59" s="308"/>
      <c r="B59" s="313"/>
      <c r="C59" s="314"/>
      <c r="D59" s="314"/>
      <c r="E59" s="314"/>
      <c r="F59" s="314"/>
      <c r="G59" s="314"/>
      <c r="H59" s="315"/>
    </row>
    <row r="60" spans="1:8" ht="30" customHeight="1">
      <c r="A60" s="308"/>
      <c r="B60" s="316" t="s">
        <v>705</v>
      </c>
      <c r="C60" s="317">
        <f>SUM(C63,C67)</f>
        <v>0</v>
      </c>
      <c r="D60" s="317">
        <f>SUM(D63,D67)</f>
        <v>0</v>
      </c>
      <c r="E60" s="318"/>
      <c r="F60" s="318"/>
      <c r="G60" s="318"/>
      <c r="H60" s="316"/>
    </row>
    <row r="61" spans="1:8" ht="30" customHeight="1">
      <c r="A61" s="308"/>
      <c r="B61" s="316" t="s">
        <v>776</v>
      </c>
      <c r="C61" s="317"/>
      <c r="D61" s="318"/>
      <c r="E61" s="318"/>
      <c r="F61" s="318"/>
      <c r="G61" s="318"/>
      <c r="H61" s="316"/>
    </row>
    <row r="62" spans="1:8" ht="30" customHeight="1">
      <c r="A62" s="308"/>
      <c r="B62" s="316"/>
      <c r="C62" s="317"/>
      <c r="D62" s="317"/>
      <c r="E62" s="318"/>
      <c r="F62" s="318"/>
      <c r="G62" s="318"/>
      <c r="H62" s="316"/>
    </row>
    <row r="63" spans="1:8" ht="30" customHeight="1">
      <c r="A63" s="308"/>
      <c r="B63" s="316" t="s">
        <v>706</v>
      </c>
      <c r="C63" s="612"/>
      <c r="D63" s="612">
        <f>SUM(D64:D66)</f>
        <v>0</v>
      </c>
      <c r="E63" s="318"/>
      <c r="F63" s="318"/>
      <c r="G63" s="318"/>
      <c r="H63" s="316"/>
    </row>
    <row r="64" spans="1:8" ht="30" customHeight="1">
      <c r="A64" s="308"/>
      <c r="B64" s="316" t="s">
        <v>707</v>
      </c>
      <c r="C64" s="613"/>
      <c r="D64" s="612"/>
      <c r="E64" s="318"/>
      <c r="F64" s="318"/>
      <c r="G64" s="318"/>
      <c r="H64" s="316"/>
    </row>
    <row r="65" spans="1:10" ht="30" customHeight="1">
      <c r="A65" s="308"/>
      <c r="B65" s="316" t="s">
        <v>708</v>
      </c>
      <c r="C65" s="613"/>
      <c r="D65" s="612"/>
      <c r="E65" s="318"/>
      <c r="F65" s="318"/>
      <c r="G65" s="318"/>
      <c r="H65" s="316"/>
    </row>
    <row r="66" spans="1:10" ht="30" customHeight="1">
      <c r="A66" s="308"/>
      <c r="B66" s="316" t="s">
        <v>742</v>
      </c>
      <c r="C66" s="613"/>
      <c r="D66" s="612"/>
      <c r="E66" s="318"/>
      <c r="F66" s="318"/>
      <c r="G66" s="318"/>
      <c r="H66" s="316"/>
    </row>
    <row r="67" spans="1:10" ht="30" customHeight="1">
      <c r="A67" s="308"/>
      <c r="B67" s="316" t="s">
        <v>709</v>
      </c>
      <c r="C67" s="612"/>
      <c r="D67" s="612">
        <f>SUM(D68:D70)</f>
        <v>0</v>
      </c>
      <c r="E67" s="318"/>
      <c r="F67" s="318"/>
      <c r="G67" s="318"/>
      <c r="H67" s="316"/>
    </row>
    <row r="68" spans="1:10" ht="30" customHeight="1">
      <c r="A68" s="308"/>
      <c r="B68" s="316" t="s">
        <v>707</v>
      </c>
      <c r="C68" s="613"/>
      <c r="D68" s="612"/>
      <c r="E68" s="318"/>
      <c r="F68" s="318"/>
      <c r="G68" s="318"/>
      <c r="H68" s="316"/>
    </row>
    <row r="69" spans="1:10" ht="30" customHeight="1">
      <c r="A69" s="308"/>
      <c r="B69" s="316" t="s">
        <v>708</v>
      </c>
      <c r="C69" s="613"/>
      <c r="D69" s="612"/>
      <c r="E69" s="318"/>
      <c r="F69" s="318"/>
      <c r="G69" s="318"/>
      <c r="H69" s="316"/>
    </row>
    <row r="70" spans="1:10" ht="30" customHeight="1">
      <c r="A70" s="308"/>
      <c r="B70" s="316" t="s">
        <v>742</v>
      </c>
      <c r="C70" s="613"/>
      <c r="D70" s="612"/>
      <c r="E70" s="318"/>
      <c r="F70" s="318"/>
      <c r="G70" s="318"/>
      <c r="H70" s="316"/>
    </row>
    <row r="71" spans="1:10" ht="30" customHeight="1">
      <c r="A71" s="308"/>
      <c r="B71" s="316"/>
      <c r="C71" s="317"/>
      <c r="D71" s="317"/>
      <c r="E71" s="317"/>
      <c r="F71" s="317"/>
      <c r="G71" s="317"/>
      <c r="H71" s="316"/>
    </row>
    <row r="72" spans="1:10" ht="30" customHeight="1">
      <c r="A72" s="308"/>
      <c r="B72" s="316" t="s">
        <v>777</v>
      </c>
      <c r="C72" s="317"/>
      <c r="D72" s="317"/>
      <c r="E72" s="317"/>
      <c r="F72" s="317"/>
      <c r="G72" s="317"/>
      <c r="H72" s="316"/>
    </row>
    <row r="73" spans="1:10" s="407" customFormat="1" ht="30" customHeight="1">
      <c r="A73" s="308"/>
      <c r="B73" s="319" t="s">
        <v>710</v>
      </c>
      <c r="C73" s="320"/>
      <c r="D73" s="320"/>
      <c r="E73" s="320"/>
      <c r="F73" s="320"/>
      <c r="G73" s="320"/>
      <c r="H73" s="319"/>
      <c r="I73" s="311"/>
      <c r="J73" s="311"/>
    </row>
    <row r="74" spans="1:10" s="407" customFormat="1" ht="30" customHeight="1">
      <c r="A74" s="308"/>
      <c r="B74" s="319" t="s">
        <v>743</v>
      </c>
      <c r="C74" s="613"/>
      <c r="D74" s="613"/>
      <c r="E74" s="320">
        <v>218000</v>
      </c>
      <c r="F74" s="320"/>
      <c r="G74" s="320">
        <f>E74*F74</f>
        <v>0</v>
      </c>
      <c r="H74" s="319"/>
      <c r="I74" s="311"/>
      <c r="J74" s="311"/>
    </row>
    <row r="75" spans="1:10" s="407" customFormat="1" ht="30" customHeight="1">
      <c r="A75" s="308"/>
      <c r="B75" s="319" t="s">
        <v>744</v>
      </c>
      <c r="C75" s="613"/>
      <c r="D75" s="613"/>
      <c r="E75" s="320">
        <v>218000</v>
      </c>
      <c r="F75" s="320"/>
      <c r="G75" s="320">
        <f>E75*F75</f>
        <v>0</v>
      </c>
      <c r="H75" s="319"/>
      <c r="I75" s="311"/>
      <c r="J75" s="311"/>
    </row>
    <row r="76" spans="1:10" s="407" customFormat="1" ht="30" customHeight="1">
      <c r="A76" s="308"/>
      <c r="B76" s="319"/>
      <c r="C76" s="320"/>
      <c r="D76" s="320"/>
      <c r="E76" s="320"/>
      <c r="F76" s="320"/>
      <c r="G76" s="320"/>
      <c r="H76" s="319"/>
      <c r="I76" s="311"/>
      <c r="J76" s="311"/>
    </row>
    <row r="77" spans="1:10" s="407" customFormat="1" ht="30" customHeight="1">
      <c r="A77" s="308"/>
      <c r="B77" s="321" t="s">
        <v>711</v>
      </c>
      <c r="C77" s="320"/>
      <c r="D77" s="320"/>
      <c r="E77" s="320"/>
      <c r="F77" s="320"/>
      <c r="G77" s="320"/>
      <c r="H77" s="319"/>
      <c r="I77" s="311"/>
      <c r="J77" s="311"/>
    </row>
    <row r="78" spans="1:10" s="407" customFormat="1" ht="30" customHeight="1">
      <c r="A78" s="308"/>
      <c r="B78" s="321" t="s">
        <v>743</v>
      </c>
      <c r="C78" s="613"/>
      <c r="D78" s="613"/>
      <c r="E78" s="320">
        <v>106000</v>
      </c>
      <c r="F78" s="320"/>
      <c r="G78" s="320">
        <f>E78*F78</f>
        <v>0</v>
      </c>
      <c r="H78" s="319"/>
      <c r="I78" s="311"/>
      <c r="J78" s="311"/>
    </row>
    <row r="79" spans="1:10" s="407" customFormat="1" ht="30" customHeight="1">
      <c r="A79" s="308"/>
      <c r="B79" s="321" t="s">
        <v>744</v>
      </c>
      <c r="C79" s="613"/>
      <c r="D79" s="613"/>
      <c r="E79" s="320">
        <v>106000</v>
      </c>
      <c r="F79" s="320"/>
      <c r="G79" s="320">
        <f>E79*F79</f>
        <v>0</v>
      </c>
      <c r="H79" s="319"/>
      <c r="I79" s="311"/>
      <c r="J79" s="311"/>
    </row>
    <row r="80" spans="1:10" s="407" customFormat="1" ht="30" customHeight="1">
      <c r="A80" s="308"/>
      <c r="B80" s="319"/>
      <c r="C80" s="320"/>
      <c r="D80" s="320"/>
      <c r="E80" s="320"/>
      <c r="F80" s="320"/>
      <c r="G80" s="320"/>
      <c r="H80" s="319"/>
      <c r="I80" s="311"/>
      <c r="J80" s="311"/>
    </row>
    <row r="81" spans="1:10" s="407" customFormat="1" ht="30" customHeight="1">
      <c r="A81" s="308"/>
      <c r="B81" s="321" t="s">
        <v>745</v>
      </c>
      <c r="C81" s="320"/>
      <c r="D81" s="320"/>
      <c r="E81" s="320"/>
      <c r="F81" s="320"/>
      <c r="G81" s="320"/>
      <c r="H81" s="319"/>
      <c r="I81" s="311"/>
      <c r="J81" s="311"/>
    </row>
    <row r="82" spans="1:10" s="407" customFormat="1" ht="30" customHeight="1">
      <c r="A82" s="308"/>
      <c r="B82" s="319" t="s">
        <v>746</v>
      </c>
      <c r="C82" s="613"/>
      <c r="D82" s="613"/>
      <c r="E82" s="320">
        <v>16000</v>
      </c>
      <c r="F82" s="320"/>
      <c r="G82" s="320">
        <f>E82*F82</f>
        <v>0</v>
      </c>
      <c r="H82" s="319"/>
      <c r="I82" s="311"/>
      <c r="J82" s="311"/>
    </row>
    <row r="83" spans="1:10" s="407" customFormat="1" ht="30" customHeight="1">
      <c r="A83" s="308"/>
      <c r="B83" s="319"/>
      <c r="C83" s="320"/>
      <c r="D83" s="320"/>
      <c r="E83" s="320"/>
      <c r="F83" s="320"/>
      <c r="G83" s="320"/>
      <c r="H83" s="319"/>
      <c r="I83" s="311"/>
      <c r="J83" s="311"/>
    </row>
    <row r="84" spans="1:10" s="407" customFormat="1" ht="30" customHeight="1">
      <c r="A84" s="308"/>
      <c r="B84" s="319" t="s">
        <v>741</v>
      </c>
      <c r="C84" s="320"/>
      <c r="D84" s="320"/>
      <c r="E84" s="320"/>
      <c r="F84" s="320"/>
      <c r="G84" s="320"/>
      <c r="H84" s="319"/>
      <c r="I84" s="311"/>
      <c r="J84" s="311"/>
    </row>
    <row r="85" spans="1:10" s="407" customFormat="1" ht="30" customHeight="1">
      <c r="A85" s="308"/>
      <c r="B85" s="319" t="s">
        <v>743</v>
      </c>
      <c r="C85" s="613"/>
      <c r="D85" s="613"/>
      <c r="E85" s="320">
        <v>37000</v>
      </c>
      <c r="F85" s="320"/>
      <c r="G85" s="320">
        <f>E85*F85</f>
        <v>0</v>
      </c>
      <c r="H85" s="319"/>
      <c r="I85" s="311"/>
      <c r="J85" s="311"/>
    </row>
    <row r="86" spans="1:10" s="407" customFormat="1" ht="30" customHeight="1">
      <c r="A86" s="308"/>
      <c r="B86" s="319" t="s">
        <v>744</v>
      </c>
      <c r="C86" s="613"/>
      <c r="D86" s="613"/>
      <c r="E86" s="320">
        <v>37000</v>
      </c>
      <c r="F86" s="320"/>
      <c r="G86" s="320">
        <f>E86*F86</f>
        <v>0</v>
      </c>
      <c r="H86" s="319"/>
      <c r="I86" s="311"/>
      <c r="J86" s="311"/>
    </row>
    <row r="87" spans="1:10" ht="30" customHeight="1">
      <c r="A87" s="308"/>
      <c r="B87" s="614"/>
      <c r="C87" s="615"/>
      <c r="D87" s="615"/>
      <c r="E87" s="615"/>
      <c r="F87" s="615"/>
      <c r="G87" s="615"/>
      <c r="H87" s="322"/>
    </row>
    <row r="88" spans="1:10" ht="30" customHeight="1">
      <c r="A88" s="308"/>
      <c r="B88" s="316" t="s">
        <v>778</v>
      </c>
      <c r="C88" s="317"/>
      <c r="D88" s="317"/>
      <c r="E88" s="317"/>
      <c r="F88" s="317"/>
      <c r="G88" s="317"/>
      <c r="H88" s="316"/>
    </row>
    <row r="89" spans="1:10" ht="30" customHeight="1">
      <c r="A89" s="308"/>
      <c r="B89" s="319" t="s">
        <v>710</v>
      </c>
      <c r="C89" s="320"/>
      <c r="D89" s="320"/>
      <c r="E89" s="320"/>
      <c r="F89" s="320"/>
      <c r="G89" s="320"/>
      <c r="H89" s="319"/>
    </row>
    <row r="90" spans="1:10" ht="30" customHeight="1">
      <c r="A90" s="308"/>
      <c r="B90" s="319" t="s">
        <v>743</v>
      </c>
      <c r="C90" s="613"/>
      <c r="D90" s="613"/>
      <c r="E90" s="320">
        <v>151000</v>
      </c>
      <c r="F90" s="320"/>
      <c r="G90" s="320">
        <f>E90*F90</f>
        <v>0</v>
      </c>
      <c r="H90" s="319"/>
    </row>
    <row r="91" spans="1:10" ht="30" customHeight="1">
      <c r="A91" s="308"/>
      <c r="B91" s="319" t="s">
        <v>744</v>
      </c>
      <c r="C91" s="613"/>
      <c r="D91" s="613"/>
      <c r="E91" s="320">
        <v>151000</v>
      </c>
      <c r="F91" s="320"/>
      <c r="G91" s="320">
        <f>E91*F91</f>
        <v>0</v>
      </c>
      <c r="H91" s="319"/>
    </row>
    <row r="92" spans="1:10" ht="30" customHeight="1">
      <c r="A92" s="308"/>
      <c r="B92" s="319"/>
      <c r="C92" s="320"/>
      <c r="D92" s="320"/>
      <c r="E92" s="320"/>
      <c r="F92" s="320"/>
      <c r="G92" s="320"/>
      <c r="H92" s="319"/>
    </row>
    <row r="93" spans="1:10" ht="30" customHeight="1">
      <c r="A93" s="308"/>
      <c r="B93" s="321" t="s">
        <v>711</v>
      </c>
      <c r="C93" s="320"/>
      <c r="D93" s="320"/>
      <c r="E93" s="320"/>
      <c r="F93" s="320"/>
      <c r="G93" s="320"/>
      <c r="H93" s="319"/>
    </row>
    <row r="94" spans="1:10" ht="30" customHeight="1">
      <c r="A94" s="308"/>
      <c r="B94" s="321" t="s">
        <v>743</v>
      </c>
      <c r="C94" s="613"/>
      <c r="D94" s="613"/>
      <c r="E94" s="320">
        <v>106000</v>
      </c>
      <c r="F94" s="320"/>
      <c r="G94" s="320">
        <f>E94*F94</f>
        <v>0</v>
      </c>
      <c r="H94" s="319"/>
    </row>
    <row r="95" spans="1:10" ht="30" customHeight="1">
      <c r="A95" s="308"/>
      <c r="B95" s="321" t="s">
        <v>744</v>
      </c>
      <c r="C95" s="613"/>
      <c r="D95" s="613"/>
      <c r="E95" s="320">
        <v>106000</v>
      </c>
      <c r="F95" s="320"/>
      <c r="G95" s="320">
        <f>E95*F95</f>
        <v>0</v>
      </c>
      <c r="H95" s="319"/>
    </row>
    <row r="96" spans="1:10" ht="30" customHeight="1">
      <c r="A96" s="308"/>
      <c r="B96" s="319"/>
      <c r="C96" s="320"/>
      <c r="D96" s="320"/>
      <c r="E96" s="320"/>
      <c r="F96" s="320"/>
      <c r="G96" s="320"/>
      <c r="H96" s="319"/>
    </row>
    <row r="97" spans="1:8" ht="30" customHeight="1">
      <c r="A97" s="308"/>
      <c r="B97" s="321" t="s">
        <v>745</v>
      </c>
      <c r="C97" s="320"/>
      <c r="D97" s="320"/>
      <c r="E97" s="320"/>
      <c r="F97" s="320"/>
      <c r="G97" s="320"/>
      <c r="H97" s="319"/>
    </row>
    <row r="98" spans="1:8" ht="30" customHeight="1">
      <c r="A98" s="308"/>
      <c r="B98" s="319" t="s">
        <v>746</v>
      </c>
      <c r="C98" s="613"/>
      <c r="D98" s="613"/>
      <c r="E98" s="320">
        <v>16000</v>
      </c>
      <c r="F98" s="320"/>
      <c r="G98" s="320">
        <f>E98*F98</f>
        <v>0</v>
      </c>
      <c r="H98" s="319"/>
    </row>
    <row r="99" spans="1:8" ht="30" customHeight="1">
      <c r="A99" s="308"/>
      <c r="B99" s="319"/>
      <c r="C99" s="320"/>
      <c r="D99" s="320"/>
      <c r="E99" s="320"/>
      <c r="F99" s="320"/>
      <c r="G99" s="320"/>
      <c r="H99" s="319"/>
    </row>
    <row r="100" spans="1:8" ht="30" customHeight="1">
      <c r="A100" s="308"/>
      <c r="B100" s="319" t="s">
        <v>741</v>
      </c>
      <c r="C100" s="320"/>
      <c r="D100" s="320"/>
      <c r="E100" s="320"/>
      <c r="F100" s="320"/>
      <c r="G100" s="320"/>
      <c r="H100" s="319"/>
    </row>
    <row r="101" spans="1:8" ht="30" customHeight="1">
      <c r="A101" s="308"/>
      <c r="B101" s="319" t="s">
        <v>743</v>
      </c>
      <c r="C101" s="613"/>
      <c r="D101" s="613"/>
      <c r="E101" s="320">
        <v>36000</v>
      </c>
      <c r="F101" s="320"/>
      <c r="G101" s="320">
        <f>E101*F101</f>
        <v>0</v>
      </c>
      <c r="H101" s="319"/>
    </row>
    <row r="102" spans="1:8" ht="30" customHeight="1">
      <c r="A102" s="308"/>
      <c r="B102" s="319" t="s">
        <v>744</v>
      </c>
      <c r="C102" s="613"/>
      <c r="D102" s="613"/>
      <c r="E102" s="320">
        <v>36000</v>
      </c>
      <c r="F102" s="320"/>
      <c r="G102" s="320">
        <f>E102*F102</f>
        <v>0</v>
      </c>
      <c r="H102" s="319"/>
    </row>
    <row r="103" spans="1:8" ht="18.75" customHeight="1">
      <c r="A103" s="308"/>
      <c r="B103" s="614"/>
      <c r="C103" s="615"/>
      <c r="D103" s="615"/>
      <c r="E103" s="615"/>
      <c r="F103" s="615"/>
      <c r="G103" s="615"/>
      <c r="H103" s="322"/>
    </row>
    <row r="104" spans="1:8" s="309" customFormat="1" ht="30" customHeight="1">
      <c r="A104" s="323"/>
      <c r="B104" s="616" t="s">
        <v>712</v>
      </c>
      <c r="C104" s="324"/>
      <c r="D104" s="324"/>
      <c r="E104" s="324"/>
      <c r="F104" s="324"/>
      <c r="G104" s="324">
        <f>SUM(G74:G102)</f>
        <v>0</v>
      </c>
      <c r="H104" s="325"/>
    </row>
    <row r="105" spans="1:8">
      <c r="B105" s="311"/>
      <c r="C105" s="311"/>
      <c r="D105" s="311"/>
      <c r="E105" s="311"/>
      <c r="F105" s="311"/>
      <c r="G105" s="311"/>
    </row>
    <row r="106" spans="1:8" ht="20.100000000000001" customHeight="1">
      <c r="A106" s="308"/>
      <c r="B106" s="309" t="s">
        <v>842</v>
      </c>
      <c r="C106" s="310"/>
      <c r="D106" s="310"/>
      <c r="E106" s="310"/>
      <c r="F106" s="310"/>
      <c r="G106" s="310"/>
      <c r="H106" s="310"/>
    </row>
    <row r="107" spans="1:8" s="308" customFormat="1" ht="20.100000000000001" customHeight="1">
      <c r="B107" s="309"/>
      <c r="C107" s="309"/>
      <c r="D107" s="309"/>
      <c r="E107" s="309"/>
      <c r="F107" s="309"/>
      <c r="G107" s="309"/>
      <c r="H107" s="309"/>
    </row>
    <row r="108" spans="1:8" ht="20.100000000000001" customHeight="1">
      <c r="A108" s="308"/>
      <c r="B108" s="497" t="s">
        <v>693</v>
      </c>
      <c r="C108" s="497" t="s">
        <v>694</v>
      </c>
      <c r="D108" s="497" t="s">
        <v>695</v>
      </c>
      <c r="E108" s="494" t="s">
        <v>696</v>
      </c>
      <c r="F108" s="495"/>
      <c r="G108" s="496"/>
      <c r="H108" s="497" t="s">
        <v>697</v>
      </c>
    </row>
    <row r="109" spans="1:8" ht="20.100000000000001" customHeight="1">
      <c r="A109" s="308"/>
      <c r="B109" s="498"/>
      <c r="C109" s="498"/>
      <c r="D109" s="498"/>
      <c r="E109" s="312" t="s">
        <v>698</v>
      </c>
      <c r="F109" s="312" t="s">
        <v>699</v>
      </c>
      <c r="G109" s="312" t="s">
        <v>700</v>
      </c>
      <c r="H109" s="498"/>
    </row>
    <row r="110" spans="1:8" ht="20.100000000000001" customHeight="1">
      <c r="A110" s="308"/>
      <c r="B110" s="313"/>
      <c r="C110" s="314" t="s">
        <v>701</v>
      </c>
      <c r="D110" s="314" t="s">
        <v>702</v>
      </c>
      <c r="E110" s="314" t="s">
        <v>703</v>
      </c>
      <c r="F110" s="314" t="s">
        <v>704</v>
      </c>
      <c r="G110" s="314" t="s">
        <v>10</v>
      </c>
      <c r="H110" s="315"/>
    </row>
    <row r="111" spans="1:8" ht="20.100000000000001" customHeight="1">
      <c r="A111" s="308"/>
      <c r="B111" s="313"/>
      <c r="C111" s="314"/>
      <c r="D111" s="314"/>
      <c r="E111" s="314"/>
      <c r="F111" s="314"/>
      <c r="G111" s="314"/>
      <c r="H111" s="315"/>
    </row>
    <row r="112" spans="1:8" ht="30" customHeight="1">
      <c r="A112" s="308"/>
      <c r="B112" s="316" t="s">
        <v>839</v>
      </c>
      <c r="C112" s="317"/>
      <c r="D112" s="317"/>
      <c r="E112" s="317"/>
      <c r="F112" s="317"/>
      <c r="G112" s="317"/>
      <c r="H112" s="316"/>
    </row>
    <row r="113" spans="1:10" s="407" customFormat="1" ht="30" customHeight="1">
      <c r="A113" s="308"/>
      <c r="B113" s="319" t="s">
        <v>710</v>
      </c>
      <c r="C113" s="320"/>
      <c r="D113" s="320"/>
      <c r="E113" s="320"/>
      <c r="F113" s="320"/>
      <c r="G113" s="320"/>
      <c r="H113" s="319"/>
      <c r="I113" s="311"/>
      <c r="J113" s="311"/>
    </row>
    <row r="114" spans="1:10" s="407" customFormat="1" ht="30" customHeight="1">
      <c r="A114" s="308"/>
      <c r="B114" s="319" t="s">
        <v>841</v>
      </c>
      <c r="C114" s="613"/>
      <c r="D114" s="613"/>
      <c r="E114" s="320">
        <v>174000</v>
      </c>
      <c r="F114" s="320"/>
      <c r="G114" s="320">
        <f>E114*F114</f>
        <v>0</v>
      </c>
      <c r="H114" s="319"/>
      <c r="I114" s="311"/>
      <c r="J114" s="311"/>
    </row>
    <row r="115" spans="1:10" s="407" customFormat="1" ht="30" customHeight="1">
      <c r="A115" s="308"/>
      <c r="B115" s="319" t="s">
        <v>845</v>
      </c>
      <c r="C115" s="613"/>
      <c r="D115" s="613"/>
      <c r="E115" s="320">
        <v>174000</v>
      </c>
      <c r="F115" s="320"/>
      <c r="G115" s="320">
        <f>E115*F115</f>
        <v>0</v>
      </c>
      <c r="H115" s="319"/>
      <c r="I115" s="311"/>
      <c r="J115" s="311"/>
    </row>
    <row r="116" spans="1:10" s="407" customFormat="1" ht="30" customHeight="1">
      <c r="A116" s="308"/>
      <c r="B116" s="319"/>
      <c r="C116" s="320"/>
      <c r="D116" s="320"/>
      <c r="E116" s="320"/>
      <c r="F116" s="320"/>
      <c r="G116" s="320"/>
      <c r="H116" s="319"/>
      <c r="I116" s="311"/>
      <c r="J116" s="311"/>
    </row>
    <row r="117" spans="1:10" s="407" customFormat="1" ht="30" customHeight="1">
      <c r="A117" s="308"/>
      <c r="B117" s="321" t="s">
        <v>711</v>
      </c>
      <c r="C117" s="320"/>
      <c r="D117" s="320"/>
      <c r="E117" s="320"/>
      <c r="F117" s="320"/>
      <c r="G117" s="320"/>
      <c r="H117" s="319"/>
      <c r="I117" s="311"/>
      <c r="J117" s="311"/>
    </row>
    <row r="118" spans="1:10" s="407" customFormat="1" ht="30" customHeight="1">
      <c r="A118" s="308"/>
      <c r="B118" s="319" t="s">
        <v>841</v>
      </c>
      <c r="C118" s="613"/>
      <c r="D118" s="613"/>
      <c r="E118" s="320">
        <v>85000</v>
      </c>
      <c r="F118" s="320"/>
      <c r="G118" s="320">
        <f>E118*F118</f>
        <v>0</v>
      </c>
      <c r="H118" s="319"/>
      <c r="I118" s="311"/>
      <c r="J118" s="311"/>
    </row>
    <row r="119" spans="1:10" s="407" customFormat="1" ht="30" customHeight="1">
      <c r="A119" s="308"/>
      <c r="B119" s="319" t="s">
        <v>845</v>
      </c>
      <c r="C119" s="613"/>
      <c r="D119" s="613"/>
      <c r="E119" s="320">
        <v>85000</v>
      </c>
      <c r="F119" s="320"/>
      <c r="G119" s="320">
        <f>E119*F119</f>
        <v>0</v>
      </c>
      <c r="H119" s="319"/>
      <c r="I119" s="311"/>
      <c r="J119" s="311"/>
    </row>
    <row r="120" spans="1:10" s="407" customFormat="1" ht="30" customHeight="1">
      <c r="A120" s="308"/>
      <c r="B120" s="319"/>
      <c r="C120" s="320"/>
      <c r="D120" s="320"/>
      <c r="E120" s="320"/>
      <c r="F120" s="320"/>
      <c r="G120" s="320"/>
      <c r="H120" s="319"/>
      <c r="I120" s="311"/>
      <c r="J120" s="311"/>
    </row>
    <row r="121" spans="1:10" s="407" customFormat="1" ht="30" customHeight="1">
      <c r="A121" s="308"/>
      <c r="B121" s="319" t="s">
        <v>840</v>
      </c>
      <c r="C121" s="320"/>
      <c r="D121" s="320"/>
      <c r="E121" s="320"/>
      <c r="F121" s="320"/>
      <c r="G121" s="320"/>
      <c r="H121" s="319"/>
      <c r="I121" s="311"/>
      <c r="J121" s="311"/>
    </row>
    <row r="122" spans="1:10" s="407" customFormat="1" ht="30" customHeight="1">
      <c r="A122" s="308"/>
      <c r="B122" s="319" t="s">
        <v>841</v>
      </c>
      <c r="C122" s="613"/>
      <c r="D122" s="613"/>
      <c r="E122" s="320">
        <v>30000</v>
      </c>
      <c r="F122" s="320"/>
      <c r="G122" s="320">
        <f>E122*F122</f>
        <v>0</v>
      </c>
      <c r="H122" s="319"/>
      <c r="I122" s="311"/>
      <c r="J122" s="311"/>
    </row>
    <row r="123" spans="1:10" s="407" customFormat="1" ht="30" customHeight="1">
      <c r="A123" s="308"/>
      <c r="B123" s="319" t="s">
        <v>845</v>
      </c>
      <c r="C123" s="613"/>
      <c r="D123" s="613"/>
      <c r="E123" s="320">
        <v>30000</v>
      </c>
      <c r="F123" s="320"/>
      <c r="G123" s="320">
        <f>E123*F123</f>
        <v>0</v>
      </c>
      <c r="H123" s="319"/>
      <c r="I123" s="311"/>
      <c r="J123" s="311"/>
    </row>
    <row r="124" spans="1:10" ht="30" customHeight="1">
      <c r="A124" s="308"/>
      <c r="B124" s="614"/>
      <c r="C124" s="615"/>
      <c r="D124" s="615"/>
      <c r="E124" s="615"/>
      <c r="F124" s="615"/>
      <c r="G124" s="615"/>
      <c r="H124" s="322"/>
    </row>
    <row r="125" spans="1:10" s="407" customFormat="1" ht="30" customHeight="1">
      <c r="A125" s="308"/>
      <c r="B125" s="319" t="s">
        <v>846</v>
      </c>
      <c r="C125" s="320"/>
      <c r="D125" s="320"/>
      <c r="E125" s="320"/>
      <c r="F125" s="320"/>
      <c r="G125" s="320"/>
      <c r="H125" s="319"/>
      <c r="I125" s="311"/>
      <c r="J125" s="311"/>
    </row>
    <row r="126" spans="1:10" s="407" customFormat="1" ht="30" customHeight="1">
      <c r="A126" s="308"/>
      <c r="B126" s="319" t="s">
        <v>841</v>
      </c>
      <c r="C126" s="613"/>
      <c r="D126" s="613"/>
      <c r="E126" s="320">
        <v>16000</v>
      </c>
      <c r="F126" s="320"/>
      <c r="G126" s="320">
        <f>E126*F126</f>
        <v>0</v>
      </c>
      <c r="H126" s="319"/>
      <c r="I126" s="311"/>
      <c r="J126" s="311"/>
    </row>
    <row r="127" spans="1:10" s="407" customFormat="1" ht="30" customHeight="1">
      <c r="A127" s="308"/>
      <c r="B127" s="319" t="s">
        <v>845</v>
      </c>
      <c r="C127" s="613"/>
      <c r="D127" s="613"/>
      <c r="E127" s="320">
        <v>16000</v>
      </c>
      <c r="F127" s="320"/>
      <c r="G127" s="320">
        <f>E127*F127</f>
        <v>0</v>
      </c>
      <c r="H127" s="319"/>
      <c r="I127" s="311"/>
      <c r="J127" s="311"/>
    </row>
    <row r="128" spans="1:10" ht="30" customHeight="1">
      <c r="A128" s="308"/>
      <c r="B128" s="614"/>
      <c r="C128" s="615"/>
      <c r="D128" s="615"/>
      <c r="E128" s="615"/>
      <c r="F128" s="615"/>
      <c r="G128" s="615"/>
      <c r="H128" s="322"/>
    </row>
    <row r="129" spans="1:10" ht="30" customHeight="1">
      <c r="A129" s="308"/>
      <c r="B129" s="316" t="s">
        <v>844</v>
      </c>
      <c r="C129" s="317"/>
      <c r="D129" s="317"/>
      <c r="E129" s="317"/>
      <c r="F129" s="317"/>
      <c r="G129" s="317"/>
      <c r="H129" s="316"/>
    </row>
    <row r="130" spans="1:10" ht="30" customHeight="1">
      <c r="A130" s="308"/>
      <c r="B130" s="319" t="s">
        <v>710</v>
      </c>
      <c r="C130" s="320"/>
      <c r="D130" s="320"/>
      <c r="E130" s="320"/>
      <c r="F130" s="320"/>
      <c r="G130" s="320"/>
      <c r="H130" s="319"/>
    </row>
    <row r="131" spans="1:10" ht="30" customHeight="1">
      <c r="A131" s="308"/>
      <c r="B131" s="319" t="s">
        <v>841</v>
      </c>
      <c r="C131" s="613"/>
      <c r="D131" s="613"/>
      <c r="E131" s="320">
        <v>121000</v>
      </c>
      <c r="F131" s="320"/>
      <c r="G131" s="320">
        <f>E131*F131</f>
        <v>0</v>
      </c>
      <c r="H131" s="319"/>
    </row>
    <row r="132" spans="1:10" ht="30" customHeight="1">
      <c r="A132" s="308"/>
      <c r="B132" s="319" t="s">
        <v>845</v>
      </c>
      <c r="C132" s="613"/>
      <c r="D132" s="613"/>
      <c r="E132" s="320">
        <v>121000</v>
      </c>
      <c r="F132" s="320"/>
      <c r="G132" s="320">
        <f>E132*F132</f>
        <v>0</v>
      </c>
      <c r="H132" s="319"/>
    </row>
    <row r="133" spans="1:10" ht="30" customHeight="1">
      <c r="A133" s="308"/>
      <c r="B133" s="319"/>
      <c r="C133" s="320"/>
      <c r="D133" s="320"/>
      <c r="E133" s="320"/>
      <c r="F133" s="320"/>
      <c r="G133" s="320"/>
      <c r="H133" s="319"/>
    </row>
    <row r="134" spans="1:10" ht="30" customHeight="1">
      <c r="A134" s="308"/>
      <c r="B134" s="321" t="s">
        <v>711</v>
      </c>
      <c r="C134" s="320"/>
      <c r="D134" s="320"/>
      <c r="E134" s="320"/>
      <c r="F134" s="320"/>
      <c r="G134" s="320"/>
      <c r="H134" s="319"/>
    </row>
    <row r="135" spans="1:10" ht="30" customHeight="1">
      <c r="A135" s="308"/>
      <c r="B135" s="319" t="s">
        <v>841</v>
      </c>
      <c r="C135" s="613"/>
      <c r="D135" s="613"/>
      <c r="E135" s="320">
        <v>85000</v>
      </c>
      <c r="F135" s="320"/>
      <c r="G135" s="320">
        <f>E135*F135</f>
        <v>0</v>
      </c>
      <c r="H135" s="319"/>
    </row>
    <row r="136" spans="1:10" ht="30" customHeight="1">
      <c r="A136" s="308"/>
      <c r="B136" s="319" t="s">
        <v>845</v>
      </c>
      <c r="C136" s="613"/>
      <c r="D136" s="613"/>
      <c r="E136" s="320">
        <v>85000</v>
      </c>
      <c r="F136" s="320"/>
      <c r="G136" s="320">
        <f>E136*F136</f>
        <v>0</v>
      </c>
      <c r="H136" s="319"/>
    </row>
    <row r="137" spans="1:10" ht="30" customHeight="1">
      <c r="A137" s="308"/>
      <c r="B137" s="319"/>
      <c r="C137" s="320"/>
      <c r="D137" s="320"/>
      <c r="E137" s="320"/>
      <c r="F137" s="320"/>
      <c r="G137" s="320"/>
      <c r="H137" s="319"/>
    </row>
    <row r="138" spans="1:10" ht="30" customHeight="1">
      <c r="A138" s="308"/>
      <c r="B138" s="319" t="s">
        <v>840</v>
      </c>
      <c r="C138" s="320"/>
      <c r="D138" s="320"/>
      <c r="E138" s="320"/>
      <c r="F138" s="320"/>
      <c r="G138" s="320"/>
      <c r="H138" s="319"/>
    </row>
    <row r="139" spans="1:10" ht="30" customHeight="1">
      <c r="A139" s="308"/>
      <c r="B139" s="319" t="s">
        <v>841</v>
      </c>
      <c r="C139" s="613"/>
      <c r="D139" s="613"/>
      <c r="E139" s="320">
        <v>29000</v>
      </c>
      <c r="F139" s="320"/>
      <c r="G139" s="320">
        <f>E139*F139</f>
        <v>0</v>
      </c>
      <c r="H139" s="319"/>
    </row>
    <row r="140" spans="1:10" ht="30" customHeight="1">
      <c r="A140" s="308"/>
      <c r="B140" s="319" t="s">
        <v>845</v>
      </c>
      <c r="C140" s="613"/>
      <c r="D140" s="613"/>
      <c r="E140" s="320">
        <v>29000</v>
      </c>
      <c r="F140" s="320"/>
      <c r="G140" s="320">
        <f>E140*F140</f>
        <v>0</v>
      </c>
      <c r="H140" s="319"/>
    </row>
    <row r="141" spans="1:10" ht="18.75" customHeight="1">
      <c r="A141" s="308"/>
      <c r="B141" s="614"/>
      <c r="C141" s="615"/>
      <c r="D141" s="615"/>
      <c r="E141" s="615"/>
      <c r="F141" s="615"/>
      <c r="G141" s="615"/>
      <c r="H141" s="322"/>
    </row>
    <row r="142" spans="1:10" s="407" customFormat="1" ht="30" customHeight="1">
      <c r="A142" s="308"/>
      <c r="B142" s="319" t="s">
        <v>846</v>
      </c>
      <c r="C142" s="320"/>
      <c r="D142" s="320"/>
      <c r="E142" s="320"/>
      <c r="F142" s="320"/>
      <c r="G142" s="320"/>
      <c r="H142" s="319"/>
      <c r="I142" s="311"/>
      <c r="J142" s="311"/>
    </row>
    <row r="143" spans="1:10" s="407" customFormat="1" ht="30" customHeight="1">
      <c r="A143" s="308"/>
      <c r="B143" s="319" t="s">
        <v>841</v>
      </c>
      <c r="C143" s="613"/>
      <c r="D143" s="613"/>
      <c r="E143" s="320">
        <v>16000</v>
      </c>
      <c r="F143" s="320"/>
      <c r="G143" s="320">
        <f>E143*F143</f>
        <v>0</v>
      </c>
      <c r="H143" s="319"/>
      <c r="I143" s="311"/>
      <c r="J143" s="311"/>
    </row>
    <row r="144" spans="1:10" s="407" customFormat="1" ht="30" customHeight="1">
      <c r="A144" s="308"/>
      <c r="B144" s="319" t="s">
        <v>845</v>
      </c>
      <c r="C144" s="613"/>
      <c r="D144" s="613"/>
      <c r="E144" s="320">
        <v>16000</v>
      </c>
      <c r="F144" s="320"/>
      <c r="G144" s="320">
        <f>E144*F144</f>
        <v>0</v>
      </c>
      <c r="H144" s="319"/>
      <c r="I144" s="311"/>
      <c r="J144" s="311"/>
    </row>
    <row r="145" spans="1:8" ht="30" customHeight="1">
      <c r="A145" s="308"/>
      <c r="B145" s="614"/>
      <c r="C145" s="615"/>
      <c r="D145" s="615"/>
      <c r="E145" s="615"/>
      <c r="F145" s="615"/>
      <c r="G145" s="615"/>
      <c r="H145" s="322"/>
    </row>
    <row r="146" spans="1:8" s="309" customFormat="1" ht="30" customHeight="1">
      <c r="A146" s="323"/>
      <c r="B146" s="616" t="s">
        <v>712</v>
      </c>
      <c r="C146" s="324"/>
      <c r="D146" s="324"/>
      <c r="E146" s="324"/>
      <c r="F146" s="324"/>
      <c r="G146" s="324">
        <f>SUM(G114:G144)</f>
        <v>0</v>
      </c>
      <c r="H146" s="325"/>
    </row>
  </sheetData>
  <customSheetViews>
    <customSheetView guid="{9B008D34-F000-412D-B848-95502D7DC370}" showPageBreaks="1" printArea="1" view="pageBreakPreview" topLeftCell="A49">
      <selection activeCell="F57" sqref="F57"/>
      <rowBreaks count="1" manualBreakCount="1">
        <brk id="35" max="7" man="1"/>
      </rowBreaks>
      <pageMargins left="0.59055118110236227" right="0.59055118110236227" top="0.78740157480314965" bottom="0.59055118110236227" header="0.51181102362204722" footer="0.51181102362204722"/>
      <printOptions horizontalCentered="1"/>
      <pageSetup paperSize="9" scale="75" orientation="portrait" horizontalDpi="300" verticalDpi="300" r:id="rId1"/>
      <headerFooter alignWithMargins="0"/>
    </customSheetView>
  </customSheetViews>
  <mergeCells count="15">
    <mergeCell ref="B108:B109"/>
    <mergeCell ref="C108:C109"/>
    <mergeCell ref="D108:D109"/>
    <mergeCell ref="E108:G108"/>
    <mergeCell ref="H108:H109"/>
    <mergeCell ref="B4:B5"/>
    <mergeCell ref="C4:C5"/>
    <mergeCell ref="D4:D5"/>
    <mergeCell ref="E4:G4"/>
    <mergeCell ref="H4:H5"/>
    <mergeCell ref="B56:B57"/>
    <mergeCell ref="C56:C57"/>
    <mergeCell ref="D56:D57"/>
    <mergeCell ref="E56:G56"/>
    <mergeCell ref="H56:H57"/>
  </mergeCells>
  <phoneticPr fontId="2"/>
  <printOptions horizontalCentered="1" gridLinesSet="0"/>
  <pageMargins left="0.98425196850393704" right="0.98425196850393704" top="0.98425196850393704" bottom="0.98425196850393704" header="0.31496062992125984" footer="0.31496062992125984"/>
  <pageSetup paperSize="9" scale="48" fitToHeight="0" orientation="portrait" r:id="rId2"/>
  <rowBreaks count="2" manualBreakCount="2">
    <brk id="53" max="7" man="1"/>
    <brk id="10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G44"/>
  <sheetViews>
    <sheetView view="pageBreakPreview" topLeftCell="A7" zoomScaleNormal="100" zoomScaleSheetLayoutView="100" workbookViewId="0">
      <selection activeCell="I16" sqref="I16"/>
    </sheetView>
  </sheetViews>
  <sheetFormatPr defaultRowHeight="14.25"/>
  <cols>
    <col min="1" max="1" width="1.25" style="328" customWidth="1"/>
    <col min="2" max="2" width="25.625" style="328" customWidth="1"/>
    <col min="3" max="6" width="13.625" style="328" customWidth="1"/>
    <col min="7" max="7" width="30.625" style="328" customWidth="1"/>
    <col min="8" max="256" width="9" style="328"/>
    <col min="257" max="257" width="1.25" style="328" customWidth="1"/>
    <col min="258" max="258" width="25.625" style="328" customWidth="1"/>
    <col min="259" max="262" width="13.625" style="328" customWidth="1"/>
    <col min="263" max="263" width="30.625" style="328" customWidth="1"/>
    <col min="264" max="512" width="9" style="328"/>
    <col min="513" max="513" width="1.25" style="328" customWidth="1"/>
    <col min="514" max="514" width="25.625" style="328" customWidth="1"/>
    <col min="515" max="518" width="13.625" style="328" customWidth="1"/>
    <col min="519" max="519" width="30.625" style="328" customWidth="1"/>
    <col min="520" max="768" width="9" style="328"/>
    <col min="769" max="769" width="1.25" style="328" customWidth="1"/>
    <col min="770" max="770" width="25.625" style="328" customWidth="1"/>
    <col min="771" max="774" width="13.625" style="328" customWidth="1"/>
    <col min="775" max="775" width="30.625" style="328" customWidth="1"/>
    <col min="776" max="1024" width="9" style="328"/>
    <col min="1025" max="1025" width="1.25" style="328" customWidth="1"/>
    <col min="1026" max="1026" width="25.625" style="328" customWidth="1"/>
    <col min="1027" max="1030" width="13.625" style="328" customWidth="1"/>
    <col min="1031" max="1031" width="30.625" style="328" customWidth="1"/>
    <col min="1032" max="1280" width="9" style="328"/>
    <col min="1281" max="1281" width="1.25" style="328" customWidth="1"/>
    <col min="1282" max="1282" width="25.625" style="328" customWidth="1"/>
    <col min="1283" max="1286" width="13.625" style="328" customWidth="1"/>
    <col min="1287" max="1287" width="30.625" style="328" customWidth="1"/>
    <col min="1288" max="1536" width="9" style="328"/>
    <col min="1537" max="1537" width="1.25" style="328" customWidth="1"/>
    <col min="1538" max="1538" width="25.625" style="328" customWidth="1"/>
    <col min="1539" max="1542" width="13.625" style="328" customWidth="1"/>
    <col min="1543" max="1543" width="30.625" style="328" customWidth="1"/>
    <col min="1544" max="1792" width="9" style="328"/>
    <col min="1793" max="1793" width="1.25" style="328" customWidth="1"/>
    <col min="1794" max="1794" width="25.625" style="328" customWidth="1"/>
    <col min="1795" max="1798" width="13.625" style="328" customWidth="1"/>
    <col min="1799" max="1799" width="30.625" style="328" customWidth="1"/>
    <col min="1800" max="2048" width="9" style="328"/>
    <col min="2049" max="2049" width="1.25" style="328" customWidth="1"/>
    <col min="2050" max="2050" width="25.625" style="328" customWidth="1"/>
    <col min="2051" max="2054" width="13.625" style="328" customWidth="1"/>
    <col min="2055" max="2055" width="30.625" style="328" customWidth="1"/>
    <col min="2056" max="2304" width="9" style="328"/>
    <col min="2305" max="2305" width="1.25" style="328" customWidth="1"/>
    <col min="2306" max="2306" width="25.625" style="328" customWidth="1"/>
    <col min="2307" max="2310" width="13.625" style="328" customWidth="1"/>
    <col min="2311" max="2311" width="30.625" style="328" customWidth="1"/>
    <col min="2312" max="2560" width="9" style="328"/>
    <col min="2561" max="2561" width="1.25" style="328" customWidth="1"/>
    <col min="2562" max="2562" width="25.625" style="328" customWidth="1"/>
    <col min="2563" max="2566" width="13.625" style="328" customWidth="1"/>
    <col min="2567" max="2567" width="30.625" style="328" customWidth="1"/>
    <col min="2568" max="2816" width="9" style="328"/>
    <col min="2817" max="2817" width="1.25" style="328" customWidth="1"/>
    <col min="2818" max="2818" width="25.625" style="328" customWidth="1"/>
    <col min="2819" max="2822" width="13.625" style="328" customWidth="1"/>
    <col min="2823" max="2823" width="30.625" style="328" customWidth="1"/>
    <col min="2824" max="3072" width="9" style="328"/>
    <col min="3073" max="3073" width="1.25" style="328" customWidth="1"/>
    <col min="3074" max="3074" width="25.625" style="328" customWidth="1"/>
    <col min="3075" max="3078" width="13.625" style="328" customWidth="1"/>
    <col min="3079" max="3079" width="30.625" style="328" customWidth="1"/>
    <col min="3080" max="3328" width="9" style="328"/>
    <col min="3329" max="3329" width="1.25" style="328" customWidth="1"/>
    <col min="3330" max="3330" width="25.625" style="328" customWidth="1"/>
    <col min="3331" max="3334" width="13.625" style="328" customWidth="1"/>
    <col min="3335" max="3335" width="30.625" style="328" customWidth="1"/>
    <col min="3336" max="3584" width="9" style="328"/>
    <col min="3585" max="3585" width="1.25" style="328" customWidth="1"/>
    <col min="3586" max="3586" width="25.625" style="328" customWidth="1"/>
    <col min="3587" max="3590" width="13.625" style="328" customWidth="1"/>
    <col min="3591" max="3591" width="30.625" style="328" customWidth="1"/>
    <col min="3592" max="3840" width="9" style="328"/>
    <col min="3841" max="3841" width="1.25" style="328" customWidth="1"/>
    <col min="3842" max="3842" width="25.625" style="328" customWidth="1"/>
    <col min="3843" max="3846" width="13.625" style="328" customWidth="1"/>
    <col min="3847" max="3847" width="30.625" style="328" customWidth="1"/>
    <col min="3848" max="4096" width="9" style="328"/>
    <col min="4097" max="4097" width="1.25" style="328" customWidth="1"/>
    <col min="4098" max="4098" width="25.625" style="328" customWidth="1"/>
    <col min="4099" max="4102" width="13.625" style="328" customWidth="1"/>
    <col min="4103" max="4103" width="30.625" style="328" customWidth="1"/>
    <col min="4104" max="4352" width="9" style="328"/>
    <col min="4353" max="4353" width="1.25" style="328" customWidth="1"/>
    <col min="4354" max="4354" width="25.625" style="328" customWidth="1"/>
    <col min="4355" max="4358" width="13.625" style="328" customWidth="1"/>
    <col min="4359" max="4359" width="30.625" style="328" customWidth="1"/>
    <col min="4360" max="4608" width="9" style="328"/>
    <col min="4609" max="4609" width="1.25" style="328" customWidth="1"/>
    <col min="4610" max="4610" width="25.625" style="328" customWidth="1"/>
    <col min="4611" max="4614" width="13.625" style="328" customWidth="1"/>
    <col min="4615" max="4615" width="30.625" style="328" customWidth="1"/>
    <col min="4616" max="4864" width="9" style="328"/>
    <col min="4865" max="4865" width="1.25" style="328" customWidth="1"/>
    <col min="4866" max="4866" width="25.625" style="328" customWidth="1"/>
    <col min="4867" max="4870" width="13.625" style="328" customWidth="1"/>
    <col min="4871" max="4871" width="30.625" style="328" customWidth="1"/>
    <col min="4872" max="5120" width="9" style="328"/>
    <col min="5121" max="5121" width="1.25" style="328" customWidth="1"/>
    <col min="5122" max="5122" width="25.625" style="328" customWidth="1"/>
    <col min="5123" max="5126" width="13.625" style="328" customWidth="1"/>
    <col min="5127" max="5127" width="30.625" style="328" customWidth="1"/>
    <col min="5128" max="5376" width="9" style="328"/>
    <col min="5377" max="5377" width="1.25" style="328" customWidth="1"/>
    <col min="5378" max="5378" width="25.625" style="328" customWidth="1"/>
    <col min="5379" max="5382" width="13.625" style="328" customWidth="1"/>
    <col min="5383" max="5383" width="30.625" style="328" customWidth="1"/>
    <col min="5384" max="5632" width="9" style="328"/>
    <col min="5633" max="5633" width="1.25" style="328" customWidth="1"/>
    <col min="5634" max="5634" width="25.625" style="328" customWidth="1"/>
    <col min="5635" max="5638" width="13.625" style="328" customWidth="1"/>
    <col min="5639" max="5639" width="30.625" style="328" customWidth="1"/>
    <col min="5640" max="5888" width="9" style="328"/>
    <col min="5889" max="5889" width="1.25" style="328" customWidth="1"/>
    <col min="5890" max="5890" width="25.625" style="328" customWidth="1"/>
    <col min="5891" max="5894" width="13.625" style="328" customWidth="1"/>
    <col min="5895" max="5895" width="30.625" style="328" customWidth="1"/>
    <col min="5896" max="6144" width="9" style="328"/>
    <col min="6145" max="6145" width="1.25" style="328" customWidth="1"/>
    <col min="6146" max="6146" width="25.625" style="328" customWidth="1"/>
    <col min="6147" max="6150" width="13.625" style="328" customWidth="1"/>
    <col min="6151" max="6151" width="30.625" style="328" customWidth="1"/>
    <col min="6152" max="6400" width="9" style="328"/>
    <col min="6401" max="6401" width="1.25" style="328" customWidth="1"/>
    <col min="6402" max="6402" width="25.625" style="328" customWidth="1"/>
    <col min="6403" max="6406" width="13.625" style="328" customWidth="1"/>
    <col min="6407" max="6407" width="30.625" style="328" customWidth="1"/>
    <col min="6408" max="6656" width="9" style="328"/>
    <col min="6657" max="6657" width="1.25" style="328" customWidth="1"/>
    <col min="6658" max="6658" width="25.625" style="328" customWidth="1"/>
    <col min="6659" max="6662" width="13.625" style="328" customWidth="1"/>
    <col min="6663" max="6663" width="30.625" style="328" customWidth="1"/>
    <col min="6664" max="6912" width="9" style="328"/>
    <col min="6913" max="6913" width="1.25" style="328" customWidth="1"/>
    <col min="6914" max="6914" width="25.625" style="328" customWidth="1"/>
    <col min="6915" max="6918" width="13.625" style="328" customWidth="1"/>
    <col min="6919" max="6919" width="30.625" style="328" customWidth="1"/>
    <col min="6920" max="7168" width="9" style="328"/>
    <col min="7169" max="7169" width="1.25" style="328" customWidth="1"/>
    <col min="7170" max="7170" width="25.625" style="328" customWidth="1"/>
    <col min="7171" max="7174" width="13.625" style="328" customWidth="1"/>
    <col min="7175" max="7175" width="30.625" style="328" customWidth="1"/>
    <col min="7176" max="7424" width="9" style="328"/>
    <col min="7425" max="7425" width="1.25" style="328" customWidth="1"/>
    <col min="7426" max="7426" width="25.625" style="328" customWidth="1"/>
    <col min="7427" max="7430" width="13.625" style="328" customWidth="1"/>
    <col min="7431" max="7431" width="30.625" style="328" customWidth="1"/>
    <col min="7432" max="7680" width="9" style="328"/>
    <col min="7681" max="7681" width="1.25" style="328" customWidth="1"/>
    <col min="7682" max="7682" width="25.625" style="328" customWidth="1"/>
    <col min="7683" max="7686" width="13.625" style="328" customWidth="1"/>
    <col min="7687" max="7687" width="30.625" style="328" customWidth="1"/>
    <col min="7688" max="7936" width="9" style="328"/>
    <col min="7937" max="7937" width="1.25" style="328" customWidth="1"/>
    <col min="7938" max="7938" width="25.625" style="328" customWidth="1"/>
    <col min="7939" max="7942" width="13.625" style="328" customWidth="1"/>
    <col min="7943" max="7943" width="30.625" style="328" customWidth="1"/>
    <col min="7944" max="8192" width="9" style="328"/>
    <col min="8193" max="8193" width="1.25" style="328" customWidth="1"/>
    <col min="8194" max="8194" width="25.625" style="328" customWidth="1"/>
    <col min="8195" max="8198" width="13.625" style="328" customWidth="1"/>
    <col min="8199" max="8199" width="30.625" style="328" customWidth="1"/>
    <col min="8200" max="8448" width="9" style="328"/>
    <col min="8449" max="8449" width="1.25" style="328" customWidth="1"/>
    <col min="8450" max="8450" width="25.625" style="328" customWidth="1"/>
    <col min="8451" max="8454" width="13.625" style="328" customWidth="1"/>
    <col min="8455" max="8455" width="30.625" style="328" customWidth="1"/>
    <col min="8456" max="8704" width="9" style="328"/>
    <col min="8705" max="8705" width="1.25" style="328" customWidth="1"/>
    <col min="8706" max="8706" width="25.625" style="328" customWidth="1"/>
    <col min="8707" max="8710" width="13.625" style="328" customWidth="1"/>
    <col min="8711" max="8711" width="30.625" style="328" customWidth="1"/>
    <col min="8712" max="8960" width="9" style="328"/>
    <col min="8961" max="8961" width="1.25" style="328" customWidth="1"/>
    <col min="8962" max="8962" width="25.625" style="328" customWidth="1"/>
    <col min="8963" max="8966" width="13.625" style="328" customWidth="1"/>
    <col min="8967" max="8967" width="30.625" style="328" customWidth="1"/>
    <col min="8968" max="9216" width="9" style="328"/>
    <col min="9217" max="9217" width="1.25" style="328" customWidth="1"/>
    <col min="9218" max="9218" width="25.625" style="328" customWidth="1"/>
    <col min="9219" max="9222" width="13.625" style="328" customWidth="1"/>
    <col min="9223" max="9223" width="30.625" style="328" customWidth="1"/>
    <col min="9224" max="9472" width="9" style="328"/>
    <col min="9473" max="9473" width="1.25" style="328" customWidth="1"/>
    <col min="9474" max="9474" width="25.625" style="328" customWidth="1"/>
    <col min="9475" max="9478" width="13.625" style="328" customWidth="1"/>
    <col min="9479" max="9479" width="30.625" style="328" customWidth="1"/>
    <col min="9480" max="9728" width="9" style="328"/>
    <col min="9729" max="9729" width="1.25" style="328" customWidth="1"/>
    <col min="9730" max="9730" width="25.625" style="328" customWidth="1"/>
    <col min="9731" max="9734" width="13.625" style="328" customWidth="1"/>
    <col min="9735" max="9735" width="30.625" style="328" customWidth="1"/>
    <col min="9736" max="9984" width="9" style="328"/>
    <col min="9985" max="9985" width="1.25" style="328" customWidth="1"/>
    <col min="9986" max="9986" width="25.625" style="328" customWidth="1"/>
    <col min="9987" max="9990" width="13.625" style="328" customWidth="1"/>
    <col min="9991" max="9991" width="30.625" style="328" customWidth="1"/>
    <col min="9992" max="10240" width="9" style="328"/>
    <col min="10241" max="10241" width="1.25" style="328" customWidth="1"/>
    <col min="10242" max="10242" width="25.625" style="328" customWidth="1"/>
    <col min="10243" max="10246" width="13.625" style="328" customWidth="1"/>
    <col min="10247" max="10247" width="30.625" style="328" customWidth="1"/>
    <col min="10248" max="10496" width="9" style="328"/>
    <col min="10497" max="10497" width="1.25" style="328" customWidth="1"/>
    <col min="10498" max="10498" width="25.625" style="328" customWidth="1"/>
    <col min="10499" max="10502" width="13.625" style="328" customWidth="1"/>
    <col min="10503" max="10503" width="30.625" style="328" customWidth="1"/>
    <col min="10504" max="10752" width="9" style="328"/>
    <col min="10753" max="10753" width="1.25" style="328" customWidth="1"/>
    <col min="10754" max="10754" width="25.625" style="328" customWidth="1"/>
    <col min="10755" max="10758" width="13.625" style="328" customWidth="1"/>
    <col min="10759" max="10759" width="30.625" style="328" customWidth="1"/>
    <col min="10760" max="11008" width="9" style="328"/>
    <col min="11009" max="11009" width="1.25" style="328" customWidth="1"/>
    <col min="11010" max="11010" width="25.625" style="328" customWidth="1"/>
    <col min="11011" max="11014" width="13.625" style="328" customWidth="1"/>
    <col min="11015" max="11015" width="30.625" style="328" customWidth="1"/>
    <col min="11016" max="11264" width="9" style="328"/>
    <col min="11265" max="11265" width="1.25" style="328" customWidth="1"/>
    <col min="11266" max="11266" width="25.625" style="328" customWidth="1"/>
    <col min="11267" max="11270" width="13.625" style="328" customWidth="1"/>
    <col min="11271" max="11271" width="30.625" style="328" customWidth="1"/>
    <col min="11272" max="11520" width="9" style="328"/>
    <col min="11521" max="11521" width="1.25" style="328" customWidth="1"/>
    <col min="11522" max="11522" width="25.625" style="328" customWidth="1"/>
    <col min="11523" max="11526" width="13.625" style="328" customWidth="1"/>
    <col min="11527" max="11527" width="30.625" style="328" customWidth="1"/>
    <col min="11528" max="11776" width="9" style="328"/>
    <col min="11777" max="11777" width="1.25" style="328" customWidth="1"/>
    <col min="11778" max="11778" width="25.625" style="328" customWidth="1"/>
    <col min="11779" max="11782" width="13.625" style="328" customWidth="1"/>
    <col min="11783" max="11783" width="30.625" style="328" customWidth="1"/>
    <col min="11784" max="12032" width="9" style="328"/>
    <col min="12033" max="12033" width="1.25" style="328" customWidth="1"/>
    <col min="12034" max="12034" width="25.625" style="328" customWidth="1"/>
    <col min="12035" max="12038" width="13.625" style="328" customWidth="1"/>
    <col min="12039" max="12039" width="30.625" style="328" customWidth="1"/>
    <col min="12040" max="12288" width="9" style="328"/>
    <col min="12289" max="12289" width="1.25" style="328" customWidth="1"/>
    <col min="12290" max="12290" width="25.625" style="328" customWidth="1"/>
    <col min="12291" max="12294" width="13.625" style="328" customWidth="1"/>
    <col min="12295" max="12295" width="30.625" style="328" customWidth="1"/>
    <col min="12296" max="12544" width="9" style="328"/>
    <col min="12545" max="12545" width="1.25" style="328" customWidth="1"/>
    <col min="12546" max="12546" width="25.625" style="328" customWidth="1"/>
    <col min="12547" max="12550" width="13.625" style="328" customWidth="1"/>
    <col min="12551" max="12551" width="30.625" style="328" customWidth="1"/>
    <col min="12552" max="12800" width="9" style="328"/>
    <col min="12801" max="12801" width="1.25" style="328" customWidth="1"/>
    <col min="12802" max="12802" width="25.625" style="328" customWidth="1"/>
    <col min="12803" max="12806" width="13.625" style="328" customWidth="1"/>
    <col min="12807" max="12807" width="30.625" style="328" customWidth="1"/>
    <col min="12808" max="13056" width="9" style="328"/>
    <col min="13057" max="13057" width="1.25" style="328" customWidth="1"/>
    <col min="13058" max="13058" width="25.625" style="328" customWidth="1"/>
    <col min="13059" max="13062" width="13.625" style="328" customWidth="1"/>
    <col min="13063" max="13063" width="30.625" style="328" customWidth="1"/>
    <col min="13064" max="13312" width="9" style="328"/>
    <col min="13313" max="13313" width="1.25" style="328" customWidth="1"/>
    <col min="13314" max="13314" width="25.625" style="328" customWidth="1"/>
    <col min="13315" max="13318" width="13.625" style="328" customWidth="1"/>
    <col min="13319" max="13319" width="30.625" style="328" customWidth="1"/>
    <col min="13320" max="13568" width="9" style="328"/>
    <col min="13569" max="13569" width="1.25" style="328" customWidth="1"/>
    <col min="13570" max="13570" width="25.625" style="328" customWidth="1"/>
    <col min="13571" max="13574" width="13.625" style="328" customWidth="1"/>
    <col min="13575" max="13575" width="30.625" style="328" customWidth="1"/>
    <col min="13576" max="13824" width="9" style="328"/>
    <col min="13825" max="13825" width="1.25" style="328" customWidth="1"/>
    <col min="13826" max="13826" width="25.625" style="328" customWidth="1"/>
    <col min="13827" max="13830" width="13.625" style="328" customWidth="1"/>
    <col min="13831" max="13831" width="30.625" style="328" customWidth="1"/>
    <col min="13832" max="14080" width="9" style="328"/>
    <col min="14081" max="14081" width="1.25" style="328" customWidth="1"/>
    <col min="14082" max="14082" width="25.625" style="328" customWidth="1"/>
    <col min="14083" max="14086" width="13.625" style="328" customWidth="1"/>
    <col min="14087" max="14087" width="30.625" style="328" customWidth="1"/>
    <col min="14088" max="14336" width="9" style="328"/>
    <col min="14337" max="14337" width="1.25" style="328" customWidth="1"/>
    <col min="14338" max="14338" width="25.625" style="328" customWidth="1"/>
    <col min="14339" max="14342" width="13.625" style="328" customWidth="1"/>
    <col min="14343" max="14343" width="30.625" style="328" customWidth="1"/>
    <col min="14344" max="14592" width="9" style="328"/>
    <col min="14593" max="14593" width="1.25" style="328" customWidth="1"/>
    <col min="14594" max="14594" width="25.625" style="328" customWidth="1"/>
    <col min="14595" max="14598" width="13.625" style="328" customWidth="1"/>
    <col min="14599" max="14599" width="30.625" style="328" customWidth="1"/>
    <col min="14600" max="14848" width="9" style="328"/>
    <col min="14849" max="14849" width="1.25" style="328" customWidth="1"/>
    <col min="14850" max="14850" width="25.625" style="328" customWidth="1"/>
    <col min="14851" max="14854" width="13.625" style="328" customWidth="1"/>
    <col min="14855" max="14855" width="30.625" style="328" customWidth="1"/>
    <col min="14856" max="15104" width="9" style="328"/>
    <col min="15105" max="15105" width="1.25" style="328" customWidth="1"/>
    <col min="15106" max="15106" width="25.625" style="328" customWidth="1"/>
    <col min="15107" max="15110" width="13.625" style="328" customWidth="1"/>
    <col min="15111" max="15111" width="30.625" style="328" customWidth="1"/>
    <col min="15112" max="15360" width="9" style="328"/>
    <col min="15361" max="15361" width="1.25" style="328" customWidth="1"/>
    <col min="15362" max="15362" width="25.625" style="328" customWidth="1"/>
    <col min="15363" max="15366" width="13.625" style="328" customWidth="1"/>
    <col min="15367" max="15367" width="30.625" style="328" customWidth="1"/>
    <col min="15368" max="15616" width="9" style="328"/>
    <col min="15617" max="15617" width="1.25" style="328" customWidth="1"/>
    <col min="15618" max="15618" width="25.625" style="328" customWidth="1"/>
    <col min="15619" max="15622" width="13.625" style="328" customWidth="1"/>
    <col min="15623" max="15623" width="30.625" style="328" customWidth="1"/>
    <col min="15624" max="15872" width="9" style="328"/>
    <col min="15873" max="15873" width="1.25" style="328" customWidth="1"/>
    <col min="15874" max="15874" width="25.625" style="328" customWidth="1"/>
    <col min="15875" max="15878" width="13.625" style="328" customWidth="1"/>
    <col min="15879" max="15879" width="30.625" style="328" customWidth="1"/>
    <col min="15880" max="16128" width="9" style="328"/>
    <col min="16129" max="16129" width="1.25" style="328" customWidth="1"/>
    <col min="16130" max="16130" width="25.625" style="328" customWidth="1"/>
    <col min="16131" max="16134" width="13.625" style="328" customWidth="1"/>
    <col min="16135" max="16135" width="30.625" style="328" customWidth="1"/>
    <col min="16136" max="16384" width="9" style="328"/>
  </cols>
  <sheetData>
    <row r="1" spans="1:7" s="327" customFormat="1" ht="17.25" customHeight="1">
      <c r="B1" s="309"/>
      <c r="C1" s="309"/>
      <c r="D1" s="309"/>
      <c r="E1" s="309"/>
      <c r="F1" s="309"/>
      <c r="G1" s="340" t="s">
        <v>730</v>
      </c>
    </row>
    <row r="2" spans="1:7" ht="20.100000000000001" customHeight="1">
      <c r="A2" s="327"/>
      <c r="B2" s="412" t="s">
        <v>784</v>
      </c>
      <c r="C2" s="310"/>
      <c r="D2" s="310"/>
      <c r="E2" s="310"/>
      <c r="F2" s="310"/>
      <c r="G2" s="310"/>
    </row>
    <row r="3" spans="1:7" s="327" customFormat="1" ht="17.25" customHeight="1">
      <c r="B3" s="309"/>
      <c r="C3" s="309"/>
      <c r="D3" s="309"/>
      <c r="E3" s="309"/>
      <c r="F3" s="309"/>
      <c r="G3" s="309"/>
    </row>
    <row r="4" spans="1:7" ht="18" customHeight="1">
      <c r="A4" s="327"/>
      <c r="B4" s="497" t="s">
        <v>713</v>
      </c>
      <c r="C4" s="497" t="s">
        <v>714</v>
      </c>
      <c r="D4" s="497" t="s">
        <v>694</v>
      </c>
      <c r="E4" s="497" t="s">
        <v>715</v>
      </c>
      <c r="F4" s="497" t="s">
        <v>696</v>
      </c>
      <c r="G4" s="497" t="s">
        <v>697</v>
      </c>
    </row>
    <row r="5" spans="1:7" ht="18" customHeight="1">
      <c r="A5" s="327"/>
      <c r="B5" s="498"/>
      <c r="C5" s="498"/>
      <c r="D5" s="498"/>
      <c r="E5" s="498"/>
      <c r="F5" s="498"/>
      <c r="G5" s="498"/>
    </row>
    <row r="6" spans="1:7" ht="18" customHeight="1">
      <c r="A6" s="327"/>
      <c r="B6" s="313"/>
      <c r="C6" s="314"/>
      <c r="D6" s="314" t="s">
        <v>716</v>
      </c>
      <c r="E6" s="314" t="s">
        <v>717</v>
      </c>
      <c r="F6" s="314" t="s">
        <v>10</v>
      </c>
      <c r="G6" s="315"/>
    </row>
    <row r="7" spans="1:7" ht="9.9499999999999993" customHeight="1">
      <c r="A7" s="327"/>
      <c r="B7" s="329"/>
      <c r="C7" s="330"/>
      <c r="D7" s="330"/>
      <c r="E7" s="330"/>
      <c r="F7" s="330"/>
      <c r="G7" s="331"/>
    </row>
    <row r="8" spans="1:7" ht="30" customHeight="1">
      <c r="A8" s="327"/>
      <c r="B8" s="319" t="s">
        <v>718</v>
      </c>
      <c r="C8" s="319"/>
      <c r="D8" s="320">
        <f>SUM(D9:D11)</f>
        <v>0</v>
      </c>
      <c r="E8" s="320">
        <f>SUM(E9:E11)</f>
        <v>0</v>
      </c>
      <c r="F8" s="320">
        <f>SUM(F9:F11)</f>
        <v>0</v>
      </c>
      <c r="G8" s="319"/>
    </row>
    <row r="9" spans="1:7" ht="30" customHeight="1">
      <c r="A9" s="327"/>
      <c r="B9" s="319"/>
      <c r="C9" s="319" t="s">
        <v>719</v>
      </c>
      <c r="D9" s="320"/>
      <c r="E9" s="320"/>
      <c r="F9" s="320"/>
      <c r="G9" s="319"/>
    </row>
    <row r="10" spans="1:7" ht="30" customHeight="1">
      <c r="A10" s="327"/>
      <c r="B10" s="319"/>
      <c r="C10" s="319" t="s">
        <v>705</v>
      </c>
      <c r="D10" s="320"/>
      <c r="E10" s="320"/>
      <c r="F10" s="320"/>
      <c r="G10" s="319"/>
    </row>
    <row r="11" spans="1:7" ht="30" customHeight="1">
      <c r="A11" s="327"/>
      <c r="B11" s="319"/>
      <c r="C11" s="319" t="s">
        <v>720</v>
      </c>
      <c r="D11" s="320"/>
      <c r="E11" s="320"/>
      <c r="F11" s="320"/>
      <c r="G11" s="319"/>
    </row>
    <row r="12" spans="1:7" ht="9.9499999999999993" customHeight="1">
      <c r="A12" s="327"/>
      <c r="B12" s="319"/>
      <c r="C12" s="319"/>
      <c r="D12" s="320"/>
      <c r="E12" s="320"/>
      <c r="F12" s="320"/>
      <c r="G12" s="319"/>
    </row>
    <row r="13" spans="1:7" ht="30" customHeight="1">
      <c r="A13" s="327"/>
      <c r="B13" s="319" t="s">
        <v>721</v>
      </c>
      <c r="C13" s="319"/>
      <c r="D13" s="320">
        <f>SUM(D14:D16)</f>
        <v>0</v>
      </c>
      <c r="E13" s="320">
        <f>SUM(E14:E16)</f>
        <v>0</v>
      </c>
      <c r="F13" s="320">
        <f>SUM(F14:F16)</f>
        <v>0</v>
      </c>
      <c r="G13" s="319"/>
    </row>
    <row r="14" spans="1:7" ht="30" customHeight="1">
      <c r="A14" s="327"/>
      <c r="B14" s="319"/>
      <c r="C14" s="319" t="s">
        <v>719</v>
      </c>
      <c r="D14" s="320"/>
      <c r="E14" s="320"/>
      <c r="F14" s="320"/>
      <c r="G14" s="319"/>
    </row>
    <row r="15" spans="1:7" ht="30" customHeight="1">
      <c r="A15" s="327"/>
      <c r="B15" s="319"/>
      <c r="C15" s="319" t="s">
        <v>705</v>
      </c>
      <c r="D15" s="320"/>
      <c r="E15" s="320"/>
      <c r="F15" s="320"/>
      <c r="G15" s="319"/>
    </row>
    <row r="16" spans="1:7" ht="30" customHeight="1">
      <c r="A16" s="327"/>
      <c r="B16" s="319"/>
      <c r="C16" s="319" t="s">
        <v>720</v>
      </c>
      <c r="D16" s="320"/>
      <c r="E16" s="320"/>
      <c r="F16" s="320"/>
      <c r="G16" s="319"/>
    </row>
    <row r="17" spans="1:7" ht="9.9499999999999993" customHeight="1">
      <c r="A17" s="327"/>
      <c r="B17" s="319"/>
      <c r="C17" s="319"/>
      <c r="D17" s="320"/>
      <c r="E17" s="320"/>
      <c r="F17" s="320"/>
      <c r="G17" s="319"/>
    </row>
    <row r="18" spans="1:7" ht="30" customHeight="1">
      <c r="A18" s="327"/>
      <c r="B18" s="319" t="s">
        <v>722</v>
      </c>
      <c r="C18" s="319"/>
      <c r="D18" s="320">
        <f>SUM(D19:D21)</f>
        <v>0</v>
      </c>
      <c r="E18" s="320">
        <f>SUM(E19:E21)</f>
        <v>0</v>
      </c>
      <c r="F18" s="320">
        <f>SUM(F19:F21)</f>
        <v>0</v>
      </c>
      <c r="G18" s="319"/>
    </row>
    <row r="19" spans="1:7" ht="30" customHeight="1">
      <c r="A19" s="327"/>
      <c r="B19" s="319"/>
      <c r="C19" s="319" t="s">
        <v>719</v>
      </c>
      <c r="D19" s="320"/>
      <c r="E19" s="320"/>
      <c r="F19" s="320"/>
      <c r="G19" s="319"/>
    </row>
    <row r="20" spans="1:7" ht="30" customHeight="1">
      <c r="A20" s="327"/>
      <c r="B20" s="319"/>
      <c r="C20" s="319" t="s">
        <v>705</v>
      </c>
      <c r="D20" s="320"/>
      <c r="E20" s="320"/>
      <c r="F20" s="320"/>
      <c r="G20" s="319"/>
    </row>
    <row r="21" spans="1:7" ht="30" customHeight="1">
      <c r="A21" s="327"/>
      <c r="B21" s="332"/>
      <c r="C21" s="319" t="s">
        <v>720</v>
      </c>
      <c r="D21" s="320"/>
      <c r="E21" s="320"/>
      <c r="F21" s="320"/>
      <c r="G21" s="319"/>
    </row>
    <row r="22" spans="1:7" ht="9.9499999999999993" customHeight="1">
      <c r="A22" s="327"/>
      <c r="B22" s="332"/>
      <c r="C22" s="319"/>
      <c r="D22" s="320"/>
      <c r="E22" s="320"/>
      <c r="F22" s="320"/>
      <c r="G22" s="319"/>
    </row>
    <row r="23" spans="1:7" ht="30" customHeight="1">
      <c r="A23" s="327"/>
      <c r="B23" s="321" t="s">
        <v>723</v>
      </c>
      <c r="C23" s="319"/>
      <c r="D23" s="320">
        <f>SUM(D24:D26)</f>
        <v>0</v>
      </c>
      <c r="E23" s="320">
        <f>SUM(E24:E26)</f>
        <v>0</v>
      </c>
      <c r="F23" s="320">
        <f>SUM(F24:F26)</f>
        <v>0</v>
      </c>
      <c r="G23" s="319"/>
    </row>
    <row r="24" spans="1:7" ht="30" customHeight="1">
      <c r="A24" s="327"/>
      <c r="B24" s="321"/>
      <c r="C24" s="319" t="s">
        <v>719</v>
      </c>
      <c r="D24" s="320"/>
      <c r="E24" s="320"/>
      <c r="F24" s="320"/>
      <c r="G24" s="319"/>
    </row>
    <row r="25" spans="1:7" ht="30" customHeight="1">
      <c r="A25" s="327"/>
      <c r="B25" s="321"/>
      <c r="C25" s="319" t="s">
        <v>705</v>
      </c>
      <c r="D25" s="320"/>
      <c r="E25" s="320"/>
      <c r="F25" s="320"/>
      <c r="G25" s="319"/>
    </row>
    <row r="26" spans="1:7" ht="30" customHeight="1">
      <c r="A26" s="327"/>
      <c r="B26" s="319"/>
      <c r="C26" s="319" t="s">
        <v>720</v>
      </c>
      <c r="D26" s="320"/>
      <c r="E26" s="320"/>
      <c r="F26" s="320"/>
      <c r="G26" s="319"/>
    </row>
    <row r="27" spans="1:7" ht="9.9499999999999993" customHeight="1">
      <c r="A27" s="327"/>
      <c r="B27" s="319"/>
      <c r="C27" s="319"/>
      <c r="D27" s="320"/>
      <c r="E27" s="320"/>
      <c r="F27" s="320"/>
      <c r="G27" s="319"/>
    </row>
    <row r="28" spans="1:7" ht="30" customHeight="1">
      <c r="A28" s="327"/>
      <c r="B28" s="321" t="s">
        <v>724</v>
      </c>
      <c r="C28" s="319"/>
      <c r="D28" s="320">
        <f>SUM(D29:D31)</f>
        <v>0</v>
      </c>
      <c r="E28" s="320">
        <f>SUM(E29:E31)</f>
        <v>0</v>
      </c>
      <c r="F28" s="320">
        <f>SUM(F29:F31)</f>
        <v>0</v>
      </c>
      <c r="G28" s="319"/>
    </row>
    <row r="29" spans="1:7" ht="30" customHeight="1">
      <c r="A29" s="327"/>
      <c r="B29" s="321"/>
      <c r="C29" s="319" t="s">
        <v>719</v>
      </c>
      <c r="D29" s="320"/>
      <c r="E29" s="320"/>
      <c r="F29" s="320"/>
      <c r="G29" s="319"/>
    </row>
    <row r="30" spans="1:7" ht="30" customHeight="1">
      <c r="A30" s="327"/>
      <c r="B30" s="321"/>
      <c r="C30" s="319" t="s">
        <v>705</v>
      </c>
      <c r="D30" s="320"/>
      <c r="E30" s="320"/>
      <c r="F30" s="320"/>
      <c r="G30" s="319"/>
    </row>
    <row r="31" spans="1:7" ht="30" customHeight="1">
      <c r="A31" s="327"/>
      <c r="B31" s="319"/>
      <c r="C31" s="319" t="s">
        <v>720</v>
      </c>
      <c r="D31" s="320"/>
      <c r="E31" s="320"/>
      <c r="F31" s="320"/>
      <c r="G31" s="319"/>
    </row>
    <row r="32" spans="1:7" ht="9.9499999999999993" customHeight="1">
      <c r="A32" s="327"/>
      <c r="B32" s="319"/>
      <c r="C32" s="319"/>
      <c r="D32" s="320"/>
      <c r="E32" s="320"/>
      <c r="F32" s="320"/>
      <c r="G32" s="319"/>
    </row>
    <row r="33" spans="1:7" ht="30" customHeight="1">
      <c r="A33" s="327"/>
      <c r="B33" s="321" t="s">
        <v>725</v>
      </c>
      <c r="C33" s="319"/>
      <c r="D33" s="320">
        <f>SUM(D34:D36)</f>
        <v>0</v>
      </c>
      <c r="E33" s="320">
        <f>SUM(E34:E36)</f>
        <v>0</v>
      </c>
      <c r="F33" s="320">
        <f>SUM(F34:F36)</f>
        <v>0</v>
      </c>
      <c r="G33" s="319"/>
    </row>
    <row r="34" spans="1:7" ht="30" customHeight="1">
      <c r="A34" s="327"/>
      <c r="B34" s="321"/>
      <c r="C34" s="319" t="s">
        <v>719</v>
      </c>
      <c r="D34" s="320"/>
      <c r="E34" s="320"/>
      <c r="F34" s="320"/>
      <c r="G34" s="319"/>
    </row>
    <row r="35" spans="1:7" ht="30" customHeight="1">
      <c r="A35" s="327"/>
      <c r="B35" s="321"/>
      <c r="C35" s="319" t="s">
        <v>705</v>
      </c>
      <c r="D35" s="320"/>
      <c r="E35" s="320"/>
      <c r="F35" s="320"/>
      <c r="G35" s="319"/>
    </row>
    <row r="36" spans="1:7" ht="30" customHeight="1">
      <c r="A36" s="327"/>
      <c r="B36" s="319"/>
      <c r="C36" s="319" t="s">
        <v>720</v>
      </c>
      <c r="D36" s="320"/>
      <c r="E36" s="320"/>
      <c r="F36" s="320"/>
      <c r="G36" s="319"/>
    </row>
    <row r="37" spans="1:7" ht="9.9499999999999993" customHeight="1">
      <c r="A37" s="327"/>
      <c r="B37" s="319"/>
      <c r="C37" s="319"/>
      <c r="D37" s="320"/>
      <c r="E37" s="320"/>
      <c r="F37" s="320"/>
      <c r="G37" s="319"/>
    </row>
    <row r="38" spans="1:7" ht="30" customHeight="1">
      <c r="A38" s="327"/>
      <c r="B38" s="319" t="s">
        <v>726</v>
      </c>
      <c r="C38" s="319"/>
      <c r="D38" s="320">
        <f>SUM(D39:D41)</f>
        <v>0</v>
      </c>
      <c r="E38" s="320">
        <f>SUM(E39:E41)</f>
        <v>0</v>
      </c>
      <c r="F38" s="320">
        <f>SUM(F39:F41)</f>
        <v>0</v>
      </c>
      <c r="G38" s="319"/>
    </row>
    <row r="39" spans="1:7" ht="30" customHeight="1">
      <c r="A39" s="327"/>
      <c r="B39" s="319"/>
      <c r="C39" s="319" t="s">
        <v>719</v>
      </c>
      <c r="D39" s="320"/>
      <c r="E39" s="320"/>
      <c r="F39" s="320"/>
      <c r="G39" s="319"/>
    </row>
    <row r="40" spans="1:7" ht="30" customHeight="1">
      <c r="A40" s="327"/>
      <c r="B40" s="319"/>
      <c r="C40" s="319" t="s">
        <v>705</v>
      </c>
      <c r="D40" s="320"/>
      <c r="E40" s="320"/>
      <c r="F40" s="320"/>
      <c r="G40" s="319"/>
    </row>
    <row r="41" spans="1:7" ht="30" customHeight="1">
      <c r="A41" s="327"/>
      <c r="B41" s="319"/>
      <c r="C41" s="319" t="s">
        <v>720</v>
      </c>
      <c r="D41" s="320"/>
      <c r="E41" s="320"/>
      <c r="F41" s="320"/>
      <c r="G41" s="319"/>
    </row>
    <row r="42" spans="1:7" ht="9.9499999999999993" customHeight="1">
      <c r="A42" s="327"/>
      <c r="B42" s="329"/>
      <c r="C42" s="330"/>
      <c r="D42" s="333"/>
      <c r="E42" s="333"/>
      <c r="F42" s="333"/>
      <c r="G42" s="330"/>
    </row>
    <row r="43" spans="1:7" ht="20.100000000000001" customHeight="1">
      <c r="A43" s="327"/>
      <c r="B43" s="334" t="s">
        <v>712</v>
      </c>
      <c r="C43" s="319"/>
      <c r="D43" s="320">
        <f>SUM(D8,D13,D18,D23,D28,D33,D38)</f>
        <v>0</v>
      </c>
      <c r="E43" s="320">
        <f>SUM(E8,E13,E18,E23,E28,E33,E38)</f>
        <v>0</v>
      </c>
      <c r="F43" s="320">
        <f>SUM(F8,F13,F18,F23,F28,F33,F38)</f>
        <v>0</v>
      </c>
      <c r="G43" s="319"/>
    </row>
    <row r="44" spans="1:7" ht="9.9499999999999993" customHeight="1"/>
  </sheetData>
  <customSheetViews>
    <customSheetView guid="{9B008D34-F000-412D-B848-95502D7DC370}" showPageBreaks="1" printArea="1" view="pageBreakPreview" topLeftCell="A37">
      <selection activeCell="O2" sqref="O2"/>
      <pageMargins left="0.59055118110236227" right="0.59055118110236227" top="0.78740157480314965" bottom="0.59055118110236227" header="0.51181102362204722" footer="0.51181102362204722"/>
      <printOptions horizontalCentered="1"/>
      <pageSetup paperSize="9" scale="75" orientation="portrait" horizontalDpi="300" verticalDpi="300" r:id="rId1"/>
      <headerFooter alignWithMargins="0"/>
    </customSheetView>
  </customSheetViews>
  <mergeCells count="6">
    <mergeCell ref="G4:G5"/>
    <mergeCell ref="B4:B5"/>
    <mergeCell ref="C4:C5"/>
    <mergeCell ref="D4:D5"/>
    <mergeCell ref="E4:E5"/>
    <mergeCell ref="F4:F5"/>
  </mergeCells>
  <phoneticPr fontId="2"/>
  <printOptions horizontalCentered="1" gridLinesSet="0"/>
  <pageMargins left="0.98425196850393704" right="0.98425196850393704" top="0.98425196850393704" bottom="0.98425196850393704" header="0.31496062992125984" footer="0.31496062992125984"/>
  <pageSetup paperSize="9" scale="72"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I13"/>
  <sheetViews>
    <sheetView view="pageBreakPreview" zoomScaleNormal="100" zoomScaleSheetLayoutView="100" workbookViewId="0">
      <selection activeCell="E21" sqref="E21"/>
    </sheetView>
  </sheetViews>
  <sheetFormatPr defaultRowHeight="14.25"/>
  <cols>
    <col min="1" max="1" width="1.25" style="338" customWidth="1"/>
    <col min="2" max="2" width="29.875" style="338" customWidth="1"/>
    <col min="3" max="3" width="21.5" style="338" customWidth="1"/>
    <col min="4" max="4" width="21" style="338" customWidth="1"/>
    <col min="5" max="5" width="25.125" style="338" customWidth="1"/>
    <col min="6" max="6" width="24.75" style="338" customWidth="1"/>
    <col min="7" max="8" width="23.625" style="338" customWidth="1"/>
    <col min="9" max="9" width="25.875" style="338" customWidth="1"/>
    <col min="10" max="255" width="9" style="338"/>
    <col min="256" max="256" width="1.25" style="338" customWidth="1"/>
    <col min="257" max="257" width="25.625" style="338" customWidth="1"/>
    <col min="258" max="261" width="13.625" style="338" customWidth="1"/>
    <col min="262" max="262" width="30.625" style="338" customWidth="1"/>
    <col min="263" max="511" width="9" style="338"/>
    <col min="512" max="512" width="1.25" style="338" customWidth="1"/>
    <col min="513" max="513" width="25.625" style="338" customWidth="1"/>
    <col min="514" max="517" width="13.625" style="338" customWidth="1"/>
    <col min="518" max="518" width="30.625" style="338" customWidth="1"/>
    <col min="519" max="767" width="9" style="338"/>
    <col min="768" max="768" width="1.25" style="338" customWidth="1"/>
    <col min="769" max="769" width="25.625" style="338" customWidth="1"/>
    <col min="770" max="773" width="13.625" style="338" customWidth="1"/>
    <col min="774" max="774" width="30.625" style="338" customWidth="1"/>
    <col min="775" max="1023" width="9" style="338"/>
    <col min="1024" max="1024" width="1.25" style="338" customWidth="1"/>
    <col min="1025" max="1025" width="25.625" style="338" customWidth="1"/>
    <col min="1026" max="1029" width="13.625" style="338" customWidth="1"/>
    <col min="1030" max="1030" width="30.625" style="338" customWidth="1"/>
    <col min="1031" max="1279" width="9" style="338"/>
    <col min="1280" max="1280" width="1.25" style="338" customWidth="1"/>
    <col min="1281" max="1281" width="25.625" style="338" customWidth="1"/>
    <col min="1282" max="1285" width="13.625" style="338" customWidth="1"/>
    <col min="1286" max="1286" width="30.625" style="338" customWidth="1"/>
    <col min="1287" max="1535" width="9" style="338"/>
    <col min="1536" max="1536" width="1.25" style="338" customWidth="1"/>
    <col min="1537" max="1537" width="25.625" style="338" customWidth="1"/>
    <col min="1538" max="1541" width="13.625" style="338" customWidth="1"/>
    <col min="1542" max="1542" width="30.625" style="338" customWidth="1"/>
    <col min="1543" max="1791" width="9" style="338"/>
    <col min="1792" max="1792" width="1.25" style="338" customWidth="1"/>
    <col min="1793" max="1793" width="25.625" style="338" customWidth="1"/>
    <col min="1794" max="1797" width="13.625" style="338" customWidth="1"/>
    <col min="1798" max="1798" width="30.625" style="338" customWidth="1"/>
    <col min="1799" max="2047" width="9" style="338"/>
    <col min="2048" max="2048" width="1.25" style="338" customWidth="1"/>
    <col min="2049" max="2049" width="25.625" style="338" customWidth="1"/>
    <col min="2050" max="2053" width="13.625" style="338" customWidth="1"/>
    <col min="2054" max="2054" width="30.625" style="338" customWidth="1"/>
    <col min="2055" max="2303" width="9" style="338"/>
    <col min="2304" max="2304" width="1.25" style="338" customWidth="1"/>
    <col min="2305" max="2305" width="25.625" style="338" customWidth="1"/>
    <col min="2306" max="2309" width="13.625" style="338" customWidth="1"/>
    <col min="2310" max="2310" width="30.625" style="338" customWidth="1"/>
    <col min="2311" max="2559" width="9" style="338"/>
    <col min="2560" max="2560" width="1.25" style="338" customWidth="1"/>
    <col min="2561" max="2561" width="25.625" style="338" customWidth="1"/>
    <col min="2562" max="2565" width="13.625" style="338" customWidth="1"/>
    <col min="2566" max="2566" width="30.625" style="338" customWidth="1"/>
    <col min="2567" max="2815" width="9" style="338"/>
    <col min="2816" max="2816" width="1.25" style="338" customWidth="1"/>
    <col min="2817" max="2817" width="25.625" style="338" customWidth="1"/>
    <col min="2818" max="2821" width="13.625" style="338" customWidth="1"/>
    <col min="2822" max="2822" width="30.625" style="338" customWidth="1"/>
    <col min="2823" max="3071" width="9" style="338"/>
    <col min="3072" max="3072" width="1.25" style="338" customWidth="1"/>
    <col min="3073" max="3073" width="25.625" style="338" customWidth="1"/>
    <col min="3074" max="3077" width="13.625" style="338" customWidth="1"/>
    <col min="3078" max="3078" width="30.625" style="338" customWidth="1"/>
    <col min="3079" max="3327" width="9" style="338"/>
    <col min="3328" max="3328" width="1.25" style="338" customWidth="1"/>
    <col min="3329" max="3329" width="25.625" style="338" customWidth="1"/>
    <col min="3330" max="3333" width="13.625" style="338" customWidth="1"/>
    <col min="3334" max="3334" width="30.625" style="338" customWidth="1"/>
    <col min="3335" max="3583" width="9" style="338"/>
    <col min="3584" max="3584" width="1.25" style="338" customWidth="1"/>
    <col min="3585" max="3585" width="25.625" style="338" customWidth="1"/>
    <col min="3586" max="3589" width="13.625" style="338" customWidth="1"/>
    <col min="3590" max="3590" width="30.625" style="338" customWidth="1"/>
    <col min="3591" max="3839" width="9" style="338"/>
    <col min="3840" max="3840" width="1.25" style="338" customWidth="1"/>
    <col min="3841" max="3841" width="25.625" style="338" customWidth="1"/>
    <col min="3842" max="3845" width="13.625" style="338" customWidth="1"/>
    <col min="3846" max="3846" width="30.625" style="338" customWidth="1"/>
    <col min="3847" max="4095" width="9" style="338"/>
    <col min="4096" max="4096" width="1.25" style="338" customWidth="1"/>
    <col min="4097" max="4097" width="25.625" style="338" customWidth="1"/>
    <col min="4098" max="4101" width="13.625" style="338" customWidth="1"/>
    <col min="4102" max="4102" width="30.625" style="338" customWidth="1"/>
    <col min="4103" max="4351" width="9" style="338"/>
    <col min="4352" max="4352" width="1.25" style="338" customWidth="1"/>
    <col min="4353" max="4353" width="25.625" style="338" customWidth="1"/>
    <col min="4354" max="4357" width="13.625" style="338" customWidth="1"/>
    <col min="4358" max="4358" width="30.625" style="338" customWidth="1"/>
    <col min="4359" max="4607" width="9" style="338"/>
    <col min="4608" max="4608" width="1.25" style="338" customWidth="1"/>
    <col min="4609" max="4609" width="25.625" style="338" customWidth="1"/>
    <col min="4610" max="4613" width="13.625" style="338" customWidth="1"/>
    <col min="4614" max="4614" width="30.625" style="338" customWidth="1"/>
    <col min="4615" max="4863" width="9" style="338"/>
    <col min="4864" max="4864" width="1.25" style="338" customWidth="1"/>
    <col min="4865" max="4865" width="25.625" style="338" customWidth="1"/>
    <col min="4866" max="4869" width="13.625" style="338" customWidth="1"/>
    <col min="4870" max="4870" width="30.625" style="338" customWidth="1"/>
    <col min="4871" max="5119" width="9" style="338"/>
    <col min="5120" max="5120" width="1.25" style="338" customWidth="1"/>
    <col min="5121" max="5121" width="25.625" style="338" customWidth="1"/>
    <col min="5122" max="5125" width="13.625" style="338" customWidth="1"/>
    <col min="5126" max="5126" width="30.625" style="338" customWidth="1"/>
    <col min="5127" max="5375" width="9" style="338"/>
    <col min="5376" max="5376" width="1.25" style="338" customWidth="1"/>
    <col min="5377" max="5377" width="25.625" style="338" customWidth="1"/>
    <col min="5378" max="5381" width="13.625" style="338" customWidth="1"/>
    <col min="5382" max="5382" width="30.625" style="338" customWidth="1"/>
    <col min="5383" max="5631" width="9" style="338"/>
    <col min="5632" max="5632" width="1.25" style="338" customWidth="1"/>
    <col min="5633" max="5633" width="25.625" style="338" customWidth="1"/>
    <col min="5634" max="5637" width="13.625" style="338" customWidth="1"/>
    <col min="5638" max="5638" width="30.625" style="338" customWidth="1"/>
    <col min="5639" max="5887" width="9" style="338"/>
    <col min="5888" max="5888" width="1.25" style="338" customWidth="1"/>
    <col min="5889" max="5889" width="25.625" style="338" customWidth="1"/>
    <col min="5890" max="5893" width="13.625" style="338" customWidth="1"/>
    <col min="5894" max="5894" width="30.625" style="338" customWidth="1"/>
    <col min="5895" max="6143" width="9" style="338"/>
    <col min="6144" max="6144" width="1.25" style="338" customWidth="1"/>
    <col min="6145" max="6145" width="25.625" style="338" customWidth="1"/>
    <col min="6146" max="6149" width="13.625" style="338" customWidth="1"/>
    <col min="6150" max="6150" width="30.625" style="338" customWidth="1"/>
    <col min="6151" max="6399" width="9" style="338"/>
    <col min="6400" max="6400" width="1.25" style="338" customWidth="1"/>
    <col min="6401" max="6401" width="25.625" style="338" customWidth="1"/>
    <col min="6402" max="6405" width="13.625" style="338" customWidth="1"/>
    <col min="6406" max="6406" width="30.625" style="338" customWidth="1"/>
    <col min="6407" max="6655" width="9" style="338"/>
    <col min="6656" max="6656" width="1.25" style="338" customWidth="1"/>
    <col min="6657" max="6657" width="25.625" style="338" customWidth="1"/>
    <col min="6658" max="6661" width="13.625" style="338" customWidth="1"/>
    <col min="6662" max="6662" width="30.625" style="338" customWidth="1"/>
    <col min="6663" max="6911" width="9" style="338"/>
    <col min="6912" max="6912" width="1.25" style="338" customWidth="1"/>
    <col min="6913" max="6913" width="25.625" style="338" customWidth="1"/>
    <col min="6914" max="6917" width="13.625" style="338" customWidth="1"/>
    <col min="6918" max="6918" width="30.625" style="338" customWidth="1"/>
    <col min="6919" max="7167" width="9" style="338"/>
    <col min="7168" max="7168" width="1.25" style="338" customWidth="1"/>
    <col min="7169" max="7169" width="25.625" style="338" customWidth="1"/>
    <col min="7170" max="7173" width="13.625" style="338" customWidth="1"/>
    <col min="7174" max="7174" width="30.625" style="338" customWidth="1"/>
    <col min="7175" max="7423" width="9" style="338"/>
    <col min="7424" max="7424" width="1.25" style="338" customWidth="1"/>
    <col min="7425" max="7425" width="25.625" style="338" customWidth="1"/>
    <col min="7426" max="7429" width="13.625" style="338" customWidth="1"/>
    <col min="7430" max="7430" width="30.625" style="338" customWidth="1"/>
    <col min="7431" max="7679" width="9" style="338"/>
    <col min="7680" max="7680" width="1.25" style="338" customWidth="1"/>
    <col min="7681" max="7681" width="25.625" style="338" customWidth="1"/>
    <col min="7682" max="7685" width="13.625" style="338" customWidth="1"/>
    <col min="7686" max="7686" width="30.625" style="338" customWidth="1"/>
    <col min="7687" max="7935" width="9" style="338"/>
    <col min="7936" max="7936" width="1.25" style="338" customWidth="1"/>
    <col min="7937" max="7937" width="25.625" style="338" customWidth="1"/>
    <col min="7938" max="7941" width="13.625" style="338" customWidth="1"/>
    <col min="7942" max="7942" width="30.625" style="338" customWidth="1"/>
    <col min="7943" max="8191" width="9" style="338"/>
    <col min="8192" max="8192" width="1.25" style="338" customWidth="1"/>
    <col min="8193" max="8193" width="25.625" style="338" customWidth="1"/>
    <col min="8194" max="8197" width="13.625" style="338" customWidth="1"/>
    <col min="8198" max="8198" width="30.625" style="338" customWidth="1"/>
    <col min="8199" max="8447" width="9" style="338"/>
    <col min="8448" max="8448" width="1.25" style="338" customWidth="1"/>
    <col min="8449" max="8449" width="25.625" style="338" customWidth="1"/>
    <col min="8450" max="8453" width="13.625" style="338" customWidth="1"/>
    <col min="8454" max="8454" width="30.625" style="338" customWidth="1"/>
    <col min="8455" max="8703" width="9" style="338"/>
    <col min="8704" max="8704" width="1.25" style="338" customWidth="1"/>
    <col min="8705" max="8705" width="25.625" style="338" customWidth="1"/>
    <col min="8706" max="8709" width="13.625" style="338" customWidth="1"/>
    <col min="8710" max="8710" width="30.625" style="338" customWidth="1"/>
    <col min="8711" max="8959" width="9" style="338"/>
    <col min="8960" max="8960" width="1.25" style="338" customWidth="1"/>
    <col min="8961" max="8961" width="25.625" style="338" customWidth="1"/>
    <col min="8962" max="8965" width="13.625" style="338" customWidth="1"/>
    <col min="8966" max="8966" width="30.625" style="338" customWidth="1"/>
    <col min="8967" max="9215" width="9" style="338"/>
    <col min="9216" max="9216" width="1.25" style="338" customWidth="1"/>
    <col min="9217" max="9217" width="25.625" style="338" customWidth="1"/>
    <col min="9218" max="9221" width="13.625" style="338" customWidth="1"/>
    <col min="9222" max="9222" width="30.625" style="338" customWidth="1"/>
    <col min="9223" max="9471" width="9" style="338"/>
    <col min="9472" max="9472" width="1.25" style="338" customWidth="1"/>
    <col min="9473" max="9473" width="25.625" style="338" customWidth="1"/>
    <col min="9474" max="9477" width="13.625" style="338" customWidth="1"/>
    <col min="9478" max="9478" width="30.625" style="338" customWidth="1"/>
    <col min="9479" max="9727" width="9" style="338"/>
    <col min="9728" max="9728" width="1.25" style="338" customWidth="1"/>
    <col min="9729" max="9729" width="25.625" style="338" customWidth="1"/>
    <col min="9730" max="9733" width="13.625" style="338" customWidth="1"/>
    <col min="9734" max="9734" width="30.625" style="338" customWidth="1"/>
    <col min="9735" max="9983" width="9" style="338"/>
    <col min="9984" max="9984" width="1.25" style="338" customWidth="1"/>
    <col min="9985" max="9985" width="25.625" style="338" customWidth="1"/>
    <col min="9986" max="9989" width="13.625" style="338" customWidth="1"/>
    <col min="9990" max="9990" width="30.625" style="338" customWidth="1"/>
    <col min="9991" max="10239" width="9" style="338"/>
    <col min="10240" max="10240" width="1.25" style="338" customWidth="1"/>
    <col min="10241" max="10241" width="25.625" style="338" customWidth="1"/>
    <col min="10242" max="10245" width="13.625" style="338" customWidth="1"/>
    <col min="10246" max="10246" width="30.625" style="338" customWidth="1"/>
    <col min="10247" max="10495" width="9" style="338"/>
    <col min="10496" max="10496" width="1.25" style="338" customWidth="1"/>
    <col min="10497" max="10497" width="25.625" style="338" customWidth="1"/>
    <col min="10498" max="10501" width="13.625" style="338" customWidth="1"/>
    <col min="10502" max="10502" width="30.625" style="338" customWidth="1"/>
    <col min="10503" max="10751" width="9" style="338"/>
    <col min="10752" max="10752" width="1.25" style="338" customWidth="1"/>
    <col min="10753" max="10753" width="25.625" style="338" customWidth="1"/>
    <col min="10754" max="10757" width="13.625" style="338" customWidth="1"/>
    <col min="10758" max="10758" width="30.625" style="338" customWidth="1"/>
    <col min="10759" max="11007" width="9" style="338"/>
    <col min="11008" max="11008" width="1.25" style="338" customWidth="1"/>
    <col min="11009" max="11009" width="25.625" style="338" customWidth="1"/>
    <col min="11010" max="11013" width="13.625" style="338" customWidth="1"/>
    <col min="11014" max="11014" width="30.625" style="338" customWidth="1"/>
    <col min="11015" max="11263" width="9" style="338"/>
    <col min="11264" max="11264" width="1.25" style="338" customWidth="1"/>
    <col min="11265" max="11265" width="25.625" style="338" customWidth="1"/>
    <col min="11266" max="11269" width="13.625" style="338" customWidth="1"/>
    <col min="11270" max="11270" width="30.625" style="338" customWidth="1"/>
    <col min="11271" max="11519" width="9" style="338"/>
    <col min="11520" max="11520" width="1.25" style="338" customWidth="1"/>
    <col min="11521" max="11521" width="25.625" style="338" customWidth="1"/>
    <col min="11522" max="11525" width="13.625" style="338" customWidth="1"/>
    <col min="11526" max="11526" width="30.625" style="338" customWidth="1"/>
    <col min="11527" max="11775" width="9" style="338"/>
    <col min="11776" max="11776" width="1.25" style="338" customWidth="1"/>
    <col min="11777" max="11777" width="25.625" style="338" customWidth="1"/>
    <col min="11778" max="11781" width="13.625" style="338" customWidth="1"/>
    <col min="11782" max="11782" width="30.625" style="338" customWidth="1"/>
    <col min="11783" max="12031" width="9" style="338"/>
    <col min="12032" max="12032" width="1.25" style="338" customWidth="1"/>
    <col min="12033" max="12033" width="25.625" style="338" customWidth="1"/>
    <col min="12034" max="12037" width="13.625" style="338" customWidth="1"/>
    <col min="12038" max="12038" width="30.625" style="338" customWidth="1"/>
    <col min="12039" max="12287" width="9" style="338"/>
    <col min="12288" max="12288" width="1.25" style="338" customWidth="1"/>
    <col min="12289" max="12289" width="25.625" style="338" customWidth="1"/>
    <col min="12290" max="12293" width="13.625" style="338" customWidth="1"/>
    <col min="12294" max="12294" width="30.625" style="338" customWidth="1"/>
    <col min="12295" max="12543" width="9" style="338"/>
    <col min="12544" max="12544" width="1.25" style="338" customWidth="1"/>
    <col min="12545" max="12545" width="25.625" style="338" customWidth="1"/>
    <col min="12546" max="12549" width="13.625" style="338" customWidth="1"/>
    <col min="12550" max="12550" width="30.625" style="338" customWidth="1"/>
    <col min="12551" max="12799" width="9" style="338"/>
    <col min="12800" max="12800" width="1.25" style="338" customWidth="1"/>
    <col min="12801" max="12801" width="25.625" style="338" customWidth="1"/>
    <col min="12802" max="12805" width="13.625" style="338" customWidth="1"/>
    <col min="12806" max="12806" width="30.625" style="338" customWidth="1"/>
    <col min="12807" max="13055" width="9" style="338"/>
    <col min="13056" max="13056" width="1.25" style="338" customWidth="1"/>
    <col min="13057" max="13057" width="25.625" style="338" customWidth="1"/>
    <col min="13058" max="13061" width="13.625" style="338" customWidth="1"/>
    <col min="13062" max="13062" width="30.625" style="338" customWidth="1"/>
    <col min="13063" max="13311" width="9" style="338"/>
    <col min="13312" max="13312" width="1.25" style="338" customWidth="1"/>
    <col min="13313" max="13313" width="25.625" style="338" customWidth="1"/>
    <col min="13314" max="13317" width="13.625" style="338" customWidth="1"/>
    <col min="13318" max="13318" width="30.625" style="338" customWidth="1"/>
    <col min="13319" max="13567" width="9" style="338"/>
    <col min="13568" max="13568" width="1.25" style="338" customWidth="1"/>
    <col min="13569" max="13569" width="25.625" style="338" customWidth="1"/>
    <col min="13570" max="13573" width="13.625" style="338" customWidth="1"/>
    <col min="13574" max="13574" width="30.625" style="338" customWidth="1"/>
    <col min="13575" max="13823" width="9" style="338"/>
    <col min="13824" max="13824" width="1.25" style="338" customWidth="1"/>
    <col min="13825" max="13825" width="25.625" style="338" customWidth="1"/>
    <col min="13826" max="13829" width="13.625" style="338" customWidth="1"/>
    <col min="13830" max="13830" width="30.625" style="338" customWidth="1"/>
    <col min="13831" max="14079" width="9" style="338"/>
    <col min="14080" max="14080" width="1.25" style="338" customWidth="1"/>
    <col min="14081" max="14081" width="25.625" style="338" customWidth="1"/>
    <col min="14082" max="14085" width="13.625" style="338" customWidth="1"/>
    <col min="14086" max="14086" width="30.625" style="338" customWidth="1"/>
    <col min="14087" max="14335" width="9" style="338"/>
    <col min="14336" max="14336" width="1.25" style="338" customWidth="1"/>
    <col min="14337" max="14337" width="25.625" style="338" customWidth="1"/>
    <col min="14338" max="14341" width="13.625" style="338" customWidth="1"/>
    <col min="14342" max="14342" width="30.625" style="338" customWidth="1"/>
    <col min="14343" max="14591" width="9" style="338"/>
    <col min="14592" max="14592" width="1.25" style="338" customWidth="1"/>
    <col min="14593" max="14593" width="25.625" style="338" customWidth="1"/>
    <col min="14594" max="14597" width="13.625" style="338" customWidth="1"/>
    <col min="14598" max="14598" width="30.625" style="338" customWidth="1"/>
    <col min="14599" max="14847" width="9" style="338"/>
    <col min="14848" max="14848" width="1.25" style="338" customWidth="1"/>
    <col min="14849" max="14849" width="25.625" style="338" customWidth="1"/>
    <col min="14850" max="14853" width="13.625" style="338" customWidth="1"/>
    <col min="14854" max="14854" width="30.625" style="338" customWidth="1"/>
    <col min="14855" max="15103" width="9" style="338"/>
    <col min="15104" max="15104" width="1.25" style="338" customWidth="1"/>
    <col min="15105" max="15105" width="25.625" style="338" customWidth="1"/>
    <col min="15106" max="15109" width="13.625" style="338" customWidth="1"/>
    <col min="15110" max="15110" width="30.625" style="338" customWidth="1"/>
    <col min="15111" max="15359" width="9" style="338"/>
    <col min="15360" max="15360" width="1.25" style="338" customWidth="1"/>
    <col min="15361" max="15361" width="25.625" style="338" customWidth="1"/>
    <col min="15362" max="15365" width="13.625" style="338" customWidth="1"/>
    <col min="15366" max="15366" width="30.625" style="338" customWidth="1"/>
    <col min="15367" max="15615" width="9" style="338"/>
    <col min="15616" max="15616" width="1.25" style="338" customWidth="1"/>
    <col min="15617" max="15617" width="25.625" style="338" customWidth="1"/>
    <col min="15618" max="15621" width="13.625" style="338" customWidth="1"/>
    <col min="15622" max="15622" width="30.625" style="338" customWidth="1"/>
    <col min="15623" max="15871" width="9" style="338"/>
    <col min="15872" max="15872" width="1.25" style="338" customWidth="1"/>
    <col min="15873" max="15873" width="25.625" style="338" customWidth="1"/>
    <col min="15874" max="15877" width="13.625" style="338" customWidth="1"/>
    <col min="15878" max="15878" width="30.625" style="338" customWidth="1"/>
    <col min="15879" max="16127" width="9" style="338"/>
    <col min="16128" max="16128" width="1.25" style="338" customWidth="1"/>
    <col min="16129" max="16129" width="25.625" style="338" customWidth="1"/>
    <col min="16130" max="16133" width="13.625" style="338" customWidth="1"/>
    <col min="16134" max="16134" width="30.625" style="338" customWidth="1"/>
    <col min="16135" max="16384" width="9" style="338"/>
  </cols>
  <sheetData>
    <row r="1" spans="1:9" s="335" customFormat="1" ht="17.25" customHeight="1">
      <c r="B1" s="430"/>
      <c r="C1" s="430"/>
      <c r="D1" s="430"/>
      <c r="E1" s="430"/>
      <c r="F1" s="430"/>
      <c r="G1" s="432"/>
      <c r="H1" s="432"/>
      <c r="I1" s="433" t="s">
        <v>731</v>
      </c>
    </row>
    <row r="2" spans="1:9" ht="19.5" customHeight="1">
      <c r="A2" s="335"/>
      <c r="B2" s="430" t="s">
        <v>785</v>
      </c>
      <c r="C2" s="434"/>
      <c r="D2" s="434"/>
      <c r="E2" s="434"/>
      <c r="F2" s="434"/>
      <c r="G2" s="435"/>
      <c r="H2" s="435"/>
      <c r="I2" s="435"/>
    </row>
    <row r="3" spans="1:9" s="335" customFormat="1" ht="17.25" customHeight="1">
      <c r="B3" s="430"/>
      <c r="C3" s="430"/>
      <c r="D3" s="430"/>
      <c r="E3" s="430"/>
      <c r="F3" s="430"/>
      <c r="G3" s="432"/>
      <c r="H3" s="432"/>
      <c r="I3" s="432"/>
    </row>
    <row r="4" spans="1:9" s="335" customFormat="1" ht="17.25" customHeight="1">
      <c r="B4" s="416" t="s">
        <v>747</v>
      </c>
      <c r="C4" s="430"/>
      <c r="D4" s="430"/>
      <c r="E4" s="430"/>
      <c r="F4" s="430"/>
      <c r="G4" s="432"/>
      <c r="H4" s="432"/>
      <c r="I4" s="432"/>
    </row>
    <row r="5" spans="1:9" ht="18" customHeight="1">
      <c r="A5" s="335"/>
      <c r="B5" s="514" t="s">
        <v>732</v>
      </c>
      <c r="C5" s="515"/>
      <c r="D5" s="516"/>
      <c r="E5" s="499" t="s">
        <v>733</v>
      </c>
      <c r="F5" s="499" t="s">
        <v>800</v>
      </c>
      <c r="G5" s="501" t="s">
        <v>697</v>
      </c>
      <c r="H5" s="502"/>
      <c r="I5" s="435"/>
    </row>
    <row r="6" spans="1:9" ht="18" customHeight="1">
      <c r="A6" s="335"/>
      <c r="B6" s="517"/>
      <c r="C6" s="518"/>
      <c r="D6" s="519"/>
      <c r="E6" s="500"/>
      <c r="F6" s="500"/>
      <c r="G6" s="501"/>
      <c r="H6" s="502"/>
      <c r="I6" s="435"/>
    </row>
    <row r="7" spans="1:9" ht="30" customHeight="1">
      <c r="A7" s="335"/>
      <c r="B7" s="503"/>
      <c r="C7" s="504"/>
      <c r="D7" s="505"/>
      <c r="E7" s="417"/>
      <c r="F7" s="417"/>
      <c r="G7" s="506"/>
      <c r="H7" s="507"/>
      <c r="I7" s="435"/>
    </row>
    <row r="8" spans="1:9" s="335" customFormat="1" ht="17.25" customHeight="1">
      <c r="B8" s="425"/>
      <c r="C8" s="423"/>
      <c r="D8" s="423"/>
      <c r="E8" s="423"/>
      <c r="F8" s="423"/>
      <c r="G8" s="424"/>
      <c r="H8" s="424"/>
      <c r="I8" s="424"/>
    </row>
    <row r="9" spans="1:9" s="335" customFormat="1" ht="17.25" customHeight="1">
      <c r="B9" s="429" t="s">
        <v>734</v>
      </c>
      <c r="C9" s="430"/>
      <c r="D9" s="430"/>
      <c r="E9" s="430"/>
      <c r="F9" s="423"/>
      <c r="G9" s="424"/>
      <c r="H9" s="424"/>
      <c r="I9" s="424"/>
    </row>
    <row r="10" spans="1:9" s="335" customFormat="1" ht="17.25" customHeight="1">
      <c r="B10" s="431"/>
      <c r="C10" s="430"/>
      <c r="D10" s="430"/>
      <c r="E10" s="430"/>
      <c r="F10" s="423"/>
      <c r="G10" s="424"/>
      <c r="H10" s="424"/>
      <c r="I10" s="424"/>
    </row>
    <row r="11" spans="1:9" ht="30" customHeight="1">
      <c r="A11" s="335"/>
      <c r="B11" s="506" t="s">
        <v>642</v>
      </c>
      <c r="C11" s="507"/>
      <c r="D11" s="512" t="s">
        <v>801</v>
      </c>
      <c r="E11" s="513"/>
      <c r="F11" s="426"/>
      <c r="G11" s="427"/>
      <c r="H11" s="428"/>
      <c r="I11" s="424"/>
    </row>
    <row r="12" spans="1:9" ht="30" customHeight="1">
      <c r="A12" s="335"/>
      <c r="B12" s="508">
        <f>E7</f>
        <v>0</v>
      </c>
      <c r="C12" s="509"/>
      <c r="D12" s="510">
        <f>F7</f>
        <v>0</v>
      </c>
      <c r="E12" s="511"/>
      <c r="F12" s="426"/>
      <c r="G12" s="427"/>
      <c r="H12" s="428"/>
      <c r="I12" s="424"/>
    </row>
    <row r="13" spans="1:9" s="335" customFormat="1" ht="17.25" customHeight="1">
      <c r="B13" s="336"/>
      <c r="C13" s="336"/>
      <c r="D13" s="336"/>
      <c r="E13" s="336"/>
      <c r="F13" s="336"/>
    </row>
  </sheetData>
  <mergeCells count="10">
    <mergeCell ref="F5:F6"/>
    <mergeCell ref="G5:H6"/>
    <mergeCell ref="B7:D7"/>
    <mergeCell ref="G7:H7"/>
    <mergeCell ref="B12:C12"/>
    <mergeCell ref="D12:E12"/>
    <mergeCell ref="B11:C11"/>
    <mergeCell ref="D11:E11"/>
    <mergeCell ref="B5:D6"/>
    <mergeCell ref="E5:E6"/>
  </mergeCells>
  <phoneticPr fontId="2"/>
  <printOptions horizontalCentered="1" gridLinesSet="0"/>
  <pageMargins left="0.98425196850393704" right="0.98425196850393704" top="0.98425196850393704" bottom="0.98425196850393704" header="0.31496062992125984" footer="0.31496062992125984"/>
  <pageSetup paperSize="9" scale="6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S17"/>
  <sheetViews>
    <sheetView view="pageBreakPreview" zoomScaleNormal="70" zoomScaleSheetLayoutView="100" workbookViewId="0">
      <pane xSplit="2" ySplit="7" topLeftCell="C8" activePane="bottomRight" state="frozen"/>
      <selection activeCell="E20" sqref="E20"/>
      <selection pane="topRight" activeCell="E20" sqref="E20"/>
      <selection pane="bottomLeft" activeCell="E20" sqref="E20"/>
      <selection pane="bottomRight" activeCell="C9" sqref="C9"/>
    </sheetView>
  </sheetViews>
  <sheetFormatPr defaultColWidth="12.625" defaultRowHeight="12"/>
  <cols>
    <col min="1" max="1" width="4" style="56" bestFit="1" customWidth="1"/>
    <col min="2" max="2" width="33.375" style="56" customWidth="1"/>
    <col min="3" max="16" width="16.125" style="56" customWidth="1"/>
    <col min="17" max="17" width="39.375" style="56" customWidth="1"/>
    <col min="18" max="18" width="3" style="56" bestFit="1" customWidth="1"/>
    <col min="19" max="19" width="10.75" style="56" hidden="1" customWidth="1"/>
    <col min="20" max="16384" width="12.625" style="56"/>
  </cols>
  <sheetData>
    <row r="1" spans="1:19" ht="12.75" customHeight="1">
      <c r="B1" s="293" t="s">
        <v>147</v>
      </c>
    </row>
    <row r="2" spans="1:19" ht="12.75" customHeight="1">
      <c r="B2" s="488" t="s">
        <v>763</v>
      </c>
      <c r="C2" s="488"/>
      <c r="D2" s="488"/>
      <c r="E2" s="488"/>
      <c r="F2" s="488"/>
      <c r="G2" s="488"/>
      <c r="H2" s="488"/>
      <c r="I2" s="488"/>
      <c r="J2" s="488"/>
      <c r="K2" s="488"/>
      <c r="L2" s="488"/>
      <c r="M2" s="488"/>
      <c r="N2" s="488"/>
      <c r="O2" s="488"/>
      <c r="P2" s="488"/>
      <c r="Q2" s="488"/>
    </row>
    <row r="3" spans="1:19" ht="12.75" customHeight="1">
      <c r="M3" s="489" t="s">
        <v>650</v>
      </c>
      <c r="N3" s="489"/>
      <c r="O3" s="489"/>
      <c r="P3" s="489"/>
      <c r="Q3" s="489"/>
      <c r="R3" s="68"/>
    </row>
    <row r="4" spans="1:19" ht="4.1500000000000004" customHeight="1">
      <c r="E4" s="68"/>
      <c r="F4" s="68"/>
      <c r="H4" s="68"/>
    </row>
    <row r="5" spans="1:19" ht="51.6" customHeight="1">
      <c r="B5" s="77" t="s">
        <v>645</v>
      </c>
      <c r="C5" s="79" t="s">
        <v>595</v>
      </c>
      <c r="D5" s="78" t="s">
        <v>596</v>
      </c>
      <c r="E5" s="78" t="s">
        <v>597</v>
      </c>
      <c r="F5" s="78" t="s">
        <v>691</v>
      </c>
      <c r="G5" s="77" t="s">
        <v>14</v>
      </c>
      <c r="H5" s="78" t="s">
        <v>610</v>
      </c>
      <c r="I5" s="79" t="s">
        <v>614</v>
      </c>
      <c r="J5" s="79" t="s">
        <v>157</v>
      </c>
      <c r="K5" s="79" t="s">
        <v>684</v>
      </c>
      <c r="L5" s="79" t="s">
        <v>654</v>
      </c>
      <c r="M5" s="78" t="s">
        <v>685</v>
      </c>
      <c r="N5" s="398" t="s">
        <v>764</v>
      </c>
      <c r="O5" s="398" t="s">
        <v>799</v>
      </c>
      <c r="P5" s="399" t="s">
        <v>766</v>
      </c>
      <c r="Q5" s="79" t="s">
        <v>838</v>
      </c>
      <c r="S5" s="160"/>
    </row>
    <row r="6" spans="1:19" s="364" customFormat="1" ht="24">
      <c r="B6" s="80"/>
      <c r="C6" s="80" t="s">
        <v>611</v>
      </c>
      <c r="D6" s="80" t="s">
        <v>612</v>
      </c>
      <c r="E6" s="80" t="s">
        <v>602</v>
      </c>
      <c r="F6" s="80" t="s">
        <v>603</v>
      </c>
      <c r="G6" s="108" t="s">
        <v>615</v>
      </c>
      <c r="H6" s="80" t="s">
        <v>613</v>
      </c>
      <c r="I6" s="280" t="s">
        <v>617</v>
      </c>
      <c r="J6" s="80" t="s">
        <v>653</v>
      </c>
      <c r="K6" s="80"/>
      <c r="L6" s="80"/>
      <c r="M6" s="80" t="s">
        <v>616</v>
      </c>
      <c r="N6" s="400" t="s">
        <v>834</v>
      </c>
      <c r="O6" s="400" t="s">
        <v>687</v>
      </c>
      <c r="P6" s="400" t="s">
        <v>767</v>
      </c>
      <c r="Q6" s="80"/>
    </row>
    <row r="7" spans="1:19">
      <c r="A7" s="260"/>
      <c r="B7" s="83"/>
      <c r="C7" s="85" t="s">
        <v>10</v>
      </c>
      <c r="D7" s="85" t="s">
        <v>10</v>
      </c>
      <c r="E7" s="85" t="s">
        <v>10</v>
      </c>
      <c r="F7" s="85" t="s">
        <v>10</v>
      </c>
      <c r="G7" s="85" t="s">
        <v>10</v>
      </c>
      <c r="H7" s="85" t="s">
        <v>10</v>
      </c>
      <c r="I7" s="85" t="s">
        <v>10</v>
      </c>
      <c r="J7" s="85" t="s">
        <v>10</v>
      </c>
      <c r="K7" s="85" t="s">
        <v>10</v>
      </c>
      <c r="L7" s="85" t="s">
        <v>10</v>
      </c>
      <c r="M7" s="85"/>
      <c r="N7" s="380" t="s">
        <v>10</v>
      </c>
      <c r="O7" s="380" t="s">
        <v>10</v>
      </c>
      <c r="P7" s="380" t="s">
        <v>10</v>
      </c>
      <c r="Q7" s="85"/>
      <c r="S7" s="173"/>
    </row>
    <row r="8" spans="1:19" s="64" customFormat="1" ht="75.75" customHeight="1">
      <c r="B8" s="133" t="s">
        <v>847</v>
      </c>
      <c r="C8" s="349"/>
      <c r="D8" s="349"/>
      <c r="E8" s="349"/>
      <c r="F8" s="349"/>
      <c r="G8" s="103">
        <f t="shared" ref="G8:G9" si="0">MIN(E8,F8)</f>
        <v>0</v>
      </c>
      <c r="H8" s="103">
        <f t="shared" ref="H8:H9" si="1">C8-D8</f>
        <v>0</v>
      </c>
      <c r="I8" s="103">
        <f>ROUNDDOWN(MIN(G8,H8),-3)</f>
        <v>0</v>
      </c>
      <c r="J8" s="349"/>
      <c r="K8" s="349"/>
      <c r="L8" s="349"/>
      <c r="M8" s="104" t="s">
        <v>728</v>
      </c>
      <c r="N8" s="401">
        <f>ROUNDDOWN(I8,-3)</f>
        <v>0</v>
      </c>
      <c r="O8" s="401"/>
      <c r="P8" s="401"/>
      <c r="Q8" s="205"/>
      <c r="R8" s="258"/>
      <c r="S8" s="170" t="str">
        <f>IFERROR(VLOOKUP(#REF!,[4]【参考】算出区分!$C$2:$E$67,2,0),"")</f>
        <v/>
      </c>
    </row>
    <row r="9" spans="1:19" s="64" customFormat="1" ht="56.25" customHeight="1">
      <c r="B9" s="133" t="s">
        <v>829</v>
      </c>
      <c r="C9" s="349"/>
      <c r="D9" s="349"/>
      <c r="E9" s="349"/>
      <c r="F9" s="349"/>
      <c r="G9" s="103">
        <f t="shared" si="0"/>
        <v>0</v>
      </c>
      <c r="H9" s="103">
        <f t="shared" si="1"/>
        <v>0</v>
      </c>
      <c r="I9" s="103">
        <f t="shared" ref="I9" si="2">ROUNDDOWN(MIN(G9,H9),-3)</f>
        <v>0</v>
      </c>
      <c r="J9" s="349"/>
      <c r="K9" s="349"/>
      <c r="L9" s="349"/>
      <c r="M9" s="104" t="s">
        <v>727</v>
      </c>
      <c r="N9" s="117">
        <f t="shared" ref="N9" si="3">ROUNDDOWN(I9,-3)</f>
        <v>0</v>
      </c>
      <c r="O9" s="117"/>
      <c r="P9" s="117"/>
      <c r="Q9" s="205"/>
      <c r="R9" s="258"/>
      <c r="S9" s="170" t="str">
        <f>IFERROR(VLOOKUP(#REF!,[4]【参考】算出区分!$C$2:$E$67,2,0),"")</f>
        <v/>
      </c>
    </row>
    <row r="10" spans="1:19" s="64" customFormat="1" ht="56.25" customHeight="1">
      <c r="B10" s="133" t="s">
        <v>830</v>
      </c>
      <c r="C10" s="349"/>
      <c r="D10" s="349"/>
      <c r="E10" s="349"/>
      <c r="F10" s="349"/>
      <c r="G10" s="103">
        <f t="shared" ref="G10:G12" si="4">MIN(E10,F10)</f>
        <v>0</v>
      </c>
      <c r="H10" s="103">
        <f t="shared" ref="H10:H12" si="5">C10-D10</f>
        <v>0</v>
      </c>
      <c r="I10" s="103">
        <f t="shared" ref="I10:I12" si="6">ROUNDDOWN(MIN(G10,H10),-3)</f>
        <v>0</v>
      </c>
      <c r="J10" s="438"/>
      <c r="K10" s="438"/>
      <c r="L10" s="438"/>
      <c r="M10" s="104" t="s">
        <v>727</v>
      </c>
      <c r="N10" s="117">
        <f t="shared" ref="N10" si="7">ROUNDDOWN(I10,-3)</f>
        <v>0</v>
      </c>
      <c r="O10" s="117"/>
      <c r="P10" s="117"/>
      <c r="Q10" s="353"/>
      <c r="R10" s="258"/>
      <c r="S10" s="354"/>
    </row>
    <row r="11" spans="1:19" s="64" customFormat="1" ht="56.25" customHeight="1">
      <c r="B11" s="421" t="s">
        <v>831</v>
      </c>
      <c r="C11" s="349"/>
      <c r="D11" s="349"/>
      <c r="E11" s="349"/>
      <c r="F11" s="349"/>
      <c r="G11" s="103">
        <f t="shared" ref="G11" si="8">MIN(E11,F11)</f>
        <v>0</v>
      </c>
      <c r="H11" s="103">
        <f t="shared" ref="H11" si="9">C11-D11</f>
        <v>0</v>
      </c>
      <c r="I11" s="103">
        <f t="shared" ref="I11" si="10">ROUNDDOWN(MIN(G11,H11),-3)</f>
        <v>0</v>
      </c>
      <c r="J11" s="438"/>
      <c r="K11" s="438"/>
      <c r="L11" s="438"/>
      <c r="M11" s="104" t="s">
        <v>727</v>
      </c>
      <c r="N11" s="117">
        <f t="shared" ref="N11" si="11">ROUNDDOWN(I11,-3)</f>
        <v>0</v>
      </c>
      <c r="O11" s="117"/>
      <c r="P11" s="117"/>
      <c r="Q11" s="353"/>
      <c r="R11" s="258"/>
      <c r="S11" s="354"/>
    </row>
    <row r="12" spans="1:19" s="64" customFormat="1" ht="56.25" customHeight="1">
      <c r="B12" s="421" t="s">
        <v>832</v>
      </c>
      <c r="C12" s="349"/>
      <c r="D12" s="349"/>
      <c r="E12" s="349"/>
      <c r="F12" s="349"/>
      <c r="G12" s="103">
        <f t="shared" si="4"/>
        <v>0</v>
      </c>
      <c r="H12" s="103">
        <f t="shared" si="5"/>
        <v>0</v>
      </c>
      <c r="I12" s="103">
        <f t="shared" si="6"/>
        <v>0</v>
      </c>
      <c r="J12" s="438"/>
      <c r="K12" s="438"/>
      <c r="L12" s="438"/>
      <c r="M12" s="104" t="s">
        <v>727</v>
      </c>
      <c r="N12" s="117">
        <f>ROUNDDOWN(I12,-3)</f>
        <v>0</v>
      </c>
      <c r="O12" s="117"/>
      <c r="P12" s="117"/>
      <c r="Q12" s="353"/>
      <c r="R12" s="258"/>
      <c r="S12" s="354"/>
    </row>
    <row r="13" spans="1:19" s="64" customFormat="1" ht="56.25" customHeight="1">
      <c r="B13" s="108" t="s">
        <v>9</v>
      </c>
      <c r="C13" s="103">
        <f>SUM(C8:C12)</f>
        <v>0</v>
      </c>
      <c r="D13" s="103">
        <f t="shared" ref="D13:N13" si="12">SUM(D8:D12)</f>
        <v>0</v>
      </c>
      <c r="E13" s="103">
        <f t="shared" si="12"/>
        <v>0</v>
      </c>
      <c r="F13" s="103">
        <f t="shared" si="12"/>
        <v>0</v>
      </c>
      <c r="G13" s="103">
        <f t="shared" si="12"/>
        <v>0</v>
      </c>
      <c r="H13" s="103">
        <f t="shared" si="12"/>
        <v>0</v>
      </c>
      <c r="I13" s="103">
        <f t="shared" si="12"/>
        <v>0</v>
      </c>
      <c r="J13" s="103">
        <f t="shared" si="12"/>
        <v>0</v>
      </c>
      <c r="K13" s="103">
        <f t="shared" si="12"/>
        <v>0</v>
      </c>
      <c r="L13" s="103">
        <f t="shared" si="12"/>
        <v>0</v>
      </c>
      <c r="M13" s="103"/>
      <c r="N13" s="103">
        <f t="shared" si="12"/>
        <v>0</v>
      </c>
      <c r="O13" s="117"/>
      <c r="P13" s="117"/>
      <c r="Q13" s="257"/>
    </row>
    <row r="14" spans="1:19" ht="3" customHeight="1"/>
    <row r="15" spans="1:19" ht="12.75" customHeight="1"/>
    <row r="16" spans="1:19" ht="12.75" customHeight="1"/>
    <row r="17" ht="12.75" customHeight="1"/>
  </sheetData>
  <customSheetViews>
    <customSheetView guid="{9B008D34-F000-412D-B848-95502D7DC370}" scale="70" showPageBreaks="1" printArea="1" hiddenColumns="1" view="pageBreakPreview">
      <pane xSplit="2" ySplit="7" topLeftCell="C8" activePane="bottomRight" state="frozen"/>
      <selection pane="bottomRight" activeCell="D11" sqref="D11"/>
      <pageMargins left="0.19685039370078741" right="0.19685039370078741" top="0.19685039370078741" bottom="0.19685039370078741" header="0.11811023622047245" footer="0.11811023622047245"/>
      <printOptions horizontalCentered="1" verticalCentered="1"/>
      <pageSetup paperSize="9" scale="45" orientation="landscape" blackAndWhite="1" r:id="rId1"/>
    </customSheetView>
  </customSheetViews>
  <mergeCells count="2">
    <mergeCell ref="B2:Q2"/>
    <mergeCell ref="M3:Q3"/>
  </mergeCells>
  <phoneticPr fontId="2"/>
  <printOptions horizontalCentered="1"/>
  <pageMargins left="0.98425196850393704" right="0.98425196850393704" top="0.98425196850393704" bottom="0.98425196850393704" header="0.31496062992125984" footer="0.31496062992125984"/>
  <pageSetup paperSize="9" scale="41"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I30"/>
  <sheetViews>
    <sheetView view="pageBreakPreview" zoomScaleNormal="100" zoomScaleSheetLayoutView="100" workbookViewId="0">
      <selection activeCell="G19" sqref="G19"/>
    </sheetView>
  </sheetViews>
  <sheetFormatPr defaultColWidth="9" defaultRowHeight="18" customHeight="1"/>
  <cols>
    <col min="1" max="16384" width="9" style="21"/>
  </cols>
  <sheetData>
    <row r="1" spans="1:9" ht="18" customHeight="1">
      <c r="A1" s="21" t="s">
        <v>655</v>
      </c>
    </row>
    <row r="3" spans="1:9" ht="18" customHeight="1">
      <c r="H3" s="299"/>
      <c r="I3" s="300" t="s">
        <v>4</v>
      </c>
    </row>
    <row r="4" spans="1:9" ht="18" customHeight="1">
      <c r="H4" s="299"/>
      <c r="I4" s="300" t="s">
        <v>5</v>
      </c>
    </row>
    <row r="7" spans="1:9" ht="18" customHeight="1">
      <c r="A7" s="21" t="s">
        <v>6</v>
      </c>
    </row>
    <row r="9" spans="1:9" ht="18" customHeight="1">
      <c r="F9" s="24"/>
      <c r="G9" s="24"/>
      <c r="H9" s="24"/>
    </row>
    <row r="10" spans="1:9" ht="18" customHeight="1">
      <c r="F10" s="446" t="s">
        <v>796</v>
      </c>
      <c r="G10" s="446"/>
      <c r="H10" s="446"/>
    </row>
    <row r="11" spans="1:9" ht="18" customHeight="1">
      <c r="F11" s="24"/>
      <c r="G11" s="24"/>
      <c r="H11" s="24"/>
    </row>
    <row r="14" spans="1:9" ht="36" customHeight="1">
      <c r="A14" s="520" t="s">
        <v>786</v>
      </c>
      <c r="B14" s="520"/>
      <c r="C14" s="520"/>
      <c r="D14" s="520"/>
      <c r="E14" s="520"/>
      <c r="F14" s="520"/>
      <c r="G14" s="520"/>
      <c r="H14" s="520"/>
      <c r="I14" s="520"/>
    </row>
    <row r="17" spans="1:9" ht="18" customHeight="1">
      <c r="A17" s="21" t="s">
        <v>683</v>
      </c>
    </row>
    <row r="20" spans="1:9" ht="18" customHeight="1">
      <c r="A20" s="21" t="s">
        <v>656</v>
      </c>
      <c r="C20" s="521" t="s">
        <v>837</v>
      </c>
      <c r="D20" s="521"/>
      <c r="E20" s="521"/>
    </row>
    <row r="21" spans="1:9" ht="18" customHeight="1">
      <c r="B21" s="351" t="s">
        <v>835</v>
      </c>
    </row>
    <row r="22" spans="1:9" ht="18" customHeight="1">
      <c r="B22" s="351" t="s">
        <v>836</v>
      </c>
    </row>
    <row r="23" spans="1:9" ht="18" customHeight="1">
      <c r="C23" s="125"/>
      <c r="D23" s="125"/>
      <c r="E23" s="125"/>
      <c r="F23" s="125"/>
    </row>
    <row r="24" spans="1:9" ht="18" customHeight="1">
      <c r="A24" s="522" t="s">
        <v>748</v>
      </c>
      <c r="B24" s="522"/>
      <c r="C24" s="522"/>
      <c r="D24" s="522"/>
      <c r="E24" s="522"/>
      <c r="F24" s="522"/>
      <c r="G24" s="522"/>
      <c r="H24" s="522"/>
      <c r="I24" s="522"/>
    </row>
    <row r="25" spans="1:9" ht="18" customHeight="1">
      <c r="A25" s="351"/>
      <c r="B25" s="352" t="s">
        <v>738</v>
      </c>
      <c r="I25" s="131"/>
    </row>
    <row r="26" spans="1:9" ht="18" customHeight="1">
      <c r="A26" s="21" t="s">
        <v>682</v>
      </c>
      <c r="I26" s="131"/>
    </row>
    <row r="27" spans="1:9" ht="18" customHeight="1">
      <c r="I27" s="131"/>
    </row>
    <row r="28" spans="1:9" ht="18" customHeight="1">
      <c r="A28" s="21" t="s">
        <v>657</v>
      </c>
    </row>
    <row r="29" spans="1:9" ht="18" customHeight="1">
      <c r="A29" s="27" t="s">
        <v>658</v>
      </c>
    </row>
    <row r="30" spans="1:9" ht="18" customHeight="1">
      <c r="A30" s="301"/>
    </row>
  </sheetData>
  <customSheetViews>
    <customSheetView guid="{9B008D34-F000-412D-B848-95502D7DC370}" showPageBreaks="1" fitToPage="1" printArea="1" view="pageBreakPreview" topLeftCell="A10">
      <selection activeCell="O2" sqref="O2"/>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4">
    <mergeCell ref="F10:H10"/>
    <mergeCell ref="A14:I14"/>
    <mergeCell ref="C20:E20"/>
    <mergeCell ref="A24:I24"/>
  </mergeCells>
  <phoneticPr fontId="2"/>
  <printOptions horizontalCentered="1"/>
  <pageMargins left="0.98425196850393704" right="0.98425196850393704" top="0.98425196850393704" bottom="0.98425196850393704" header="0.31496062992125984" footer="0.31496062992125984"/>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I34"/>
  <sheetViews>
    <sheetView view="pageBreakPreview" zoomScaleNormal="100" zoomScaleSheetLayoutView="100" workbookViewId="0">
      <selection activeCell="A27" sqref="A27"/>
    </sheetView>
  </sheetViews>
  <sheetFormatPr defaultColWidth="9" defaultRowHeight="18" customHeight="1"/>
  <cols>
    <col min="1" max="16384" width="9" style="21"/>
  </cols>
  <sheetData>
    <row r="1" spans="1:9" ht="18" customHeight="1">
      <c r="A1" s="21" t="s">
        <v>139</v>
      </c>
    </row>
    <row r="3" spans="1:9" ht="18" customHeight="1">
      <c r="H3" s="299"/>
      <c r="I3" s="300" t="s">
        <v>4</v>
      </c>
    </row>
    <row r="4" spans="1:9" ht="18" customHeight="1">
      <c r="H4" s="299"/>
      <c r="I4" s="300" t="s">
        <v>5</v>
      </c>
    </row>
    <row r="7" spans="1:9" ht="18" customHeight="1">
      <c r="A7" s="21" t="s">
        <v>6</v>
      </c>
    </row>
    <row r="10" spans="1:9" ht="18" customHeight="1">
      <c r="F10" s="24"/>
      <c r="G10" s="24"/>
      <c r="H10" s="24"/>
    </row>
    <row r="11" spans="1:9" ht="18" customHeight="1">
      <c r="F11" s="446" t="s">
        <v>796</v>
      </c>
      <c r="G11" s="446"/>
      <c r="H11" s="446"/>
    </row>
    <row r="12" spans="1:9" ht="18" customHeight="1">
      <c r="F12" s="24"/>
      <c r="G12" s="24"/>
      <c r="H12" s="24"/>
    </row>
    <row r="16" spans="1:9" ht="36" customHeight="1">
      <c r="A16" s="520" t="s">
        <v>787</v>
      </c>
      <c r="B16" s="520"/>
      <c r="C16" s="520"/>
      <c r="D16" s="520"/>
      <c r="E16" s="520"/>
      <c r="F16" s="520"/>
      <c r="G16" s="520"/>
      <c r="H16" s="520"/>
      <c r="I16" s="520"/>
    </row>
    <row r="19" spans="1:9" ht="19.5" customHeight="1">
      <c r="A19" s="523" t="s">
        <v>795</v>
      </c>
      <c r="B19" s="523"/>
      <c r="C19" s="523"/>
      <c r="D19" s="523"/>
      <c r="E19" s="523"/>
      <c r="F19" s="523"/>
      <c r="G19" s="523"/>
      <c r="H19" s="523"/>
      <c r="I19" s="523"/>
    </row>
    <row r="20" spans="1:9" ht="19.5" customHeight="1">
      <c r="A20" s="523"/>
      <c r="B20" s="523"/>
      <c r="C20" s="523"/>
      <c r="D20" s="523"/>
      <c r="E20" s="523"/>
      <c r="F20" s="523"/>
      <c r="G20" s="523"/>
      <c r="H20" s="523"/>
      <c r="I20" s="523"/>
    </row>
    <row r="21" spans="1:9" ht="19.5" customHeight="1">
      <c r="A21" s="523"/>
      <c r="B21" s="523"/>
      <c r="C21" s="523"/>
      <c r="D21" s="523"/>
      <c r="E21" s="523"/>
      <c r="F21" s="523"/>
      <c r="G21" s="523"/>
      <c r="H21" s="523"/>
      <c r="I21" s="523"/>
    </row>
    <row r="22" spans="1:9" ht="18" customHeight="1">
      <c r="A22" s="295"/>
      <c r="B22" s="295"/>
      <c r="C22" s="295"/>
      <c r="D22" s="295"/>
      <c r="E22" s="295"/>
      <c r="F22" s="295"/>
      <c r="G22" s="295"/>
      <c r="H22" s="295"/>
      <c r="I22" s="295"/>
    </row>
    <row r="23" spans="1:9" ht="18" customHeight="1">
      <c r="A23" s="295"/>
      <c r="B23" s="295"/>
      <c r="C23" s="295"/>
      <c r="D23" s="295"/>
      <c r="E23" s="295"/>
      <c r="F23" s="295"/>
      <c r="G23" s="295"/>
      <c r="H23" s="295"/>
      <c r="I23" s="295"/>
    </row>
    <row r="24" spans="1:9" ht="18" customHeight="1">
      <c r="A24" s="21" t="s">
        <v>659</v>
      </c>
      <c r="C24" s="521" t="s">
        <v>32</v>
      </c>
      <c r="D24" s="521"/>
      <c r="E24" s="521"/>
      <c r="F24" s="134"/>
    </row>
    <row r="25" spans="1:9" ht="18" customHeight="1">
      <c r="C25" s="125"/>
      <c r="D25" s="125"/>
      <c r="E25" s="125"/>
      <c r="F25" s="125"/>
    </row>
    <row r="26" spans="1:9" ht="18" customHeight="1">
      <c r="A26" s="21" t="s">
        <v>833</v>
      </c>
      <c r="I26" s="131"/>
    </row>
    <row r="27" spans="1:9" ht="18" customHeight="1">
      <c r="F27" s="26"/>
      <c r="I27" s="131" t="s">
        <v>780</v>
      </c>
    </row>
    <row r="28" spans="1:9" ht="18" customHeight="1">
      <c r="A28" s="21" t="s">
        <v>689</v>
      </c>
      <c r="I28" s="131"/>
    </row>
    <row r="29" spans="1:9" ht="18" customHeight="1">
      <c r="F29" s="26"/>
      <c r="I29" s="131" t="s">
        <v>17</v>
      </c>
    </row>
    <row r="30" spans="1:9" ht="18" customHeight="1">
      <c r="A30" s="21" t="s">
        <v>660</v>
      </c>
    </row>
    <row r="31" spans="1:9" ht="18" customHeight="1">
      <c r="A31" s="27" t="s">
        <v>208</v>
      </c>
    </row>
    <row r="32" spans="1:9" ht="18" customHeight="1">
      <c r="A32" s="27" t="s">
        <v>146</v>
      </c>
    </row>
    <row r="33" spans="1:1" ht="18" customHeight="1">
      <c r="A33" s="27" t="s">
        <v>661</v>
      </c>
    </row>
    <row r="34" spans="1:1" ht="18" customHeight="1">
      <c r="A34" s="27" t="s">
        <v>662</v>
      </c>
    </row>
  </sheetData>
  <customSheetViews>
    <customSheetView guid="{9B008D34-F000-412D-B848-95502D7DC370}" showPageBreaks="1" fitToPage="1" printArea="1" view="pageBreakPreview" topLeftCell="A22">
      <selection activeCell="O2" sqref="O2"/>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4">
    <mergeCell ref="F11:H11"/>
    <mergeCell ref="A16:I16"/>
    <mergeCell ref="A19:I21"/>
    <mergeCell ref="C24:E24"/>
  </mergeCells>
  <phoneticPr fontId="2"/>
  <printOptions horizontalCentered="1"/>
  <pageMargins left="0.98425196850393704" right="0.98425196850393704" top="0.98425196850393704" bottom="0.98425196850393704" header="0.31496062992125984" footer="0.31496062992125984"/>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L40"/>
  <sheetViews>
    <sheetView view="pageBreakPreview" zoomScaleNormal="100" zoomScaleSheetLayoutView="100" workbookViewId="0">
      <pane ySplit="6" topLeftCell="A22" activePane="bottomLeft" state="frozen"/>
      <selection activeCell="E20" sqref="E20"/>
      <selection pane="bottomLeft" activeCell="B24" sqref="B24:C24"/>
    </sheetView>
  </sheetViews>
  <sheetFormatPr defaultColWidth="16.625" defaultRowHeight="13.5" outlineLevelRow="1"/>
  <cols>
    <col min="1" max="1" width="3.5" bestFit="1" customWidth="1"/>
    <col min="2" max="2" width="10.25" style="422" customWidth="1"/>
    <col min="3" max="3" width="33.375" style="422" customWidth="1"/>
    <col min="4" max="4" width="45.625" customWidth="1"/>
    <col min="5" max="5" width="6.375" customWidth="1"/>
    <col min="6" max="6" width="18.625" customWidth="1"/>
    <col min="7" max="7" width="8.625" customWidth="1"/>
    <col min="8" max="8" width="21.5" customWidth="1"/>
    <col min="9" max="9" width="18.25" customWidth="1"/>
    <col min="10" max="10" width="3.75" customWidth="1"/>
  </cols>
  <sheetData>
    <row r="1" spans="1:12" ht="12.75" customHeight="1">
      <c r="A1" s="56"/>
      <c r="B1" s="365" t="s">
        <v>48</v>
      </c>
      <c r="C1" s="365"/>
      <c r="D1" s="366"/>
      <c r="E1" s="366"/>
      <c r="F1" s="366"/>
      <c r="G1" s="366"/>
      <c r="H1" s="366"/>
      <c r="I1" s="366"/>
      <c r="J1" s="56"/>
      <c r="K1" s="464"/>
      <c r="L1" s="464"/>
    </row>
    <row r="2" spans="1:12" ht="12.75" customHeight="1">
      <c r="A2" s="67"/>
      <c r="B2" s="528" t="s">
        <v>789</v>
      </c>
      <c r="C2" s="528"/>
      <c r="D2" s="528"/>
      <c r="E2" s="528"/>
      <c r="F2" s="528"/>
      <c r="G2" s="528"/>
      <c r="H2" s="528"/>
      <c r="I2" s="528"/>
      <c r="J2" s="56"/>
      <c r="K2" s="464"/>
      <c r="L2" s="464"/>
    </row>
    <row r="3" spans="1:12" ht="3" customHeight="1">
      <c r="A3" s="56"/>
      <c r="B3" s="366"/>
      <c r="C3" s="366"/>
      <c r="D3" s="366"/>
      <c r="E3" s="366"/>
      <c r="F3" s="366"/>
      <c r="G3" s="366"/>
      <c r="H3" s="366"/>
      <c r="I3" s="366"/>
      <c r="J3" s="56"/>
      <c r="K3" s="464"/>
      <c r="L3" s="464"/>
    </row>
    <row r="4" spans="1:12" ht="12.75" customHeight="1">
      <c r="A4" s="56"/>
      <c r="B4" s="366"/>
      <c r="C4" s="366"/>
      <c r="D4" s="367"/>
      <c r="E4" s="367"/>
      <c r="F4" s="367"/>
      <c r="G4" s="367"/>
      <c r="H4" s="529" t="s">
        <v>650</v>
      </c>
      <c r="I4" s="529"/>
      <c r="J4" s="56"/>
      <c r="K4" s="464"/>
      <c r="L4" s="464"/>
    </row>
    <row r="5" spans="1:12" ht="3.6" customHeight="1">
      <c r="A5" s="56"/>
      <c r="B5" s="366"/>
      <c r="C5" s="366"/>
      <c r="D5" s="366"/>
      <c r="E5" s="366"/>
      <c r="F5" s="366"/>
      <c r="G5" s="366"/>
      <c r="H5" s="366"/>
      <c r="I5" s="366"/>
      <c r="J5" s="56"/>
      <c r="K5" s="464"/>
      <c r="L5" s="464"/>
    </row>
    <row r="6" spans="1:12" ht="12.75" customHeight="1">
      <c r="A6" s="260">
        <v>0</v>
      </c>
      <c r="B6" s="530" t="s">
        <v>645</v>
      </c>
      <c r="C6" s="532"/>
      <c r="D6" s="530" t="s">
        <v>651</v>
      </c>
      <c r="E6" s="531"/>
      <c r="F6" s="531"/>
      <c r="G6" s="532"/>
      <c r="H6" s="368" t="s">
        <v>642</v>
      </c>
      <c r="I6" s="368" t="s">
        <v>797</v>
      </c>
      <c r="J6" s="72"/>
      <c r="K6" s="56"/>
      <c r="L6" s="56"/>
    </row>
    <row r="7" spans="1:12" s="64" customFormat="1" ht="68.45" customHeight="1">
      <c r="A7" s="64">
        <f>A6+1</f>
        <v>1</v>
      </c>
      <c r="B7" s="454" t="s">
        <v>804</v>
      </c>
      <c r="C7" s="455"/>
      <c r="D7" s="533"/>
      <c r="E7" s="534"/>
      <c r="F7" s="534"/>
      <c r="G7" s="535"/>
      <c r="H7" s="373"/>
      <c r="I7" s="373"/>
      <c r="J7" s="110"/>
    </row>
    <row r="8" spans="1:12" s="64" customFormat="1" ht="68.45" customHeight="1">
      <c r="A8" s="64">
        <f t="shared" ref="A8:A30" si="0">A7+1</f>
        <v>2</v>
      </c>
      <c r="B8" s="524" t="s">
        <v>805</v>
      </c>
      <c r="C8" s="525"/>
      <c r="D8" s="536"/>
      <c r="E8" s="537"/>
      <c r="F8" s="537"/>
      <c r="G8" s="538"/>
      <c r="H8" s="369"/>
      <c r="I8" s="369"/>
      <c r="J8" s="110"/>
    </row>
    <row r="9" spans="1:12" s="64" customFormat="1" ht="34.9" customHeight="1">
      <c r="B9" s="539" t="s">
        <v>757</v>
      </c>
      <c r="C9" s="540"/>
      <c r="D9" s="397" t="s">
        <v>773</v>
      </c>
      <c r="E9" s="405" t="s">
        <v>769</v>
      </c>
      <c r="F9" s="392"/>
      <c r="G9" s="393" t="s">
        <v>758</v>
      </c>
      <c r="H9" s="385"/>
      <c r="I9" s="370"/>
      <c r="J9" s="110"/>
    </row>
    <row r="10" spans="1:12" s="64" customFormat="1" ht="34.9" customHeight="1">
      <c r="B10" s="541" t="s">
        <v>759</v>
      </c>
      <c r="C10" s="542"/>
      <c r="D10" s="394" t="s">
        <v>774</v>
      </c>
      <c r="E10" s="403" t="s">
        <v>769</v>
      </c>
      <c r="F10" s="395"/>
      <c r="G10" s="396" t="s">
        <v>760</v>
      </c>
      <c r="H10" s="76"/>
      <c r="I10" s="296"/>
      <c r="J10" s="110"/>
    </row>
    <row r="11" spans="1:12" s="64" customFormat="1" ht="68.45" customHeight="1">
      <c r="A11" s="64">
        <v>3</v>
      </c>
      <c r="B11" s="454" t="s">
        <v>806</v>
      </c>
      <c r="C11" s="455"/>
      <c r="D11" s="533"/>
      <c r="E11" s="534"/>
      <c r="F11" s="534"/>
      <c r="G11" s="535"/>
      <c r="H11" s="297"/>
      <c r="I11" s="297"/>
      <c r="J11" s="110"/>
    </row>
    <row r="12" spans="1:12" s="64" customFormat="1" ht="68.45" customHeight="1">
      <c r="A12" s="64">
        <f t="shared" si="0"/>
        <v>4</v>
      </c>
      <c r="B12" s="454" t="s">
        <v>807</v>
      </c>
      <c r="C12" s="455"/>
      <c r="D12" s="533"/>
      <c r="E12" s="534"/>
      <c r="F12" s="534"/>
      <c r="G12" s="535"/>
      <c r="H12" s="371"/>
      <c r="I12" s="372"/>
      <c r="J12" s="110"/>
    </row>
    <row r="13" spans="1:12" s="64" customFormat="1" ht="68.45" customHeight="1">
      <c r="A13" s="64">
        <f t="shared" si="0"/>
        <v>5</v>
      </c>
      <c r="B13" s="454" t="s">
        <v>808</v>
      </c>
      <c r="C13" s="455"/>
      <c r="D13" s="533"/>
      <c r="E13" s="534"/>
      <c r="F13" s="534"/>
      <c r="G13" s="535"/>
      <c r="H13" s="297"/>
      <c r="I13" s="297"/>
      <c r="J13" s="110"/>
    </row>
    <row r="14" spans="1:12" s="64" customFormat="1" ht="68.45" customHeight="1">
      <c r="A14" s="64">
        <f t="shared" si="0"/>
        <v>6</v>
      </c>
      <c r="B14" s="454" t="s">
        <v>809</v>
      </c>
      <c r="C14" s="455"/>
      <c r="D14" s="533"/>
      <c r="E14" s="534"/>
      <c r="F14" s="534"/>
      <c r="G14" s="535"/>
      <c r="H14" s="371"/>
      <c r="I14" s="372"/>
      <c r="J14" s="110"/>
    </row>
    <row r="15" spans="1:12" s="64" customFormat="1" ht="68.45" customHeight="1">
      <c r="A15" s="64">
        <f t="shared" si="0"/>
        <v>7</v>
      </c>
      <c r="B15" s="454" t="s">
        <v>810</v>
      </c>
      <c r="C15" s="455"/>
      <c r="D15" s="533"/>
      <c r="E15" s="534"/>
      <c r="F15" s="534"/>
      <c r="G15" s="535"/>
      <c r="H15" s="297"/>
      <c r="I15" s="297"/>
      <c r="J15" s="110"/>
    </row>
    <row r="16" spans="1:12" s="64" customFormat="1" ht="68.45" customHeight="1">
      <c r="A16" s="64">
        <f t="shared" si="0"/>
        <v>8</v>
      </c>
      <c r="B16" s="524" t="s">
        <v>811</v>
      </c>
      <c r="C16" s="525"/>
      <c r="D16" s="545"/>
      <c r="E16" s="546"/>
      <c r="F16" s="546"/>
      <c r="G16" s="547"/>
      <c r="H16" s="543"/>
      <c r="I16" s="543"/>
      <c r="J16" s="47"/>
    </row>
    <row r="17" spans="1:10" s="64" customFormat="1" ht="27" customHeight="1">
      <c r="B17" s="526"/>
      <c r="C17" s="527"/>
      <c r="D17" s="374" t="s">
        <v>775</v>
      </c>
      <c r="E17" s="406" t="s">
        <v>769</v>
      </c>
      <c r="F17" s="375"/>
      <c r="G17" s="376" t="s">
        <v>761</v>
      </c>
      <c r="H17" s="544"/>
      <c r="I17" s="544"/>
      <c r="J17" s="47"/>
    </row>
    <row r="18" spans="1:10" s="64" customFormat="1" ht="68.45" customHeight="1">
      <c r="A18" s="64">
        <f>A16+1</f>
        <v>9</v>
      </c>
      <c r="B18" s="454" t="s">
        <v>812</v>
      </c>
      <c r="C18" s="455"/>
      <c r="D18" s="533"/>
      <c r="E18" s="534"/>
      <c r="F18" s="534"/>
      <c r="G18" s="535"/>
      <c r="H18" s="297"/>
      <c r="I18" s="297"/>
      <c r="J18" s="110"/>
    </row>
    <row r="19" spans="1:10" s="64" customFormat="1" ht="68.45" customHeight="1">
      <c r="A19" s="64">
        <f t="shared" si="0"/>
        <v>10</v>
      </c>
      <c r="B19" s="454" t="s">
        <v>813</v>
      </c>
      <c r="C19" s="455"/>
      <c r="D19" s="533"/>
      <c r="E19" s="534"/>
      <c r="F19" s="534"/>
      <c r="G19" s="535"/>
      <c r="H19" s="297"/>
      <c r="I19" s="297"/>
      <c r="J19" s="110"/>
    </row>
    <row r="20" spans="1:10" s="64" customFormat="1" ht="68.45" customHeight="1">
      <c r="A20" s="64">
        <f t="shared" si="0"/>
        <v>11</v>
      </c>
      <c r="B20" s="454" t="s">
        <v>814</v>
      </c>
      <c r="C20" s="455"/>
      <c r="D20" s="533"/>
      <c r="E20" s="534"/>
      <c r="F20" s="534"/>
      <c r="G20" s="535"/>
      <c r="H20" s="296"/>
      <c r="I20" s="297"/>
      <c r="J20" s="110"/>
    </row>
    <row r="21" spans="1:10" s="64" customFormat="1" ht="68.45" customHeight="1">
      <c r="A21" s="64">
        <f t="shared" si="0"/>
        <v>12</v>
      </c>
      <c r="B21" s="454" t="s">
        <v>815</v>
      </c>
      <c r="C21" s="455"/>
      <c r="D21" s="533"/>
      <c r="E21" s="534"/>
      <c r="F21" s="534"/>
      <c r="G21" s="535"/>
      <c r="H21" s="296"/>
      <c r="I21" s="297"/>
    </row>
    <row r="22" spans="1:10" s="64" customFormat="1" ht="68.45" customHeight="1">
      <c r="A22" s="64">
        <f t="shared" si="0"/>
        <v>13</v>
      </c>
      <c r="B22" s="454" t="s">
        <v>816</v>
      </c>
      <c r="C22" s="455"/>
      <c r="D22" s="533"/>
      <c r="E22" s="534"/>
      <c r="F22" s="534"/>
      <c r="G22" s="535"/>
      <c r="H22" s="296"/>
      <c r="I22" s="297"/>
    </row>
    <row r="23" spans="1:10" s="64" customFormat="1" ht="68.45" customHeight="1">
      <c r="A23" s="64">
        <f t="shared" si="0"/>
        <v>14</v>
      </c>
      <c r="B23" s="454" t="s">
        <v>817</v>
      </c>
      <c r="C23" s="455"/>
      <c r="D23" s="533"/>
      <c r="E23" s="534"/>
      <c r="F23" s="534"/>
      <c r="G23" s="535"/>
      <c r="H23" s="297"/>
      <c r="I23" s="297"/>
    </row>
    <row r="24" spans="1:10" s="64" customFormat="1" ht="68.45" customHeight="1">
      <c r="A24" s="64">
        <f t="shared" si="0"/>
        <v>15</v>
      </c>
      <c r="B24" s="447" t="s">
        <v>847</v>
      </c>
      <c r="C24" s="448"/>
      <c r="D24" s="533"/>
      <c r="E24" s="534"/>
      <c r="F24" s="534"/>
      <c r="G24" s="535"/>
      <c r="H24" s="297"/>
      <c r="I24" s="297"/>
    </row>
    <row r="25" spans="1:10" s="64" customFormat="1" ht="58.35" customHeight="1">
      <c r="A25" s="64">
        <f t="shared" si="0"/>
        <v>16</v>
      </c>
      <c r="B25" s="454" t="s">
        <v>829</v>
      </c>
      <c r="C25" s="455"/>
      <c r="D25" s="548"/>
      <c r="E25" s="549"/>
      <c r="F25" s="549"/>
      <c r="G25" s="550"/>
      <c r="H25" s="372"/>
      <c r="I25" s="372"/>
    </row>
    <row r="26" spans="1:10" s="64" customFormat="1" ht="58.35" customHeight="1">
      <c r="A26" s="64">
        <f t="shared" si="0"/>
        <v>17</v>
      </c>
      <c r="B26" s="454" t="s">
        <v>830</v>
      </c>
      <c r="C26" s="455"/>
      <c r="D26" s="548"/>
      <c r="E26" s="549"/>
      <c r="F26" s="549"/>
      <c r="G26" s="550"/>
      <c r="H26" s="297"/>
      <c r="I26" s="297"/>
    </row>
    <row r="27" spans="1:10" s="64" customFormat="1" ht="68.45" customHeight="1">
      <c r="A27" s="64">
        <f t="shared" si="0"/>
        <v>18</v>
      </c>
      <c r="B27" s="454" t="s">
        <v>818</v>
      </c>
      <c r="C27" s="455"/>
      <c r="D27" s="533"/>
      <c r="E27" s="534"/>
      <c r="F27" s="534"/>
      <c r="G27" s="535"/>
      <c r="H27" s="297"/>
      <c r="I27" s="297"/>
    </row>
    <row r="28" spans="1:10" s="64" customFormat="1" ht="68.45" customHeight="1">
      <c r="A28" s="64">
        <f t="shared" si="0"/>
        <v>19</v>
      </c>
      <c r="B28" s="454" t="s">
        <v>819</v>
      </c>
      <c r="C28" s="455"/>
      <c r="D28" s="551"/>
      <c r="E28" s="551"/>
      <c r="F28" s="551"/>
      <c r="G28" s="551"/>
      <c r="H28" s="297"/>
      <c r="I28" s="297"/>
    </row>
    <row r="29" spans="1:10" s="64" customFormat="1" ht="68.45" customHeight="1">
      <c r="A29" s="64">
        <f t="shared" si="0"/>
        <v>20</v>
      </c>
      <c r="B29" s="454" t="s">
        <v>820</v>
      </c>
      <c r="C29" s="455"/>
      <c r="D29" s="551"/>
      <c r="E29" s="551"/>
      <c r="F29" s="551"/>
      <c r="G29" s="551"/>
      <c r="H29" s="297"/>
      <c r="I29" s="297"/>
    </row>
    <row r="30" spans="1:10" s="64" customFormat="1" ht="57.75" customHeight="1">
      <c r="A30" s="64">
        <f t="shared" si="0"/>
        <v>21</v>
      </c>
      <c r="B30" s="454" t="s">
        <v>831</v>
      </c>
      <c r="C30" s="455"/>
      <c r="D30" s="437"/>
      <c r="E30" s="419"/>
      <c r="F30" s="419"/>
      <c r="G30" s="420"/>
      <c r="H30" s="436"/>
      <c r="I30" s="436"/>
    </row>
    <row r="31" spans="1:10" s="64" customFormat="1" ht="57.75" customHeight="1">
      <c r="B31" s="454" t="s">
        <v>832</v>
      </c>
      <c r="C31" s="455"/>
      <c r="D31" s="443"/>
      <c r="E31" s="419"/>
      <c r="F31" s="419"/>
      <c r="G31" s="420"/>
      <c r="H31" s="442"/>
      <c r="I31" s="442"/>
    </row>
    <row r="32" spans="1:10" s="64" customFormat="1" ht="58.35" customHeight="1">
      <c r="B32" s="454" t="s">
        <v>652</v>
      </c>
      <c r="C32" s="455"/>
      <c r="D32" s="548"/>
      <c r="E32" s="549"/>
      <c r="F32" s="549"/>
      <c r="G32" s="550"/>
      <c r="H32" s="297">
        <f>SUM(H7:H31)</f>
        <v>0</v>
      </c>
      <c r="I32" s="297">
        <f>SUM(I7:I31)</f>
        <v>0</v>
      </c>
    </row>
    <row r="33" spans="1:9" s="64" customFormat="1" ht="12" hidden="1" outlineLevel="1">
      <c r="A33" s="64">
        <f t="shared" ref="A33:A38" si="1">A32+1</f>
        <v>1</v>
      </c>
      <c r="B33" s="297"/>
      <c r="C33" s="296"/>
      <c r="D33" s="296"/>
      <c r="E33" s="377"/>
      <c r="F33" s="377"/>
      <c r="G33" s="377"/>
      <c r="H33" s="377"/>
      <c r="I33" s="377"/>
    </row>
    <row r="34" spans="1:9" s="64" customFormat="1" ht="12" hidden="1" outlineLevel="1">
      <c r="A34" s="64">
        <f t="shared" si="1"/>
        <v>2</v>
      </c>
      <c r="B34" s="297"/>
      <c r="C34" s="296"/>
      <c r="D34" s="296"/>
      <c r="E34" s="377"/>
      <c r="F34" s="377"/>
      <c r="G34" s="377"/>
      <c r="H34" s="377"/>
      <c r="I34" s="377"/>
    </row>
    <row r="35" spans="1:9" s="64" customFormat="1" ht="12" hidden="1" outlineLevel="1">
      <c r="A35" s="64">
        <f t="shared" si="1"/>
        <v>3</v>
      </c>
      <c r="B35" s="297"/>
      <c r="C35" s="296"/>
      <c r="D35" s="296"/>
      <c r="E35" s="377"/>
      <c r="F35" s="377"/>
      <c r="G35" s="377"/>
      <c r="H35" s="377"/>
      <c r="I35" s="377"/>
    </row>
    <row r="36" spans="1:9" s="64" customFormat="1" ht="12" hidden="1" outlineLevel="1">
      <c r="A36" s="64">
        <f t="shared" si="1"/>
        <v>4</v>
      </c>
      <c r="B36" s="297"/>
      <c r="C36" s="296"/>
      <c r="D36" s="296"/>
      <c r="E36" s="377"/>
      <c r="F36" s="377"/>
      <c r="G36" s="377"/>
      <c r="H36" s="377"/>
      <c r="I36" s="377"/>
    </row>
    <row r="37" spans="1:9" s="64" customFormat="1" ht="12" hidden="1" outlineLevel="1">
      <c r="A37" s="64">
        <f t="shared" si="1"/>
        <v>5</v>
      </c>
      <c r="B37" s="297"/>
      <c r="C37" s="296"/>
      <c r="D37" s="296"/>
      <c r="E37" s="377"/>
      <c r="F37" s="377"/>
      <c r="G37" s="377"/>
      <c r="H37" s="377"/>
      <c r="I37" s="377"/>
    </row>
    <row r="38" spans="1:9" s="64" customFormat="1" ht="12" hidden="1" outlineLevel="1">
      <c r="A38" s="64">
        <f t="shared" si="1"/>
        <v>6</v>
      </c>
      <c r="B38" s="297"/>
      <c r="C38" s="296"/>
      <c r="D38" s="296"/>
      <c r="E38" s="377"/>
      <c r="F38" s="377"/>
      <c r="G38" s="377"/>
      <c r="H38" s="377"/>
      <c r="I38" s="377"/>
    </row>
    <row r="39" spans="1:9" collapsed="1">
      <c r="A39" s="56"/>
      <c r="B39" s="366"/>
      <c r="C39" s="366"/>
      <c r="D39" s="366"/>
      <c r="E39" s="366"/>
      <c r="F39" s="366"/>
      <c r="G39" s="366"/>
      <c r="H39" s="366"/>
      <c r="I39" s="366"/>
    </row>
    <row r="40" spans="1:9">
      <c r="A40" s="56"/>
      <c r="B40" s="366"/>
      <c r="C40" s="366"/>
      <c r="D40" s="366"/>
      <c r="E40" s="366"/>
      <c r="F40" s="366"/>
      <c r="G40" s="366"/>
      <c r="H40" s="366"/>
      <c r="I40" s="366"/>
    </row>
  </sheetData>
  <customSheetViews>
    <customSheetView guid="{9B008D34-F000-412D-B848-95502D7DC370}" scale="85" showPageBreaks="1" fitToPage="1" printArea="1" hiddenRows="1" view="pageBreakPreview">
      <pane ySplit="6" topLeftCell="A25" activePane="bottomLeft" state="frozen"/>
      <selection pane="bottomLeft" activeCell="D27" sqref="D27:G27"/>
      <pageMargins left="0.39370078740157483" right="0.39370078740157483" top="0.59055118110236227" bottom="0.39370078740157483" header="0.31496062992125984" footer="0.31496062992125984"/>
      <printOptions horizontalCentered="1"/>
      <pageSetup paperSize="9" scale="48" fitToWidth="0" orientation="portrait" blackAndWhite="1" r:id="rId1"/>
    </customSheetView>
  </customSheetViews>
  <mergeCells count="53">
    <mergeCell ref="D32:G32"/>
    <mergeCell ref="D22:G22"/>
    <mergeCell ref="D23:G23"/>
    <mergeCell ref="D24:G24"/>
    <mergeCell ref="D25:G25"/>
    <mergeCell ref="D26:G26"/>
    <mergeCell ref="D27:G27"/>
    <mergeCell ref="D28:G28"/>
    <mergeCell ref="D29:G29"/>
    <mergeCell ref="H16:H17"/>
    <mergeCell ref="I16:I17"/>
    <mergeCell ref="D21:G21"/>
    <mergeCell ref="D11:G11"/>
    <mergeCell ref="D12:G12"/>
    <mergeCell ref="D13:G13"/>
    <mergeCell ref="D14:G14"/>
    <mergeCell ref="D15:G15"/>
    <mergeCell ref="D18:G18"/>
    <mergeCell ref="D19:G19"/>
    <mergeCell ref="D20:G20"/>
    <mergeCell ref="D16:G16"/>
    <mergeCell ref="B12:C12"/>
    <mergeCell ref="K1:L5"/>
    <mergeCell ref="B2:I2"/>
    <mergeCell ref="H4:I4"/>
    <mergeCell ref="D6:G6"/>
    <mergeCell ref="D7:G7"/>
    <mergeCell ref="B6:C6"/>
    <mergeCell ref="B7:C7"/>
    <mergeCell ref="D8:G8"/>
    <mergeCell ref="B8:C8"/>
    <mergeCell ref="B9:C9"/>
    <mergeCell ref="B10:C10"/>
    <mergeCell ref="B11:C11"/>
    <mergeCell ref="B18:C18"/>
    <mergeCell ref="B19:C19"/>
    <mergeCell ref="B20:C20"/>
    <mergeCell ref="B21:C21"/>
    <mergeCell ref="B13:C13"/>
    <mergeCell ref="B14:C14"/>
    <mergeCell ref="B15:C15"/>
    <mergeCell ref="B16:C17"/>
    <mergeCell ref="B32:C32"/>
    <mergeCell ref="B30:C30"/>
    <mergeCell ref="B22:C22"/>
    <mergeCell ref="B23:C23"/>
    <mergeCell ref="B27:C27"/>
    <mergeCell ref="B28:C28"/>
    <mergeCell ref="B29:C29"/>
    <mergeCell ref="B24:C24"/>
    <mergeCell ref="B25:C25"/>
    <mergeCell ref="B26:C26"/>
    <mergeCell ref="B31:C31"/>
  </mergeCells>
  <phoneticPr fontId="2"/>
  <printOptions horizontalCentered="1"/>
  <pageMargins left="0.98425196850393704" right="0.98425196850393704" top="0.98425196850393704" bottom="0.98425196850393704" header="0.31496062992125984" footer="0.31496062992125984"/>
  <pageSetup paperSize="9" scale="45"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I148"/>
  <sheetViews>
    <sheetView view="pageBreakPreview" zoomScale="85" zoomScaleNormal="100" zoomScaleSheetLayoutView="85" workbookViewId="0">
      <selection activeCell="G1" sqref="G1"/>
    </sheetView>
  </sheetViews>
  <sheetFormatPr defaultRowHeight="14.25"/>
  <cols>
    <col min="1" max="1" width="1.25" style="311" customWidth="1"/>
    <col min="2" max="2" width="25.625" style="411" customWidth="1"/>
    <col min="3" max="4" width="13.625" style="411" customWidth="1"/>
    <col min="5" max="7" width="13.625" style="311" customWidth="1"/>
    <col min="8" max="8" width="25.625" style="311" customWidth="1"/>
    <col min="9" max="256" width="9" style="311"/>
    <col min="257" max="257" width="1.25" style="311" customWidth="1"/>
    <col min="258" max="258" width="24.375" style="311" customWidth="1"/>
    <col min="259" max="263" width="13.625" style="311" customWidth="1"/>
    <col min="264" max="264" width="30.625" style="311" customWidth="1"/>
    <col min="265" max="512" width="9" style="311"/>
    <col min="513" max="513" width="1.25" style="311" customWidth="1"/>
    <col min="514" max="514" width="24.375" style="311" customWidth="1"/>
    <col min="515" max="519" width="13.625" style="311" customWidth="1"/>
    <col min="520" max="520" width="30.625" style="311" customWidth="1"/>
    <col min="521" max="768" width="9" style="311"/>
    <col min="769" max="769" width="1.25" style="311" customWidth="1"/>
    <col min="770" max="770" width="24.375" style="311" customWidth="1"/>
    <col min="771" max="775" width="13.625" style="311" customWidth="1"/>
    <col min="776" max="776" width="30.625" style="311" customWidth="1"/>
    <col min="777" max="1024" width="9" style="311"/>
    <col min="1025" max="1025" width="1.25" style="311" customWidth="1"/>
    <col min="1026" max="1026" width="24.375" style="311" customWidth="1"/>
    <col min="1027" max="1031" width="13.625" style="311" customWidth="1"/>
    <col min="1032" max="1032" width="30.625" style="311" customWidth="1"/>
    <col min="1033" max="1280" width="9" style="311"/>
    <col min="1281" max="1281" width="1.25" style="311" customWidth="1"/>
    <col min="1282" max="1282" width="24.375" style="311" customWidth="1"/>
    <col min="1283" max="1287" width="13.625" style="311" customWidth="1"/>
    <col min="1288" max="1288" width="30.625" style="311" customWidth="1"/>
    <col min="1289" max="1536" width="9" style="311"/>
    <col min="1537" max="1537" width="1.25" style="311" customWidth="1"/>
    <col min="1538" max="1538" width="24.375" style="311" customWidth="1"/>
    <col min="1539" max="1543" width="13.625" style="311" customWidth="1"/>
    <col min="1544" max="1544" width="30.625" style="311" customWidth="1"/>
    <col min="1545" max="1792" width="9" style="311"/>
    <col min="1793" max="1793" width="1.25" style="311" customWidth="1"/>
    <col min="1794" max="1794" width="24.375" style="311" customWidth="1"/>
    <col min="1795" max="1799" width="13.625" style="311" customWidth="1"/>
    <col min="1800" max="1800" width="30.625" style="311" customWidth="1"/>
    <col min="1801" max="2048" width="9" style="311"/>
    <col min="2049" max="2049" width="1.25" style="311" customWidth="1"/>
    <col min="2050" max="2050" width="24.375" style="311" customWidth="1"/>
    <col min="2051" max="2055" width="13.625" style="311" customWidth="1"/>
    <col min="2056" max="2056" width="30.625" style="311" customWidth="1"/>
    <col min="2057" max="2304" width="9" style="311"/>
    <col min="2305" max="2305" width="1.25" style="311" customWidth="1"/>
    <col min="2306" max="2306" width="24.375" style="311" customWidth="1"/>
    <col min="2307" max="2311" width="13.625" style="311" customWidth="1"/>
    <col min="2312" max="2312" width="30.625" style="311" customWidth="1"/>
    <col min="2313" max="2560" width="9" style="311"/>
    <col min="2561" max="2561" width="1.25" style="311" customWidth="1"/>
    <col min="2562" max="2562" width="24.375" style="311" customWidth="1"/>
    <col min="2563" max="2567" width="13.625" style="311" customWidth="1"/>
    <col min="2568" max="2568" width="30.625" style="311" customWidth="1"/>
    <col min="2569" max="2816" width="9" style="311"/>
    <col min="2817" max="2817" width="1.25" style="311" customWidth="1"/>
    <col min="2818" max="2818" width="24.375" style="311" customWidth="1"/>
    <col min="2819" max="2823" width="13.625" style="311" customWidth="1"/>
    <col min="2824" max="2824" width="30.625" style="311" customWidth="1"/>
    <col min="2825" max="3072" width="9" style="311"/>
    <col min="3073" max="3073" width="1.25" style="311" customWidth="1"/>
    <col min="3074" max="3074" width="24.375" style="311" customWidth="1"/>
    <col min="3075" max="3079" width="13.625" style="311" customWidth="1"/>
    <col min="3080" max="3080" width="30.625" style="311" customWidth="1"/>
    <col min="3081" max="3328" width="9" style="311"/>
    <col min="3329" max="3329" width="1.25" style="311" customWidth="1"/>
    <col min="3330" max="3330" width="24.375" style="311" customWidth="1"/>
    <col min="3331" max="3335" width="13.625" style="311" customWidth="1"/>
    <col min="3336" max="3336" width="30.625" style="311" customWidth="1"/>
    <col min="3337" max="3584" width="9" style="311"/>
    <col min="3585" max="3585" width="1.25" style="311" customWidth="1"/>
    <col min="3586" max="3586" width="24.375" style="311" customWidth="1"/>
    <col min="3587" max="3591" width="13.625" style="311" customWidth="1"/>
    <col min="3592" max="3592" width="30.625" style="311" customWidth="1"/>
    <col min="3593" max="3840" width="9" style="311"/>
    <col min="3841" max="3841" width="1.25" style="311" customWidth="1"/>
    <col min="3842" max="3842" width="24.375" style="311" customWidth="1"/>
    <col min="3843" max="3847" width="13.625" style="311" customWidth="1"/>
    <col min="3848" max="3848" width="30.625" style="311" customWidth="1"/>
    <col min="3849" max="4096" width="9" style="311"/>
    <col min="4097" max="4097" width="1.25" style="311" customWidth="1"/>
    <col min="4098" max="4098" width="24.375" style="311" customWidth="1"/>
    <col min="4099" max="4103" width="13.625" style="311" customWidth="1"/>
    <col min="4104" max="4104" width="30.625" style="311" customWidth="1"/>
    <col min="4105" max="4352" width="9" style="311"/>
    <col min="4353" max="4353" width="1.25" style="311" customWidth="1"/>
    <col min="4354" max="4354" width="24.375" style="311" customWidth="1"/>
    <col min="4355" max="4359" width="13.625" style="311" customWidth="1"/>
    <col min="4360" max="4360" width="30.625" style="311" customWidth="1"/>
    <col min="4361" max="4608" width="9" style="311"/>
    <col min="4609" max="4609" width="1.25" style="311" customWidth="1"/>
    <col min="4610" max="4610" width="24.375" style="311" customWidth="1"/>
    <col min="4611" max="4615" width="13.625" style="311" customWidth="1"/>
    <col min="4616" max="4616" width="30.625" style="311" customWidth="1"/>
    <col min="4617" max="4864" width="9" style="311"/>
    <col min="4865" max="4865" width="1.25" style="311" customWidth="1"/>
    <col min="4866" max="4866" width="24.375" style="311" customWidth="1"/>
    <col min="4867" max="4871" width="13.625" style="311" customWidth="1"/>
    <col min="4872" max="4872" width="30.625" style="311" customWidth="1"/>
    <col min="4873" max="5120" width="9" style="311"/>
    <col min="5121" max="5121" width="1.25" style="311" customWidth="1"/>
    <col min="5122" max="5122" width="24.375" style="311" customWidth="1"/>
    <col min="5123" max="5127" width="13.625" style="311" customWidth="1"/>
    <col min="5128" max="5128" width="30.625" style="311" customWidth="1"/>
    <col min="5129" max="5376" width="9" style="311"/>
    <col min="5377" max="5377" width="1.25" style="311" customWidth="1"/>
    <col min="5378" max="5378" width="24.375" style="311" customWidth="1"/>
    <col min="5379" max="5383" width="13.625" style="311" customWidth="1"/>
    <col min="5384" max="5384" width="30.625" style="311" customWidth="1"/>
    <col min="5385" max="5632" width="9" style="311"/>
    <col min="5633" max="5633" width="1.25" style="311" customWidth="1"/>
    <col min="5634" max="5634" width="24.375" style="311" customWidth="1"/>
    <col min="5635" max="5639" width="13.625" style="311" customWidth="1"/>
    <col min="5640" max="5640" width="30.625" style="311" customWidth="1"/>
    <col min="5641" max="5888" width="9" style="311"/>
    <col min="5889" max="5889" width="1.25" style="311" customWidth="1"/>
    <col min="5890" max="5890" width="24.375" style="311" customWidth="1"/>
    <col min="5891" max="5895" width="13.625" style="311" customWidth="1"/>
    <col min="5896" max="5896" width="30.625" style="311" customWidth="1"/>
    <col min="5897" max="6144" width="9" style="311"/>
    <col min="6145" max="6145" width="1.25" style="311" customWidth="1"/>
    <col min="6146" max="6146" width="24.375" style="311" customWidth="1"/>
    <col min="6147" max="6151" width="13.625" style="311" customWidth="1"/>
    <col min="6152" max="6152" width="30.625" style="311" customWidth="1"/>
    <col min="6153" max="6400" width="9" style="311"/>
    <col min="6401" max="6401" width="1.25" style="311" customWidth="1"/>
    <col min="6402" max="6402" width="24.375" style="311" customWidth="1"/>
    <col min="6403" max="6407" width="13.625" style="311" customWidth="1"/>
    <col min="6408" max="6408" width="30.625" style="311" customWidth="1"/>
    <col min="6409" max="6656" width="9" style="311"/>
    <col min="6657" max="6657" width="1.25" style="311" customWidth="1"/>
    <col min="6658" max="6658" width="24.375" style="311" customWidth="1"/>
    <col min="6659" max="6663" width="13.625" style="311" customWidth="1"/>
    <col min="6664" max="6664" width="30.625" style="311" customWidth="1"/>
    <col min="6665" max="6912" width="9" style="311"/>
    <col min="6913" max="6913" width="1.25" style="311" customWidth="1"/>
    <col min="6914" max="6914" width="24.375" style="311" customWidth="1"/>
    <col min="6915" max="6919" width="13.625" style="311" customWidth="1"/>
    <col min="6920" max="6920" width="30.625" style="311" customWidth="1"/>
    <col min="6921" max="7168" width="9" style="311"/>
    <col min="7169" max="7169" width="1.25" style="311" customWidth="1"/>
    <col min="7170" max="7170" width="24.375" style="311" customWidth="1"/>
    <col min="7171" max="7175" width="13.625" style="311" customWidth="1"/>
    <col min="7176" max="7176" width="30.625" style="311" customWidth="1"/>
    <col min="7177" max="7424" width="9" style="311"/>
    <col min="7425" max="7425" width="1.25" style="311" customWidth="1"/>
    <col min="7426" max="7426" width="24.375" style="311" customWidth="1"/>
    <col min="7427" max="7431" width="13.625" style="311" customWidth="1"/>
    <col min="7432" max="7432" width="30.625" style="311" customWidth="1"/>
    <col min="7433" max="7680" width="9" style="311"/>
    <col min="7681" max="7681" width="1.25" style="311" customWidth="1"/>
    <col min="7682" max="7682" width="24.375" style="311" customWidth="1"/>
    <col min="7683" max="7687" width="13.625" style="311" customWidth="1"/>
    <col min="7688" max="7688" width="30.625" style="311" customWidth="1"/>
    <col min="7689" max="7936" width="9" style="311"/>
    <col min="7937" max="7937" width="1.25" style="311" customWidth="1"/>
    <col min="7938" max="7938" width="24.375" style="311" customWidth="1"/>
    <col min="7939" max="7943" width="13.625" style="311" customWidth="1"/>
    <col min="7944" max="7944" width="30.625" style="311" customWidth="1"/>
    <col min="7945" max="8192" width="9" style="311"/>
    <col min="8193" max="8193" width="1.25" style="311" customWidth="1"/>
    <col min="8194" max="8194" width="24.375" style="311" customWidth="1"/>
    <col min="8195" max="8199" width="13.625" style="311" customWidth="1"/>
    <col min="8200" max="8200" width="30.625" style="311" customWidth="1"/>
    <col min="8201" max="8448" width="9" style="311"/>
    <col min="8449" max="8449" width="1.25" style="311" customWidth="1"/>
    <col min="8450" max="8450" width="24.375" style="311" customWidth="1"/>
    <col min="8451" max="8455" width="13.625" style="311" customWidth="1"/>
    <col min="8456" max="8456" width="30.625" style="311" customWidth="1"/>
    <col min="8457" max="8704" width="9" style="311"/>
    <col min="8705" max="8705" width="1.25" style="311" customWidth="1"/>
    <col min="8706" max="8706" width="24.375" style="311" customWidth="1"/>
    <col min="8707" max="8711" width="13.625" style="311" customWidth="1"/>
    <col min="8712" max="8712" width="30.625" style="311" customWidth="1"/>
    <col min="8713" max="8960" width="9" style="311"/>
    <col min="8961" max="8961" width="1.25" style="311" customWidth="1"/>
    <col min="8962" max="8962" width="24.375" style="311" customWidth="1"/>
    <col min="8963" max="8967" width="13.625" style="311" customWidth="1"/>
    <col min="8968" max="8968" width="30.625" style="311" customWidth="1"/>
    <col min="8969" max="9216" width="9" style="311"/>
    <col min="9217" max="9217" width="1.25" style="311" customWidth="1"/>
    <col min="9218" max="9218" width="24.375" style="311" customWidth="1"/>
    <col min="9219" max="9223" width="13.625" style="311" customWidth="1"/>
    <col min="9224" max="9224" width="30.625" style="311" customWidth="1"/>
    <col min="9225" max="9472" width="9" style="311"/>
    <col min="9473" max="9473" width="1.25" style="311" customWidth="1"/>
    <col min="9474" max="9474" width="24.375" style="311" customWidth="1"/>
    <col min="9475" max="9479" width="13.625" style="311" customWidth="1"/>
    <col min="9480" max="9480" width="30.625" style="311" customWidth="1"/>
    <col min="9481" max="9728" width="9" style="311"/>
    <col min="9729" max="9729" width="1.25" style="311" customWidth="1"/>
    <col min="9730" max="9730" width="24.375" style="311" customWidth="1"/>
    <col min="9731" max="9735" width="13.625" style="311" customWidth="1"/>
    <col min="9736" max="9736" width="30.625" style="311" customWidth="1"/>
    <col min="9737" max="9984" width="9" style="311"/>
    <col min="9985" max="9985" width="1.25" style="311" customWidth="1"/>
    <col min="9986" max="9986" width="24.375" style="311" customWidth="1"/>
    <col min="9987" max="9991" width="13.625" style="311" customWidth="1"/>
    <col min="9992" max="9992" width="30.625" style="311" customWidth="1"/>
    <col min="9993" max="10240" width="9" style="311"/>
    <col min="10241" max="10241" width="1.25" style="311" customWidth="1"/>
    <col min="10242" max="10242" width="24.375" style="311" customWidth="1"/>
    <col min="10243" max="10247" width="13.625" style="311" customWidth="1"/>
    <col min="10248" max="10248" width="30.625" style="311" customWidth="1"/>
    <col min="10249" max="10496" width="9" style="311"/>
    <col min="10497" max="10497" width="1.25" style="311" customWidth="1"/>
    <col min="10498" max="10498" width="24.375" style="311" customWidth="1"/>
    <col min="10499" max="10503" width="13.625" style="311" customWidth="1"/>
    <col min="10504" max="10504" width="30.625" style="311" customWidth="1"/>
    <col min="10505" max="10752" width="9" style="311"/>
    <col min="10753" max="10753" width="1.25" style="311" customWidth="1"/>
    <col min="10754" max="10754" width="24.375" style="311" customWidth="1"/>
    <col min="10755" max="10759" width="13.625" style="311" customWidth="1"/>
    <col min="10760" max="10760" width="30.625" style="311" customWidth="1"/>
    <col min="10761" max="11008" width="9" style="311"/>
    <col min="11009" max="11009" width="1.25" style="311" customWidth="1"/>
    <col min="11010" max="11010" width="24.375" style="311" customWidth="1"/>
    <col min="11011" max="11015" width="13.625" style="311" customWidth="1"/>
    <col min="11016" max="11016" width="30.625" style="311" customWidth="1"/>
    <col min="11017" max="11264" width="9" style="311"/>
    <col min="11265" max="11265" width="1.25" style="311" customWidth="1"/>
    <col min="11266" max="11266" width="24.375" style="311" customWidth="1"/>
    <col min="11267" max="11271" width="13.625" style="311" customWidth="1"/>
    <col min="11272" max="11272" width="30.625" style="311" customWidth="1"/>
    <col min="11273" max="11520" width="9" style="311"/>
    <col min="11521" max="11521" width="1.25" style="311" customWidth="1"/>
    <col min="11522" max="11522" width="24.375" style="311" customWidth="1"/>
    <col min="11523" max="11527" width="13.625" style="311" customWidth="1"/>
    <col min="11528" max="11528" width="30.625" style="311" customWidth="1"/>
    <col min="11529" max="11776" width="9" style="311"/>
    <col min="11777" max="11777" width="1.25" style="311" customWidth="1"/>
    <col min="11778" max="11778" width="24.375" style="311" customWidth="1"/>
    <col min="11779" max="11783" width="13.625" style="311" customWidth="1"/>
    <col min="11784" max="11784" width="30.625" style="311" customWidth="1"/>
    <col min="11785" max="12032" width="9" style="311"/>
    <col min="12033" max="12033" width="1.25" style="311" customWidth="1"/>
    <col min="12034" max="12034" width="24.375" style="311" customWidth="1"/>
    <col min="12035" max="12039" width="13.625" style="311" customWidth="1"/>
    <col min="12040" max="12040" width="30.625" style="311" customWidth="1"/>
    <col min="12041" max="12288" width="9" style="311"/>
    <col min="12289" max="12289" width="1.25" style="311" customWidth="1"/>
    <col min="12290" max="12290" width="24.375" style="311" customWidth="1"/>
    <col min="12291" max="12295" width="13.625" style="311" customWidth="1"/>
    <col min="12296" max="12296" width="30.625" style="311" customWidth="1"/>
    <col min="12297" max="12544" width="9" style="311"/>
    <col min="12545" max="12545" width="1.25" style="311" customWidth="1"/>
    <col min="12546" max="12546" width="24.375" style="311" customWidth="1"/>
    <col min="12547" max="12551" width="13.625" style="311" customWidth="1"/>
    <col min="12552" max="12552" width="30.625" style="311" customWidth="1"/>
    <col min="12553" max="12800" width="9" style="311"/>
    <col min="12801" max="12801" width="1.25" style="311" customWidth="1"/>
    <col min="12802" max="12802" width="24.375" style="311" customWidth="1"/>
    <col min="12803" max="12807" width="13.625" style="311" customWidth="1"/>
    <col min="12808" max="12808" width="30.625" style="311" customWidth="1"/>
    <col min="12809" max="13056" width="9" style="311"/>
    <col min="13057" max="13057" width="1.25" style="311" customWidth="1"/>
    <col min="13058" max="13058" width="24.375" style="311" customWidth="1"/>
    <col min="13059" max="13063" width="13.625" style="311" customWidth="1"/>
    <col min="13064" max="13064" width="30.625" style="311" customWidth="1"/>
    <col min="13065" max="13312" width="9" style="311"/>
    <col min="13313" max="13313" width="1.25" style="311" customWidth="1"/>
    <col min="13314" max="13314" width="24.375" style="311" customWidth="1"/>
    <col min="13315" max="13319" width="13.625" style="311" customWidth="1"/>
    <col min="13320" max="13320" width="30.625" style="311" customWidth="1"/>
    <col min="13321" max="13568" width="9" style="311"/>
    <col min="13569" max="13569" width="1.25" style="311" customWidth="1"/>
    <col min="13570" max="13570" width="24.375" style="311" customWidth="1"/>
    <col min="13571" max="13575" width="13.625" style="311" customWidth="1"/>
    <col min="13576" max="13576" width="30.625" style="311" customWidth="1"/>
    <col min="13577" max="13824" width="9" style="311"/>
    <col min="13825" max="13825" width="1.25" style="311" customWidth="1"/>
    <col min="13826" max="13826" width="24.375" style="311" customWidth="1"/>
    <col min="13827" max="13831" width="13.625" style="311" customWidth="1"/>
    <col min="13832" max="13832" width="30.625" style="311" customWidth="1"/>
    <col min="13833" max="14080" width="9" style="311"/>
    <col min="14081" max="14081" width="1.25" style="311" customWidth="1"/>
    <col min="14082" max="14082" width="24.375" style="311" customWidth="1"/>
    <col min="14083" max="14087" width="13.625" style="311" customWidth="1"/>
    <col min="14088" max="14088" width="30.625" style="311" customWidth="1"/>
    <col min="14089" max="14336" width="9" style="311"/>
    <col min="14337" max="14337" width="1.25" style="311" customWidth="1"/>
    <col min="14338" max="14338" width="24.375" style="311" customWidth="1"/>
    <col min="14339" max="14343" width="13.625" style="311" customWidth="1"/>
    <col min="14344" max="14344" width="30.625" style="311" customWidth="1"/>
    <col min="14345" max="14592" width="9" style="311"/>
    <col min="14593" max="14593" width="1.25" style="311" customWidth="1"/>
    <col min="14594" max="14594" width="24.375" style="311" customWidth="1"/>
    <col min="14595" max="14599" width="13.625" style="311" customWidth="1"/>
    <col min="14600" max="14600" width="30.625" style="311" customWidth="1"/>
    <col min="14601" max="14848" width="9" style="311"/>
    <col min="14849" max="14849" width="1.25" style="311" customWidth="1"/>
    <col min="14850" max="14850" width="24.375" style="311" customWidth="1"/>
    <col min="14851" max="14855" width="13.625" style="311" customWidth="1"/>
    <col min="14856" max="14856" width="30.625" style="311" customWidth="1"/>
    <col min="14857" max="15104" width="9" style="311"/>
    <col min="15105" max="15105" width="1.25" style="311" customWidth="1"/>
    <col min="15106" max="15106" width="24.375" style="311" customWidth="1"/>
    <col min="15107" max="15111" width="13.625" style="311" customWidth="1"/>
    <col min="15112" max="15112" width="30.625" style="311" customWidth="1"/>
    <col min="15113" max="15360" width="9" style="311"/>
    <col min="15361" max="15361" width="1.25" style="311" customWidth="1"/>
    <col min="15362" max="15362" width="24.375" style="311" customWidth="1"/>
    <col min="15363" max="15367" width="13.625" style="311" customWidth="1"/>
    <col min="15368" max="15368" width="30.625" style="311" customWidth="1"/>
    <col min="15369" max="15616" width="9" style="311"/>
    <col min="15617" max="15617" width="1.25" style="311" customWidth="1"/>
    <col min="15618" max="15618" width="24.375" style="311" customWidth="1"/>
    <col min="15619" max="15623" width="13.625" style="311" customWidth="1"/>
    <col min="15624" max="15624" width="30.625" style="311" customWidth="1"/>
    <col min="15625" max="15872" width="9" style="311"/>
    <col min="15873" max="15873" width="1.25" style="311" customWidth="1"/>
    <col min="15874" max="15874" width="24.375" style="311" customWidth="1"/>
    <col min="15875" max="15879" width="13.625" style="311" customWidth="1"/>
    <col min="15880" max="15880" width="30.625" style="311" customWidth="1"/>
    <col min="15881" max="16128" width="9" style="311"/>
    <col min="16129" max="16129" width="1.25" style="311" customWidth="1"/>
    <col min="16130" max="16130" width="24.375" style="311" customWidth="1"/>
    <col min="16131" max="16135" width="13.625" style="311" customWidth="1"/>
    <col min="16136" max="16136" width="30.625" style="311" customWidth="1"/>
    <col min="16137" max="16384" width="9" style="311"/>
  </cols>
  <sheetData>
    <row r="1" spans="1:8">
      <c r="B1" s="311"/>
      <c r="C1" s="311"/>
      <c r="D1" s="311"/>
      <c r="H1" s="339" t="s">
        <v>729</v>
      </c>
    </row>
    <row r="2" spans="1:8" ht="20.100000000000001" customHeight="1">
      <c r="A2" s="308"/>
      <c r="B2" s="309" t="s">
        <v>791</v>
      </c>
      <c r="C2" s="310"/>
      <c r="D2" s="310"/>
      <c r="E2" s="310"/>
      <c r="F2" s="310"/>
      <c r="G2" s="310"/>
      <c r="H2" s="310"/>
    </row>
    <row r="3" spans="1:8" s="308" customFormat="1" ht="20.100000000000001" customHeight="1">
      <c r="B3" s="309"/>
      <c r="C3" s="309"/>
      <c r="D3" s="309"/>
      <c r="E3" s="309"/>
      <c r="F3" s="309"/>
      <c r="G3" s="309"/>
      <c r="H3" s="309"/>
    </row>
    <row r="4" spans="1:8" ht="20.100000000000001" customHeight="1">
      <c r="A4" s="308"/>
      <c r="B4" s="497" t="s">
        <v>693</v>
      </c>
      <c r="C4" s="497" t="s">
        <v>694</v>
      </c>
      <c r="D4" s="497" t="s">
        <v>695</v>
      </c>
      <c r="E4" s="494" t="s">
        <v>696</v>
      </c>
      <c r="F4" s="495"/>
      <c r="G4" s="496"/>
      <c r="H4" s="497" t="s">
        <v>697</v>
      </c>
    </row>
    <row r="5" spans="1:8" ht="20.100000000000001" customHeight="1">
      <c r="A5" s="308"/>
      <c r="B5" s="498"/>
      <c r="C5" s="498"/>
      <c r="D5" s="498"/>
      <c r="E5" s="312" t="s">
        <v>698</v>
      </c>
      <c r="F5" s="312" t="s">
        <v>699</v>
      </c>
      <c r="G5" s="312" t="s">
        <v>700</v>
      </c>
      <c r="H5" s="498"/>
    </row>
    <row r="6" spans="1:8" ht="20.100000000000001" customHeight="1">
      <c r="A6" s="308"/>
      <c r="B6" s="313"/>
      <c r="C6" s="314" t="s">
        <v>701</v>
      </c>
      <c r="D6" s="314" t="s">
        <v>702</v>
      </c>
      <c r="E6" s="314" t="s">
        <v>703</v>
      </c>
      <c r="F6" s="314" t="s">
        <v>704</v>
      </c>
      <c r="G6" s="314" t="s">
        <v>10</v>
      </c>
      <c r="H6" s="315"/>
    </row>
    <row r="7" spans="1:8" ht="20.100000000000001" customHeight="1">
      <c r="A7" s="308"/>
      <c r="B7" s="313"/>
      <c r="C7" s="314"/>
      <c r="D7" s="314"/>
      <c r="E7" s="314"/>
      <c r="F7" s="314"/>
      <c r="G7" s="314"/>
      <c r="H7" s="315"/>
    </row>
    <row r="8" spans="1:8" ht="30" customHeight="1">
      <c r="A8" s="308"/>
      <c r="B8" s="316" t="s">
        <v>705</v>
      </c>
      <c r="C8" s="317">
        <f>SUM(C11,C15)</f>
        <v>0</v>
      </c>
      <c r="D8" s="317">
        <f>SUM(D11,D15)</f>
        <v>0</v>
      </c>
      <c r="E8" s="318"/>
      <c r="F8" s="318"/>
      <c r="G8" s="318"/>
      <c r="H8" s="316"/>
    </row>
    <row r="9" spans="1:8" ht="30" customHeight="1">
      <c r="A9" s="308"/>
      <c r="B9" s="316" t="s">
        <v>776</v>
      </c>
      <c r="C9" s="317"/>
      <c r="D9" s="318"/>
      <c r="E9" s="318"/>
      <c r="F9" s="318"/>
      <c r="G9" s="318"/>
      <c r="H9" s="316"/>
    </row>
    <row r="10" spans="1:8" ht="30" customHeight="1">
      <c r="A10" s="308"/>
      <c r="B10" s="316"/>
      <c r="C10" s="317"/>
      <c r="D10" s="317"/>
      <c r="E10" s="318"/>
      <c r="F10" s="318"/>
      <c r="G10" s="318"/>
      <c r="H10" s="316"/>
    </row>
    <row r="11" spans="1:8" ht="30" customHeight="1">
      <c r="A11" s="308"/>
      <c r="B11" s="316" t="s">
        <v>706</v>
      </c>
      <c r="C11" s="612"/>
      <c r="D11" s="612">
        <f>SUM(D12:D14)</f>
        <v>0</v>
      </c>
      <c r="E11" s="318"/>
      <c r="F11" s="318"/>
      <c r="G11" s="318"/>
      <c r="H11" s="316"/>
    </row>
    <row r="12" spans="1:8" ht="30" customHeight="1">
      <c r="A12" s="308"/>
      <c r="B12" s="316" t="s">
        <v>707</v>
      </c>
      <c r="C12" s="613"/>
      <c r="D12" s="612"/>
      <c r="E12" s="318"/>
      <c r="F12" s="318"/>
      <c r="G12" s="318"/>
      <c r="H12" s="316"/>
    </row>
    <row r="13" spans="1:8" ht="30" customHeight="1">
      <c r="A13" s="308"/>
      <c r="B13" s="316" t="s">
        <v>708</v>
      </c>
      <c r="C13" s="613"/>
      <c r="D13" s="612"/>
      <c r="E13" s="318"/>
      <c r="F13" s="318"/>
      <c r="G13" s="318"/>
      <c r="H13" s="316"/>
    </row>
    <row r="14" spans="1:8" ht="30" customHeight="1">
      <c r="A14" s="308"/>
      <c r="B14" s="316" t="s">
        <v>742</v>
      </c>
      <c r="C14" s="613"/>
      <c r="D14" s="612"/>
      <c r="E14" s="318"/>
      <c r="F14" s="318"/>
      <c r="G14" s="318"/>
      <c r="H14" s="316"/>
    </row>
    <row r="15" spans="1:8" ht="30" customHeight="1">
      <c r="A15" s="308"/>
      <c r="B15" s="316" t="s">
        <v>709</v>
      </c>
      <c r="C15" s="612"/>
      <c r="D15" s="612">
        <f>SUM(D16:D18)</f>
        <v>0</v>
      </c>
      <c r="E15" s="318"/>
      <c r="F15" s="318"/>
      <c r="G15" s="318"/>
      <c r="H15" s="316"/>
    </row>
    <row r="16" spans="1:8" ht="30" customHeight="1">
      <c r="A16" s="308"/>
      <c r="B16" s="316" t="s">
        <v>707</v>
      </c>
      <c r="C16" s="613"/>
      <c r="D16" s="612"/>
      <c r="E16" s="318"/>
      <c r="F16" s="318"/>
      <c r="G16" s="318"/>
      <c r="H16" s="316"/>
    </row>
    <row r="17" spans="1:9" ht="30" customHeight="1">
      <c r="A17" s="308"/>
      <c r="B17" s="316" t="s">
        <v>708</v>
      </c>
      <c r="C17" s="613"/>
      <c r="D17" s="612"/>
      <c r="E17" s="318"/>
      <c r="F17" s="318"/>
      <c r="G17" s="318"/>
      <c r="H17" s="316"/>
    </row>
    <row r="18" spans="1:9" ht="30" customHeight="1">
      <c r="A18" s="308"/>
      <c r="B18" s="316" t="s">
        <v>742</v>
      </c>
      <c r="C18" s="613"/>
      <c r="D18" s="612"/>
      <c r="E18" s="318"/>
      <c r="F18" s="318"/>
      <c r="G18" s="318"/>
      <c r="H18" s="316"/>
    </row>
    <row r="19" spans="1:9" ht="30" customHeight="1">
      <c r="A19" s="308"/>
      <c r="B19" s="316"/>
      <c r="C19" s="317"/>
      <c r="D19" s="317"/>
      <c r="E19" s="317"/>
      <c r="F19" s="317"/>
      <c r="G19" s="317"/>
      <c r="H19" s="316"/>
    </row>
    <row r="20" spans="1:9" ht="30" customHeight="1">
      <c r="A20" s="308"/>
      <c r="B20" s="316" t="s">
        <v>777</v>
      </c>
      <c r="C20" s="317"/>
      <c r="D20" s="317"/>
      <c r="E20" s="317"/>
      <c r="F20" s="317"/>
      <c r="G20" s="317"/>
      <c r="H20" s="316"/>
    </row>
    <row r="21" spans="1:9" s="407" customFormat="1" ht="30" customHeight="1">
      <c r="A21" s="308"/>
      <c r="B21" s="319" t="s">
        <v>710</v>
      </c>
      <c r="C21" s="320"/>
      <c r="D21" s="320"/>
      <c r="E21" s="320"/>
      <c r="F21" s="320"/>
      <c r="G21" s="320"/>
      <c r="H21" s="319"/>
      <c r="I21" s="311"/>
    </row>
    <row r="22" spans="1:9" s="407" customFormat="1" ht="30" customHeight="1">
      <c r="A22" s="308"/>
      <c r="B22" s="319" t="s">
        <v>743</v>
      </c>
      <c r="C22" s="613"/>
      <c r="D22" s="613"/>
      <c r="E22" s="320">
        <v>436000</v>
      </c>
      <c r="F22" s="320"/>
      <c r="G22" s="320">
        <f>E22*F22</f>
        <v>0</v>
      </c>
      <c r="H22" s="319"/>
      <c r="I22" s="311"/>
    </row>
    <row r="23" spans="1:9" s="407" customFormat="1" ht="30" customHeight="1">
      <c r="A23" s="308"/>
      <c r="B23" s="319" t="s">
        <v>744</v>
      </c>
      <c r="C23" s="613"/>
      <c r="D23" s="613"/>
      <c r="E23" s="320">
        <v>436000</v>
      </c>
      <c r="F23" s="320"/>
      <c r="G23" s="320">
        <f>E23*F23</f>
        <v>0</v>
      </c>
      <c r="H23" s="319"/>
      <c r="I23" s="311"/>
    </row>
    <row r="24" spans="1:9" s="407" customFormat="1" ht="30" customHeight="1">
      <c r="A24" s="308"/>
      <c r="B24" s="319"/>
      <c r="C24" s="320"/>
      <c r="D24" s="320"/>
      <c r="E24" s="320"/>
      <c r="F24" s="320"/>
      <c r="G24" s="320"/>
      <c r="H24" s="319"/>
      <c r="I24" s="311"/>
    </row>
    <row r="25" spans="1:9" s="407" customFormat="1" ht="30" customHeight="1">
      <c r="A25" s="308"/>
      <c r="B25" s="321" t="s">
        <v>711</v>
      </c>
      <c r="C25" s="320"/>
      <c r="D25" s="320"/>
      <c r="E25" s="320"/>
      <c r="F25" s="320"/>
      <c r="G25" s="320"/>
      <c r="H25" s="319"/>
      <c r="I25" s="311"/>
    </row>
    <row r="26" spans="1:9" s="407" customFormat="1" ht="30" customHeight="1">
      <c r="A26" s="308"/>
      <c r="B26" s="321" t="s">
        <v>743</v>
      </c>
      <c r="C26" s="613"/>
      <c r="D26" s="613"/>
      <c r="E26" s="320">
        <v>211000</v>
      </c>
      <c r="F26" s="320"/>
      <c r="G26" s="320">
        <f>E26*F26</f>
        <v>0</v>
      </c>
      <c r="H26" s="319"/>
      <c r="I26" s="311"/>
    </row>
    <row r="27" spans="1:9" s="407" customFormat="1" ht="30" customHeight="1">
      <c r="A27" s="308"/>
      <c r="B27" s="321" t="s">
        <v>744</v>
      </c>
      <c r="C27" s="613"/>
      <c r="D27" s="613"/>
      <c r="E27" s="320">
        <v>211000</v>
      </c>
      <c r="F27" s="320"/>
      <c r="G27" s="320">
        <f>E27*F27</f>
        <v>0</v>
      </c>
      <c r="H27" s="319"/>
      <c r="I27" s="311"/>
    </row>
    <row r="28" spans="1:9" s="407" customFormat="1" ht="30" customHeight="1">
      <c r="A28" s="308"/>
      <c r="B28" s="319"/>
      <c r="C28" s="320"/>
      <c r="D28" s="320"/>
      <c r="E28" s="320"/>
      <c r="F28" s="320"/>
      <c r="G28" s="320"/>
      <c r="H28" s="319"/>
      <c r="I28" s="311"/>
    </row>
    <row r="29" spans="1:9" s="407" customFormat="1" ht="30" customHeight="1">
      <c r="A29" s="308"/>
      <c r="B29" s="321" t="s">
        <v>745</v>
      </c>
      <c r="C29" s="320"/>
      <c r="D29" s="320"/>
      <c r="E29" s="320"/>
      <c r="F29" s="320"/>
      <c r="G29" s="320"/>
      <c r="H29" s="319"/>
      <c r="I29" s="311"/>
    </row>
    <row r="30" spans="1:9" s="407" customFormat="1" ht="30" customHeight="1">
      <c r="A30" s="308"/>
      <c r="B30" s="319" t="s">
        <v>746</v>
      </c>
      <c r="C30" s="613"/>
      <c r="D30" s="613"/>
      <c r="E30" s="320">
        <v>16000</v>
      </c>
      <c r="F30" s="320"/>
      <c r="G30" s="320">
        <f>E30*F30</f>
        <v>0</v>
      </c>
      <c r="H30" s="319"/>
      <c r="I30" s="311"/>
    </row>
    <row r="31" spans="1:9" s="407" customFormat="1" ht="30" customHeight="1">
      <c r="A31" s="308"/>
      <c r="B31" s="319"/>
      <c r="C31" s="320"/>
      <c r="D31" s="320"/>
      <c r="E31" s="320"/>
      <c r="F31" s="320"/>
      <c r="G31" s="320"/>
      <c r="H31" s="319"/>
      <c r="I31" s="311"/>
    </row>
    <row r="32" spans="1:9" s="407" customFormat="1" ht="30" customHeight="1">
      <c r="A32" s="308"/>
      <c r="B32" s="319" t="s">
        <v>741</v>
      </c>
      <c r="C32" s="320"/>
      <c r="D32" s="320"/>
      <c r="E32" s="320"/>
      <c r="F32" s="320"/>
      <c r="G32" s="320"/>
      <c r="H32" s="319"/>
      <c r="I32" s="311"/>
    </row>
    <row r="33" spans="1:9" s="407" customFormat="1" ht="30" customHeight="1">
      <c r="A33" s="308"/>
      <c r="B33" s="319" t="s">
        <v>743</v>
      </c>
      <c r="C33" s="613"/>
      <c r="D33" s="613"/>
      <c r="E33" s="320">
        <v>74000</v>
      </c>
      <c r="F33" s="320"/>
      <c r="G33" s="320">
        <f>E33*F33</f>
        <v>0</v>
      </c>
      <c r="H33" s="319"/>
      <c r="I33" s="311"/>
    </row>
    <row r="34" spans="1:9" s="407" customFormat="1" ht="30" customHeight="1">
      <c r="A34" s="308"/>
      <c r="B34" s="319" t="s">
        <v>744</v>
      </c>
      <c r="C34" s="613"/>
      <c r="D34" s="613"/>
      <c r="E34" s="320">
        <v>74000</v>
      </c>
      <c r="F34" s="320"/>
      <c r="G34" s="320">
        <f>E34*F34</f>
        <v>0</v>
      </c>
      <c r="H34" s="319"/>
      <c r="I34" s="311"/>
    </row>
    <row r="35" spans="1:9" ht="30" customHeight="1">
      <c r="A35" s="308"/>
      <c r="B35" s="614"/>
      <c r="C35" s="615"/>
      <c r="D35" s="615"/>
      <c r="E35" s="615"/>
      <c r="F35" s="615"/>
      <c r="G35" s="615"/>
      <c r="H35" s="322"/>
    </row>
    <row r="36" spans="1:9" ht="30" customHeight="1">
      <c r="A36" s="308"/>
      <c r="B36" s="316" t="s">
        <v>778</v>
      </c>
      <c r="C36" s="317"/>
      <c r="D36" s="317"/>
      <c r="E36" s="317"/>
      <c r="F36" s="317"/>
      <c r="G36" s="317"/>
      <c r="H36" s="316"/>
    </row>
    <row r="37" spans="1:9" ht="30" customHeight="1">
      <c r="A37" s="308"/>
      <c r="B37" s="319" t="s">
        <v>710</v>
      </c>
      <c r="C37" s="320"/>
      <c r="D37" s="320"/>
      <c r="E37" s="320"/>
      <c r="F37" s="320"/>
      <c r="G37" s="320"/>
      <c r="H37" s="319"/>
    </row>
    <row r="38" spans="1:9" ht="30" customHeight="1">
      <c r="A38" s="308"/>
      <c r="B38" s="319" t="s">
        <v>743</v>
      </c>
      <c r="C38" s="613"/>
      <c r="D38" s="613"/>
      <c r="E38" s="320">
        <v>301000</v>
      </c>
      <c r="F38" s="320"/>
      <c r="G38" s="320">
        <f>E38*F38</f>
        <v>0</v>
      </c>
      <c r="H38" s="319"/>
    </row>
    <row r="39" spans="1:9" ht="30" customHeight="1">
      <c r="A39" s="308"/>
      <c r="B39" s="319" t="s">
        <v>744</v>
      </c>
      <c r="C39" s="613"/>
      <c r="D39" s="613"/>
      <c r="E39" s="320">
        <v>301000</v>
      </c>
      <c r="F39" s="320"/>
      <c r="G39" s="320">
        <f>E39*F39</f>
        <v>0</v>
      </c>
      <c r="H39" s="319"/>
    </row>
    <row r="40" spans="1:9" ht="30" customHeight="1">
      <c r="A40" s="308"/>
      <c r="B40" s="319"/>
      <c r="C40" s="320"/>
      <c r="D40" s="320"/>
      <c r="E40" s="320"/>
      <c r="F40" s="320"/>
      <c r="G40" s="320"/>
      <c r="H40" s="319"/>
    </row>
    <row r="41" spans="1:9" ht="30" customHeight="1">
      <c r="A41" s="308"/>
      <c r="B41" s="321" t="s">
        <v>711</v>
      </c>
      <c r="C41" s="320"/>
      <c r="D41" s="320"/>
      <c r="E41" s="320"/>
      <c r="F41" s="320"/>
      <c r="G41" s="320"/>
      <c r="H41" s="319"/>
    </row>
    <row r="42" spans="1:9" ht="30" customHeight="1">
      <c r="A42" s="308"/>
      <c r="B42" s="321" t="s">
        <v>743</v>
      </c>
      <c r="C42" s="613"/>
      <c r="D42" s="613"/>
      <c r="E42" s="320">
        <v>211000</v>
      </c>
      <c r="F42" s="320"/>
      <c r="G42" s="320">
        <f>E42*F42</f>
        <v>0</v>
      </c>
      <c r="H42" s="319"/>
    </row>
    <row r="43" spans="1:9" ht="30" customHeight="1">
      <c r="A43" s="308"/>
      <c r="B43" s="321" t="s">
        <v>744</v>
      </c>
      <c r="C43" s="613"/>
      <c r="D43" s="613"/>
      <c r="E43" s="320">
        <v>211000</v>
      </c>
      <c r="F43" s="320"/>
      <c r="G43" s="320">
        <f>E43*F43</f>
        <v>0</v>
      </c>
      <c r="H43" s="319"/>
    </row>
    <row r="44" spans="1:9" ht="30" customHeight="1">
      <c r="A44" s="308"/>
      <c r="B44" s="319"/>
      <c r="C44" s="320"/>
      <c r="D44" s="320"/>
      <c r="E44" s="320"/>
      <c r="F44" s="320"/>
      <c r="G44" s="320"/>
      <c r="H44" s="319"/>
    </row>
    <row r="45" spans="1:9" ht="30" customHeight="1">
      <c r="A45" s="308"/>
      <c r="B45" s="321" t="s">
        <v>745</v>
      </c>
      <c r="C45" s="320"/>
      <c r="D45" s="320"/>
      <c r="E45" s="320"/>
      <c r="F45" s="320"/>
      <c r="G45" s="320"/>
      <c r="H45" s="319"/>
    </row>
    <row r="46" spans="1:9" ht="30" customHeight="1">
      <c r="A46" s="308"/>
      <c r="B46" s="319" t="s">
        <v>746</v>
      </c>
      <c r="C46" s="613"/>
      <c r="D46" s="613"/>
      <c r="E46" s="320">
        <v>16000</v>
      </c>
      <c r="F46" s="320"/>
      <c r="G46" s="320">
        <f>E46*F46</f>
        <v>0</v>
      </c>
      <c r="H46" s="319"/>
    </row>
    <row r="47" spans="1:9" ht="30" customHeight="1">
      <c r="A47" s="308"/>
      <c r="B47" s="319"/>
      <c r="C47" s="320"/>
      <c r="D47" s="320"/>
      <c r="E47" s="320"/>
      <c r="F47" s="320"/>
      <c r="G47" s="320"/>
      <c r="H47" s="319"/>
    </row>
    <row r="48" spans="1:9" ht="30" customHeight="1">
      <c r="A48" s="308"/>
      <c r="B48" s="319" t="s">
        <v>741</v>
      </c>
      <c r="C48" s="320"/>
      <c r="D48" s="320"/>
      <c r="E48" s="320"/>
      <c r="F48" s="320"/>
      <c r="G48" s="320"/>
      <c r="H48" s="319"/>
    </row>
    <row r="49" spans="1:8" ht="30" customHeight="1">
      <c r="A49" s="308"/>
      <c r="B49" s="319" t="s">
        <v>743</v>
      </c>
      <c r="C49" s="613"/>
      <c r="D49" s="613"/>
      <c r="E49" s="320">
        <v>71000</v>
      </c>
      <c r="F49" s="320"/>
      <c r="G49" s="320">
        <f>E49*F49</f>
        <v>0</v>
      </c>
      <c r="H49" s="319"/>
    </row>
    <row r="50" spans="1:8" ht="30" customHeight="1">
      <c r="A50" s="308"/>
      <c r="B50" s="319" t="s">
        <v>744</v>
      </c>
      <c r="C50" s="613"/>
      <c r="D50" s="613"/>
      <c r="E50" s="320">
        <v>71000</v>
      </c>
      <c r="F50" s="320"/>
      <c r="G50" s="320">
        <f>E50*F50</f>
        <v>0</v>
      </c>
      <c r="H50" s="319"/>
    </row>
    <row r="51" spans="1:8" ht="30" customHeight="1">
      <c r="A51" s="308"/>
      <c r="B51" s="614"/>
      <c r="C51" s="615"/>
      <c r="D51" s="615"/>
      <c r="E51" s="615"/>
      <c r="F51" s="615"/>
      <c r="G51" s="615"/>
      <c r="H51" s="322"/>
    </row>
    <row r="52" spans="1:8" s="309" customFormat="1" ht="30" customHeight="1">
      <c r="A52" s="323"/>
      <c r="B52" s="616" t="s">
        <v>712</v>
      </c>
      <c r="C52" s="324"/>
      <c r="D52" s="324"/>
      <c r="E52" s="324"/>
      <c r="F52" s="324"/>
      <c r="G52" s="324">
        <f>SUM(G22:G50)</f>
        <v>0</v>
      </c>
      <c r="H52" s="325"/>
    </row>
    <row r="53" spans="1:8" s="309" customFormat="1" ht="18" customHeight="1">
      <c r="A53" s="323"/>
      <c r="B53" s="617"/>
      <c r="C53" s="326"/>
      <c r="D53" s="326"/>
      <c r="E53" s="326"/>
      <c r="F53" s="326"/>
      <c r="G53" s="326"/>
    </row>
    <row r="54" spans="1:8" ht="20.100000000000001" customHeight="1">
      <c r="A54" s="308"/>
      <c r="B54" s="309" t="s">
        <v>849</v>
      </c>
      <c r="C54" s="310"/>
      <c r="D54" s="310"/>
      <c r="E54" s="310"/>
      <c r="F54" s="310"/>
      <c r="G54" s="310"/>
      <c r="H54" s="310"/>
    </row>
    <row r="55" spans="1:8" s="308" customFormat="1" ht="20.100000000000001" customHeight="1">
      <c r="B55" s="309"/>
      <c r="C55" s="309"/>
      <c r="D55" s="309"/>
      <c r="E55" s="309"/>
      <c r="F55" s="309"/>
      <c r="G55" s="309"/>
      <c r="H55" s="309"/>
    </row>
    <row r="56" spans="1:8" ht="20.100000000000001" customHeight="1">
      <c r="A56" s="308"/>
      <c r="B56" s="497" t="s">
        <v>693</v>
      </c>
      <c r="C56" s="497" t="s">
        <v>694</v>
      </c>
      <c r="D56" s="497" t="s">
        <v>695</v>
      </c>
      <c r="E56" s="494" t="s">
        <v>696</v>
      </c>
      <c r="F56" s="495"/>
      <c r="G56" s="496"/>
      <c r="H56" s="497" t="s">
        <v>697</v>
      </c>
    </row>
    <row r="57" spans="1:8" ht="20.100000000000001" customHeight="1">
      <c r="A57" s="308"/>
      <c r="B57" s="498"/>
      <c r="C57" s="498"/>
      <c r="D57" s="498"/>
      <c r="E57" s="312" t="s">
        <v>698</v>
      </c>
      <c r="F57" s="312" t="s">
        <v>699</v>
      </c>
      <c r="G57" s="312" t="s">
        <v>700</v>
      </c>
      <c r="H57" s="498"/>
    </row>
    <row r="58" spans="1:8" ht="20.100000000000001" customHeight="1">
      <c r="A58" s="308"/>
      <c r="B58" s="313"/>
      <c r="C58" s="314" t="s">
        <v>701</v>
      </c>
      <c r="D58" s="314" t="s">
        <v>702</v>
      </c>
      <c r="E58" s="314" t="s">
        <v>703</v>
      </c>
      <c r="F58" s="314" t="s">
        <v>704</v>
      </c>
      <c r="G58" s="314" t="s">
        <v>10</v>
      </c>
      <c r="H58" s="315"/>
    </row>
    <row r="59" spans="1:8" ht="20.100000000000001" customHeight="1">
      <c r="A59" s="308"/>
      <c r="B59" s="313"/>
      <c r="C59" s="314"/>
      <c r="D59" s="314"/>
      <c r="E59" s="314"/>
      <c r="F59" s="314"/>
      <c r="G59" s="314"/>
      <c r="H59" s="315"/>
    </row>
    <row r="60" spans="1:8" ht="30" customHeight="1">
      <c r="A60" s="308"/>
      <c r="B60" s="316" t="s">
        <v>705</v>
      </c>
      <c r="C60" s="317">
        <f>SUM(C63,C67)</f>
        <v>0</v>
      </c>
      <c r="D60" s="317">
        <f>SUM(D63,D67)</f>
        <v>0</v>
      </c>
      <c r="E60" s="318"/>
      <c r="F60" s="318"/>
      <c r="G60" s="318"/>
      <c r="H60" s="316"/>
    </row>
    <row r="61" spans="1:8" ht="30" customHeight="1">
      <c r="A61" s="308"/>
      <c r="B61" s="316" t="s">
        <v>776</v>
      </c>
      <c r="C61" s="317"/>
      <c r="D61" s="318"/>
      <c r="E61" s="318"/>
      <c r="F61" s="318"/>
      <c r="G61" s="318"/>
      <c r="H61" s="316"/>
    </row>
    <row r="62" spans="1:8" ht="30" customHeight="1">
      <c r="A62" s="308"/>
      <c r="B62" s="316"/>
      <c r="C62" s="317"/>
      <c r="D62" s="317"/>
      <c r="E62" s="318"/>
      <c r="F62" s="318"/>
      <c r="G62" s="318"/>
      <c r="H62" s="316"/>
    </row>
    <row r="63" spans="1:8" ht="30" customHeight="1">
      <c r="A63" s="308"/>
      <c r="B63" s="316" t="s">
        <v>706</v>
      </c>
      <c r="C63" s="612"/>
      <c r="D63" s="612">
        <f>SUM(D64:D66)</f>
        <v>0</v>
      </c>
      <c r="E63" s="318"/>
      <c r="F63" s="318"/>
      <c r="G63" s="318"/>
      <c r="H63" s="316"/>
    </row>
    <row r="64" spans="1:8" ht="30" customHeight="1">
      <c r="A64" s="308"/>
      <c r="B64" s="316" t="s">
        <v>707</v>
      </c>
      <c r="C64" s="613"/>
      <c r="D64" s="612"/>
      <c r="E64" s="318"/>
      <c r="F64" s="318"/>
      <c r="G64" s="318"/>
      <c r="H64" s="316"/>
    </row>
    <row r="65" spans="1:9" ht="30" customHeight="1">
      <c r="A65" s="308"/>
      <c r="B65" s="316" t="s">
        <v>708</v>
      </c>
      <c r="C65" s="613"/>
      <c r="D65" s="612"/>
      <c r="E65" s="318"/>
      <c r="F65" s="318"/>
      <c r="G65" s="318"/>
      <c r="H65" s="316"/>
    </row>
    <row r="66" spans="1:9" ht="30" customHeight="1">
      <c r="A66" s="308"/>
      <c r="B66" s="316" t="s">
        <v>742</v>
      </c>
      <c r="C66" s="613"/>
      <c r="D66" s="612"/>
      <c r="E66" s="318"/>
      <c r="F66" s="318"/>
      <c r="G66" s="318"/>
      <c r="H66" s="316"/>
    </row>
    <row r="67" spans="1:9" ht="30" customHeight="1">
      <c r="A67" s="308"/>
      <c r="B67" s="316" t="s">
        <v>709</v>
      </c>
      <c r="C67" s="612"/>
      <c r="D67" s="612">
        <f>SUM(D68:D70)</f>
        <v>0</v>
      </c>
      <c r="E67" s="318"/>
      <c r="F67" s="318"/>
      <c r="G67" s="318"/>
      <c r="H67" s="316"/>
    </row>
    <row r="68" spans="1:9" ht="30" customHeight="1">
      <c r="A68" s="308"/>
      <c r="B68" s="316" t="s">
        <v>707</v>
      </c>
      <c r="C68" s="613"/>
      <c r="D68" s="612"/>
      <c r="E68" s="318"/>
      <c r="F68" s="318"/>
      <c r="G68" s="318"/>
      <c r="H68" s="316"/>
    </row>
    <row r="69" spans="1:9" ht="30" customHeight="1">
      <c r="A69" s="308"/>
      <c r="B69" s="316" t="s">
        <v>708</v>
      </c>
      <c r="C69" s="613"/>
      <c r="D69" s="612"/>
      <c r="E69" s="318"/>
      <c r="F69" s="318"/>
      <c r="G69" s="318"/>
      <c r="H69" s="316"/>
    </row>
    <row r="70" spans="1:9" ht="30" customHeight="1">
      <c r="A70" s="308"/>
      <c r="B70" s="316" t="s">
        <v>742</v>
      </c>
      <c r="C70" s="613"/>
      <c r="D70" s="612"/>
      <c r="E70" s="318"/>
      <c r="F70" s="318"/>
      <c r="G70" s="318"/>
      <c r="H70" s="316"/>
    </row>
    <row r="71" spans="1:9" ht="30" customHeight="1">
      <c r="A71" s="308"/>
      <c r="B71" s="316"/>
      <c r="C71" s="317"/>
      <c r="D71" s="317"/>
      <c r="E71" s="317"/>
      <c r="F71" s="317"/>
      <c r="G71" s="317"/>
      <c r="H71" s="316"/>
    </row>
    <row r="72" spans="1:9" ht="30" customHeight="1">
      <c r="A72" s="308"/>
      <c r="B72" s="316" t="s">
        <v>777</v>
      </c>
      <c r="C72" s="317"/>
      <c r="D72" s="317"/>
      <c r="E72" s="317"/>
      <c r="F72" s="317"/>
      <c r="G72" s="317"/>
      <c r="H72" s="316"/>
    </row>
    <row r="73" spans="1:9" s="407" customFormat="1" ht="30" customHeight="1">
      <c r="A73" s="308"/>
      <c r="B73" s="319" t="s">
        <v>710</v>
      </c>
      <c r="C73" s="320"/>
      <c r="D73" s="320"/>
      <c r="E73" s="320"/>
      <c r="F73" s="320"/>
      <c r="G73" s="320"/>
      <c r="H73" s="319"/>
      <c r="I73" s="311"/>
    </row>
    <row r="74" spans="1:9" s="407" customFormat="1" ht="30" customHeight="1">
      <c r="A74" s="308"/>
      <c r="B74" s="319" t="s">
        <v>743</v>
      </c>
      <c r="C74" s="613"/>
      <c r="D74" s="613"/>
      <c r="E74" s="320">
        <v>218000</v>
      </c>
      <c r="F74" s="320"/>
      <c r="G74" s="320">
        <f>E74*F74</f>
        <v>0</v>
      </c>
      <c r="H74" s="319"/>
      <c r="I74" s="311"/>
    </row>
    <row r="75" spans="1:9" s="407" customFormat="1" ht="30" customHeight="1">
      <c r="A75" s="308"/>
      <c r="B75" s="319" t="s">
        <v>744</v>
      </c>
      <c r="C75" s="613"/>
      <c r="D75" s="613"/>
      <c r="E75" s="320">
        <v>218000</v>
      </c>
      <c r="F75" s="320"/>
      <c r="G75" s="320">
        <f>E75*F75</f>
        <v>0</v>
      </c>
      <c r="H75" s="319"/>
      <c r="I75" s="311"/>
    </row>
    <row r="76" spans="1:9" s="407" customFormat="1" ht="30" customHeight="1">
      <c r="A76" s="308"/>
      <c r="B76" s="319"/>
      <c r="C76" s="320"/>
      <c r="D76" s="320"/>
      <c r="E76" s="320"/>
      <c r="F76" s="320"/>
      <c r="G76" s="320"/>
      <c r="H76" s="319"/>
      <c r="I76" s="311"/>
    </row>
    <row r="77" spans="1:9" s="407" customFormat="1" ht="30" customHeight="1">
      <c r="A77" s="308"/>
      <c r="B77" s="321" t="s">
        <v>711</v>
      </c>
      <c r="C77" s="320"/>
      <c r="D77" s="320"/>
      <c r="E77" s="320"/>
      <c r="F77" s="320"/>
      <c r="G77" s="320"/>
      <c r="H77" s="319"/>
      <c r="I77" s="311"/>
    </row>
    <row r="78" spans="1:9" s="407" customFormat="1" ht="30" customHeight="1">
      <c r="A78" s="308"/>
      <c r="B78" s="321" t="s">
        <v>743</v>
      </c>
      <c r="C78" s="613"/>
      <c r="D78" s="613"/>
      <c r="E78" s="320">
        <v>106000</v>
      </c>
      <c r="F78" s="320"/>
      <c r="G78" s="320">
        <f>E78*F78</f>
        <v>0</v>
      </c>
      <c r="H78" s="319"/>
      <c r="I78" s="311"/>
    </row>
    <row r="79" spans="1:9" s="407" customFormat="1" ht="30" customHeight="1">
      <c r="A79" s="308"/>
      <c r="B79" s="321" t="s">
        <v>744</v>
      </c>
      <c r="C79" s="613"/>
      <c r="D79" s="613"/>
      <c r="E79" s="320">
        <v>106000</v>
      </c>
      <c r="F79" s="320"/>
      <c r="G79" s="320">
        <f>E79*F79</f>
        <v>0</v>
      </c>
      <c r="H79" s="319"/>
      <c r="I79" s="311"/>
    </row>
    <row r="80" spans="1:9" s="407" customFormat="1" ht="30" customHeight="1">
      <c r="A80" s="308"/>
      <c r="B80" s="319"/>
      <c r="C80" s="320"/>
      <c r="D80" s="320"/>
      <c r="E80" s="320"/>
      <c r="F80" s="320"/>
      <c r="G80" s="320"/>
      <c r="H80" s="319"/>
      <c r="I80" s="311"/>
    </row>
    <row r="81" spans="1:9" s="407" customFormat="1" ht="30" customHeight="1">
      <c r="A81" s="308"/>
      <c r="B81" s="321" t="s">
        <v>745</v>
      </c>
      <c r="C81" s="320"/>
      <c r="D81" s="320"/>
      <c r="E81" s="320"/>
      <c r="F81" s="320"/>
      <c r="G81" s="320"/>
      <c r="H81" s="319"/>
      <c r="I81" s="311"/>
    </row>
    <row r="82" spans="1:9" s="407" customFormat="1" ht="30" customHeight="1">
      <c r="A82" s="308"/>
      <c r="B82" s="319" t="s">
        <v>746</v>
      </c>
      <c r="C82" s="613"/>
      <c r="D82" s="613"/>
      <c r="E82" s="320">
        <v>16000</v>
      </c>
      <c r="F82" s="320"/>
      <c r="G82" s="320">
        <f>E82*F82</f>
        <v>0</v>
      </c>
      <c r="H82" s="319"/>
      <c r="I82" s="311"/>
    </row>
    <row r="83" spans="1:9" s="407" customFormat="1" ht="30" customHeight="1">
      <c r="A83" s="308"/>
      <c r="B83" s="319"/>
      <c r="C83" s="320"/>
      <c r="D83" s="320"/>
      <c r="E83" s="320"/>
      <c r="F83" s="320"/>
      <c r="G83" s="320"/>
      <c r="H83" s="319"/>
      <c r="I83" s="311"/>
    </row>
    <row r="84" spans="1:9" s="407" customFormat="1" ht="30" customHeight="1">
      <c r="A84" s="308"/>
      <c r="B84" s="319" t="s">
        <v>741</v>
      </c>
      <c r="C84" s="320"/>
      <c r="D84" s="320"/>
      <c r="E84" s="320"/>
      <c r="F84" s="320"/>
      <c r="G84" s="320"/>
      <c r="H84" s="319"/>
      <c r="I84" s="311"/>
    </row>
    <row r="85" spans="1:9" s="407" customFormat="1" ht="30" customHeight="1">
      <c r="A85" s="308"/>
      <c r="B85" s="319" t="s">
        <v>743</v>
      </c>
      <c r="C85" s="613"/>
      <c r="D85" s="613"/>
      <c r="E85" s="320">
        <v>37000</v>
      </c>
      <c r="F85" s="320"/>
      <c r="G85" s="320">
        <f>E85*F85</f>
        <v>0</v>
      </c>
      <c r="H85" s="319"/>
      <c r="I85" s="311"/>
    </row>
    <row r="86" spans="1:9" s="407" customFormat="1" ht="30" customHeight="1">
      <c r="A86" s="308"/>
      <c r="B86" s="319" t="s">
        <v>744</v>
      </c>
      <c r="C86" s="613"/>
      <c r="D86" s="613"/>
      <c r="E86" s="320">
        <v>37000</v>
      </c>
      <c r="F86" s="320"/>
      <c r="G86" s="320">
        <f>E86*F86</f>
        <v>0</v>
      </c>
      <c r="H86" s="319"/>
      <c r="I86" s="311"/>
    </row>
    <row r="87" spans="1:9" ht="30" customHeight="1">
      <c r="A87" s="308"/>
      <c r="B87" s="614"/>
      <c r="C87" s="615"/>
      <c r="D87" s="615"/>
      <c r="E87" s="615"/>
      <c r="F87" s="615"/>
      <c r="G87" s="615"/>
      <c r="H87" s="322"/>
    </row>
    <row r="88" spans="1:9" ht="30" customHeight="1">
      <c r="A88" s="308"/>
      <c r="B88" s="316" t="s">
        <v>778</v>
      </c>
      <c r="C88" s="317"/>
      <c r="D88" s="317"/>
      <c r="E88" s="317"/>
      <c r="F88" s="317"/>
      <c r="G88" s="317"/>
      <c r="H88" s="316"/>
    </row>
    <row r="89" spans="1:9" ht="30" customHeight="1">
      <c r="A89" s="308"/>
      <c r="B89" s="319" t="s">
        <v>710</v>
      </c>
      <c r="C89" s="320"/>
      <c r="D89" s="320"/>
      <c r="E89" s="320"/>
      <c r="F89" s="320"/>
      <c r="G89" s="320"/>
      <c r="H89" s="319"/>
    </row>
    <row r="90" spans="1:9" ht="30" customHeight="1">
      <c r="A90" s="308"/>
      <c r="B90" s="319" t="s">
        <v>743</v>
      </c>
      <c r="C90" s="613"/>
      <c r="D90" s="613"/>
      <c r="E90" s="320">
        <v>151000</v>
      </c>
      <c r="F90" s="320"/>
      <c r="G90" s="320">
        <f>E90*F90</f>
        <v>0</v>
      </c>
      <c r="H90" s="319"/>
    </row>
    <row r="91" spans="1:9" ht="30" customHeight="1">
      <c r="A91" s="308"/>
      <c r="B91" s="319" t="s">
        <v>744</v>
      </c>
      <c r="C91" s="613"/>
      <c r="D91" s="613"/>
      <c r="E91" s="320">
        <v>151000</v>
      </c>
      <c r="F91" s="320"/>
      <c r="G91" s="320">
        <f>E91*F91</f>
        <v>0</v>
      </c>
      <c r="H91" s="319"/>
    </row>
    <row r="92" spans="1:9" ht="30" customHeight="1">
      <c r="A92" s="308"/>
      <c r="B92" s="319"/>
      <c r="C92" s="320"/>
      <c r="D92" s="320"/>
      <c r="E92" s="320"/>
      <c r="F92" s="320"/>
      <c r="G92" s="320"/>
      <c r="H92" s="319"/>
    </row>
    <row r="93" spans="1:9" ht="30" customHeight="1">
      <c r="A93" s="308"/>
      <c r="B93" s="321" t="s">
        <v>711</v>
      </c>
      <c r="C93" s="320"/>
      <c r="D93" s="320"/>
      <c r="E93" s="320"/>
      <c r="F93" s="320"/>
      <c r="G93" s="320"/>
      <c r="H93" s="319"/>
    </row>
    <row r="94" spans="1:9" ht="30" customHeight="1">
      <c r="A94" s="308"/>
      <c r="B94" s="321" t="s">
        <v>743</v>
      </c>
      <c r="C94" s="613"/>
      <c r="D94" s="613"/>
      <c r="E94" s="320">
        <v>106000</v>
      </c>
      <c r="F94" s="320"/>
      <c r="G94" s="320">
        <f>E94*F94</f>
        <v>0</v>
      </c>
      <c r="H94" s="319"/>
    </row>
    <row r="95" spans="1:9" ht="30" customHeight="1">
      <c r="A95" s="308"/>
      <c r="B95" s="321" t="s">
        <v>744</v>
      </c>
      <c r="C95" s="613"/>
      <c r="D95" s="613"/>
      <c r="E95" s="320">
        <v>106000</v>
      </c>
      <c r="F95" s="320"/>
      <c r="G95" s="320">
        <f>E95*F95</f>
        <v>0</v>
      </c>
      <c r="H95" s="319"/>
    </row>
    <row r="96" spans="1:9" ht="30" customHeight="1">
      <c r="A96" s="308"/>
      <c r="B96" s="319"/>
      <c r="C96" s="320"/>
      <c r="D96" s="320"/>
      <c r="E96" s="320"/>
      <c r="F96" s="320"/>
      <c r="G96" s="320"/>
      <c r="H96" s="319"/>
    </row>
    <row r="97" spans="1:8" ht="30" customHeight="1">
      <c r="A97" s="308"/>
      <c r="B97" s="321" t="s">
        <v>745</v>
      </c>
      <c r="C97" s="320"/>
      <c r="D97" s="320"/>
      <c r="E97" s="320"/>
      <c r="F97" s="320"/>
      <c r="G97" s="320"/>
      <c r="H97" s="319"/>
    </row>
    <row r="98" spans="1:8" ht="30" customHeight="1">
      <c r="A98" s="308"/>
      <c r="B98" s="319" t="s">
        <v>746</v>
      </c>
      <c r="C98" s="613"/>
      <c r="D98" s="613"/>
      <c r="E98" s="320">
        <v>16000</v>
      </c>
      <c r="F98" s="320"/>
      <c r="G98" s="320">
        <f>E98*F98</f>
        <v>0</v>
      </c>
      <c r="H98" s="319"/>
    </row>
    <row r="99" spans="1:8" ht="30" customHeight="1">
      <c r="A99" s="308"/>
      <c r="B99" s="319"/>
      <c r="C99" s="320"/>
      <c r="D99" s="320"/>
      <c r="E99" s="320"/>
      <c r="F99" s="320"/>
      <c r="G99" s="320"/>
      <c r="H99" s="319"/>
    </row>
    <row r="100" spans="1:8" ht="30" customHeight="1">
      <c r="A100" s="308"/>
      <c r="B100" s="319" t="s">
        <v>741</v>
      </c>
      <c r="C100" s="320"/>
      <c r="D100" s="320"/>
      <c r="E100" s="320"/>
      <c r="F100" s="320"/>
      <c r="G100" s="320"/>
      <c r="H100" s="319"/>
    </row>
    <row r="101" spans="1:8" ht="30" customHeight="1">
      <c r="A101" s="308"/>
      <c r="B101" s="319" t="s">
        <v>743</v>
      </c>
      <c r="C101" s="613"/>
      <c r="D101" s="613"/>
      <c r="E101" s="320">
        <v>36000</v>
      </c>
      <c r="F101" s="320"/>
      <c r="G101" s="320">
        <f>E101*F101</f>
        <v>0</v>
      </c>
      <c r="H101" s="319"/>
    </row>
    <row r="102" spans="1:8" ht="30" customHeight="1">
      <c r="A102" s="308"/>
      <c r="B102" s="319" t="s">
        <v>744</v>
      </c>
      <c r="C102" s="613"/>
      <c r="D102" s="613"/>
      <c r="E102" s="320">
        <v>36000</v>
      </c>
      <c r="F102" s="320"/>
      <c r="G102" s="320">
        <f>E102*F102</f>
        <v>0</v>
      </c>
      <c r="H102" s="319"/>
    </row>
    <row r="103" spans="1:8" ht="30" customHeight="1">
      <c r="A103" s="308"/>
      <c r="B103" s="614"/>
      <c r="C103" s="615"/>
      <c r="D103" s="615"/>
      <c r="E103" s="615"/>
      <c r="F103" s="615"/>
      <c r="G103" s="615"/>
      <c r="H103" s="322"/>
    </row>
    <row r="104" spans="1:8" s="309" customFormat="1" ht="30" customHeight="1">
      <c r="A104" s="323"/>
      <c r="B104" s="616" t="s">
        <v>712</v>
      </c>
      <c r="C104" s="324"/>
      <c r="D104" s="324"/>
      <c r="E104" s="324"/>
      <c r="F104" s="324"/>
      <c r="G104" s="324">
        <f>SUM(G74:G102)</f>
        <v>0</v>
      </c>
      <c r="H104" s="325"/>
    </row>
    <row r="105" spans="1:8">
      <c r="B105" s="311"/>
      <c r="C105" s="311"/>
      <c r="D105" s="311"/>
    </row>
    <row r="106" spans="1:8" ht="20.100000000000001" customHeight="1">
      <c r="A106" s="308"/>
      <c r="B106" s="309" t="s">
        <v>843</v>
      </c>
      <c r="C106" s="310"/>
      <c r="D106" s="310"/>
      <c r="E106" s="310"/>
      <c r="F106" s="310"/>
      <c r="G106" s="310"/>
      <c r="H106" s="310"/>
    </row>
    <row r="107" spans="1:8" s="308" customFormat="1" ht="20.100000000000001" customHeight="1">
      <c r="B107" s="309"/>
      <c r="C107" s="309"/>
      <c r="D107" s="309"/>
      <c r="E107" s="309"/>
      <c r="F107" s="309"/>
      <c r="G107" s="309"/>
      <c r="H107" s="309"/>
    </row>
    <row r="108" spans="1:8" ht="20.100000000000001" customHeight="1">
      <c r="A108" s="308"/>
      <c r="B108" s="497" t="s">
        <v>693</v>
      </c>
      <c r="C108" s="497" t="s">
        <v>694</v>
      </c>
      <c r="D108" s="497" t="s">
        <v>695</v>
      </c>
      <c r="E108" s="494" t="s">
        <v>696</v>
      </c>
      <c r="F108" s="495"/>
      <c r="G108" s="496"/>
      <c r="H108" s="497" t="s">
        <v>697</v>
      </c>
    </row>
    <row r="109" spans="1:8" ht="20.100000000000001" customHeight="1">
      <c r="A109" s="308"/>
      <c r="B109" s="498"/>
      <c r="C109" s="498"/>
      <c r="D109" s="498"/>
      <c r="E109" s="312" t="s">
        <v>698</v>
      </c>
      <c r="F109" s="312" t="s">
        <v>699</v>
      </c>
      <c r="G109" s="312" t="s">
        <v>700</v>
      </c>
      <c r="H109" s="498"/>
    </row>
    <row r="110" spans="1:8" ht="20.100000000000001" customHeight="1">
      <c r="A110" s="308"/>
      <c r="B110" s="313"/>
      <c r="C110" s="314" t="s">
        <v>701</v>
      </c>
      <c r="D110" s="314" t="s">
        <v>702</v>
      </c>
      <c r="E110" s="314" t="s">
        <v>703</v>
      </c>
      <c r="F110" s="314" t="s">
        <v>704</v>
      </c>
      <c r="G110" s="314" t="s">
        <v>10</v>
      </c>
      <c r="H110" s="315"/>
    </row>
    <row r="111" spans="1:8" ht="20.100000000000001" customHeight="1">
      <c r="A111" s="308"/>
      <c r="B111" s="313"/>
      <c r="C111" s="314"/>
      <c r="D111" s="314"/>
      <c r="E111" s="314"/>
      <c r="F111" s="314"/>
      <c r="G111" s="314"/>
      <c r="H111" s="315"/>
    </row>
    <row r="112" spans="1:8" ht="30" customHeight="1">
      <c r="A112" s="308"/>
      <c r="B112" s="316" t="s">
        <v>839</v>
      </c>
      <c r="C112" s="317"/>
      <c r="D112" s="317"/>
      <c r="E112" s="317"/>
      <c r="F112" s="317"/>
      <c r="G112" s="317"/>
      <c r="H112" s="316"/>
    </row>
    <row r="113" spans="1:9" s="407" customFormat="1" ht="30" customHeight="1">
      <c r="A113" s="308"/>
      <c r="B113" s="319" t="s">
        <v>710</v>
      </c>
      <c r="C113" s="320"/>
      <c r="D113" s="320"/>
      <c r="E113" s="320"/>
      <c r="F113" s="320"/>
      <c r="G113" s="320"/>
      <c r="H113" s="319"/>
      <c r="I113" s="311"/>
    </row>
    <row r="114" spans="1:9" s="407" customFormat="1" ht="30" customHeight="1">
      <c r="A114" s="308"/>
      <c r="B114" s="319" t="s">
        <v>841</v>
      </c>
      <c r="C114" s="613"/>
      <c r="D114" s="613"/>
      <c r="E114" s="320">
        <v>174000</v>
      </c>
      <c r="F114" s="320"/>
      <c r="G114" s="320">
        <f>E114*F114</f>
        <v>0</v>
      </c>
      <c r="H114" s="319"/>
      <c r="I114" s="311"/>
    </row>
    <row r="115" spans="1:9" s="407" customFormat="1" ht="30" customHeight="1">
      <c r="A115" s="308"/>
      <c r="B115" s="319" t="s">
        <v>845</v>
      </c>
      <c r="C115" s="613"/>
      <c r="D115" s="613"/>
      <c r="E115" s="320">
        <v>174000</v>
      </c>
      <c r="F115" s="320"/>
      <c r="G115" s="320">
        <f>E115*F115</f>
        <v>0</v>
      </c>
      <c r="H115" s="319"/>
      <c r="I115" s="311"/>
    </row>
    <row r="116" spans="1:9" s="407" customFormat="1" ht="30" customHeight="1">
      <c r="A116" s="308"/>
      <c r="B116" s="319"/>
      <c r="C116" s="320"/>
      <c r="D116" s="320"/>
      <c r="E116" s="320"/>
      <c r="F116" s="320"/>
      <c r="G116" s="320"/>
      <c r="H116" s="319"/>
      <c r="I116" s="311"/>
    </row>
    <row r="117" spans="1:9" s="407" customFormat="1" ht="30" customHeight="1">
      <c r="A117" s="308"/>
      <c r="B117" s="321" t="s">
        <v>711</v>
      </c>
      <c r="C117" s="320"/>
      <c r="D117" s="320"/>
      <c r="E117" s="320"/>
      <c r="F117" s="320"/>
      <c r="G117" s="320"/>
      <c r="H117" s="319"/>
      <c r="I117" s="311"/>
    </row>
    <row r="118" spans="1:9" s="407" customFormat="1" ht="30" customHeight="1">
      <c r="A118" s="308"/>
      <c r="B118" s="319" t="s">
        <v>841</v>
      </c>
      <c r="C118" s="613"/>
      <c r="D118" s="613"/>
      <c r="E118" s="320">
        <v>85000</v>
      </c>
      <c r="F118" s="320"/>
      <c r="G118" s="320">
        <f>E118*F118</f>
        <v>0</v>
      </c>
      <c r="H118" s="319"/>
      <c r="I118" s="311"/>
    </row>
    <row r="119" spans="1:9" s="407" customFormat="1" ht="30" customHeight="1">
      <c r="A119" s="308"/>
      <c r="B119" s="319" t="s">
        <v>845</v>
      </c>
      <c r="C119" s="613"/>
      <c r="D119" s="613"/>
      <c r="E119" s="320">
        <v>85000</v>
      </c>
      <c r="F119" s="320"/>
      <c r="G119" s="320">
        <f>E119*F119</f>
        <v>0</v>
      </c>
      <c r="H119" s="319"/>
      <c r="I119" s="311"/>
    </row>
    <row r="120" spans="1:9" s="407" customFormat="1" ht="30" customHeight="1">
      <c r="A120" s="308"/>
      <c r="B120" s="319"/>
      <c r="C120" s="320"/>
      <c r="D120" s="320"/>
      <c r="E120" s="320"/>
      <c r="F120" s="320"/>
      <c r="G120" s="320"/>
      <c r="H120" s="319"/>
      <c r="I120" s="311"/>
    </row>
    <row r="121" spans="1:9" s="407" customFormat="1" ht="30" customHeight="1">
      <c r="A121" s="308"/>
      <c r="B121" s="319" t="s">
        <v>840</v>
      </c>
      <c r="C121" s="320"/>
      <c r="D121" s="320"/>
      <c r="E121" s="320"/>
      <c r="F121" s="320"/>
      <c r="G121" s="320"/>
      <c r="H121" s="319"/>
      <c r="I121" s="311"/>
    </row>
    <row r="122" spans="1:9" s="407" customFormat="1" ht="30" customHeight="1">
      <c r="A122" s="308"/>
      <c r="B122" s="319" t="s">
        <v>841</v>
      </c>
      <c r="C122" s="613"/>
      <c r="D122" s="613"/>
      <c r="E122" s="320">
        <v>30000</v>
      </c>
      <c r="F122" s="320"/>
      <c r="G122" s="320">
        <f>E122*F122</f>
        <v>0</v>
      </c>
      <c r="H122" s="319"/>
      <c r="I122" s="311"/>
    </row>
    <row r="123" spans="1:9" s="407" customFormat="1" ht="30" customHeight="1">
      <c r="A123" s="308"/>
      <c r="B123" s="319" t="s">
        <v>845</v>
      </c>
      <c r="C123" s="613"/>
      <c r="D123" s="613"/>
      <c r="E123" s="320">
        <v>30000</v>
      </c>
      <c r="F123" s="320"/>
      <c r="G123" s="320">
        <f>E123*F123</f>
        <v>0</v>
      </c>
      <c r="H123" s="319"/>
      <c r="I123" s="311"/>
    </row>
    <row r="124" spans="1:9" s="407" customFormat="1" ht="30" customHeight="1">
      <c r="A124" s="308"/>
      <c r="B124" s="614"/>
      <c r="C124" s="615"/>
      <c r="D124" s="615"/>
      <c r="E124" s="615"/>
      <c r="F124" s="615"/>
      <c r="G124" s="615"/>
      <c r="H124" s="322"/>
      <c r="I124" s="311"/>
    </row>
    <row r="125" spans="1:9" s="407" customFormat="1" ht="30" customHeight="1">
      <c r="A125" s="308"/>
      <c r="B125" s="319" t="s">
        <v>846</v>
      </c>
      <c r="C125" s="320"/>
      <c r="D125" s="320"/>
      <c r="E125" s="320"/>
      <c r="F125" s="320"/>
      <c r="G125" s="320"/>
      <c r="H125" s="319"/>
      <c r="I125" s="311"/>
    </row>
    <row r="126" spans="1:9" s="407" customFormat="1" ht="30" customHeight="1">
      <c r="A126" s="308"/>
      <c r="B126" s="319" t="s">
        <v>841</v>
      </c>
      <c r="C126" s="613"/>
      <c r="D126" s="613"/>
      <c r="E126" s="320">
        <v>16000</v>
      </c>
      <c r="F126" s="320"/>
      <c r="G126" s="320">
        <f>E126*F126</f>
        <v>0</v>
      </c>
      <c r="H126" s="319"/>
      <c r="I126" s="311"/>
    </row>
    <row r="127" spans="1:9" s="407" customFormat="1" ht="30" customHeight="1">
      <c r="A127" s="308"/>
      <c r="B127" s="319" t="s">
        <v>845</v>
      </c>
      <c r="C127" s="613"/>
      <c r="D127" s="613"/>
      <c r="E127" s="320">
        <v>16000</v>
      </c>
      <c r="F127" s="320"/>
      <c r="G127" s="320">
        <f>E127*F127</f>
        <v>0</v>
      </c>
      <c r="H127" s="319"/>
      <c r="I127" s="311"/>
    </row>
    <row r="128" spans="1:9" ht="30" customHeight="1">
      <c r="A128" s="308"/>
      <c r="B128" s="614"/>
      <c r="C128" s="615"/>
      <c r="D128" s="615"/>
      <c r="E128" s="615"/>
      <c r="F128" s="615"/>
      <c r="G128" s="615"/>
      <c r="H128" s="322"/>
    </row>
    <row r="129" spans="1:9" s="407" customFormat="1" ht="30" customHeight="1">
      <c r="A129" s="308"/>
      <c r="B129" s="316" t="s">
        <v>844</v>
      </c>
      <c r="C129" s="317"/>
      <c r="D129" s="317"/>
      <c r="E129" s="317"/>
      <c r="F129" s="317"/>
      <c r="G129" s="317"/>
      <c r="H129" s="316"/>
      <c r="I129" s="311"/>
    </row>
    <row r="130" spans="1:9" s="407" customFormat="1" ht="30" customHeight="1">
      <c r="A130" s="308"/>
      <c r="B130" s="319" t="s">
        <v>710</v>
      </c>
      <c r="C130" s="320"/>
      <c r="D130" s="320"/>
      <c r="E130" s="320"/>
      <c r="F130" s="320"/>
      <c r="G130" s="320"/>
      <c r="H130" s="319"/>
      <c r="I130" s="311"/>
    </row>
    <row r="131" spans="1:9" ht="30" customHeight="1">
      <c r="A131" s="308"/>
      <c r="B131" s="319" t="s">
        <v>841</v>
      </c>
      <c r="C131" s="613"/>
      <c r="D131" s="613"/>
      <c r="E131" s="320">
        <v>121000</v>
      </c>
      <c r="F131" s="320"/>
      <c r="G131" s="320">
        <f>E131*F131</f>
        <v>0</v>
      </c>
      <c r="H131" s="319"/>
    </row>
    <row r="132" spans="1:9" ht="30" customHeight="1">
      <c r="A132" s="308"/>
      <c r="B132" s="319" t="s">
        <v>845</v>
      </c>
      <c r="C132" s="613"/>
      <c r="D132" s="613"/>
      <c r="E132" s="320">
        <v>121000</v>
      </c>
      <c r="F132" s="320"/>
      <c r="G132" s="320">
        <f>E132*F132</f>
        <v>0</v>
      </c>
      <c r="H132" s="319"/>
    </row>
    <row r="133" spans="1:9" ht="30" customHeight="1">
      <c r="A133" s="308"/>
      <c r="B133" s="319"/>
      <c r="C133" s="320"/>
      <c r="D133" s="320"/>
      <c r="E133" s="320"/>
      <c r="F133" s="320"/>
      <c r="G133" s="320"/>
      <c r="H133" s="319"/>
    </row>
    <row r="134" spans="1:9" ht="30" customHeight="1">
      <c r="A134" s="308"/>
      <c r="B134" s="321" t="s">
        <v>711</v>
      </c>
      <c r="C134" s="320"/>
      <c r="D134" s="320"/>
      <c r="E134" s="320"/>
      <c r="F134" s="320"/>
      <c r="G134" s="320"/>
      <c r="H134" s="319"/>
    </row>
    <row r="135" spans="1:9" ht="30" customHeight="1">
      <c r="A135" s="308"/>
      <c r="B135" s="319" t="s">
        <v>841</v>
      </c>
      <c r="C135" s="613"/>
      <c r="D135" s="613"/>
      <c r="E135" s="320">
        <v>85000</v>
      </c>
      <c r="F135" s="320"/>
      <c r="G135" s="320">
        <f>E135*F135</f>
        <v>0</v>
      </c>
      <c r="H135" s="319"/>
    </row>
    <row r="136" spans="1:9" ht="30" customHeight="1">
      <c r="A136" s="308"/>
      <c r="B136" s="319" t="s">
        <v>845</v>
      </c>
      <c r="C136" s="613"/>
      <c r="D136" s="613"/>
      <c r="E136" s="320">
        <v>85000</v>
      </c>
      <c r="F136" s="320"/>
      <c r="G136" s="320">
        <f>E136*F136</f>
        <v>0</v>
      </c>
      <c r="H136" s="319"/>
    </row>
    <row r="137" spans="1:9" ht="30" customHeight="1">
      <c r="A137" s="308"/>
      <c r="B137" s="319"/>
      <c r="C137" s="320"/>
      <c r="D137" s="320"/>
      <c r="E137" s="320"/>
      <c r="F137" s="320"/>
      <c r="G137" s="320"/>
      <c r="H137" s="319"/>
    </row>
    <row r="138" spans="1:9" ht="30" customHeight="1">
      <c r="A138" s="308"/>
      <c r="B138" s="319" t="s">
        <v>840</v>
      </c>
      <c r="C138" s="320"/>
      <c r="D138" s="320"/>
      <c r="E138" s="320"/>
      <c r="F138" s="320"/>
      <c r="G138" s="320"/>
      <c r="H138" s="319"/>
    </row>
    <row r="139" spans="1:9" ht="30" customHeight="1">
      <c r="A139" s="308"/>
      <c r="B139" s="319" t="s">
        <v>841</v>
      </c>
      <c r="C139" s="613"/>
      <c r="D139" s="613"/>
      <c r="E139" s="320">
        <v>29000</v>
      </c>
      <c r="F139" s="320"/>
      <c r="G139" s="320">
        <f>E139*F139</f>
        <v>0</v>
      </c>
      <c r="H139" s="319"/>
    </row>
    <row r="140" spans="1:9" ht="30" customHeight="1">
      <c r="A140" s="308"/>
      <c r="B140" s="319" t="s">
        <v>845</v>
      </c>
      <c r="C140" s="613"/>
      <c r="D140" s="613"/>
      <c r="E140" s="320">
        <v>29000</v>
      </c>
      <c r="F140" s="320"/>
      <c r="G140" s="320">
        <f>E140*F140</f>
        <v>0</v>
      </c>
      <c r="H140" s="319"/>
    </row>
    <row r="141" spans="1:9" ht="30" customHeight="1">
      <c r="A141" s="308"/>
      <c r="B141" s="614"/>
      <c r="C141" s="615"/>
      <c r="D141" s="615"/>
      <c r="E141" s="615"/>
      <c r="F141" s="615"/>
      <c r="G141" s="615"/>
      <c r="H141" s="322"/>
    </row>
    <row r="142" spans="1:9" s="407" customFormat="1" ht="30" customHeight="1">
      <c r="A142" s="308"/>
      <c r="B142" s="319" t="s">
        <v>846</v>
      </c>
      <c r="C142" s="320"/>
      <c r="D142" s="320"/>
      <c r="E142" s="320"/>
      <c r="F142" s="320"/>
      <c r="G142" s="320"/>
      <c r="H142" s="319"/>
      <c r="I142" s="311"/>
    </row>
    <row r="143" spans="1:9" s="407" customFormat="1" ht="30" customHeight="1">
      <c r="A143" s="308"/>
      <c r="B143" s="319" t="s">
        <v>841</v>
      </c>
      <c r="C143" s="613"/>
      <c r="D143" s="613"/>
      <c r="E143" s="320">
        <v>16000</v>
      </c>
      <c r="F143" s="320"/>
      <c r="G143" s="320">
        <f>E143*F143</f>
        <v>0</v>
      </c>
      <c r="H143" s="319"/>
      <c r="I143" s="311"/>
    </row>
    <row r="144" spans="1:9" s="407" customFormat="1" ht="30" customHeight="1">
      <c r="A144" s="308"/>
      <c r="B144" s="319" t="s">
        <v>845</v>
      </c>
      <c r="C144" s="613"/>
      <c r="D144" s="613"/>
      <c r="E144" s="320">
        <v>16000</v>
      </c>
      <c r="F144" s="320"/>
      <c r="G144" s="320">
        <f>E144*F144</f>
        <v>0</v>
      </c>
      <c r="H144" s="319"/>
      <c r="I144" s="311"/>
    </row>
    <row r="145" spans="1:8" ht="30" customHeight="1">
      <c r="A145" s="308"/>
      <c r="B145" s="614"/>
      <c r="C145" s="615"/>
      <c r="D145" s="615"/>
      <c r="E145" s="615"/>
      <c r="F145" s="615"/>
      <c r="G145" s="615"/>
      <c r="H145" s="322"/>
    </row>
    <row r="146" spans="1:8" ht="30" customHeight="1">
      <c r="A146" s="308"/>
      <c r="B146" s="616" t="s">
        <v>712</v>
      </c>
      <c r="C146" s="324"/>
      <c r="D146" s="324"/>
      <c r="E146" s="324"/>
      <c r="F146" s="324"/>
      <c r="G146" s="324">
        <f>SUM(G114:G145)</f>
        <v>0</v>
      </c>
      <c r="H146" s="325"/>
    </row>
    <row r="147" spans="1:8">
      <c r="B147" s="311"/>
      <c r="C147" s="311"/>
      <c r="D147" s="311"/>
    </row>
    <row r="148" spans="1:8">
      <c r="B148" s="311"/>
      <c r="C148" s="311"/>
      <c r="D148" s="311"/>
    </row>
  </sheetData>
  <customSheetViews>
    <customSheetView guid="{9B008D34-F000-412D-B848-95502D7DC370}" showPageBreaks="1" printArea="1" view="pageBreakPreview">
      <selection activeCell="O2" sqref="O2"/>
      <rowBreaks count="1" manualBreakCount="1">
        <brk id="35" max="7" man="1"/>
      </rowBreaks>
      <pageMargins left="0.59055118110236227" right="0.59055118110236227" top="0.78740157480314965" bottom="0.59055118110236227" header="0.51181102362204722" footer="0.51181102362204722"/>
      <printOptions horizontalCentered="1"/>
      <pageSetup paperSize="9" scale="75" orientation="portrait" horizontalDpi="300" verticalDpi="300" r:id="rId1"/>
      <headerFooter alignWithMargins="0"/>
    </customSheetView>
  </customSheetViews>
  <mergeCells count="15">
    <mergeCell ref="B108:B109"/>
    <mergeCell ref="C108:C109"/>
    <mergeCell ref="D108:D109"/>
    <mergeCell ref="E108:G108"/>
    <mergeCell ref="H108:H109"/>
    <mergeCell ref="B4:B5"/>
    <mergeCell ref="C4:C5"/>
    <mergeCell ref="D4:D5"/>
    <mergeCell ref="E4:G4"/>
    <mergeCell ref="H4:H5"/>
    <mergeCell ref="B56:B57"/>
    <mergeCell ref="C56:C57"/>
    <mergeCell ref="D56:D57"/>
    <mergeCell ref="E56:G56"/>
    <mergeCell ref="H56:H57"/>
  </mergeCells>
  <phoneticPr fontId="2"/>
  <printOptions horizontalCentered="1" gridLinesSet="0"/>
  <pageMargins left="0.98425196850393704" right="0.98425196850393704" top="0.98425196850393704" bottom="0.98425196850393704" header="0.31496062992125984" footer="0.31496062992125984"/>
  <pageSetup paperSize="9" scale="47" fitToHeight="0" orientation="portrait" r:id="rId2"/>
  <rowBreaks count="2" manualBreakCount="2">
    <brk id="53" max="7" man="1"/>
    <brk id="10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G44"/>
  <sheetViews>
    <sheetView view="pageBreakPreview" zoomScaleNormal="100" zoomScaleSheetLayoutView="100" workbookViewId="0">
      <selection activeCell="B3" sqref="B3"/>
    </sheetView>
  </sheetViews>
  <sheetFormatPr defaultRowHeight="14.25"/>
  <cols>
    <col min="1" max="1" width="1.25" style="328" customWidth="1"/>
    <col min="2" max="2" width="25.625" style="328" customWidth="1"/>
    <col min="3" max="6" width="13.625" style="328" customWidth="1"/>
    <col min="7" max="7" width="30.625" style="328" customWidth="1"/>
    <col min="8" max="256" width="8.875" style="328"/>
    <col min="257" max="257" width="1.25" style="328" customWidth="1"/>
    <col min="258" max="258" width="25.625" style="328" customWidth="1"/>
    <col min="259" max="262" width="13.625" style="328" customWidth="1"/>
    <col min="263" max="263" width="30.625" style="328" customWidth="1"/>
    <col min="264" max="512" width="8.875" style="328"/>
    <col min="513" max="513" width="1.25" style="328" customWidth="1"/>
    <col min="514" max="514" width="25.625" style="328" customWidth="1"/>
    <col min="515" max="518" width="13.625" style="328" customWidth="1"/>
    <col min="519" max="519" width="30.625" style="328" customWidth="1"/>
    <col min="520" max="768" width="8.875" style="328"/>
    <col min="769" max="769" width="1.25" style="328" customWidth="1"/>
    <col min="770" max="770" width="25.625" style="328" customWidth="1"/>
    <col min="771" max="774" width="13.625" style="328" customWidth="1"/>
    <col min="775" max="775" width="30.625" style="328" customWidth="1"/>
    <col min="776" max="1024" width="8.875" style="328"/>
    <col min="1025" max="1025" width="1.25" style="328" customWidth="1"/>
    <col min="1026" max="1026" width="25.625" style="328" customWidth="1"/>
    <col min="1027" max="1030" width="13.625" style="328" customWidth="1"/>
    <col min="1031" max="1031" width="30.625" style="328" customWidth="1"/>
    <col min="1032" max="1280" width="8.875" style="328"/>
    <col min="1281" max="1281" width="1.25" style="328" customWidth="1"/>
    <col min="1282" max="1282" width="25.625" style="328" customWidth="1"/>
    <col min="1283" max="1286" width="13.625" style="328" customWidth="1"/>
    <col min="1287" max="1287" width="30.625" style="328" customWidth="1"/>
    <col min="1288" max="1536" width="8.875" style="328"/>
    <col min="1537" max="1537" width="1.25" style="328" customWidth="1"/>
    <col min="1538" max="1538" width="25.625" style="328" customWidth="1"/>
    <col min="1539" max="1542" width="13.625" style="328" customWidth="1"/>
    <col min="1543" max="1543" width="30.625" style="328" customWidth="1"/>
    <col min="1544" max="1792" width="8.875" style="328"/>
    <col min="1793" max="1793" width="1.25" style="328" customWidth="1"/>
    <col min="1794" max="1794" width="25.625" style="328" customWidth="1"/>
    <col min="1795" max="1798" width="13.625" style="328" customWidth="1"/>
    <col min="1799" max="1799" width="30.625" style="328" customWidth="1"/>
    <col min="1800" max="2048" width="8.875" style="328"/>
    <col min="2049" max="2049" width="1.25" style="328" customWidth="1"/>
    <col min="2050" max="2050" width="25.625" style="328" customWidth="1"/>
    <col min="2051" max="2054" width="13.625" style="328" customWidth="1"/>
    <col min="2055" max="2055" width="30.625" style="328" customWidth="1"/>
    <col min="2056" max="2304" width="8.875" style="328"/>
    <col min="2305" max="2305" width="1.25" style="328" customWidth="1"/>
    <col min="2306" max="2306" width="25.625" style="328" customWidth="1"/>
    <col min="2307" max="2310" width="13.625" style="328" customWidth="1"/>
    <col min="2311" max="2311" width="30.625" style="328" customWidth="1"/>
    <col min="2312" max="2560" width="8.875" style="328"/>
    <col min="2561" max="2561" width="1.25" style="328" customWidth="1"/>
    <col min="2562" max="2562" width="25.625" style="328" customWidth="1"/>
    <col min="2563" max="2566" width="13.625" style="328" customWidth="1"/>
    <col min="2567" max="2567" width="30.625" style="328" customWidth="1"/>
    <col min="2568" max="2816" width="8.875" style="328"/>
    <col min="2817" max="2817" width="1.25" style="328" customWidth="1"/>
    <col min="2818" max="2818" width="25.625" style="328" customWidth="1"/>
    <col min="2819" max="2822" width="13.625" style="328" customWidth="1"/>
    <col min="2823" max="2823" width="30.625" style="328" customWidth="1"/>
    <col min="2824" max="3072" width="8.875" style="328"/>
    <col min="3073" max="3073" width="1.25" style="328" customWidth="1"/>
    <col min="3074" max="3074" width="25.625" style="328" customWidth="1"/>
    <col min="3075" max="3078" width="13.625" style="328" customWidth="1"/>
    <col min="3079" max="3079" width="30.625" style="328" customWidth="1"/>
    <col min="3080" max="3328" width="8.875" style="328"/>
    <col min="3329" max="3329" width="1.25" style="328" customWidth="1"/>
    <col min="3330" max="3330" width="25.625" style="328" customWidth="1"/>
    <col min="3331" max="3334" width="13.625" style="328" customWidth="1"/>
    <col min="3335" max="3335" width="30.625" style="328" customWidth="1"/>
    <col min="3336" max="3584" width="8.875" style="328"/>
    <col min="3585" max="3585" width="1.25" style="328" customWidth="1"/>
    <col min="3586" max="3586" width="25.625" style="328" customWidth="1"/>
    <col min="3587" max="3590" width="13.625" style="328" customWidth="1"/>
    <col min="3591" max="3591" width="30.625" style="328" customWidth="1"/>
    <col min="3592" max="3840" width="8.875" style="328"/>
    <col min="3841" max="3841" width="1.25" style="328" customWidth="1"/>
    <col min="3842" max="3842" width="25.625" style="328" customWidth="1"/>
    <col min="3843" max="3846" width="13.625" style="328" customWidth="1"/>
    <col min="3847" max="3847" width="30.625" style="328" customWidth="1"/>
    <col min="3848" max="4096" width="8.875" style="328"/>
    <col min="4097" max="4097" width="1.25" style="328" customWidth="1"/>
    <col min="4098" max="4098" width="25.625" style="328" customWidth="1"/>
    <col min="4099" max="4102" width="13.625" style="328" customWidth="1"/>
    <col min="4103" max="4103" width="30.625" style="328" customWidth="1"/>
    <col min="4104" max="4352" width="8.875" style="328"/>
    <col min="4353" max="4353" width="1.25" style="328" customWidth="1"/>
    <col min="4354" max="4354" width="25.625" style="328" customWidth="1"/>
    <col min="4355" max="4358" width="13.625" style="328" customWidth="1"/>
    <col min="4359" max="4359" width="30.625" style="328" customWidth="1"/>
    <col min="4360" max="4608" width="8.875" style="328"/>
    <col min="4609" max="4609" width="1.25" style="328" customWidth="1"/>
    <col min="4610" max="4610" width="25.625" style="328" customWidth="1"/>
    <col min="4611" max="4614" width="13.625" style="328" customWidth="1"/>
    <col min="4615" max="4615" width="30.625" style="328" customWidth="1"/>
    <col min="4616" max="4864" width="8.875" style="328"/>
    <col min="4865" max="4865" width="1.25" style="328" customWidth="1"/>
    <col min="4866" max="4866" width="25.625" style="328" customWidth="1"/>
    <col min="4867" max="4870" width="13.625" style="328" customWidth="1"/>
    <col min="4871" max="4871" width="30.625" style="328" customWidth="1"/>
    <col min="4872" max="5120" width="8.875" style="328"/>
    <col min="5121" max="5121" width="1.25" style="328" customWidth="1"/>
    <col min="5122" max="5122" width="25.625" style="328" customWidth="1"/>
    <col min="5123" max="5126" width="13.625" style="328" customWidth="1"/>
    <col min="5127" max="5127" width="30.625" style="328" customWidth="1"/>
    <col min="5128" max="5376" width="8.875" style="328"/>
    <col min="5377" max="5377" width="1.25" style="328" customWidth="1"/>
    <col min="5378" max="5378" width="25.625" style="328" customWidth="1"/>
    <col min="5379" max="5382" width="13.625" style="328" customWidth="1"/>
    <col min="5383" max="5383" width="30.625" style="328" customWidth="1"/>
    <col min="5384" max="5632" width="8.875" style="328"/>
    <col min="5633" max="5633" width="1.25" style="328" customWidth="1"/>
    <col min="5634" max="5634" width="25.625" style="328" customWidth="1"/>
    <col min="5635" max="5638" width="13.625" style="328" customWidth="1"/>
    <col min="5639" max="5639" width="30.625" style="328" customWidth="1"/>
    <col min="5640" max="5888" width="8.875" style="328"/>
    <col min="5889" max="5889" width="1.25" style="328" customWidth="1"/>
    <col min="5890" max="5890" width="25.625" style="328" customWidth="1"/>
    <col min="5891" max="5894" width="13.625" style="328" customWidth="1"/>
    <col min="5895" max="5895" width="30.625" style="328" customWidth="1"/>
    <col min="5896" max="6144" width="8.875" style="328"/>
    <col min="6145" max="6145" width="1.25" style="328" customWidth="1"/>
    <col min="6146" max="6146" width="25.625" style="328" customWidth="1"/>
    <col min="6147" max="6150" width="13.625" style="328" customWidth="1"/>
    <col min="6151" max="6151" width="30.625" style="328" customWidth="1"/>
    <col min="6152" max="6400" width="8.875" style="328"/>
    <col min="6401" max="6401" width="1.25" style="328" customWidth="1"/>
    <col min="6402" max="6402" width="25.625" style="328" customWidth="1"/>
    <col min="6403" max="6406" width="13.625" style="328" customWidth="1"/>
    <col min="6407" max="6407" width="30.625" style="328" customWidth="1"/>
    <col min="6408" max="6656" width="8.875" style="328"/>
    <col min="6657" max="6657" width="1.25" style="328" customWidth="1"/>
    <col min="6658" max="6658" width="25.625" style="328" customWidth="1"/>
    <col min="6659" max="6662" width="13.625" style="328" customWidth="1"/>
    <col min="6663" max="6663" width="30.625" style="328" customWidth="1"/>
    <col min="6664" max="6912" width="8.875" style="328"/>
    <col min="6913" max="6913" width="1.25" style="328" customWidth="1"/>
    <col min="6914" max="6914" width="25.625" style="328" customWidth="1"/>
    <col min="6915" max="6918" width="13.625" style="328" customWidth="1"/>
    <col min="6919" max="6919" width="30.625" style="328" customWidth="1"/>
    <col min="6920" max="7168" width="8.875" style="328"/>
    <col min="7169" max="7169" width="1.25" style="328" customWidth="1"/>
    <col min="7170" max="7170" width="25.625" style="328" customWidth="1"/>
    <col min="7171" max="7174" width="13.625" style="328" customWidth="1"/>
    <col min="7175" max="7175" width="30.625" style="328" customWidth="1"/>
    <col min="7176" max="7424" width="8.875" style="328"/>
    <col min="7425" max="7425" width="1.25" style="328" customWidth="1"/>
    <col min="7426" max="7426" width="25.625" style="328" customWidth="1"/>
    <col min="7427" max="7430" width="13.625" style="328" customWidth="1"/>
    <col min="7431" max="7431" width="30.625" style="328" customWidth="1"/>
    <col min="7432" max="7680" width="8.875" style="328"/>
    <col min="7681" max="7681" width="1.25" style="328" customWidth="1"/>
    <col min="7682" max="7682" width="25.625" style="328" customWidth="1"/>
    <col min="7683" max="7686" width="13.625" style="328" customWidth="1"/>
    <col min="7687" max="7687" width="30.625" style="328" customWidth="1"/>
    <col min="7688" max="7936" width="8.875" style="328"/>
    <col min="7937" max="7937" width="1.25" style="328" customWidth="1"/>
    <col min="7938" max="7938" width="25.625" style="328" customWidth="1"/>
    <col min="7939" max="7942" width="13.625" style="328" customWidth="1"/>
    <col min="7943" max="7943" width="30.625" style="328" customWidth="1"/>
    <col min="7944" max="8192" width="8.875" style="328"/>
    <col min="8193" max="8193" width="1.25" style="328" customWidth="1"/>
    <col min="8194" max="8194" width="25.625" style="328" customWidth="1"/>
    <col min="8195" max="8198" width="13.625" style="328" customWidth="1"/>
    <col min="8199" max="8199" width="30.625" style="328" customWidth="1"/>
    <col min="8200" max="8448" width="8.875" style="328"/>
    <col min="8449" max="8449" width="1.25" style="328" customWidth="1"/>
    <col min="8450" max="8450" width="25.625" style="328" customWidth="1"/>
    <col min="8451" max="8454" width="13.625" style="328" customWidth="1"/>
    <col min="8455" max="8455" width="30.625" style="328" customWidth="1"/>
    <col min="8456" max="8704" width="8.875" style="328"/>
    <col min="8705" max="8705" width="1.25" style="328" customWidth="1"/>
    <col min="8706" max="8706" width="25.625" style="328" customWidth="1"/>
    <col min="8707" max="8710" width="13.625" style="328" customWidth="1"/>
    <col min="8711" max="8711" width="30.625" style="328" customWidth="1"/>
    <col min="8712" max="8960" width="8.875" style="328"/>
    <col min="8961" max="8961" width="1.25" style="328" customWidth="1"/>
    <col min="8962" max="8962" width="25.625" style="328" customWidth="1"/>
    <col min="8963" max="8966" width="13.625" style="328" customWidth="1"/>
    <col min="8967" max="8967" width="30.625" style="328" customWidth="1"/>
    <col min="8968" max="9216" width="8.875" style="328"/>
    <col min="9217" max="9217" width="1.25" style="328" customWidth="1"/>
    <col min="9218" max="9218" width="25.625" style="328" customWidth="1"/>
    <col min="9219" max="9222" width="13.625" style="328" customWidth="1"/>
    <col min="9223" max="9223" width="30.625" style="328" customWidth="1"/>
    <col min="9224" max="9472" width="8.875" style="328"/>
    <col min="9473" max="9473" width="1.25" style="328" customWidth="1"/>
    <col min="9474" max="9474" width="25.625" style="328" customWidth="1"/>
    <col min="9475" max="9478" width="13.625" style="328" customWidth="1"/>
    <col min="9479" max="9479" width="30.625" style="328" customWidth="1"/>
    <col min="9480" max="9728" width="8.875" style="328"/>
    <col min="9729" max="9729" width="1.25" style="328" customWidth="1"/>
    <col min="9730" max="9730" width="25.625" style="328" customWidth="1"/>
    <col min="9731" max="9734" width="13.625" style="328" customWidth="1"/>
    <col min="9735" max="9735" width="30.625" style="328" customWidth="1"/>
    <col min="9736" max="9984" width="8.875" style="328"/>
    <col min="9985" max="9985" width="1.25" style="328" customWidth="1"/>
    <col min="9986" max="9986" width="25.625" style="328" customWidth="1"/>
    <col min="9987" max="9990" width="13.625" style="328" customWidth="1"/>
    <col min="9991" max="9991" width="30.625" style="328" customWidth="1"/>
    <col min="9992" max="10240" width="8.875" style="328"/>
    <col min="10241" max="10241" width="1.25" style="328" customWidth="1"/>
    <col min="10242" max="10242" width="25.625" style="328" customWidth="1"/>
    <col min="10243" max="10246" width="13.625" style="328" customWidth="1"/>
    <col min="10247" max="10247" width="30.625" style="328" customWidth="1"/>
    <col min="10248" max="10496" width="8.875" style="328"/>
    <col min="10497" max="10497" width="1.25" style="328" customWidth="1"/>
    <col min="10498" max="10498" width="25.625" style="328" customWidth="1"/>
    <col min="10499" max="10502" width="13.625" style="328" customWidth="1"/>
    <col min="10503" max="10503" width="30.625" style="328" customWidth="1"/>
    <col min="10504" max="10752" width="8.875" style="328"/>
    <col min="10753" max="10753" width="1.25" style="328" customWidth="1"/>
    <col min="10754" max="10754" width="25.625" style="328" customWidth="1"/>
    <col min="10755" max="10758" width="13.625" style="328" customWidth="1"/>
    <col min="10759" max="10759" width="30.625" style="328" customWidth="1"/>
    <col min="10760" max="11008" width="8.875" style="328"/>
    <col min="11009" max="11009" width="1.25" style="328" customWidth="1"/>
    <col min="11010" max="11010" width="25.625" style="328" customWidth="1"/>
    <col min="11011" max="11014" width="13.625" style="328" customWidth="1"/>
    <col min="11015" max="11015" width="30.625" style="328" customWidth="1"/>
    <col min="11016" max="11264" width="8.875" style="328"/>
    <col min="11265" max="11265" width="1.25" style="328" customWidth="1"/>
    <col min="11266" max="11266" width="25.625" style="328" customWidth="1"/>
    <col min="11267" max="11270" width="13.625" style="328" customWidth="1"/>
    <col min="11271" max="11271" width="30.625" style="328" customWidth="1"/>
    <col min="11272" max="11520" width="8.875" style="328"/>
    <col min="11521" max="11521" width="1.25" style="328" customWidth="1"/>
    <col min="11522" max="11522" width="25.625" style="328" customWidth="1"/>
    <col min="11523" max="11526" width="13.625" style="328" customWidth="1"/>
    <col min="11527" max="11527" width="30.625" style="328" customWidth="1"/>
    <col min="11528" max="11776" width="8.875" style="328"/>
    <col min="11777" max="11777" width="1.25" style="328" customWidth="1"/>
    <col min="11778" max="11778" width="25.625" style="328" customWidth="1"/>
    <col min="11779" max="11782" width="13.625" style="328" customWidth="1"/>
    <col min="11783" max="11783" width="30.625" style="328" customWidth="1"/>
    <col min="11784" max="12032" width="8.875" style="328"/>
    <col min="12033" max="12033" width="1.25" style="328" customWidth="1"/>
    <col min="12034" max="12034" width="25.625" style="328" customWidth="1"/>
    <col min="12035" max="12038" width="13.625" style="328" customWidth="1"/>
    <col min="12039" max="12039" width="30.625" style="328" customWidth="1"/>
    <col min="12040" max="12288" width="8.875" style="328"/>
    <col min="12289" max="12289" width="1.25" style="328" customWidth="1"/>
    <col min="12290" max="12290" width="25.625" style="328" customWidth="1"/>
    <col min="12291" max="12294" width="13.625" style="328" customWidth="1"/>
    <col min="12295" max="12295" width="30.625" style="328" customWidth="1"/>
    <col min="12296" max="12544" width="8.875" style="328"/>
    <col min="12545" max="12545" width="1.25" style="328" customWidth="1"/>
    <col min="12546" max="12546" width="25.625" style="328" customWidth="1"/>
    <col min="12547" max="12550" width="13.625" style="328" customWidth="1"/>
    <col min="12551" max="12551" width="30.625" style="328" customWidth="1"/>
    <col min="12552" max="12800" width="8.875" style="328"/>
    <col min="12801" max="12801" width="1.25" style="328" customWidth="1"/>
    <col min="12802" max="12802" width="25.625" style="328" customWidth="1"/>
    <col min="12803" max="12806" width="13.625" style="328" customWidth="1"/>
    <col min="12807" max="12807" width="30.625" style="328" customWidth="1"/>
    <col min="12808" max="13056" width="8.875" style="328"/>
    <col min="13057" max="13057" width="1.25" style="328" customWidth="1"/>
    <col min="13058" max="13058" width="25.625" style="328" customWidth="1"/>
    <col min="13059" max="13062" width="13.625" style="328" customWidth="1"/>
    <col min="13063" max="13063" width="30.625" style="328" customWidth="1"/>
    <col min="13064" max="13312" width="8.875" style="328"/>
    <col min="13313" max="13313" width="1.25" style="328" customWidth="1"/>
    <col min="13314" max="13314" width="25.625" style="328" customWidth="1"/>
    <col min="13315" max="13318" width="13.625" style="328" customWidth="1"/>
    <col min="13319" max="13319" width="30.625" style="328" customWidth="1"/>
    <col min="13320" max="13568" width="8.875" style="328"/>
    <col min="13569" max="13569" width="1.25" style="328" customWidth="1"/>
    <col min="13570" max="13570" width="25.625" style="328" customWidth="1"/>
    <col min="13571" max="13574" width="13.625" style="328" customWidth="1"/>
    <col min="13575" max="13575" width="30.625" style="328" customWidth="1"/>
    <col min="13576" max="13824" width="8.875" style="328"/>
    <col min="13825" max="13825" width="1.25" style="328" customWidth="1"/>
    <col min="13826" max="13826" width="25.625" style="328" customWidth="1"/>
    <col min="13827" max="13830" width="13.625" style="328" customWidth="1"/>
    <col min="13831" max="13831" width="30.625" style="328" customWidth="1"/>
    <col min="13832" max="14080" width="8.875" style="328"/>
    <col min="14081" max="14081" width="1.25" style="328" customWidth="1"/>
    <col min="14082" max="14082" width="25.625" style="328" customWidth="1"/>
    <col min="14083" max="14086" width="13.625" style="328" customWidth="1"/>
    <col min="14087" max="14087" width="30.625" style="328" customWidth="1"/>
    <col min="14088" max="14336" width="8.875" style="328"/>
    <col min="14337" max="14337" width="1.25" style="328" customWidth="1"/>
    <col min="14338" max="14338" width="25.625" style="328" customWidth="1"/>
    <col min="14339" max="14342" width="13.625" style="328" customWidth="1"/>
    <col min="14343" max="14343" width="30.625" style="328" customWidth="1"/>
    <col min="14344" max="14592" width="8.875" style="328"/>
    <col min="14593" max="14593" width="1.25" style="328" customWidth="1"/>
    <col min="14594" max="14594" width="25.625" style="328" customWidth="1"/>
    <col min="14595" max="14598" width="13.625" style="328" customWidth="1"/>
    <col min="14599" max="14599" width="30.625" style="328" customWidth="1"/>
    <col min="14600" max="14848" width="8.875" style="328"/>
    <col min="14849" max="14849" width="1.25" style="328" customWidth="1"/>
    <col min="14850" max="14850" width="25.625" style="328" customWidth="1"/>
    <col min="14851" max="14854" width="13.625" style="328" customWidth="1"/>
    <col min="14855" max="14855" width="30.625" style="328" customWidth="1"/>
    <col min="14856" max="15104" width="8.875" style="328"/>
    <col min="15105" max="15105" width="1.25" style="328" customWidth="1"/>
    <col min="15106" max="15106" width="25.625" style="328" customWidth="1"/>
    <col min="15107" max="15110" width="13.625" style="328" customWidth="1"/>
    <col min="15111" max="15111" width="30.625" style="328" customWidth="1"/>
    <col min="15112" max="15360" width="8.875" style="328"/>
    <col min="15361" max="15361" width="1.25" style="328" customWidth="1"/>
    <col min="15362" max="15362" width="25.625" style="328" customWidth="1"/>
    <col min="15363" max="15366" width="13.625" style="328" customWidth="1"/>
    <col min="15367" max="15367" width="30.625" style="328" customWidth="1"/>
    <col min="15368" max="15616" width="8.875" style="328"/>
    <col min="15617" max="15617" width="1.25" style="328" customWidth="1"/>
    <col min="15618" max="15618" width="25.625" style="328" customWidth="1"/>
    <col min="15619" max="15622" width="13.625" style="328" customWidth="1"/>
    <col min="15623" max="15623" width="30.625" style="328" customWidth="1"/>
    <col min="15624" max="15872" width="8.875" style="328"/>
    <col min="15873" max="15873" width="1.25" style="328" customWidth="1"/>
    <col min="15874" max="15874" width="25.625" style="328" customWidth="1"/>
    <col min="15875" max="15878" width="13.625" style="328" customWidth="1"/>
    <col min="15879" max="15879" width="30.625" style="328" customWidth="1"/>
    <col min="15880" max="16128" width="8.875" style="328"/>
    <col min="16129" max="16129" width="1.25" style="328" customWidth="1"/>
    <col min="16130" max="16130" width="25.625" style="328" customWidth="1"/>
    <col min="16131" max="16134" width="13.625" style="328" customWidth="1"/>
    <col min="16135" max="16135" width="30.625" style="328" customWidth="1"/>
    <col min="16136" max="16384" width="8.875" style="328"/>
  </cols>
  <sheetData>
    <row r="1" spans="1:7" s="327" customFormat="1" ht="17.25" customHeight="1">
      <c r="B1" s="309"/>
      <c r="C1" s="309"/>
      <c r="D1" s="309"/>
      <c r="E1" s="309"/>
      <c r="F1" s="309"/>
      <c r="G1" s="340" t="s">
        <v>730</v>
      </c>
    </row>
    <row r="2" spans="1:7" ht="20.100000000000001" customHeight="1">
      <c r="A2" s="327"/>
      <c r="B2" s="412" t="s">
        <v>792</v>
      </c>
      <c r="C2" s="310"/>
      <c r="D2" s="310"/>
      <c r="E2" s="310"/>
      <c r="F2" s="310"/>
      <c r="G2" s="310"/>
    </row>
    <row r="3" spans="1:7" s="327" customFormat="1" ht="17.25" customHeight="1">
      <c r="B3" s="309"/>
      <c r="C3" s="309"/>
      <c r="D3" s="309"/>
      <c r="E3" s="309"/>
      <c r="F3" s="309"/>
      <c r="G3" s="309"/>
    </row>
    <row r="4" spans="1:7" ht="18" customHeight="1">
      <c r="A4" s="327"/>
      <c r="B4" s="497" t="s">
        <v>693</v>
      </c>
      <c r="C4" s="497" t="s">
        <v>714</v>
      </c>
      <c r="D4" s="497" t="s">
        <v>694</v>
      </c>
      <c r="E4" s="497" t="s">
        <v>740</v>
      </c>
      <c r="F4" s="497" t="s">
        <v>696</v>
      </c>
      <c r="G4" s="497" t="s">
        <v>697</v>
      </c>
    </row>
    <row r="5" spans="1:7" ht="18" customHeight="1">
      <c r="A5" s="327"/>
      <c r="B5" s="498"/>
      <c r="C5" s="498"/>
      <c r="D5" s="498"/>
      <c r="E5" s="498"/>
      <c r="F5" s="498"/>
      <c r="G5" s="498"/>
    </row>
    <row r="6" spans="1:7" ht="18" customHeight="1">
      <c r="A6" s="327"/>
      <c r="B6" s="313"/>
      <c r="C6" s="314"/>
      <c r="D6" s="314" t="s">
        <v>716</v>
      </c>
      <c r="E6" s="314" t="s">
        <v>717</v>
      </c>
      <c r="F6" s="314" t="s">
        <v>10</v>
      </c>
      <c r="G6" s="315"/>
    </row>
    <row r="7" spans="1:7" ht="9.9499999999999993" customHeight="1">
      <c r="A7" s="327"/>
      <c r="B7" s="329"/>
      <c r="C7" s="330"/>
      <c r="D7" s="330"/>
      <c r="E7" s="330"/>
      <c r="F7" s="330"/>
      <c r="G7" s="331"/>
    </row>
    <row r="8" spans="1:7" ht="30" customHeight="1">
      <c r="A8" s="327"/>
      <c r="B8" s="319" t="s">
        <v>718</v>
      </c>
      <c r="C8" s="319"/>
      <c r="D8" s="320">
        <f>SUM(D9:D11)</f>
        <v>0</v>
      </c>
      <c r="E8" s="320">
        <f>SUM(E9:E11)</f>
        <v>0</v>
      </c>
      <c r="F8" s="320">
        <f>SUM(F9:F11)</f>
        <v>0</v>
      </c>
      <c r="G8" s="319"/>
    </row>
    <row r="9" spans="1:7" ht="30" customHeight="1">
      <c r="A9" s="327"/>
      <c r="B9" s="319"/>
      <c r="C9" s="319" t="s">
        <v>719</v>
      </c>
      <c r="D9" s="320"/>
      <c r="E9" s="320"/>
      <c r="F9" s="320"/>
      <c r="G9" s="319"/>
    </row>
    <row r="10" spans="1:7" ht="30" customHeight="1">
      <c r="A10" s="327"/>
      <c r="B10" s="319"/>
      <c r="C10" s="319" t="s">
        <v>705</v>
      </c>
      <c r="D10" s="320"/>
      <c r="E10" s="320"/>
      <c r="F10" s="320"/>
      <c r="G10" s="319"/>
    </row>
    <row r="11" spans="1:7" ht="30" customHeight="1">
      <c r="A11" s="327"/>
      <c r="B11" s="319"/>
      <c r="C11" s="319" t="s">
        <v>720</v>
      </c>
      <c r="D11" s="320"/>
      <c r="E11" s="320"/>
      <c r="F11" s="320"/>
      <c r="G11" s="319"/>
    </row>
    <row r="12" spans="1:7" ht="9.9499999999999993" customHeight="1">
      <c r="A12" s="327"/>
      <c r="B12" s="319"/>
      <c r="C12" s="319"/>
      <c r="D12" s="320"/>
      <c r="E12" s="320"/>
      <c r="F12" s="320"/>
      <c r="G12" s="319"/>
    </row>
    <row r="13" spans="1:7" ht="30" customHeight="1">
      <c r="A13" s="327"/>
      <c r="B13" s="319" t="s">
        <v>721</v>
      </c>
      <c r="C13" s="319"/>
      <c r="D13" s="320">
        <f>SUM(D14:D16)</f>
        <v>0</v>
      </c>
      <c r="E13" s="320">
        <f>SUM(E14:E16)</f>
        <v>0</v>
      </c>
      <c r="F13" s="320">
        <f>SUM(F14:F16)</f>
        <v>0</v>
      </c>
      <c r="G13" s="319"/>
    </row>
    <row r="14" spans="1:7" ht="30" customHeight="1">
      <c r="A14" s="327"/>
      <c r="B14" s="319"/>
      <c r="C14" s="319" t="s">
        <v>719</v>
      </c>
      <c r="D14" s="320"/>
      <c r="E14" s="320"/>
      <c r="F14" s="320"/>
      <c r="G14" s="319"/>
    </row>
    <row r="15" spans="1:7" ht="30" customHeight="1">
      <c r="A15" s="327"/>
      <c r="B15" s="319"/>
      <c r="C15" s="319" t="s">
        <v>705</v>
      </c>
      <c r="D15" s="320"/>
      <c r="E15" s="320"/>
      <c r="F15" s="320"/>
      <c r="G15" s="319"/>
    </row>
    <row r="16" spans="1:7" ht="30" customHeight="1">
      <c r="A16" s="327"/>
      <c r="B16" s="319"/>
      <c r="C16" s="319" t="s">
        <v>720</v>
      </c>
      <c r="D16" s="320"/>
      <c r="E16" s="320"/>
      <c r="F16" s="320"/>
      <c r="G16" s="319"/>
    </row>
    <row r="17" spans="1:7" ht="9.9499999999999993" customHeight="1">
      <c r="A17" s="327"/>
      <c r="B17" s="319"/>
      <c r="C17" s="319"/>
      <c r="D17" s="320"/>
      <c r="E17" s="320"/>
      <c r="F17" s="320"/>
      <c r="G17" s="319"/>
    </row>
    <row r="18" spans="1:7" ht="30" customHeight="1">
      <c r="A18" s="327"/>
      <c r="B18" s="319" t="s">
        <v>722</v>
      </c>
      <c r="C18" s="319"/>
      <c r="D18" s="320">
        <f>SUM(D19:D21)</f>
        <v>0</v>
      </c>
      <c r="E18" s="320">
        <f>SUM(E19:E21)</f>
        <v>0</v>
      </c>
      <c r="F18" s="320">
        <f>SUM(F19:F21)</f>
        <v>0</v>
      </c>
      <c r="G18" s="319"/>
    </row>
    <row r="19" spans="1:7" ht="30" customHeight="1">
      <c r="A19" s="327"/>
      <c r="B19" s="319"/>
      <c r="C19" s="319" t="s">
        <v>719</v>
      </c>
      <c r="D19" s="320"/>
      <c r="E19" s="320"/>
      <c r="F19" s="320"/>
      <c r="G19" s="319"/>
    </row>
    <row r="20" spans="1:7" ht="30" customHeight="1">
      <c r="A20" s="327"/>
      <c r="B20" s="319"/>
      <c r="C20" s="319" t="s">
        <v>705</v>
      </c>
      <c r="D20" s="320"/>
      <c r="E20" s="320"/>
      <c r="F20" s="320"/>
      <c r="G20" s="319"/>
    </row>
    <row r="21" spans="1:7" ht="30" customHeight="1">
      <c r="A21" s="327"/>
      <c r="B21" s="332"/>
      <c r="C21" s="319" t="s">
        <v>720</v>
      </c>
      <c r="D21" s="320"/>
      <c r="E21" s="320"/>
      <c r="F21" s="320"/>
      <c r="G21" s="319"/>
    </row>
    <row r="22" spans="1:7" ht="9.9499999999999993" customHeight="1">
      <c r="A22" s="327"/>
      <c r="B22" s="332"/>
      <c r="C22" s="319"/>
      <c r="D22" s="320"/>
      <c r="E22" s="320"/>
      <c r="F22" s="320"/>
      <c r="G22" s="319"/>
    </row>
    <row r="23" spans="1:7" ht="30" customHeight="1">
      <c r="A23" s="327"/>
      <c r="B23" s="321" t="s">
        <v>723</v>
      </c>
      <c r="C23" s="319"/>
      <c r="D23" s="320">
        <f>SUM(D24:D26)</f>
        <v>0</v>
      </c>
      <c r="E23" s="320">
        <f>SUM(E24:E26)</f>
        <v>0</v>
      </c>
      <c r="F23" s="320">
        <f>SUM(F24:F26)</f>
        <v>0</v>
      </c>
      <c r="G23" s="319"/>
    </row>
    <row r="24" spans="1:7" ht="30" customHeight="1">
      <c r="A24" s="327"/>
      <c r="B24" s="321"/>
      <c r="C24" s="319" t="s">
        <v>719</v>
      </c>
      <c r="D24" s="320"/>
      <c r="E24" s="320"/>
      <c r="F24" s="320"/>
      <c r="G24" s="319"/>
    </row>
    <row r="25" spans="1:7" ht="30" customHeight="1">
      <c r="A25" s="327"/>
      <c r="B25" s="321"/>
      <c r="C25" s="319" t="s">
        <v>705</v>
      </c>
      <c r="D25" s="320"/>
      <c r="E25" s="320"/>
      <c r="F25" s="320"/>
      <c r="G25" s="319"/>
    </row>
    <row r="26" spans="1:7" ht="30" customHeight="1">
      <c r="A26" s="327"/>
      <c r="B26" s="319"/>
      <c r="C26" s="319" t="s">
        <v>720</v>
      </c>
      <c r="D26" s="320"/>
      <c r="E26" s="320"/>
      <c r="F26" s="320"/>
      <c r="G26" s="319"/>
    </row>
    <row r="27" spans="1:7" ht="9.9499999999999993" customHeight="1">
      <c r="A27" s="327"/>
      <c r="B27" s="319"/>
      <c r="C27" s="319"/>
      <c r="D27" s="320"/>
      <c r="E27" s="320"/>
      <c r="F27" s="320"/>
      <c r="G27" s="319"/>
    </row>
    <row r="28" spans="1:7" ht="30" customHeight="1">
      <c r="A28" s="327"/>
      <c r="B28" s="321" t="s">
        <v>724</v>
      </c>
      <c r="C28" s="319"/>
      <c r="D28" s="320">
        <f>SUM(D29:D31)</f>
        <v>0</v>
      </c>
      <c r="E28" s="320">
        <f>SUM(E29:E31)</f>
        <v>0</v>
      </c>
      <c r="F28" s="320">
        <f>SUM(F29:F31)</f>
        <v>0</v>
      </c>
      <c r="G28" s="319"/>
    </row>
    <row r="29" spans="1:7" ht="30" customHeight="1">
      <c r="A29" s="327"/>
      <c r="B29" s="321"/>
      <c r="C29" s="319" t="s">
        <v>719</v>
      </c>
      <c r="D29" s="320"/>
      <c r="E29" s="320"/>
      <c r="F29" s="320"/>
      <c r="G29" s="319"/>
    </row>
    <row r="30" spans="1:7" ht="30" customHeight="1">
      <c r="A30" s="327"/>
      <c r="B30" s="321"/>
      <c r="C30" s="319" t="s">
        <v>705</v>
      </c>
      <c r="D30" s="320"/>
      <c r="E30" s="320"/>
      <c r="F30" s="320"/>
      <c r="G30" s="319"/>
    </row>
    <row r="31" spans="1:7" ht="30" customHeight="1">
      <c r="A31" s="327"/>
      <c r="B31" s="319"/>
      <c r="C31" s="319" t="s">
        <v>720</v>
      </c>
      <c r="D31" s="320"/>
      <c r="E31" s="320"/>
      <c r="F31" s="320"/>
      <c r="G31" s="319"/>
    </row>
    <row r="32" spans="1:7" ht="9.9499999999999993" customHeight="1">
      <c r="A32" s="327"/>
      <c r="B32" s="319"/>
      <c r="C32" s="319"/>
      <c r="D32" s="320"/>
      <c r="E32" s="320"/>
      <c r="F32" s="320"/>
      <c r="G32" s="319"/>
    </row>
    <row r="33" spans="1:7" ht="30" customHeight="1">
      <c r="A33" s="327"/>
      <c r="B33" s="321" t="s">
        <v>725</v>
      </c>
      <c r="C33" s="319"/>
      <c r="D33" s="320">
        <f>SUM(D34:D36)</f>
        <v>0</v>
      </c>
      <c r="E33" s="320">
        <f>SUM(E34:E36)</f>
        <v>0</v>
      </c>
      <c r="F33" s="320">
        <f>SUM(F34:F36)</f>
        <v>0</v>
      </c>
      <c r="G33" s="319"/>
    </row>
    <row r="34" spans="1:7" ht="30" customHeight="1">
      <c r="A34" s="327"/>
      <c r="B34" s="321"/>
      <c r="C34" s="319" t="s">
        <v>719</v>
      </c>
      <c r="D34" s="320"/>
      <c r="E34" s="320"/>
      <c r="F34" s="320"/>
      <c r="G34" s="319"/>
    </row>
    <row r="35" spans="1:7" ht="30" customHeight="1">
      <c r="A35" s="327"/>
      <c r="B35" s="321"/>
      <c r="C35" s="319" t="s">
        <v>705</v>
      </c>
      <c r="D35" s="320"/>
      <c r="E35" s="320"/>
      <c r="F35" s="320"/>
      <c r="G35" s="319"/>
    </row>
    <row r="36" spans="1:7" ht="30" customHeight="1">
      <c r="A36" s="327"/>
      <c r="B36" s="319"/>
      <c r="C36" s="319" t="s">
        <v>720</v>
      </c>
      <c r="D36" s="320"/>
      <c r="E36" s="320"/>
      <c r="F36" s="320"/>
      <c r="G36" s="319"/>
    </row>
    <row r="37" spans="1:7" ht="9.9499999999999993" customHeight="1">
      <c r="A37" s="327"/>
      <c r="B37" s="319"/>
      <c r="C37" s="319"/>
      <c r="D37" s="320"/>
      <c r="E37" s="320"/>
      <c r="F37" s="320"/>
      <c r="G37" s="319"/>
    </row>
    <row r="38" spans="1:7" ht="30" customHeight="1">
      <c r="A38" s="327"/>
      <c r="B38" s="319" t="s">
        <v>726</v>
      </c>
      <c r="C38" s="319"/>
      <c r="D38" s="320">
        <f>SUM(D39:D41)</f>
        <v>0</v>
      </c>
      <c r="E38" s="320">
        <f>SUM(E39:E41)</f>
        <v>0</v>
      </c>
      <c r="F38" s="320">
        <f>SUM(F39:F41)</f>
        <v>0</v>
      </c>
      <c r="G38" s="319"/>
    </row>
    <row r="39" spans="1:7" ht="30" customHeight="1">
      <c r="A39" s="327"/>
      <c r="B39" s="319"/>
      <c r="C39" s="319" t="s">
        <v>719</v>
      </c>
      <c r="D39" s="320"/>
      <c r="E39" s="320"/>
      <c r="F39" s="320"/>
      <c r="G39" s="319"/>
    </row>
    <row r="40" spans="1:7" ht="30" customHeight="1">
      <c r="A40" s="327"/>
      <c r="B40" s="319"/>
      <c r="C40" s="319" t="s">
        <v>705</v>
      </c>
      <c r="D40" s="320"/>
      <c r="E40" s="320"/>
      <c r="F40" s="320"/>
      <c r="G40" s="319"/>
    </row>
    <row r="41" spans="1:7" ht="30" customHeight="1">
      <c r="A41" s="327"/>
      <c r="B41" s="319"/>
      <c r="C41" s="319" t="s">
        <v>720</v>
      </c>
      <c r="D41" s="320"/>
      <c r="E41" s="320"/>
      <c r="F41" s="320"/>
      <c r="G41" s="319"/>
    </row>
    <row r="42" spans="1:7" ht="9.9499999999999993" customHeight="1">
      <c r="A42" s="327"/>
      <c r="B42" s="329"/>
      <c r="C42" s="330"/>
      <c r="D42" s="333"/>
      <c r="E42" s="333"/>
      <c r="F42" s="333"/>
      <c r="G42" s="330"/>
    </row>
    <row r="43" spans="1:7" ht="20.100000000000001" customHeight="1">
      <c r="A43" s="327"/>
      <c r="B43" s="334" t="s">
        <v>712</v>
      </c>
      <c r="C43" s="319"/>
      <c r="D43" s="320">
        <f>SUM(D8,D13,D18,D23,D28,D33,D38)</f>
        <v>0</v>
      </c>
      <c r="E43" s="320">
        <f>SUM(E8,E13,E18,E23,E28,E33,E38)</f>
        <v>0</v>
      </c>
      <c r="F43" s="320">
        <f>SUM(F8,F13,F18,F23,F28,F33,F38)</f>
        <v>0</v>
      </c>
      <c r="G43" s="319"/>
    </row>
    <row r="44" spans="1:7" ht="9.9499999999999993" customHeight="1"/>
  </sheetData>
  <customSheetViews>
    <customSheetView guid="{9B008D34-F000-412D-B848-95502D7DC370}" showPageBreaks="1" printArea="1" view="pageBreakPreview">
      <selection activeCell="G10" sqref="G10"/>
      <pageMargins left="0.59055118110236227" right="0.59055118110236227" top="0.78740157480314965" bottom="0.59055118110236227" header="0.51181102362204722" footer="0.51181102362204722"/>
      <printOptions horizontalCentered="1"/>
      <pageSetup paperSize="9" scale="75" orientation="portrait" horizontalDpi="300" verticalDpi="300" r:id="rId1"/>
      <headerFooter alignWithMargins="0"/>
    </customSheetView>
  </customSheetViews>
  <mergeCells count="6">
    <mergeCell ref="G4:G5"/>
    <mergeCell ref="B4:B5"/>
    <mergeCell ref="C4:C5"/>
    <mergeCell ref="D4:D5"/>
    <mergeCell ref="E4:E5"/>
    <mergeCell ref="F4:F5"/>
  </mergeCells>
  <phoneticPr fontId="2"/>
  <printOptions horizontalCentered="1" gridLinesSet="0"/>
  <pageMargins left="0.98425196850393704" right="0.98425196850393704" top="0.98425196850393704" bottom="0.98425196850393704" header="0.31496062992125984" footer="0.31496062992125984"/>
  <pageSetup paperSize="9" scale="72"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A1:I13"/>
  <sheetViews>
    <sheetView view="pageBreakPreview" zoomScaleNormal="100" zoomScaleSheetLayoutView="100" workbookViewId="0">
      <selection activeCell="E22" sqref="E22"/>
    </sheetView>
  </sheetViews>
  <sheetFormatPr defaultRowHeight="14.25"/>
  <cols>
    <col min="1" max="1" width="1.25" style="338" customWidth="1"/>
    <col min="2" max="2" width="29.875" style="338" customWidth="1"/>
    <col min="3" max="3" width="21.5" style="338" customWidth="1"/>
    <col min="4" max="4" width="21" style="338" customWidth="1"/>
    <col min="5" max="5" width="25.125" style="338" customWidth="1"/>
    <col min="6" max="6" width="24.75" style="338" customWidth="1"/>
    <col min="7" max="8" width="23.625" style="338" customWidth="1"/>
    <col min="9" max="9" width="25.875" style="338" customWidth="1"/>
    <col min="10" max="255" width="8.875" style="338"/>
    <col min="256" max="256" width="1.25" style="338" customWidth="1"/>
    <col min="257" max="257" width="25.625" style="338" customWidth="1"/>
    <col min="258" max="261" width="13.625" style="338" customWidth="1"/>
    <col min="262" max="262" width="30.625" style="338" customWidth="1"/>
    <col min="263" max="511" width="8.875" style="338"/>
    <col min="512" max="512" width="1.25" style="338" customWidth="1"/>
    <col min="513" max="513" width="25.625" style="338" customWidth="1"/>
    <col min="514" max="517" width="13.625" style="338" customWidth="1"/>
    <col min="518" max="518" width="30.625" style="338" customWidth="1"/>
    <col min="519" max="767" width="8.875" style="338"/>
    <col min="768" max="768" width="1.25" style="338" customWidth="1"/>
    <col min="769" max="769" width="25.625" style="338" customWidth="1"/>
    <col min="770" max="773" width="13.625" style="338" customWidth="1"/>
    <col min="774" max="774" width="30.625" style="338" customWidth="1"/>
    <col min="775" max="1023" width="8.875" style="338"/>
    <col min="1024" max="1024" width="1.25" style="338" customWidth="1"/>
    <col min="1025" max="1025" width="25.625" style="338" customWidth="1"/>
    <col min="1026" max="1029" width="13.625" style="338" customWidth="1"/>
    <col min="1030" max="1030" width="30.625" style="338" customWidth="1"/>
    <col min="1031" max="1279" width="8.875" style="338"/>
    <col min="1280" max="1280" width="1.25" style="338" customWidth="1"/>
    <col min="1281" max="1281" width="25.625" style="338" customWidth="1"/>
    <col min="1282" max="1285" width="13.625" style="338" customWidth="1"/>
    <col min="1286" max="1286" width="30.625" style="338" customWidth="1"/>
    <col min="1287" max="1535" width="8.875" style="338"/>
    <col min="1536" max="1536" width="1.25" style="338" customWidth="1"/>
    <col min="1537" max="1537" width="25.625" style="338" customWidth="1"/>
    <col min="1538" max="1541" width="13.625" style="338" customWidth="1"/>
    <col min="1542" max="1542" width="30.625" style="338" customWidth="1"/>
    <col min="1543" max="1791" width="8.875" style="338"/>
    <col min="1792" max="1792" width="1.25" style="338" customWidth="1"/>
    <col min="1793" max="1793" width="25.625" style="338" customWidth="1"/>
    <col min="1794" max="1797" width="13.625" style="338" customWidth="1"/>
    <col min="1798" max="1798" width="30.625" style="338" customWidth="1"/>
    <col min="1799" max="2047" width="8.875" style="338"/>
    <col min="2048" max="2048" width="1.25" style="338" customWidth="1"/>
    <col min="2049" max="2049" width="25.625" style="338" customWidth="1"/>
    <col min="2050" max="2053" width="13.625" style="338" customWidth="1"/>
    <col min="2054" max="2054" width="30.625" style="338" customWidth="1"/>
    <col min="2055" max="2303" width="8.875" style="338"/>
    <col min="2304" max="2304" width="1.25" style="338" customWidth="1"/>
    <col min="2305" max="2305" width="25.625" style="338" customWidth="1"/>
    <col min="2306" max="2309" width="13.625" style="338" customWidth="1"/>
    <col min="2310" max="2310" width="30.625" style="338" customWidth="1"/>
    <col min="2311" max="2559" width="8.875" style="338"/>
    <col min="2560" max="2560" width="1.25" style="338" customWidth="1"/>
    <col min="2561" max="2561" width="25.625" style="338" customWidth="1"/>
    <col min="2562" max="2565" width="13.625" style="338" customWidth="1"/>
    <col min="2566" max="2566" width="30.625" style="338" customWidth="1"/>
    <col min="2567" max="2815" width="8.875" style="338"/>
    <col min="2816" max="2816" width="1.25" style="338" customWidth="1"/>
    <col min="2817" max="2817" width="25.625" style="338" customWidth="1"/>
    <col min="2818" max="2821" width="13.625" style="338" customWidth="1"/>
    <col min="2822" max="2822" width="30.625" style="338" customWidth="1"/>
    <col min="2823" max="3071" width="8.875" style="338"/>
    <col min="3072" max="3072" width="1.25" style="338" customWidth="1"/>
    <col min="3073" max="3073" width="25.625" style="338" customWidth="1"/>
    <col min="3074" max="3077" width="13.625" style="338" customWidth="1"/>
    <col min="3078" max="3078" width="30.625" style="338" customWidth="1"/>
    <col min="3079" max="3327" width="8.875" style="338"/>
    <col min="3328" max="3328" width="1.25" style="338" customWidth="1"/>
    <col min="3329" max="3329" width="25.625" style="338" customWidth="1"/>
    <col min="3330" max="3333" width="13.625" style="338" customWidth="1"/>
    <col min="3334" max="3334" width="30.625" style="338" customWidth="1"/>
    <col min="3335" max="3583" width="8.875" style="338"/>
    <col min="3584" max="3584" width="1.25" style="338" customWidth="1"/>
    <col min="3585" max="3585" width="25.625" style="338" customWidth="1"/>
    <col min="3586" max="3589" width="13.625" style="338" customWidth="1"/>
    <col min="3590" max="3590" width="30.625" style="338" customWidth="1"/>
    <col min="3591" max="3839" width="8.875" style="338"/>
    <col min="3840" max="3840" width="1.25" style="338" customWidth="1"/>
    <col min="3841" max="3841" width="25.625" style="338" customWidth="1"/>
    <col min="3842" max="3845" width="13.625" style="338" customWidth="1"/>
    <col min="3846" max="3846" width="30.625" style="338" customWidth="1"/>
    <col min="3847" max="4095" width="8.875" style="338"/>
    <col min="4096" max="4096" width="1.25" style="338" customWidth="1"/>
    <col min="4097" max="4097" width="25.625" style="338" customWidth="1"/>
    <col min="4098" max="4101" width="13.625" style="338" customWidth="1"/>
    <col min="4102" max="4102" width="30.625" style="338" customWidth="1"/>
    <col min="4103" max="4351" width="8.875" style="338"/>
    <col min="4352" max="4352" width="1.25" style="338" customWidth="1"/>
    <col min="4353" max="4353" width="25.625" style="338" customWidth="1"/>
    <col min="4354" max="4357" width="13.625" style="338" customWidth="1"/>
    <col min="4358" max="4358" width="30.625" style="338" customWidth="1"/>
    <col min="4359" max="4607" width="8.875" style="338"/>
    <col min="4608" max="4608" width="1.25" style="338" customWidth="1"/>
    <col min="4609" max="4609" width="25.625" style="338" customWidth="1"/>
    <col min="4610" max="4613" width="13.625" style="338" customWidth="1"/>
    <col min="4614" max="4614" width="30.625" style="338" customWidth="1"/>
    <col min="4615" max="4863" width="8.875" style="338"/>
    <col min="4864" max="4864" width="1.25" style="338" customWidth="1"/>
    <col min="4865" max="4865" width="25.625" style="338" customWidth="1"/>
    <col min="4866" max="4869" width="13.625" style="338" customWidth="1"/>
    <col min="4870" max="4870" width="30.625" style="338" customWidth="1"/>
    <col min="4871" max="5119" width="8.875" style="338"/>
    <col min="5120" max="5120" width="1.25" style="338" customWidth="1"/>
    <col min="5121" max="5121" width="25.625" style="338" customWidth="1"/>
    <col min="5122" max="5125" width="13.625" style="338" customWidth="1"/>
    <col min="5126" max="5126" width="30.625" style="338" customWidth="1"/>
    <col min="5127" max="5375" width="8.875" style="338"/>
    <col min="5376" max="5376" width="1.25" style="338" customWidth="1"/>
    <col min="5377" max="5377" width="25.625" style="338" customWidth="1"/>
    <col min="5378" max="5381" width="13.625" style="338" customWidth="1"/>
    <col min="5382" max="5382" width="30.625" style="338" customWidth="1"/>
    <col min="5383" max="5631" width="8.875" style="338"/>
    <col min="5632" max="5632" width="1.25" style="338" customWidth="1"/>
    <col min="5633" max="5633" width="25.625" style="338" customWidth="1"/>
    <col min="5634" max="5637" width="13.625" style="338" customWidth="1"/>
    <col min="5638" max="5638" width="30.625" style="338" customWidth="1"/>
    <col min="5639" max="5887" width="8.875" style="338"/>
    <col min="5888" max="5888" width="1.25" style="338" customWidth="1"/>
    <col min="5889" max="5889" width="25.625" style="338" customWidth="1"/>
    <col min="5890" max="5893" width="13.625" style="338" customWidth="1"/>
    <col min="5894" max="5894" width="30.625" style="338" customWidth="1"/>
    <col min="5895" max="6143" width="8.875" style="338"/>
    <col min="6144" max="6144" width="1.25" style="338" customWidth="1"/>
    <col min="6145" max="6145" width="25.625" style="338" customWidth="1"/>
    <col min="6146" max="6149" width="13.625" style="338" customWidth="1"/>
    <col min="6150" max="6150" width="30.625" style="338" customWidth="1"/>
    <col min="6151" max="6399" width="8.875" style="338"/>
    <col min="6400" max="6400" width="1.25" style="338" customWidth="1"/>
    <col min="6401" max="6401" width="25.625" style="338" customWidth="1"/>
    <col min="6402" max="6405" width="13.625" style="338" customWidth="1"/>
    <col min="6406" max="6406" width="30.625" style="338" customWidth="1"/>
    <col min="6407" max="6655" width="8.875" style="338"/>
    <col min="6656" max="6656" width="1.25" style="338" customWidth="1"/>
    <col min="6657" max="6657" width="25.625" style="338" customWidth="1"/>
    <col min="6658" max="6661" width="13.625" style="338" customWidth="1"/>
    <col min="6662" max="6662" width="30.625" style="338" customWidth="1"/>
    <col min="6663" max="6911" width="8.875" style="338"/>
    <col min="6912" max="6912" width="1.25" style="338" customWidth="1"/>
    <col min="6913" max="6913" width="25.625" style="338" customWidth="1"/>
    <col min="6914" max="6917" width="13.625" style="338" customWidth="1"/>
    <col min="6918" max="6918" width="30.625" style="338" customWidth="1"/>
    <col min="6919" max="7167" width="8.875" style="338"/>
    <col min="7168" max="7168" width="1.25" style="338" customWidth="1"/>
    <col min="7169" max="7169" width="25.625" style="338" customWidth="1"/>
    <col min="7170" max="7173" width="13.625" style="338" customWidth="1"/>
    <col min="7174" max="7174" width="30.625" style="338" customWidth="1"/>
    <col min="7175" max="7423" width="8.875" style="338"/>
    <col min="7424" max="7424" width="1.25" style="338" customWidth="1"/>
    <col min="7425" max="7425" width="25.625" style="338" customWidth="1"/>
    <col min="7426" max="7429" width="13.625" style="338" customWidth="1"/>
    <col min="7430" max="7430" width="30.625" style="338" customWidth="1"/>
    <col min="7431" max="7679" width="8.875" style="338"/>
    <col min="7680" max="7680" width="1.25" style="338" customWidth="1"/>
    <col min="7681" max="7681" width="25.625" style="338" customWidth="1"/>
    <col min="7682" max="7685" width="13.625" style="338" customWidth="1"/>
    <col min="7686" max="7686" width="30.625" style="338" customWidth="1"/>
    <col min="7687" max="7935" width="8.875" style="338"/>
    <col min="7936" max="7936" width="1.25" style="338" customWidth="1"/>
    <col min="7937" max="7937" width="25.625" style="338" customWidth="1"/>
    <col min="7938" max="7941" width="13.625" style="338" customWidth="1"/>
    <col min="7942" max="7942" width="30.625" style="338" customWidth="1"/>
    <col min="7943" max="8191" width="8.875" style="338"/>
    <col min="8192" max="8192" width="1.25" style="338" customWidth="1"/>
    <col min="8193" max="8193" width="25.625" style="338" customWidth="1"/>
    <col min="8194" max="8197" width="13.625" style="338" customWidth="1"/>
    <col min="8198" max="8198" width="30.625" style="338" customWidth="1"/>
    <col min="8199" max="8447" width="8.875" style="338"/>
    <col min="8448" max="8448" width="1.25" style="338" customWidth="1"/>
    <col min="8449" max="8449" width="25.625" style="338" customWidth="1"/>
    <col min="8450" max="8453" width="13.625" style="338" customWidth="1"/>
    <col min="8454" max="8454" width="30.625" style="338" customWidth="1"/>
    <col min="8455" max="8703" width="8.875" style="338"/>
    <col min="8704" max="8704" width="1.25" style="338" customWidth="1"/>
    <col min="8705" max="8705" width="25.625" style="338" customWidth="1"/>
    <col min="8706" max="8709" width="13.625" style="338" customWidth="1"/>
    <col min="8710" max="8710" width="30.625" style="338" customWidth="1"/>
    <col min="8711" max="8959" width="8.875" style="338"/>
    <col min="8960" max="8960" width="1.25" style="338" customWidth="1"/>
    <col min="8961" max="8961" width="25.625" style="338" customWidth="1"/>
    <col min="8962" max="8965" width="13.625" style="338" customWidth="1"/>
    <col min="8966" max="8966" width="30.625" style="338" customWidth="1"/>
    <col min="8967" max="9215" width="8.875" style="338"/>
    <col min="9216" max="9216" width="1.25" style="338" customWidth="1"/>
    <col min="9217" max="9217" width="25.625" style="338" customWidth="1"/>
    <col min="9218" max="9221" width="13.625" style="338" customWidth="1"/>
    <col min="9222" max="9222" width="30.625" style="338" customWidth="1"/>
    <col min="9223" max="9471" width="8.875" style="338"/>
    <col min="9472" max="9472" width="1.25" style="338" customWidth="1"/>
    <col min="9473" max="9473" width="25.625" style="338" customWidth="1"/>
    <col min="9474" max="9477" width="13.625" style="338" customWidth="1"/>
    <col min="9478" max="9478" width="30.625" style="338" customWidth="1"/>
    <col min="9479" max="9727" width="8.875" style="338"/>
    <col min="9728" max="9728" width="1.25" style="338" customWidth="1"/>
    <col min="9729" max="9729" width="25.625" style="338" customWidth="1"/>
    <col min="9730" max="9733" width="13.625" style="338" customWidth="1"/>
    <col min="9734" max="9734" width="30.625" style="338" customWidth="1"/>
    <col min="9735" max="9983" width="8.875" style="338"/>
    <col min="9984" max="9984" width="1.25" style="338" customWidth="1"/>
    <col min="9985" max="9985" width="25.625" style="338" customWidth="1"/>
    <col min="9986" max="9989" width="13.625" style="338" customWidth="1"/>
    <col min="9990" max="9990" width="30.625" style="338" customWidth="1"/>
    <col min="9991" max="10239" width="8.875" style="338"/>
    <col min="10240" max="10240" width="1.25" style="338" customWidth="1"/>
    <col min="10241" max="10241" width="25.625" style="338" customWidth="1"/>
    <col min="10242" max="10245" width="13.625" style="338" customWidth="1"/>
    <col min="10246" max="10246" width="30.625" style="338" customWidth="1"/>
    <col min="10247" max="10495" width="8.875" style="338"/>
    <col min="10496" max="10496" width="1.25" style="338" customWidth="1"/>
    <col min="10497" max="10497" width="25.625" style="338" customWidth="1"/>
    <col min="10498" max="10501" width="13.625" style="338" customWidth="1"/>
    <col min="10502" max="10502" width="30.625" style="338" customWidth="1"/>
    <col min="10503" max="10751" width="8.875" style="338"/>
    <col min="10752" max="10752" width="1.25" style="338" customWidth="1"/>
    <col min="10753" max="10753" width="25.625" style="338" customWidth="1"/>
    <col min="10754" max="10757" width="13.625" style="338" customWidth="1"/>
    <col min="10758" max="10758" width="30.625" style="338" customWidth="1"/>
    <col min="10759" max="11007" width="8.875" style="338"/>
    <col min="11008" max="11008" width="1.25" style="338" customWidth="1"/>
    <col min="11009" max="11009" width="25.625" style="338" customWidth="1"/>
    <col min="11010" max="11013" width="13.625" style="338" customWidth="1"/>
    <col min="11014" max="11014" width="30.625" style="338" customWidth="1"/>
    <col min="11015" max="11263" width="8.875" style="338"/>
    <col min="11264" max="11264" width="1.25" style="338" customWidth="1"/>
    <col min="11265" max="11265" width="25.625" style="338" customWidth="1"/>
    <col min="11266" max="11269" width="13.625" style="338" customWidth="1"/>
    <col min="11270" max="11270" width="30.625" style="338" customWidth="1"/>
    <col min="11271" max="11519" width="8.875" style="338"/>
    <col min="11520" max="11520" width="1.25" style="338" customWidth="1"/>
    <col min="11521" max="11521" width="25.625" style="338" customWidth="1"/>
    <col min="11522" max="11525" width="13.625" style="338" customWidth="1"/>
    <col min="11526" max="11526" width="30.625" style="338" customWidth="1"/>
    <col min="11527" max="11775" width="8.875" style="338"/>
    <col min="11776" max="11776" width="1.25" style="338" customWidth="1"/>
    <col min="11777" max="11777" width="25.625" style="338" customWidth="1"/>
    <col min="11778" max="11781" width="13.625" style="338" customWidth="1"/>
    <col min="11782" max="11782" width="30.625" style="338" customWidth="1"/>
    <col min="11783" max="12031" width="8.875" style="338"/>
    <col min="12032" max="12032" width="1.25" style="338" customWidth="1"/>
    <col min="12033" max="12033" width="25.625" style="338" customWidth="1"/>
    <col min="12034" max="12037" width="13.625" style="338" customWidth="1"/>
    <col min="12038" max="12038" width="30.625" style="338" customWidth="1"/>
    <col min="12039" max="12287" width="8.875" style="338"/>
    <col min="12288" max="12288" width="1.25" style="338" customWidth="1"/>
    <col min="12289" max="12289" width="25.625" style="338" customWidth="1"/>
    <col min="12290" max="12293" width="13.625" style="338" customWidth="1"/>
    <col min="12294" max="12294" width="30.625" style="338" customWidth="1"/>
    <col min="12295" max="12543" width="8.875" style="338"/>
    <col min="12544" max="12544" width="1.25" style="338" customWidth="1"/>
    <col min="12545" max="12545" width="25.625" style="338" customWidth="1"/>
    <col min="12546" max="12549" width="13.625" style="338" customWidth="1"/>
    <col min="12550" max="12550" width="30.625" style="338" customWidth="1"/>
    <col min="12551" max="12799" width="8.875" style="338"/>
    <col min="12800" max="12800" width="1.25" style="338" customWidth="1"/>
    <col min="12801" max="12801" width="25.625" style="338" customWidth="1"/>
    <col min="12802" max="12805" width="13.625" style="338" customWidth="1"/>
    <col min="12806" max="12806" width="30.625" style="338" customWidth="1"/>
    <col min="12807" max="13055" width="8.875" style="338"/>
    <col min="13056" max="13056" width="1.25" style="338" customWidth="1"/>
    <col min="13057" max="13057" width="25.625" style="338" customWidth="1"/>
    <col min="13058" max="13061" width="13.625" style="338" customWidth="1"/>
    <col min="13062" max="13062" width="30.625" style="338" customWidth="1"/>
    <col min="13063" max="13311" width="8.875" style="338"/>
    <col min="13312" max="13312" width="1.25" style="338" customWidth="1"/>
    <col min="13313" max="13313" width="25.625" style="338" customWidth="1"/>
    <col min="13314" max="13317" width="13.625" style="338" customWidth="1"/>
    <col min="13318" max="13318" width="30.625" style="338" customWidth="1"/>
    <col min="13319" max="13567" width="8.875" style="338"/>
    <col min="13568" max="13568" width="1.25" style="338" customWidth="1"/>
    <col min="13569" max="13569" width="25.625" style="338" customWidth="1"/>
    <col min="13570" max="13573" width="13.625" style="338" customWidth="1"/>
    <col min="13574" max="13574" width="30.625" style="338" customWidth="1"/>
    <col min="13575" max="13823" width="8.875" style="338"/>
    <col min="13824" max="13824" width="1.25" style="338" customWidth="1"/>
    <col min="13825" max="13825" width="25.625" style="338" customWidth="1"/>
    <col min="13826" max="13829" width="13.625" style="338" customWidth="1"/>
    <col min="13830" max="13830" width="30.625" style="338" customWidth="1"/>
    <col min="13831" max="14079" width="8.875" style="338"/>
    <col min="14080" max="14080" width="1.25" style="338" customWidth="1"/>
    <col min="14081" max="14081" width="25.625" style="338" customWidth="1"/>
    <col min="14082" max="14085" width="13.625" style="338" customWidth="1"/>
    <col min="14086" max="14086" width="30.625" style="338" customWidth="1"/>
    <col min="14087" max="14335" width="8.875" style="338"/>
    <col min="14336" max="14336" width="1.25" style="338" customWidth="1"/>
    <col min="14337" max="14337" width="25.625" style="338" customWidth="1"/>
    <col min="14338" max="14341" width="13.625" style="338" customWidth="1"/>
    <col min="14342" max="14342" width="30.625" style="338" customWidth="1"/>
    <col min="14343" max="14591" width="8.875" style="338"/>
    <col min="14592" max="14592" width="1.25" style="338" customWidth="1"/>
    <col min="14593" max="14593" width="25.625" style="338" customWidth="1"/>
    <col min="14594" max="14597" width="13.625" style="338" customWidth="1"/>
    <col min="14598" max="14598" width="30.625" style="338" customWidth="1"/>
    <col min="14599" max="14847" width="8.875" style="338"/>
    <col min="14848" max="14848" width="1.25" style="338" customWidth="1"/>
    <col min="14849" max="14849" width="25.625" style="338" customWidth="1"/>
    <col min="14850" max="14853" width="13.625" style="338" customWidth="1"/>
    <col min="14854" max="14854" width="30.625" style="338" customWidth="1"/>
    <col min="14855" max="15103" width="8.875" style="338"/>
    <col min="15104" max="15104" width="1.25" style="338" customWidth="1"/>
    <col min="15105" max="15105" width="25.625" style="338" customWidth="1"/>
    <col min="15106" max="15109" width="13.625" style="338" customWidth="1"/>
    <col min="15110" max="15110" width="30.625" style="338" customWidth="1"/>
    <col min="15111" max="15359" width="8.875" style="338"/>
    <col min="15360" max="15360" width="1.25" style="338" customWidth="1"/>
    <col min="15361" max="15361" width="25.625" style="338" customWidth="1"/>
    <col min="15362" max="15365" width="13.625" style="338" customWidth="1"/>
    <col min="15366" max="15366" width="30.625" style="338" customWidth="1"/>
    <col min="15367" max="15615" width="8.875" style="338"/>
    <col min="15616" max="15616" width="1.25" style="338" customWidth="1"/>
    <col min="15617" max="15617" width="25.625" style="338" customWidth="1"/>
    <col min="15618" max="15621" width="13.625" style="338" customWidth="1"/>
    <col min="15622" max="15622" width="30.625" style="338" customWidth="1"/>
    <col min="15623" max="15871" width="8.875" style="338"/>
    <col min="15872" max="15872" width="1.25" style="338" customWidth="1"/>
    <col min="15873" max="15873" width="25.625" style="338" customWidth="1"/>
    <col min="15874" max="15877" width="13.625" style="338" customWidth="1"/>
    <col min="15878" max="15878" width="30.625" style="338" customWidth="1"/>
    <col min="15879" max="16127" width="8.875" style="338"/>
    <col min="16128" max="16128" width="1.25" style="338" customWidth="1"/>
    <col min="16129" max="16129" width="25.625" style="338" customWidth="1"/>
    <col min="16130" max="16133" width="13.625" style="338" customWidth="1"/>
    <col min="16134" max="16134" width="30.625" style="338" customWidth="1"/>
    <col min="16135" max="16384" width="8.875" style="338"/>
  </cols>
  <sheetData>
    <row r="1" spans="1:9" s="335" customFormat="1" ht="17.25" customHeight="1">
      <c r="B1" s="336"/>
      <c r="C1" s="336"/>
      <c r="D1" s="336"/>
      <c r="E1" s="336"/>
      <c r="F1" s="336"/>
      <c r="I1" s="342" t="s">
        <v>731</v>
      </c>
    </row>
    <row r="2" spans="1:9" ht="19.5" customHeight="1">
      <c r="A2" s="335"/>
      <c r="B2" s="430" t="s">
        <v>793</v>
      </c>
      <c r="C2" s="337"/>
      <c r="D2" s="337"/>
      <c r="E2" s="337"/>
      <c r="F2" s="337"/>
    </row>
    <row r="3" spans="1:9" s="335" customFormat="1" ht="17.25" customHeight="1">
      <c r="B3" s="336"/>
      <c r="C3" s="336"/>
      <c r="D3" s="336"/>
      <c r="E3" s="336"/>
      <c r="F3" s="336"/>
    </row>
    <row r="4" spans="1:9" s="335" customFormat="1" ht="17.25" customHeight="1">
      <c r="B4" s="341" t="s">
        <v>749</v>
      </c>
      <c r="C4" s="336"/>
      <c r="D4" s="336"/>
      <c r="E4" s="336"/>
      <c r="F4" s="336"/>
    </row>
    <row r="5" spans="1:9" ht="18" customHeight="1">
      <c r="A5" s="335"/>
      <c r="B5" s="563" t="s">
        <v>732</v>
      </c>
      <c r="C5" s="564"/>
      <c r="D5" s="565"/>
      <c r="E5" s="569" t="s">
        <v>733</v>
      </c>
      <c r="F5" s="569" t="s">
        <v>800</v>
      </c>
      <c r="G5" s="571" t="s">
        <v>697</v>
      </c>
      <c r="H5" s="572"/>
    </row>
    <row r="6" spans="1:9" ht="18" customHeight="1">
      <c r="A6" s="335"/>
      <c r="B6" s="566"/>
      <c r="C6" s="567"/>
      <c r="D6" s="568"/>
      <c r="E6" s="570"/>
      <c r="F6" s="570"/>
      <c r="G6" s="571"/>
      <c r="H6" s="572"/>
    </row>
    <row r="7" spans="1:9" ht="30" customHeight="1">
      <c r="A7" s="335"/>
      <c r="B7" s="560"/>
      <c r="C7" s="561"/>
      <c r="D7" s="562"/>
      <c r="E7" s="350"/>
      <c r="F7" s="350"/>
      <c r="G7" s="552"/>
      <c r="H7" s="553"/>
    </row>
    <row r="8" spans="1:9" s="335" customFormat="1" ht="17.25" customHeight="1">
      <c r="B8" s="346"/>
      <c r="C8" s="336"/>
      <c r="D8" s="336"/>
      <c r="E8" s="336"/>
      <c r="F8" s="336"/>
    </row>
    <row r="9" spans="1:9" s="335" customFormat="1" ht="17.25" customHeight="1">
      <c r="B9" s="345" t="s">
        <v>734</v>
      </c>
      <c r="C9" s="336"/>
      <c r="D9" s="336"/>
      <c r="E9" s="336"/>
      <c r="F9" s="336"/>
    </row>
    <row r="10" spans="1:9" s="335" customFormat="1" ht="17.25" customHeight="1">
      <c r="B10" s="344"/>
      <c r="C10" s="336"/>
      <c r="D10" s="336"/>
      <c r="E10" s="336"/>
      <c r="F10" s="336"/>
    </row>
    <row r="11" spans="1:9" ht="30" customHeight="1">
      <c r="A11" s="335"/>
      <c r="B11" s="552" t="s">
        <v>642</v>
      </c>
      <c r="C11" s="553"/>
      <c r="D11" s="554" t="s">
        <v>801</v>
      </c>
      <c r="E11" s="555"/>
      <c r="F11" s="347"/>
      <c r="G11" s="348"/>
      <c r="H11" s="343"/>
      <c r="I11" s="335"/>
    </row>
    <row r="12" spans="1:9" ht="30" customHeight="1">
      <c r="A12" s="335"/>
      <c r="B12" s="556">
        <f>E7</f>
        <v>0</v>
      </c>
      <c r="C12" s="557"/>
      <c r="D12" s="558">
        <f>F7</f>
        <v>0</v>
      </c>
      <c r="E12" s="559"/>
      <c r="F12" s="347"/>
      <c r="G12" s="348"/>
      <c r="H12" s="343"/>
      <c r="I12" s="335"/>
    </row>
    <row r="13" spans="1:9" s="335" customFormat="1" ht="17.25" customHeight="1">
      <c r="B13" s="336"/>
      <c r="C13" s="336"/>
      <c r="D13" s="336"/>
      <c r="E13" s="336"/>
      <c r="F13" s="336"/>
    </row>
  </sheetData>
  <customSheetViews>
    <customSheetView guid="{9B008D34-F000-412D-B848-95502D7DC370}" showPageBreaks="1" printArea="1" view="pageBreakPreview">
      <selection activeCell="O2" sqref="O2"/>
      <pageMargins left="0.39370078740157483" right="0.39370078740157483" top="0.78740157480314965" bottom="0.59055118110236227" header="0.51181102362204722" footer="0.51181102362204722"/>
      <printOptions horizontalCentered="1"/>
      <pageSetup paperSize="9" scale="70" orientation="landscape" horizontalDpi="300" verticalDpi="300" r:id="rId1"/>
      <headerFooter alignWithMargins="0"/>
    </customSheetView>
  </customSheetViews>
  <mergeCells count="10">
    <mergeCell ref="G7:H7"/>
    <mergeCell ref="B5:D6"/>
    <mergeCell ref="E5:E6"/>
    <mergeCell ref="F5:F6"/>
    <mergeCell ref="G5:H6"/>
    <mergeCell ref="B11:C11"/>
    <mergeCell ref="D11:E11"/>
    <mergeCell ref="B12:C12"/>
    <mergeCell ref="D12:E12"/>
    <mergeCell ref="B7:D7"/>
  </mergeCells>
  <phoneticPr fontId="2"/>
  <printOptions horizontalCentered="1" gridLinesSet="0"/>
  <pageMargins left="0.98425196850393704" right="0.98425196850393704" top="0.98425196850393704" bottom="0.98425196850393704" header="0.31496062992125984" footer="0.31496062992125984"/>
  <pageSetup paperSize="9" scale="63"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A1:U57"/>
  <sheetViews>
    <sheetView view="pageBreakPreview" zoomScale="115" zoomScaleNormal="70" zoomScaleSheetLayoutView="115" workbookViewId="0">
      <pane xSplit="2" ySplit="7" topLeftCell="C14" activePane="bottomRight" state="frozen"/>
      <selection activeCell="E20" sqref="E20"/>
      <selection pane="topRight" activeCell="E20" sqref="E20"/>
      <selection pane="bottomLeft" activeCell="E20" sqref="E20"/>
      <selection pane="bottomRight" activeCell="B22" sqref="B22:C22"/>
    </sheetView>
  </sheetViews>
  <sheetFormatPr defaultColWidth="12.625" defaultRowHeight="12"/>
  <cols>
    <col min="1" max="1" width="4" style="56" bestFit="1" customWidth="1"/>
    <col min="2" max="2" width="3.75" style="56" customWidth="1"/>
    <col min="3" max="3" width="29.75" style="56" customWidth="1"/>
    <col min="4" max="14" width="16.125" style="56" customWidth="1"/>
    <col min="15" max="16" width="17.125" style="56" customWidth="1"/>
    <col min="17" max="18" width="16.125" style="56" customWidth="1"/>
    <col min="19" max="19" width="39.375" style="56" customWidth="1"/>
    <col min="20" max="20" width="3" style="56" bestFit="1" customWidth="1"/>
    <col min="21" max="21" width="10.75" style="56" hidden="1" customWidth="1"/>
    <col min="22" max="16384" width="12.625" style="56"/>
  </cols>
  <sheetData>
    <row r="1" spans="1:21" ht="12.75" customHeight="1">
      <c r="B1" s="293" t="s">
        <v>147</v>
      </c>
      <c r="C1" s="293"/>
    </row>
    <row r="2" spans="1:21" ht="12.75" customHeight="1">
      <c r="B2" s="528" t="s">
        <v>765</v>
      </c>
      <c r="C2" s="528"/>
      <c r="D2" s="528"/>
      <c r="E2" s="528"/>
      <c r="F2" s="528"/>
      <c r="G2" s="528"/>
      <c r="H2" s="528"/>
      <c r="I2" s="528"/>
      <c r="J2" s="528"/>
      <c r="K2" s="528"/>
      <c r="L2" s="528"/>
      <c r="M2" s="528"/>
      <c r="N2" s="528"/>
      <c r="O2" s="528"/>
      <c r="P2" s="528"/>
      <c r="Q2" s="528"/>
      <c r="R2" s="528"/>
      <c r="S2" s="528"/>
    </row>
    <row r="3" spans="1:21" ht="12.75" customHeight="1">
      <c r="N3" s="489" t="s">
        <v>650</v>
      </c>
      <c r="O3" s="489"/>
      <c r="P3" s="489"/>
      <c r="Q3" s="489"/>
      <c r="R3" s="489"/>
      <c r="S3" s="489"/>
      <c r="T3" s="68"/>
    </row>
    <row r="4" spans="1:21" ht="4.1500000000000004" customHeight="1">
      <c r="F4" s="68"/>
      <c r="G4" s="68"/>
      <c r="I4" s="68"/>
    </row>
    <row r="5" spans="1:21" ht="51.6" customHeight="1">
      <c r="B5" s="490" t="s">
        <v>645</v>
      </c>
      <c r="C5" s="491"/>
      <c r="D5" s="79" t="s">
        <v>595</v>
      </c>
      <c r="E5" s="78" t="s">
        <v>596</v>
      </c>
      <c r="F5" s="78" t="s">
        <v>597</v>
      </c>
      <c r="G5" s="78" t="s">
        <v>692</v>
      </c>
      <c r="H5" s="77" t="s">
        <v>14</v>
      </c>
      <c r="I5" s="78" t="s">
        <v>610</v>
      </c>
      <c r="J5" s="79" t="s">
        <v>614</v>
      </c>
      <c r="K5" s="79" t="s">
        <v>157</v>
      </c>
      <c r="L5" s="79" t="s">
        <v>684</v>
      </c>
      <c r="M5" s="79" t="s">
        <v>654</v>
      </c>
      <c r="N5" s="78" t="s">
        <v>685</v>
      </c>
      <c r="O5" s="77" t="s">
        <v>764</v>
      </c>
      <c r="P5" s="77" t="s">
        <v>802</v>
      </c>
      <c r="Q5" s="79" t="s">
        <v>161</v>
      </c>
      <c r="R5" s="79" t="s">
        <v>686</v>
      </c>
      <c r="S5" s="79" t="s">
        <v>838</v>
      </c>
      <c r="U5" s="160"/>
    </row>
    <row r="6" spans="1:21" s="298" customFormat="1" ht="24">
      <c r="B6" s="115"/>
      <c r="C6" s="81"/>
      <c r="D6" s="80" t="s">
        <v>611</v>
      </c>
      <c r="E6" s="80" t="s">
        <v>612</v>
      </c>
      <c r="F6" s="80" t="s">
        <v>602</v>
      </c>
      <c r="G6" s="80" t="s">
        <v>603</v>
      </c>
      <c r="H6" s="108" t="s">
        <v>615</v>
      </c>
      <c r="I6" s="80" t="s">
        <v>613</v>
      </c>
      <c r="J6" s="280" t="s">
        <v>617</v>
      </c>
      <c r="K6" s="80" t="s">
        <v>690</v>
      </c>
      <c r="L6" s="80"/>
      <c r="M6" s="80"/>
      <c r="N6" s="80" t="s">
        <v>616</v>
      </c>
      <c r="O6" s="108" t="s">
        <v>798</v>
      </c>
      <c r="P6" s="108"/>
      <c r="Q6" s="108" t="s">
        <v>687</v>
      </c>
      <c r="R6" s="108" t="s">
        <v>688</v>
      </c>
      <c r="S6" s="80"/>
    </row>
    <row r="7" spans="1:21">
      <c r="A7" s="260"/>
      <c r="B7" s="123"/>
      <c r="C7" s="84"/>
      <c r="D7" s="85" t="s">
        <v>10</v>
      </c>
      <c r="E7" s="85" t="s">
        <v>10</v>
      </c>
      <c r="F7" s="85" t="s">
        <v>10</v>
      </c>
      <c r="G7" s="85" t="s">
        <v>10</v>
      </c>
      <c r="H7" s="85" t="s">
        <v>10</v>
      </c>
      <c r="I7" s="85" t="s">
        <v>10</v>
      </c>
      <c r="J7" s="85" t="s">
        <v>10</v>
      </c>
      <c r="K7" s="85" t="s">
        <v>10</v>
      </c>
      <c r="L7" s="85" t="s">
        <v>10</v>
      </c>
      <c r="M7" s="85" t="s">
        <v>10</v>
      </c>
      <c r="N7" s="85"/>
      <c r="O7" s="85" t="s">
        <v>10</v>
      </c>
      <c r="P7" s="85"/>
      <c r="Q7" s="85" t="s">
        <v>10</v>
      </c>
      <c r="R7" s="85" t="s">
        <v>10</v>
      </c>
      <c r="S7" s="85"/>
      <c r="U7" s="173"/>
    </row>
    <row r="8" spans="1:21" s="64" customFormat="1" ht="56.25" customHeight="1">
      <c r="B8" s="579" t="s">
        <v>821</v>
      </c>
      <c r="C8" s="580"/>
      <c r="D8" s="102"/>
      <c r="E8" s="102"/>
      <c r="F8" s="102"/>
      <c r="G8" s="102"/>
      <c r="H8" s="103">
        <f t="shared" ref="H8" si="0">MIN(F8,G8)</f>
        <v>0</v>
      </c>
      <c r="I8" s="103">
        <f t="shared" ref="I8" si="1">D8-E8</f>
        <v>0</v>
      </c>
      <c r="J8" s="103">
        <f>ROUNDDOWN(MIN(H8,I8),-3)</f>
        <v>0</v>
      </c>
      <c r="K8" s="102"/>
      <c r="L8" s="102"/>
      <c r="M8" s="102"/>
      <c r="N8" s="104" t="s">
        <v>735</v>
      </c>
      <c r="O8" s="117">
        <f>ROUNDDOWN(MIN(J8,K8),-3)</f>
        <v>0</v>
      </c>
      <c r="P8" s="105"/>
      <c r="Q8" s="105"/>
      <c r="R8" s="117">
        <f>Q8-O8</f>
        <v>0</v>
      </c>
      <c r="S8" s="205"/>
      <c r="T8" s="258"/>
      <c r="U8" s="170" t="str">
        <f>IFERROR(VLOOKUP(#REF!,【参考】算出区分!$C$2:$E$67,2,0),"")</f>
        <v/>
      </c>
    </row>
    <row r="9" spans="1:21" s="64" customFormat="1" ht="56.25" customHeight="1">
      <c r="B9" s="573" t="s">
        <v>822</v>
      </c>
      <c r="C9" s="574"/>
      <c r="D9" s="102"/>
      <c r="E9" s="102"/>
      <c r="F9" s="102"/>
      <c r="G9" s="102"/>
      <c r="H9" s="103">
        <f t="shared" ref="H9:H21" si="2">MIN(F9,G9)</f>
        <v>0</v>
      </c>
      <c r="I9" s="103">
        <f t="shared" ref="I9:I21" si="3">D9-E9</f>
        <v>0</v>
      </c>
      <c r="J9" s="103">
        <f t="shared" ref="J9:J21" si="4">ROUNDDOWN(MIN(H9,I9),-3)</f>
        <v>0</v>
      </c>
      <c r="K9" s="102"/>
      <c r="L9" s="102"/>
      <c r="M9" s="102"/>
      <c r="N9" s="104" t="s">
        <v>727</v>
      </c>
      <c r="O9" s="117">
        <f t="shared" ref="O9:O28" si="5">ROUNDDOWN(MIN(J9,K9),-3)</f>
        <v>0</v>
      </c>
      <c r="P9" s="105"/>
      <c r="Q9" s="105"/>
      <c r="R9" s="117">
        <f t="shared" ref="R9:R21" si="6">Q9-O9</f>
        <v>0</v>
      </c>
      <c r="S9" s="205"/>
      <c r="T9" s="258"/>
      <c r="U9" s="170" t="str">
        <f>IFERROR(VLOOKUP(#REF!,【参考】算出区分!$C$2:$E$67,2,0),"")</f>
        <v/>
      </c>
    </row>
    <row r="10" spans="1:21" s="64" customFormat="1" ht="56.25" customHeight="1">
      <c r="B10" s="486" t="s">
        <v>823</v>
      </c>
      <c r="C10" s="487"/>
      <c r="D10" s="102"/>
      <c r="E10" s="102"/>
      <c r="F10" s="102"/>
      <c r="G10" s="102"/>
      <c r="H10" s="103">
        <f t="shared" si="2"/>
        <v>0</v>
      </c>
      <c r="I10" s="103">
        <f t="shared" si="3"/>
        <v>0</v>
      </c>
      <c r="J10" s="103">
        <f t="shared" si="4"/>
        <v>0</v>
      </c>
      <c r="K10" s="102"/>
      <c r="L10" s="102"/>
      <c r="M10" s="102"/>
      <c r="N10" s="104" t="s">
        <v>727</v>
      </c>
      <c r="O10" s="117">
        <f t="shared" si="5"/>
        <v>0</v>
      </c>
      <c r="P10" s="105"/>
      <c r="Q10" s="105"/>
      <c r="R10" s="117">
        <f t="shared" si="6"/>
        <v>0</v>
      </c>
      <c r="S10" s="205"/>
      <c r="T10" s="258"/>
      <c r="U10" s="170" t="str">
        <f>IFERROR(VLOOKUP(#REF!,【参考】算出区分!$C$2:$E$67,2,0),"")</f>
        <v/>
      </c>
    </row>
    <row r="11" spans="1:21" s="64" customFormat="1" ht="56.25" customHeight="1">
      <c r="B11" s="486" t="s">
        <v>824</v>
      </c>
      <c r="C11" s="487"/>
      <c r="D11" s="102"/>
      <c r="E11" s="102"/>
      <c r="F11" s="102"/>
      <c r="G11" s="102"/>
      <c r="H11" s="103">
        <f>MIN(F11,G11)</f>
        <v>0</v>
      </c>
      <c r="I11" s="103">
        <f>D11-E11</f>
        <v>0</v>
      </c>
      <c r="J11" s="103">
        <f t="shared" si="4"/>
        <v>0</v>
      </c>
      <c r="K11" s="102"/>
      <c r="L11" s="102"/>
      <c r="M11" s="102"/>
      <c r="N11" s="104" t="s">
        <v>727</v>
      </c>
      <c r="O11" s="117">
        <f t="shared" si="5"/>
        <v>0</v>
      </c>
      <c r="P11" s="105"/>
      <c r="Q11" s="105"/>
      <c r="R11" s="117">
        <f t="shared" si="6"/>
        <v>0</v>
      </c>
      <c r="S11" s="205"/>
      <c r="T11" s="258"/>
      <c r="U11" s="170" t="str">
        <f>IFERROR(VLOOKUP(#REF!,【参考】算出区分!$C$2:$E$67,2,0),"")</f>
        <v/>
      </c>
    </row>
    <row r="12" spans="1:21" s="64" customFormat="1" ht="56.25" customHeight="1">
      <c r="B12" s="575" t="s">
        <v>825</v>
      </c>
      <c r="C12" s="576"/>
      <c r="D12" s="102"/>
      <c r="E12" s="102"/>
      <c r="F12" s="102"/>
      <c r="G12" s="102"/>
      <c r="H12" s="103">
        <f t="shared" ref="H12" si="7">MIN(F12,G12)</f>
        <v>0</v>
      </c>
      <c r="I12" s="103">
        <f t="shared" ref="I12" si="8">D12-E12</f>
        <v>0</v>
      </c>
      <c r="J12" s="103">
        <f t="shared" si="4"/>
        <v>0</v>
      </c>
      <c r="K12" s="102"/>
      <c r="L12" s="102"/>
      <c r="M12" s="102"/>
      <c r="N12" s="104" t="s">
        <v>727</v>
      </c>
      <c r="O12" s="117">
        <f t="shared" si="5"/>
        <v>0</v>
      </c>
      <c r="P12" s="105"/>
      <c r="Q12" s="105"/>
      <c r="R12" s="117">
        <f t="shared" si="6"/>
        <v>0</v>
      </c>
      <c r="S12" s="205"/>
      <c r="T12" s="258"/>
      <c r="U12" s="170" t="str">
        <f>IFERROR(VLOOKUP(#REF!,[3]【参考】算出区分!$C$2:$E$67,2,0),"")</f>
        <v/>
      </c>
    </row>
    <row r="13" spans="1:21" s="64" customFormat="1" ht="56.25" customHeight="1">
      <c r="B13" s="575" t="s">
        <v>809</v>
      </c>
      <c r="C13" s="576"/>
      <c r="D13" s="102"/>
      <c r="E13" s="102"/>
      <c r="F13" s="102"/>
      <c r="G13" s="102"/>
      <c r="H13" s="103">
        <f t="shared" si="2"/>
        <v>0</v>
      </c>
      <c r="I13" s="103">
        <f t="shared" si="3"/>
        <v>0</v>
      </c>
      <c r="J13" s="103">
        <f t="shared" si="4"/>
        <v>0</v>
      </c>
      <c r="K13" s="102"/>
      <c r="L13" s="102"/>
      <c r="M13" s="102"/>
      <c r="N13" s="104" t="s">
        <v>727</v>
      </c>
      <c r="O13" s="117">
        <f t="shared" si="5"/>
        <v>0</v>
      </c>
      <c r="P13" s="105"/>
      <c r="Q13" s="105"/>
      <c r="R13" s="117">
        <f t="shared" si="6"/>
        <v>0</v>
      </c>
      <c r="S13" s="205"/>
      <c r="T13" s="258"/>
      <c r="U13" s="170" t="str">
        <f>IFERROR(VLOOKUP(#REF!,【参考】算出区分!$C$2:$E$67,2,0),"")</f>
        <v/>
      </c>
    </row>
    <row r="14" spans="1:21" s="64" customFormat="1" ht="56.25" customHeight="1">
      <c r="B14" s="575" t="s">
        <v>810</v>
      </c>
      <c r="C14" s="576"/>
      <c r="D14" s="102"/>
      <c r="E14" s="102"/>
      <c r="F14" s="102"/>
      <c r="G14" s="102"/>
      <c r="H14" s="103">
        <f t="shared" si="2"/>
        <v>0</v>
      </c>
      <c r="I14" s="103">
        <f t="shared" si="3"/>
        <v>0</v>
      </c>
      <c r="J14" s="103">
        <f t="shared" si="4"/>
        <v>0</v>
      </c>
      <c r="K14" s="102"/>
      <c r="L14" s="102"/>
      <c r="M14" s="102"/>
      <c r="N14" s="104" t="s">
        <v>727</v>
      </c>
      <c r="O14" s="117">
        <f t="shared" si="5"/>
        <v>0</v>
      </c>
      <c r="P14" s="105"/>
      <c r="Q14" s="105"/>
      <c r="R14" s="117">
        <f t="shared" si="6"/>
        <v>0</v>
      </c>
      <c r="S14" s="205"/>
      <c r="T14" s="258"/>
      <c r="U14" s="170" t="str">
        <f>IFERROR(VLOOKUP(#REF!,【参考】算出区分!$C$2:$E$67,2,0),"")</f>
        <v/>
      </c>
    </row>
    <row r="15" spans="1:21" s="64" customFormat="1" ht="56.25" customHeight="1">
      <c r="B15" s="575" t="s">
        <v>811</v>
      </c>
      <c r="C15" s="576"/>
      <c r="D15" s="102"/>
      <c r="E15" s="102"/>
      <c r="F15" s="102"/>
      <c r="G15" s="102"/>
      <c r="H15" s="103">
        <f>MIN(F15,G15)</f>
        <v>0</v>
      </c>
      <c r="I15" s="103">
        <f>D15-E15</f>
        <v>0</v>
      </c>
      <c r="J15" s="103">
        <f t="shared" si="4"/>
        <v>0</v>
      </c>
      <c r="K15" s="102"/>
      <c r="L15" s="102"/>
      <c r="M15" s="102"/>
      <c r="N15" s="104" t="s">
        <v>727</v>
      </c>
      <c r="O15" s="117">
        <f t="shared" si="5"/>
        <v>0</v>
      </c>
      <c r="P15" s="105"/>
      <c r="Q15" s="105"/>
      <c r="R15" s="117">
        <f t="shared" si="6"/>
        <v>0</v>
      </c>
      <c r="S15" s="205"/>
      <c r="T15" s="258"/>
      <c r="U15" s="170" t="str">
        <f>IFERROR(VLOOKUP(#REF!,【参考】算出区分!$C$2:$E$67,2,0),"")</f>
        <v/>
      </c>
    </row>
    <row r="16" spans="1:21" s="64" customFormat="1" ht="56.25" customHeight="1">
      <c r="B16" s="575" t="s">
        <v>826</v>
      </c>
      <c r="C16" s="576"/>
      <c r="D16" s="102"/>
      <c r="E16" s="102"/>
      <c r="F16" s="102"/>
      <c r="G16" s="102"/>
      <c r="H16" s="103">
        <f>MIN(F16,G16)</f>
        <v>0</v>
      </c>
      <c r="I16" s="103">
        <f>D16-E16</f>
        <v>0</v>
      </c>
      <c r="J16" s="103">
        <f t="shared" si="4"/>
        <v>0</v>
      </c>
      <c r="K16" s="102"/>
      <c r="L16" s="102"/>
      <c r="M16" s="102"/>
      <c r="N16" s="104" t="s">
        <v>727</v>
      </c>
      <c r="O16" s="117">
        <f t="shared" si="5"/>
        <v>0</v>
      </c>
      <c r="P16" s="105"/>
      <c r="Q16" s="105"/>
      <c r="R16" s="117">
        <f t="shared" si="6"/>
        <v>0</v>
      </c>
      <c r="S16" s="205"/>
      <c r="T16" s="258"/>
      <c r="U16" s="170" t="str">
        <f>IFERROR(VLOOKUP(#REF!,【参考】算出区分!$C$2:$E$67,2,0),"")</f>
        <v/>
      </c>
    </row>
    <row r="17" spans="2:21" s="64" customFormat="1" ht="56.25" customHeight="1">
      <c r="B17" s="575" t="s">
        <v>813</v>
      </c>
      <c r="C17" s="576"/>
      <c r="D17" s="102"/>
      <c r="E17" s="102"/>
      <c r="F17" s="102"/>
      <c r="G17" s="102"/>
      <c r="H17" s="103">
        <f t="shared" si="2"/>
        <v>0</v>
      </c>
      <c r="I17" s="103">
        <f t="shared" si="3"/>
        <v>0</v>
      </c>
      <c r="J17" s="103">
        <f t="shared" si="4"/>
        <v>0</v>
      </c>
      <c r="K17" s="102"/>
      <c r="L17" s="102"/>
      <c r="M17" s="102"/>
      <c r="N17" s="104" t="s">
        <v>727</v>
      </c>
      <c r="O17" s="117">
        <f t="shared" si="5"/>
        <v>0</v>
      </c>
      <c r="P17" s="105"/>
      <c r="Q17" s="105"/>
      <c r="R17" s="117">
        <f t="shared" si="6"/>
        <v>0</v>
      </c>
      <c r="S17" s="205"/>
      <c r="T17" s="258"/>
      <c r="U17" s="170" t="str">
        <f>IFERROR(VLOOKUP(#REF!,【参考】算出区分!$C$2:$E$67,2,0),"")</f>
        <v/>
      </c>
    </row>
    <row r="18" spans="2:21" s="64" customFormat="1" ht="56.25" customHeight="1">
      <c r="B18" s="575" t="s">
        <v>814</v>
      </c>
      <c r="C18" s="576"/>
      <c r="D18" s="102"/>
      <c r="E18" s="102"/>
      <c r="F18" s="102"/>
      <c r="G18" s="102"/>
      <c r="H18" s="103">
        <f t="shared" si="2"/>
        <v>0</v>
      </c>
      <c r="I18" s="103">
        <f t="shared" si="3"/>
        <v>0</v>
      </c>
      <c r="J18" s="103">
        <f t="shared" si="4"/>
        <v>0</v>
      </c>
      <c r="K18" s="102"/>
      <c r="L18" s="102"/>
      <c r="M18" s="102"/>
      <c r="N18" s="104" t="s">
        <v>727</v>
      </c>
      <c r="O18" s="117">
        <f t="shared" si="5"/>
        <v>0</v>
      </c>
      <c r="P18" s="105"/>
      <c r="Q18" s="105"/>
      <c r="R18" s="117">
        <f t="shared" si="6"/>
        <v>0</v>
      </c>
      <c r="S18" s="205"/>
      <c r="T18" s="258"/>
      <c r="U18" s="170" t="str">
        <f>IFERROR(VLOOKUP(#REF!,【参考】算出区分!$C$2:$E$67,2,0),"")</f>
        <v/>
      </c>
    </row>
    <row r="19" spans="2:21" s="64" customFormat="1" ht="56.25" customHeight="1">
      <c r="B19" s="575" t="s">
        <v>827</v>
      </c>
      <c r="C19" s="576"/>
      <c r="D19" s="102"/>
      <c r="E19" s="102"/>
      <c r="F19" s="102"/>
      <c r="G19" s="102"/>
      <c r="H19" s="103">
        <f>MIN(F19,G19)</f>
        <v>0</v>
      </c>
      <c r="I19" s="103">
        <f>D19-E19</f>
        <v>0</v>
      </c>
      <c r="J19" s="103">
        <f t="shared" si="4"/>
        <v>0</v>
      </c>
      <c r="K19" s="102"/>
      <c r="L19" s="102"/>
      <c r="M19" s="102"/>
      <c r="N19" s="104" t="s">
        <v>727</v>
      </c>
      <c r="O19" s="117">
        <f t="shared" si="5"/>
        <v>0</v>
      </c>
      <c r="P19" s="105"/>
      <c r="Q19" s="105"/>
      <c r="R19" s="117">
        <f t="shared" si="6"/>
        <v>0</v>
      </c>
      <c r="S19" s="205"/>
      <c r="T19" s="258"/>
      <c r="U19" s="170" t="str">
        <f>IFERROR(VLOOKUP(#REF!,【参考】算出区分!$C$2:$E$67,2,0),"")</f>
        <v/>
      </c>
    </row>
    <row r="20" spans="2:21" s="64" customFormat="1" ht="56.25" customHeight="1">
      <c r="B20" s="575" t="s">
        <v>828</v>
      </c>
      <c r="C20" s="576"/>
      <c r="D20" s="102"/>
      <c r="E20" s="102"/>
      <c r="F20" s="102"/>
      <c r="G20" s="102"/>
      <c r="H20" s="103">
        <f>MIN(F20,G20)</f>
        <v>0</v>
      </c>
      <c r="I20" s="103">
        <f>D20-E20</f>
        <v>0</v>
      </c>
      <c r="J20" s="103">
        <f t="shared" si="4"/>
        <v>0</v>
      </c>
      <c r="K20" s="102"/>
      <c r="L20" s="102"/>
      <c r="M20" s="102"/>
      <c r="N20" s="104" t="s">
        <v>727</v>
      </c>
      <c r="O20" s="117">
        <f>ROUNDDOWN(MIN(J20,K20),-3)</f>
        <v>0</v>
      </c>
      <c r="P20" s="105"/>
      <c r="Q20" s="105"/>
      <c r="R20" s="117">
        <f t="shared" si="6"/>
        <v>0</v>
      </c>
      <c r="S20" s="205"/>
      <c r="T20" s="258"/>
      <c r="U20" s="170" t="str">
        <f>IFERROR(VLOOKUP(#REF!,【参考】算出区分!$C$2:$E$67,2,0),"")</f>
        <v/>
      </c>
    </row>
    <row r="21" spans="2:21" s="64" customFormat="1" ht="56.25" customHeight="1">
      <c r="B21" s="575" t="s">
        <v>817</v>
      </c>
      <c r="C21" s="576"/>
      <c r="D21" s="106"/>
      <c r="E21" s="106"/>
      <c r="F21" s="106"/>
      <c r="G21" s="106"/>
      <c r="H21" s="206">
        <f t="shared" si="2"/>
        <v>0</v>
      </c>
      <c r="I21" s="206">
        <f t="shared" si="3"/>
        <v>0</v>
      </c>
      <c r="J21" s="206">
        <f t="shared" si="4"/>
        <v>0</v>
      </c>
      <c r="K21" s="106"/>
      <c r="L21" s="106"/>
      <c r="M21" s="106"/>
      <c r="N21" s="261" t="s">
        <v>727</v>
      </c>
      <c r="O21" s="117">
        <f t="shared" si="5"/>
        <v>0</v>
      </c>
      <c r="P21" s="252"/>
      <c r="Q21" s="252"/>
      <c r="R21" s="262">
        <f t="shared" si="6"/>
        <v>0</v>
      </c>
      <c r="S21" s="253"/>
      <c r="T21" s="258"/>
      <c r="U21" s="170" t="str">
        <f>IFERROR(VLOOKUP(#REF!,【参考】算出区分!$C$2:$E$67,2,0),"")</f>
        <v/>
      </c>
    </row>
    <row r="22" spans="2:21" s="64" customFormat="1" ht="75.75" customHeight="1">
      <c r="B22" s="573" t="s">
        <v>847</v>
      </c>
      <c r="C22" s="574"/>
      <c r="D22" s="106"/>
      <c r="E22" s="106"/>
      <c r="F22" s="106"/>
      <c r="G22" s="106"/>
      <c r="H22" s="206">
        <f t="shared" ref="H22:H23" si="9">MIN(F22,G22)</f>
        <v>0</v>
      </c>
      <c r="I22" s="206">
        <f t="shared" ref="I22:I23" si="10">D22-E22</f>
        <v>0</v>
      </c>
      <c r="J22" s="206">
        <f t="shared" ref="J22:J23" si="11">ROUNDDOWN(MIN(H22,I22),-3)</f>
        <v>0</v>
      </c>
      <c r="K22" s="106"/>
      <c r="L22" s="106"/>
      <c r="M22" s="106"/>
      <c r="N22" s="261" t="s">
        <v>728</v>
      </c>
      <c r="O22" s="117">
        <f>ROUNDDOWN(MIN(J22,K22),-3)</f>
        <v>0</v>
      </c>
      <c r="P22" s="252"/>
      <c r="Q22" s="252"/>
      <c r="R22" s="262">
        <f>Q22-O22</f>
        <v>0</v>
      </c>
      <c r="S22" s="418"/>
      <c r="T22" s="258"/>
      <c r="U22" s="354"/>
    </row>
    <row r="23" spans="2:21" s="64" customFormat="1" ht="56.25" customHeight="1">
      <c r="B23" s="573" t="s">
        <v>829</v>
      </c>
      <c r="C23" s="574"/>
      <c r="D23" s="102"/>
      <c r="E23" s="102"/>
      <c r="F23" s="102"/>
      <c r="G23" s="102"/>
      <c r="H23" s="103">
        <f t="shared" si="9"/>
        <v>0</v>
      </c>
      <c r="I23" s="103">
        <f t="shared" si="10"/>
        <v>0</v>
      </c>
      <c r="J23" s="103">
        <f t="shared" si="11"/>
        <v>0</v>
      </c>
      <c r="K23" s="102"/>
      <c r="L23" s="102"/>
      <c r="M23" s="102"/>
      <c r="N23" s="104" t="s">
        <v>739</v>
      </c>
      <c r="O23" s="117">
        <f>ROUNDDOWN(MIN(J23,K23),-3)</f>
        <v>0</v>
      </c>
      <c r="P23" s="105"/>
      <c r="Q23" s="105"/>
      <c r="R23" s="117">
        <f>Q23-O23</f>
        <v>0</v>
      </c>
      <c r="S23" s="353"/>
      <c r="T23" s="258"/>
      <c r="U23" s="354"/>
    </row>
    <row r="24" spans="2:21" s="64" customFormat="1" ht="56.25" customHeight="1">
      <c r="B24" s="573" t="s">
        <v>830</v>
      </c>
      <c r="C24" s="574"/>
      <c r="D24" s="102"/>
      <c r="E24" s="102"/>
      <c r="F24" s="102"/>
      <c r="G24" s="102"/>
      <c r="H24" s="103">
        <f>MIN(F24,G24)</f>
        <v>0</v>
      </c>
      <c r="I24" s="103">
        <f>D24-E24</f>
        <v>0</v>
      </c>
      <c r="J24" s="103">
        <f>ROUNDDOWN(MIN(H24,I24),-3)</f>
        <v>0</v>
      </c>
      <c r="K24" s="102"/>
      <c r="L24" s="102"/>
      <c r="M24" s="102"/>
      <c r="N24" s="104" t="s">
        <v>728</v>
      </c>
      <c r="O24" s="117">
        <f>ROUNDDOWN(MIN(J24,K24),-3)</f>
        <v>0</v>
      </c>
      <c r="P24" s="105"/>
      <c r="Q24" s="105"/>
      <c r="R24" s="117">
        <f>Q24-O24</f>
        <v>0</v>
      </c>
      <c r="S24" s="353"/>
      <c r="T24" s="258"/>
      <c r="U24" s="354"/>
    </row>
    <row r="25" spans="2:21" s="64" customFormat="1" ht="83.25" customHeight="1">
      <c r="B25" s="486" t="s">
        <v>818</v>
      </c>
      <c r="C25" s="487"/>
      <c r="D25" s="106"/>
      <c r="E25" s="106"/>
      <c r="F25" s="106"/>
      <c r="G25" s="106"/>
      <c r="H25" s="206">
        <f t="shared" ref="H25" si="12">MIN(F25,G25)</f>
        <v>0</v>
      </c>
      <c r="I25" s="206">
        <f t="shared" ref="I25" si="13">D25-E25</f>
        <v>0</v>
      </c>
      <c r="J25" s="206">
        <f t="shared" ref="J25" si="14">ROUNDDOWN(MIN(H25,I25),-3)</f>
        <v>0</v>
      </c>
      <c r="K25" s="106"/>
      <c r="L25" s="106"/>
      <c r="M25" s="106"/>
      <c r="N25" s="261" t="s">
        <v>727</v>
      </c>
      <c r="O25" s="117">
        <f t="shared" si="5"/>
        <v>0</v>
      </c>
      <c r="P25" s="252"/>
      <c r="Q25" s="252"/>
      <c r="R25" s="262">
        <f t="shared" ref="R25" si="15">Q25-O25</f>
        <v>0</v>
      </c>
      <c r="S25" s="253"/>
      <c r="T25" s="258"/>
      <c r="U25" s="354"/>
    </row>
    <row r="26" spans="2:21" s="64" customFormat="1" ht="56.25" customHeight="1">
      <c r="B26" s="575" t="s">
        <v>819</v>
      </c>
      <c r="C26" s="576"/>
      <c r="D26" s="106"/>
      <c r="E26" s="106"/>
      <c r="F26" s="106"/>
      <c r="G26" s="106"/>
      <c r="H26" s="206">
        <f t="shared" ref="H26" si="16">MIN(F26,G26)</f>
        <v>0</v>
      </c>
      <c r="I26" s="206">
        <f t="shared" ref="I26" si="17">D26-E26</f>
        <v>0</v>
      </c>
      <c r="J26" s="206">
        <f t="shared" ref="J26" si="18">ROUNDDOWN(MIN(H26,I26),-3)</f>
        <v>0</v>
      </c>
      <c r="K26" s="106"/>
      <c r="L26" s="106"/>
      <c r="M26" s="106"/>
      <c r="N26" s="261" t="s">
        <v>727</v>
      </c>
      <c r="O26" s="117">
        <f t="shared" si="5"/>
        <v>0</v>
      </c>
      <c r="P26" s="252"/>
      <c r="Q26" s="252"/>
      <c r="R26" s="262">
        <f t="shared" ref="R26" si="19">Q26-O26</f>
        <v>0</v>
      </c>
      <c r="S26" s="253"/>
      <c r="T26" s="258"/>
      <c r="U26" s="354"/>
    </row>
    <row r="27" spans="2:21" s="64" customFormat="1" ht="56.25" customHeight="1">
      <c r="B27" s="575" t="s">
        <v>820</v>
      </c>
      <c r="C27" s="576"/>
      <c r="D27" s="106"/>
      <c r="E27" s="106"/>
      <c r="F27" s="106"/>
      <c r="G27" s="106"/>
      <c r="H27" s="206">
        <f t="shared" ref="H27" si="20">MIN(F27,G27)</f>
        <v>0</v>
      </c>
      <c r="I27" s="206">
        <f t="shared" ref="I27" si="21">D27-E27</f>
        <v>0</v>
      </c>
      <c r="J27" s="206">
        <f t="shared" ref="J27" si="22">ROUNDDOWN(MIN(H27,I27),-3)</f>
        <v>0</v>
      </c>
      <c r="K27" s="106"/>
      <c r="L27" s="106"/>
      <c r="M27" s="106"/>
      <c r="N27" s="261" t="s">
        <v>727</v>
      </c>
      <c r="O27" s="117">
        <f t="shared" si="5"/>
        <v>0</v>
      </c>
      <c r="P27" s="252"/>
      <c r="Q27" s="252"/>
      <c r="R27" s="262">
        <f t="shared" ref="R27" si="23">Q27-O27</f>
        <v>0</v>
      </c>
      <c r="S27" s="253"/>
      <c r="T27" s="258"/>
      <c r="U27" s="354"/>
    </row>
    <row r="28" spans="2:21" s="64" customFormat="1" ht="56.25" customHeight="1">
      <c r="B28" s="577" t="s">
        <v>831</v>
      </c>
      <c r="C28" s="578"/>
      <c r="D28" s="102"/>
      <c r="E28" s="102"/>
      <c r="F28" s="102"/>
      <c r="G28" s="102"/>
      <c r="H28" s="103">
        <f t="shared" ref="H28" si="24">MIN(F28,G28)</f>
        <v>0</v>
      </c>
      <c r="I28" s="103">
        <f t="shared" ref="I28" si="25">D28-E28</f>
        <v>0</v>
      </c>
      <c r="J28" s="103">
        <f t="shared" ref="J28" si="26">ROUNDDOWN(MIN(H28,I28),-3)</f>
        <v>0</v>
      </c>
      <c r="K28" s="102"/>
      <c r="L28" s="102"/>
      <c r="M28" s="102"/>
      <c r="N28" s="104" t="s">
        <v>728</v>
      </c>
      <c r="O28" s="117">
        <f t="shared" si="5"/>
        <v>0</v>
      </c>
      <c r="P28" s="105"/>
      <c r="Q28" s="105"/>
      <c r="R28" s="117">
        <f t="shared" ref="R28" si="27">Q28-O28</f>
        <v>0</v>
      </c>
      <c r="S28" s="353"/>
      <c r="T28" s="258"/>
      <c r="U28" s="354"/>
    </row>
    <row r="29" spans="2:21" s="64" customFormat="1" ht="56.25" customHeight="1">
      <c r="B29" s="577" t="s">
        <v>832</v>
      </c>
      <c r="C29" s="578"/>
      <c r="D29" s="102"/>
      <c r="E29" s="102"/>
      <c r="F29" s="102"/>
      <c r="G29" s="102"/>
      <c r="H29" s="103">
        <f t="shared" ref="H29" si="28">MIN(F29,G29)</f>
        <v>0</v>
      </c>
      <c r="I29" s="103">
        <f t="shared" ref="I29" si="29">D29-E29</f>
        <v>0</v>
      </c>
      <c r="J29" s="103">
        <f t="shared" ref="J29" si="30">ROUNDDOWN(MIN(H29,I29),-3)</f>
        <v>0</v>
      </c>
      <c r="K29" s="102"/>
      <c r="L29" s="102"/>
      <c r="M29" s="102"/>
      <c r="N29" s="104" t="s">
        <v>728</v>
      </c>
      <c r="O29" s="117">
        <f>ROUNDDOWN(MIN(J29,K29),-3)</f>
        <v>0</v>
      </c>
      <c r="P29" s="105"/>
      <c r="Q29" s="105"/>
      <c r="R29" s="117">
        <f t="shared" ref="R29" si="31">Q29-O29</f>
        <v>0</v>
      </c>
      <c r="S29" s="353"/>
      <c r="T29" s="258"/>
      <c r="U29" s="354"/>
    </row>
    <row r="30" spans="2:21" s="64" customFormat="1" ht="56.25" customHeight="1">
      <c r="B30" s="467" t="s">
        <v>9</v>
      </c>
      <c r="C30" s="469"/>
      <c r="D30" s="103">
        <f t="shared" ref="D30:M30" si="32">SUM(D8:D15)+SUM(D16:D29)</f>
        <v>0</v>
      </c>
      <c r="E30" s="103">
        <f t="shared" si="32"/>
        <v>0</v>
      </c>
      <c r="F30" s="103">
        <f t="shared" si="32"/>
        <v>0</v>
      </c>
      <c r="G30" s="103">
        <f t="shared" si="32"/>
        <v>0</v>
      </c>
      <c r="H30" s="103">
        <f t="shared" si="32"/>
        <v>0</v>
      </c>
      <c r="I30" s="103">
        <f t="shared" si="32"/>
        <v>0</v>
      </c>
      <c r="J30" s="103">
        <f t="shared" si="32"/>
        <v>0</v>
      </c>
      <c r="K30" s="103">
        <f t="shared" si="32"/>
        <v>0</v>
      </c>
      <c r="L30" s="103">
        <f t="shared" si="32"/>
        <v>0</v>
      </c>
      <c r="M30" s="103">
        <f t="shared" si="32"/>
        <v>0</v>
      </c>
      <c r="N30" s="103"/>
      <c r="O30" s="103">
        <f>SUM(O8:O15)+SUM(O16:O29)</f>
        <v>0</v>
      </c>
      <c r="P30" s="103"/>
      <c r="Q30" s="103">
        <f>SUM(Q8:Q15)+SUM(Q16:Q29)</f>
        <v>0</v>
      </c>
      <c r="R30" s="103">
        <f>SUM(R8:R15)+SUM(R16:R29)</f>
        <v>0</v>
      </c>
      <c r="S30" s="257"/>
    </row>
    <row r="31" spans="2:21" ht="3" customHeight="1">
      <c r="Q31" s="306"/>
      <c r="R31" s="306"/>
    </row>
    <row r="32" spans="2:21" ht="12.75" customHeight="1">
      <c r="Q32" s="305"/>
      <c r="R32" s="305"/>
    </row>
    <row r="33" spans="17:18" ht="12.75" customHeight="1">
      <c r="Q33" s="305"/>
      <c r="R33" s="305"/>
    </row>
    <row r="34" spans="17:18" ht="12.75" customHeight="1">
      <c r="Q34" s="304"/>
      <c r="R34" s="305"/>
    </row>
    <row r="35" spans="17:18">
      <c r="Q35" s="304"/>
      <c r="R35" s="305"/>
    </row>
    <row r="36" spans="17:18">
      <c r="Q36" s="304"/>
      <c r="R36" s="305"/>
    </row>
    <row r="37" spans="17:18">
      <c r="Q37" s="304"/>
      <c r="R37" s="305"/>
    </row>
    <row r="38" spans="17:18">
      <c r="Q38" s="304"/>
      <c r="R38" s="305"/>
    </row>
    <row r="39" spans="17:18">
      <c r="Q39" s="304"/>
      <c r="R39" s="305"/>
    </row>
    <row r="40" spans="17:18">
      <c r="Q40" s="305"/>
      <c r="R40" s="305"/>
    </row>
    <row r="41" spans="17:18">
      <c r="Q41" s="68"/>
      <c r="R41" s="68"/>
    </row>
    <row r="42" spans="17:18">
      <c r="Q42" s="68"/>
      <c r="R42" s="68"/>
    </row>
    <row r="43" spans="17:18">
      <c r="Q43" s="68"/>
      <c r="R43" s="68"/>
    </row>
    <row r="44" spans="17:18">
      <c r="Q44" s="68"/>
      <c r="R44" s="68"/>
    </row>
    <row r="45" spans="17:18">
      <c r="Q45" s="68"/>
      <c r="R45" s="68"/>
    </row>
    <row r="46" spans="17:18">
      <c r="Q46" s="68"/>
      <c r="R46" s="68"/>
    </row>
    <row r="47" spans="17:18">
      <c r="Q47" s="68"/>
      <c r="R47" s="68"/>
    </row>
    <row r="48" spans="17:18">
      <c r="Q48" s="201"/>
      <c r="R48" s="201"/>
    </row>
    <row r="49" spans="17:18">
      <c r="Q49" s="201"/>
      <c r="R49" s="201"/>
    </row>
    <row r="50" spans="17:18">
      <c r="Q50" s="201"/>
      <c r="R50" s="201"/>
    </row>
    <row r="51" spans="17:18">
      <c r="Q51" s="201"/>
      <c r="R51" s="201"/>
    </row>
    <row r="52" spans="17:18">
      <c r="Q52" s="201"/>
      <c r="R52" s="201"/>
    </row>
    <row r="53" spans="17:18">
      <c r="Q53" s="201"/>
      <c r="R53" s="201"/>
    </row>
    <row r="54" spans="17:18">
      <c r="Q54" s="201"/>
      <c r="R54" s="201"/>
    </row>
    <row r="55" spans="17:18">
      <c r="Q55" s="201"/>
      <c r="R55" s="201"/>
    </row>
    <row r="56" spans="17:18">
      <c r="Q56" s="201"/>
      <c r="R56" s="201"/>
    </row>
    <row r="57" spans="17:18">
      <c r="Q57" s="68"/>
      <c r="R57" s="68"/>
    </row>
  </sheetData>
  <customSheetViews>
    <customSheetView guid="{9B008D34-F000-412D-B848-95502D7DC370}" scale="60" showPageBreaks="1" printArea="1" hiddenColumns="1" view="pageBreakPreview">
      <pane xSplit="2" ySplit="7" topLeftCell="C22" activePane="bottomRight" state="frozen"/>
      <selection pane="bottomRight" activeCell="F20" sqref="F20"/>
      <rowBreaks count="1" manualBreakCount="1">
        <brk id="30" min="1" max="16" man="1"/>
      </rowBreaks>
      <pageMargins left="0.19685039370078741" right="0.19685039370078741" top="0.19685039370078741" bottom="0.19685039370078741" header="0.11811023622047245" footer="0.11811023622047245"/>
      <printOptions horizontalCentered="1" verticalCentered="1"/>
      <pageSetup paperSize="9" scale="39" orientation="landscape" blackAndWhite="1" r:id="rId1"/>
    </customSheetView>
  </customSheetViews>
  <mergeCells count="26">
    <mergeCell ref="B2:S2"/>
    <mergeCell ref="N3:S3"/>
    <mergeCell ref="B5:C5"/>
    <mergeCell ref="B14:C14"/>
    <mergeCell ref="B15:C15"/>
    <mergeCell ref="B8:C8"/>
    <mergeCell ref="B9:C9"/>
    <mergeCell ref="B10:C10"/>
    <mergeCell ref="B11:C11"/>
    <mergeCell ref="B12:C12"/>
    <mergeCell ref="B13:C13"/>
    <mergeCell ref="B16:C16"/>
    <mergeCell ref="B17:C17"/>
    <mergeCell ref="B18:C18"/>
    <mergeCell ref="B19:C19"/>
    <mergeCell ref="B22:C22"/>
    <mergeCell ref="B23:C23"/>
    <mergeCell ref="B24:C24"/>
    <mergeCell ref="B30:C30"/>
    <mergeCell ref="B20:C20"/>
    <mergeCell ref="B21:C21"/>
    <mergeCell ref="B25:C25"/>
    <mergeCell ref="B26:C26"/>
    <mergeCell ref="B29:C29"/>
    <mergeCell ref="B28:C28"/>
    <mergeCell ref="B27:C27"/>
  </mergeCells>
  <phoneticPr fontId="2"/>
  <printOptions horizontalCentered="1"/>
  <pageMargins left="0.98425196850393704" right="0.98425196850393704" top="0.98425196850393704" bottom="0.98425196850393704" header="0.31496062992125984" footer="0.31496062992125984"/>
  <pageSetup paperSize="9" scale="31" orientation="landscape" r:id="rId2"/>
  <rowBreaks count="1" manualBreakCount="1">
    <brk id="30" min="1" max="16"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pageSetUpPr fitToPage="1"/>
  </sheetPr>
  <dimension ref="A1:I35"/>
  <sheetViews>
    <sheetView view="pageBreakPreview" topLeftCell="A10" zoomScaleNormal="100" zoomScaleSheetLayoutView="100" workbookViewId="0">
      <selection activeCell="L13" sqref="L13"/>
    </sheetView>
  </sheetViews>
  <sheetFormatPr defaultColWidth="9" defaultRowHeight="18" customHeight="1"/>
  <cols>
    <col min="1" max="16384" width="9" style="21"/>
  </cols>
  <sheetData>
    <row r="1" spans="1:9" ht="18" customHeight="1">
      <c r="A1" s="21" t="s">
        <v>663</v>
      </c>
    </row>
    <row r="3" spans="1:9" ht="18" customHeight="1">
      <c r="H3" s="299"/>
      <c r="I3" s="300" t="s">
        <v>4</v>
      </c>
    </row>
    <row r="4" spans="1:9" ht="18" customHeight="1">
      <c r="H4" s="299"/>
      <c r="I4" s="300" t="s">
        <v>5</v>
      </c>
    </row>
    <row r="7" spans="1:9" ht="18" customHeight="1">
      <c r="A7" s="21" t="s">
        <v>28</v>
      </c>
    </row>
    <row r="10" spans="1:9" ht="18" customHeight="1">
      <c r="F10" s="24"/>
      <c r="G10" s="24"/>
      <c r="H10" s="24"/>
    </row>
    <row r="11" spans="1:9" ht="18" customHeight="1">
      <c r="F11" s="446" t="s">
        <v>796</v>
      </c>
      <c r="G11" s="446"/>
      <c r="H11" s="446"/>
    </row>
    <row r="12" spans="1:9" ht="18" customHeight="1">
      <c r="F12" s="24"/>
      <c r="G12" s="24"/>
      <c r="H12" s="24"/>
    </row>
    <row r="15" spans="1:9" ht="18" customHeight="1">
      <c r="A15" s="25" t="s">
        <v>29</v>
      </c>
      <c r="B15" s="25"/>
      <c r="C15" s="25"/>
      <c r="D15" s="25"/>
      <c r="E15" s="25"/>
      <c r="F15" s="25"/>
      <c r="G15" s="25"/>
      <c r="H15" s="25"/>
      <c r="I15" s="25"/>
    </row>
    <row r="18" spans="1:9" ht="19.5" customHeight="1">
      <c r="A18" s="445" t="s">
        <v>794</v>
      </c>
      <c r="B18" s="445"/>
      <c r="C18" s="445"/>
      <c r="D18" s="445"/>
      <c r="E18" s="445"/>
      <c r="F18" s="445"/>
      <c r="G18" s="445"/>
      <c r="H18" s="445"/>
      <c r="I18" s="445"/>
    </row>
    <row r="19" spans="1:9" ht="19.5" customHeight="1">
      <c r="A19" s="445"/>
      <c r="B19" s="445"/>
      <c r="C19" s="445"/>
      <c r="D19" s="445"/>
      <c r="E19" s="445"/>
      <c r="F19" s="445"/>
      <c r="G19" s="445"/>
      <c r="H19" s="445"/>
      <c r="I19" s="445"/>
    </row>
    <row r="20" spans="1:9" ht="19.5" customHeight="1">
      <c r="A20" s="445"/>
      <c r="B20" s="445"/>
      <c r="C20" s="445"/>
      <c r="D20" s="445"/>
      <c r="E20" s="445"/>
      <c r="F20" s="445"/>
      <c r="G20" s="445"/>
      <c r="H20" s="445"/>
      <c r="I20" s="445"/>
    </row>
    <row r="22" spans="1:9" ht="18" customHeight="1">
      <c r="A22" s="25" t="s">
        <v>30</v>
      </c>
      <c r="B22" s="25"/>
      <c r="C22" s="25"/>
      <c r="D22" s="25"/>
      <c r="E22" s="25"/>
      <c r="F22" s="25"/>
      <c r="G22" s="25"/>
      <c r="H22" s="25"/>
      <c r="I22" s="25"/>
    </row>
    <row r="24" spans="1:9" ht="18" customHeight="1">
      <c r="A24" s="21" t="s">
        <v>31</v>
      </c>
    </row>
    <row r="26" spans="1:9" ht="18" customHeight="1">
      <c r="A26" s="581" t="s">
        <v>664</v>
      </c>
      <c r="B26" s="581"/>
      <c r="C26" s="581"/>
      <c r="D26" s="581"/>
      <c r="E26" s="581"/>
      <c r="F26" s="581"/>
      <c r="G26" s="581"/>
      <c r="H26" s="581"/>
      <c r="I26" s="581"/>
    </row>
    <row r="27" spans="1:9" ht="18" customHeight="1">
      <c r="A27" s="581"/>
      <c r="B27" s="581"/>
      <c r="C27" s="581"/>
      <c r="D27" s="581"/>
      <c r="E27" s="581"/>
      <c r="F27" s="581"/>
      <c r="G27" s="581"/>
      <c r="H27" s="581"/>
      <c r="I27" s="581"/>
    </row>
    <row r="28" spans="1:9" ht="18" customHeight="1">
      <c r="G28" s="582" t="s">
        <v>32</v>
      </c>
      <c r="H28" s="582"/>
      <c r="I28" s="582"/>
    </row>
    <row r="30" spans="1:9" ht="18" customHeight="1">
      <c r="A30" s="581" t="s">
        <v>665</v>
      </c>
      <c r="B30" s="581"/>
      <c r="C30" s="581"/>
      <c r="D30" s="581"/>
      <c r="E30" s="581"/>
      <c r="F30" s="581"/>
      <c r="G30" s="581"/>
      <c r="H30" s="581"/>
      <c r="I30" s="581"/>
    </row>
    <row r="31" spans="1:9" ht="18" customHeight="1">
      <c r="A31" s="581"/>
      <c r="B31" s="581"/>
      <c r="C31" s="581"/>
      <c r="D31" s="581"/>
      <c r="E31" s="581"/>
      <c r="F31" s="581"/>
      <c r="G31" s="581"/>
      <c r="H31" s="581"/>
      <c r="I31" s="581"/>
    </row>
    <row r="32" spans="1:9" ht="18" customHeight="1">
      <c r="G32" s="582" t="s">
        <v>32</v>
      </c>
      <c r="H32" s="582"/>
      <c r="I32" s="582"/>
    </row>
    <row r="34" spans="1:9" ht="27" customHeight="1">
      <c r="A34" s="581" t="s">
        <v>666</v>
      </c>
      <c r="B34" s="581"/>
      <c r="C34" s="581"/>
      <c r="D34" s="581"/>
      <c r="E34" s="581"/>
      <c r="F34" s="581"/>
      <c r="G34" s="581"/>
      <c r="H34" s="581"/>
      <c r="I34" s="581"/>
    </row>
    <row r="35" spans="1:9" ht="27" customHeight="1">
      <c r="A35" s="581"/>
      <c r="B35" s="581"/>
      <c r="C35" s="581"/>
      <c r="D35" s="581"/>
      <c r="E35" s="581"/>
      <c r="F35" s="581"/>
      <c r="G35" s="581"/>
      <c r="H35" s="581"/>
      <c r="I35" s="581"/>
    </row>
  </sheetData>
  <customSheetViews>
    <customSheetView guid="{9B008D34-F000-412D-B848-95502D7DC370}" showPageBreaks="1" fitToPage="1" view="pageBreakPreview" topLeftCell="A16">
      <selection activeCell="O2" sqref="O2"/>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7">
    <mergeCell ref="A34:I35"/>
    <mergeCell ref="F11:H11"/>
    <mergeCell ref="A18:I20"/>
    <mergeCell ref="A26:I27"/>
    <mergeCell ref="G28:I28"/>
    <mergeCell ref="A30:I31"/>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pageSetUpPr fitToPage="1"/>
  </sheetPr>
  <dimension ref="A1:I33"/>
  <sheetViews>
    <sheetView view="pageBreakPreview" topLeftCell="A13" zoomScaleNormal="100" zoomScaleSheetLayoutView="100" workbookViewId="0">
      <selection activeCell="S28" sqref="S28"/>
    </sheetView>
  </sheetViews>
  <sheetFormatPr defaultColWidth="9" defaultRowHeight="18" customHeight="1"/>
  <cols>
    <col min="1" max="16384" width="9" style="21"/>
  </cols>
  <sheetData>
    <row r="1" spans="1:9" ht="18" customHeight="1">
      <c r="A1" s="21" t="s">
        <v>667</v>
      </c>
    </row>
    <row r="3" spans="1:9" ht="18" customHeight="1">
      <c r="H3" s="299"/>
      <c r="I3" s="300" t="s">
        <v>4</v>
      </c>
    </row>
    <row r="4" spans="1:9" ht="18" customHeight="1">
      <c r="H4" s="299"/>
      <c r="I4" s="300" t="s">
        <v>5</v>
      </c>
    </row>
    <row r="6" spans="1:9" ht="18" customHeight="1">
      <c r="A6" s="21" t="s">
        <v>668</v>
      </c>
      <c r="B6" s="26"/>
    </row>
    <row r="7" spans="1:9" ht="18" customHeight="1">
      <c r="A7" s="583" t="s">
        <v>669</v>
      </c>
      <c r="B7" s="583"/>
      <c r="C7" s="583"/>
      <c r="D7" s="125" t="s">
        <v>670</v>
      </c>
    </row>
    <row r="8" spans="1:9" ht="18" customHeight="1">
      <c r="A8" s="21" t="s">
        <v>671</v>
      </c>
      <c r="B8" s="26"/>
    </row>
    <row r="9" spans="1:9" ht="18" customHeight="1">
      <c r="F9" s="24"/>
      <c r="G9" s="24"/>
      <c r="H9" s="24"/>
    </row>
    <row r="10" spans="1:9" ht="18" customHeight="1">
      <c r="F10" s="446" t="s">
        <v>672</v>
      </c>
      <c r="G10" s="446"/>
      <c r="H10" s="446"/>
    </row>
    <row r="11" spans="1:9" ht="18" customHeight="1">
      <c r="F11" s="24"/>
      <c r="G11" s="24"/>
      <c r="H11" s="24"/>
    </row>
    <row r="14" spans="1:9" ht="18" customHeight="1">
      <c r="A14" s="25" t="s">
        <v>29</v>
      </c>
      <c r="B14" s="25"/>
      <c r="C14" s="25"/>
      <c r="D14" s="25"/>
      <c r="E14" s="25"/>
      <c r="F14" s="25"/>
      <c r="G14" s="25"/>
      <c r="H14" s="25"/>
      <c r="I14" s="25"/>
    </row>
    <row r="17" spans="1:9" ht="18" customHeight="1">
      <c r="A17" s="523" t="s">
        <v>673</v>
      </c>
      <c r="B17" s="523"/>
      <c r="C17" s="523"/>
      <c r="D17" s="523"/>
      <c r="E17" s="523"/>
      <c r="F17" s="523"/>
      <c r="G17" s="523"/>
      <c r="H17" s="523"/>
      <c r="I17" s="523"/>
    </row>
    <row r="18" spans="1:9" ht="18" customHeight="1">
      <c r="A18" s="523"/>
      <c r="B18" s="523"/>
      <c r="C18" s="523"/>
      <c r="D18" s="523"/>
      <c r="E18" s="523"/>
      <c r="F18" s="523"/>
      <c r="G18" s="523"/>
      <c r="H18" s="523"/>
      <c r="I18" s="523"/>
    </row>
    <row r="20" spans="1:9" ht="18" customHeight="1">
      <c r="A20" s="25" t="s">
        <v>30</v>
      </c>
      <c r="B20" s="25"/>
      <c r="C20" s="25"/>
      <c r="D20" s="25"/>
      <c r="E20" s="25"/>
      <c r="F20" s="25"/>
      <c r="G20" s="25"/>
      <c r="H20" s="25"/>
      <c r="I20" s="25"/>
    </row>
    <row r="22" spans="1:9" ht="18" customHeight="1">
      <c r="A22" s="21" t="s">
        <v>31</v>
      </c>
    </row>
    <row r="24" spans="1:9" ht="18" customHeight="1">
      <c r="A24" s="581" t="s">
        <v>674</v>
      </c>
      <c r="B24" s="581"/>
      <c r="C24" s="581"/>
      <c r="D24" s="581"/>
      <c r="E24" s="581"/>
      <c r="F24" s="581"/>
      <c r="G24" s="581"/>
      <c r="H24" s="581"/>
      <c r="I24" s="581"/>
    </row>
    <row r="25" spans="1:9" ht="18" customHeight="1">
      <c r="A25" s="581"/>
      <c r="B25" s="581"/>
      <c r="C25" s="581"/>
      <c r="D25" s="581"/>
      <c r="E25" s="581"/>
      <c r="F25" s="581"/>
      <c r="G25" s="581"/>
      <c r="H25" s="581"/>
      <c r="I25" s="581"/>
    </row>
    <row r="26" spans="1:9" ht="18" customHeight="1">
      <c r="A26" s="28"/>
      <c r="B26" s="28"/>
      <c r="C26" s="28"/>
      <c r="D26" s="28"/>
      <c r="E26" s="28"/>
      <c r="F26" s="28"/>
      <c r="G26" s="582" t="s">
        <v>32</v>
      </c>
      <c r="H26" s="582"/>
      <c r="I26" s="582"/>
    </row>
    <row r="27" spans="1:9" ht="18" customHeight="1">
      <c r="A27" s="28"/>
      <c r="B27" s="28"/>
      <c r="C27" s="28"/>
      <c r="D27" s="28"/>
      <c r="E27" s="28"/>
      <c r="F27" s="28"/>
      <c r="G27" s="28"/>
      <c r="H27" s="28"/>
      <c r="I27" s="126"/>
    </row>
    <row r="28" spans="1:9" ht="18" customHeight="1">
      <c r="A28" s="584" t="s">
        <v>675</v>
      </c>
      <c r="B28" s="584"/>
      <c r="C28" s="584"/>
      <c r="D28" s="584"/>
      <c r="E28" s="584"/>
      <c r="F28" s="584"/>
      <c r="G28" s="584"/>
      <c r="H28" s="584"/>
      <c r="I28" s="584"/>
    </row>
    <row r="29" spans="1:9" ht="18" customHeight="1">
      <c r="A29" s="584"/>
      <c r="B29" s="584"/>
      <c r="C29" s="584"/>
      <c r="D29" s="584"/>
      <c r="E29" s="584"/>
      <c r="F29" s="584"/>
      <c r="G29" s="584"/>
      <c r="H29" s="584"/>
      <c r="I29" s="584"/>
    </row>
    <row r="30" spans="1:9" ht="18" customHeight="1">
      <c r="A30" s="28"/>
      <c r="B30" s="28"/>
      <c r="C30" s="28"/>
      <c r="D30" s="28"/>
      <c r="E30" s="28"/>
      <c r="F30" s="28"/>
      <c r="G30" s="582" t="s">
        <v>32</v>
      </c>
      <c r="H30" s="582"/>
      <c r="I30" s="582"/>
    </row>
    <row r="32" spans="1:9" ht="27" customHeight="1">
      <c r="A32" s="581" t="s">
        <v>676</v>
      </c>
      <c r="B32" s="581"/>
      <c r="C32" s="581"/>
      <c r="D32" s="581"/>
      <c r="E32" s="581"/>
      <c r="F32" s="581"/>
      <c r="G32" s="581"/>
      <c r="H32" s="581"/>
      <c r="I32" s="581"/>
    </row>
    <row r="33" spans="1:9" ht="27" customHeight="1">
      <c r="A33" s="581"/>
      <c r="B33" s="581"/>
      <c r="C33" s="581"/>
      <c r="D33" s="581"/>
      <c r="E33" s="581"/>
      <c r="F33" s="581"/>
      <c r="G33" s="581"/>
      <c r="H33" s="581"/>
      <c r="I33" s="581"/>
    </row>
  </sheetData>
  <customSheetViews>
    <customSheetView guid="{9B008D34-F000-412D-B848-95502D7DC370}" showPageBreaks="1" fitToPage="1" view="pageBreakPreview" topLeftCell="A10">
      <selection activeCell="O2" sqref="O2"/>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8">
    <mergeCell ref="G30:I30"/>
    <mergeCell ref="A32:I33"/>
    <mergeCell ref="A7:C7"/>
    <mergeCell ref="F10:H10"/>
    <mergeCell ref="A17:I18"/>
    <mergeCell ref="A24:I25"/>
    <mergeCell ref="G26:I26"/>
    <mergeCell ref="A28:I29"/>
  </mergeCells>
  <phoneticPr fontId="2"/>
  <printOptions horizontalCentered="1"/>
  <pageMargins left="0.98425196850393704" right="0.98425196850393704" top="0.98425196850393704" bottom="0.98425196850393704" header="0.31496062992125984" footer="0.31496062992125984"/>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499984740745262"/>
    <pageSetUpPr fitToPage="1"/>
  </sheetPr>
  <dimension ref="A1:N26"/>
  <sheetViews>
    <sheetView tabSelected="1" view="pageBreakPreview" zoomScaleNormal="100" zoomScaleSheetLayoutView="100" workbookViewId="0">
      <selection activeCell="P14" sqref="P14"/>
    </sheetView>
  </sheetViews>
  <sheetFormatPr defaultColWidth="12.625" defaultRowHeight="24" customHeight="1"/>
  <cols>
    <col min="1" max="1" width="3.125" style="1" customWidth="1"/>
    <col min="2" max="2" width="32.75" style="1" bestFit="1" customWidth="1"/>
    <col min="3" max="3" width="15.625" style="1" customWidth="1"/>
    <col min="4" max="16384" width="12.625" style="1"/>
  </cols>
  <sheetData>
    <row r="1" spans="1:14" ht="24" customHeight="1">
      <c r="B1" s="1" t="s">
        <v>677</v>
      </c>
    </row>
    <row r="2" spans="1:14" ht="24" customHeight="1">
      <c r="B2" s="587" t="s">
        <v>788</v>
      </c>
      <c r="C2" s="587"/>
      <c r="D2" s="587"/>
      <c r="E2" s="587"/>
      <c r="F2" s="587"/>
      <c r="G2" s="587"/>
      <c r="H2" s="587"/>
      <c r="I2" s="587"/>
      <c r="J2" s="587"/>
      <c r="K2" s="587"/>
      <c r="L2" s="587"/>
      <c r="M2" s="587"/>
      <c r="N2" s="587"/>
    </row>
    <row r="3" spans="1:14" ht="24" customHeight="1">
      <c r="B3" s="135" t="s">
        <v>203</v>
      </c>
      <c r="F3" s="2"/>
      <c r="G3" s="2"/>
      <c r="L3" s="588" t="s">
        <v>650</v>
      </c>
      <c r="M3" s="588"/>
      <c r="N3" s="588"/>
    </row>
    <row r="4" spans="1:14" ht="7.5" customHeight="1"/>
    <row r="5" spans="1:14" ht="24" customHeight="1">
      <c r="B5" s="589" t="s">
        <v>47</v>
      </c>
      <c r="C5" s="590"/>
      <c r="D5" s="589" t="s">
        <v>46</v>
      </c>
      <c r="E5" s="591"/>
      <c r="F5" s="591"/>
      <c r="G5" s="591"/>
      <c r="H5" s="591"/>
      <c r="I5" s="591"/>
      <c r="J5" s="591"/>
      <c r="K5" s="591"/>
      <c r="L5" s="591"/>
      <c r="M5" s="590"/>
      <c r="N5" s="3"/>
    </row>
    <row r="6" spans="1:14" ht="24" customHeight="1">
      <c r="B6" s="4"/>
      <c r="C6" s="5"/>
      <c r="D6" s="589" t="s">
        <v>209</v>
      </c>
      <c r="E6" s="591"/>
      <c r="F6" s="590"/>
      <c r="G6" s="589" t="s">
        <v>210</v>
      </c>
      <c r="H6" s="591"/>
      <c r="I6" s="591"/>
      <c r="J6" s="591"/>
      <c r="K6" s="591"/>
      <c r="L6" s="591"/>
      <c r="M6" s="590"/>
      <c r="N6" s="5"/>
    </row>
    <row r="7" spans="1:14" ht="24" customHeight="1">
      <c r="B7" s="6" t="s">
        <v>155</v>
      </c>
      <c r="C7" s="7" t="s">
        <v>45</v>
      </c>
      <c r="D7" s="8"/>
      <c r="E7" s="8"/>
      <c r="F7" s="7"/>
      <c r="G7" s="8"/>
      <c r="H7" s="585" t="s">
        <v>44</v>
      </c>
      <c r="I7" s="586"/>
      <c r="J7" s="585" t="s">
        <v>43</v>
      </c>
      <c r="K7" s="586"/>
      <c r="L7" s="585" t="s">
        <v>42</v>
      </c>
      <c r="M7" s="586"/>
      <c r="N7" s="7" t="s">
        <v>13</v>
      </c>
    </row>
    <row r="8" spans="1:14" ht="24" customHeight="1">
      <c r="B8" s="4"/>
      <c r="C8" s="7" t="s">
        <v>41</v>
      </c>
      <c r="D8" s="6" t="s">
        <v>38</v>
      </c>
      <c r="E8" s="6" t="s">
        <v>40</v>
      </c>
      <c r="F8" s="7" t="s">
        <v>39</v>
      </c>
      <c r="G8" s="6" t="s">
        <v>38</v>
      </c>
      <c r="H8" s="6"/>
      <c r="I8" s="8" t="s">
        <v>803</v>
      </c>
      <c r="J8" s="6"/>
      <c r="K8" s="8" t="s">
        <v>803</v>
      </c>
      <c r="L8" s="6"/>
      <c r="M8" s="8" t="s">
        <v>803</v>
      </c>
      <c r="N8" s="5"/>
    </row>
    <row r="9" spans="1:14" ht="24" customHeight="1">
      <c r="B9" s="9"/>
      <c r="C9" s="10"/>
      <c r="D9" s="11"/>
      <c r="E9" s="11"/>
      <c r="F9" s="10"/>
      <c r="G9" s="11"/>
      <c r="H9" s="11"/>
      <c r="I9" s="11" t="s">
        <v>36</v>
      </c>
      <c r="J9" s="11"/>
      <c r="K9" s="11" t="s">
        <v>36</v>
      </c>
      <c r="L9" s="11"/>
      <c r="M9" s="11" t="s">
        <v>36</v>
      </c>
      <c r="N9" s="12"/>
    </row>
    <row r="10" spans="1:14" ht="20.100000000000001" customHeight="1">
      <c r="B10" s="4"/>
      <c r="C10" s="13" t="s">
        <v>10</v>
      </c>
      <c r="D10" s="14"/>
      <c r="E10" s="14" t="s">
        <v>10</v>
      </c>
      <c r="F10" s="13" t="s">
        <v>10</v>
      </c>
      <c r="G10" s="14"/>
      <c r="H10" s="14" t="s">
        <v>10</v>
      </c>
      <c r="I10" s="14" t="s">
        <v>10</v>
      </c>
      <c r="J10" s="14" t="s">
        <v>10</v>
      </c>
      <c r="K10" s="14" t="s">
        <v>10</v>
      </c>
      <c r="L10" s="14" t="s">
        <v>10</v>
      </c>
      <c r="M10" s="13" t="s">
        <v>10</v>
      </c>
      <c r="N10" s="13"/>
    </row>
    <row r="11" spans="1:14" ht="24" customHeight="1">
      <c r="B11" s="4" t="s">
        <v>678</v>
      </c>
      <c r="C11" s="15"/>
      <c r="D11" s="16"/>
      <c r="E11" s="16"/>
      <c r="F11" s="15"/>
      <c r="G11" s="16"/>
      <c r="H11" s="16"/>
      <c r="I11" s="16"/>
      <c r="J11" s="16"/>
      <c r="K11" s="16"/>
      <c r="L11" s="16"/>
      <c r="M11" s="15"/>
      <c r="N11" s="5"/>
    </row>
    <row r="12" spans="1:14" ht="24" customHeight="1">
      <c r="B12" s="4"/>
      <c r="C12" s="15"/>
      <c r="D12" s="16"/>
      <c r="E12" s="16"/>
      <c r="F12" s="15"/>
      <c r="G12" s="16"/>
      <c r="H12" s="16"/>
      <c r="I12" s="16"/>
      <c r="J12" s="16"/>
      <c r="K12" s="16"/>
      <c r="L12" s="16"/>
      <c r="M12" s="15"/>
      <c r="N12" s="5"/>
    </row>
    <row r="13" spans="1:14" ht="24" customHeight="1">
      <c r="B13" s="4" t="s">
        <v>679</v>
      </c>
      <c r="C13" s="302"/>
      <c r="D13" s="303"/>
      <c r="E13" s="303"/>
      <c r="F13" s="302"/>
      <c r="G13" s="303"/>
      <c r="H13" s="303"/>
      <c r="I13" s="303"/>
      <c r="J13" s="303"/>
      <c r="K13" s="303"/>
      <c r="L13" s="303"/>
      <c r="M13" s="302"/>
      <c r="N13" s="5"/>
    </row>
    <row r="14" spans="1:14" ht="24" customHeight="1">
      <c r="B14" s="4" t="s">
        <v>680</v>
      </c>
      <c r="C14" s="302"/>
      <c r="D14" s="303"/>
      <c r="E14" s="303"/>
      <c r="F14" s="302"/>
      <c r="G14" s="303"/>
      <c r="H14" s="303"/>
      <c r="I14" s="303"/>
      <c r="J14" s="303"/>
      <c r="K14" s="303"/>
      <c r="L14" s="303"/>
      <c r="M14" s="302"/>
      <c r="N14" s="5"/>
    </row>
    <row r="15" spans="1:14" ht="24" customHeight="1">
      <c r="B15" s="4"/>
      <c r="C15" s="302"/>
      <c r="D15" s="303"/>
      <c r="E15" s="303"/>
      <c r="F15" s="302"/>
      <c r="G15" s="303"/>
      <c r="H15" s="303"/>
      <c r="I15" s="303"/>
      <c r="J15" s="303"/>
      <c r="K15" s="303"/>
      <c r="L15" s="303"/>
      <c r="M15" s="302"/>
      <c r="N15" s="5"/>
    </row>
    <row r="16" spans="1:14" ht="24" customHeight="1">
      <c r="A16" s="21"/>
      <c r="B16" s="4"/>
      <c r="C16" s="302"/>
      <c r="D16" s="303"/>
      <c r="E16" s="303"/>
      <c r="F16" s="302"/>
      <c r="G16" s="303"/>
      <c r="H16" s="303"/>
      <c r="I16" s="303"/>
      <c r="J16" s="303"/>
      <c r="K16" s="303"/>
      <c r="L16" s="303"/>
      <c r="M16" s="302"/>
      <c r="N16" s="5"/>
    </row>
    <row r="17" spans="2:14" ht="24" customHeight="1">
      <c r="B17" s="9"/>
      <c r="C17" s="19"/>
      <c r="D17" s="20"/>
      <c r="E17" s="20"/>
      <c r="F17" s="19"/>
      <c r="G17" s="20"/>
      <c r="H17" s="20"/>
      <c r="I17" s="20"/>
      <c r="J17" s="20"/>
      <c r="K17" s="20"/>
      <c r="L17" s="20"/>
      <c r="M17" s="19"/>
      <c r="N17" s="12"/>
    </row>
    <row r="19" spans="2:14" ht="20.100000000000001" customHeight="1">
      <c r="B19" s="1" t="s">
        <v>211</v>
      </c>
    </row>
    <row r="20" spans="2:14" ht="20.100000000000001" customHeight="1">
      <c r="B20" s="1" t="s">
        <v>212</v>
      </c>
    </row>
    <row r="21" spans="2:14" ht="20.100000000000001" customHeight="1">
      <c r="B21" s="1" t="s">
        <v>213</v>
      </c>
    </row>
    <row r="22" spans="2:14" ht="20.100000000000001" customHeight="1">
      <c r="B22" s="1" t="s">
        <v>214</v>
      </c>
    </row>
    <row r="23" spans="2:14" ht="20.100000000000001" customHeight="1">
      <c r="B23" s="1" t="s">
        <v>215</v>
      </c>
    </row>
    <row r="24" spans="2:14" ht="20.100000000000001" customHeight="1">
      <c r="B24" s="1" t="s">
        <v>216</v>
      </c>
    </row>
    <row r="25" spans="2:14" ht="20.100000000000001" customHeight="1">
      <c r="B25" s="1" t="s">
        <v>217</v>
      </c>
    </row>
    <row r="26" spans="2:14" ht="20.100000000000001" customHeight="1">
      <c r="B26" s="1" t="s">
        <v>218</v>
      </c>
    </row>
  </sheetData>
  <customSheetViews>
    <customSheetView guid="{9B008D34-F000-412D-B848-95502D7DC370}" showPageBreaks="1" fitToPage="1" printArea="1" view="pageBreakPreview" topLeftCell="A4">
      <selection activeCell="O2" sqref="O2"/>
      <pageMargins left="0.70866141732283472" right="0.70866141732283472" top="0.74803149606299213" bottom="0.74803149606299213" header="0.31496062992125984" footer="0.31496062992125984"/>
      <pageSetup paperSize="9" scale="70" orientation="landscape" blackAndWhite="1" r:id="rId1"/>
    </customSheetView>
  </customSheetViews>
  <mergeCells count="9">
    <mergeCell ref="H7:I7"/>
    <mergeCell ref="J7:K7"/>
    <mergeCell ref="L7:M7"/>
    <mergeCell ref="B2:N2"/>
    <mergeCell ref="L3:N3"/>
    <mergeCell ref="B5:C5"/>
    <mergeCell ref="D5:M5"/>
    <mergeCell ref="D6:F6"/>
    <mergeCell ref="G6:M6"/>
  </mergeCells>
  <phoneticPr fontId="2"/>
  <printOptions horizontalCentered="1"/>
  <pageMargins left="0.98425196850393704" right="0.98425196850393704" top="0.98425196850393704" bottom="0.98425196850393704" header="0.31496062992125984" footer="0.31496062992125984"/>
  <pageSetup paperSize="9" scale="68"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N26"/>
  <sheetViews>
    <sheetView view="pageBreakPreview" zoomScale="80" zoomScaleNormal="70" zoomScaleSheetLayoutView="80" workbookViewId="0">
      <pane xSplit="2" ySplit="7" topLeftCell="C8" activePane="bottomRight" state="frozen"/>
      <selection sqref="A1:XFD1048576"/>
      <selection pane="topRight" sqref="A1:XFD1048576"/>
      <selection pane="bottomLeft" sqref="A1:XFD1048576"/>
      <selection pane="bottomRight" activeCell="J21" sqref="J21"/>
    </sheetView>
  </sheetViews>
  <sheetFormatPr defaultColWidth="12.625" defaultRowHeight="12"/>
  <cols>
    <col min="1" max="1" width="4" style="56" bestFit="1" customWidth="1"/>
    <col min="2" max="2" width="30.375" style="56" customWidth="1"/>
    <col min="3" max="12" width="16.125" style="56" customWidth="1"/>
    <col min="13" max="13" width="3" style="56" bestFit="1" customWidth="1"/>
    <col min="14" max="14" width="10.75" style="56" hidden="1" customWidth="1"/>
    <col min="15" max="16384" width="12.625" style="56"/>
  </cols>
  <sheetData>
    <row r="1" spans="1:14" ht="12.75" customHeight="1">
      <c r="B1" s="56" t="s">
        <v>147</v>
      </c>
    </row>
    <row r="2" spans="1:14" ht="12.75" customHeight="1">
      <c r="B2" s="592" t="s">
        <v>525</v>
      </c>
      <c r="C2" s="592"/>
      <c r="D2" s="592"/>
      <c r="E2" s="592"/>
      <c r="F2" s="592"/>
      <c r="G2" s="592"/>
      <c r="H2" s="592"/>
      <c r="I2" s="592"/>
      <c r="J2" s="592"/>
      <c r="K2" s="592"/>
      <c r="L2" s="592"/>
    </row>
    <row r="3" spans="1:14" ht="12.75" customHeight="1">
      <c r="J3" s="489" t="e">
        <f>#REF!</f>
        <v>#REF!</v>
      </c>
      <c r="K3" s="489"/>
      <c r="L3" s="489"/>
      <c r="M3" s="68"/>
    </row>
    <row r="4" spans="1:14" ht="12.75" customHeight="1">
      <c r="D4" s="68"/>
      <c r="E4" s="68"/>
      <c r="G4" s="68"/>
    </row>
    <row r="5" spans="1:14" ht="73.5" customHeight="1">
      <c r="B5" s="77" t="s">
        <v>3</v>
      </c>
      <c r="C5" s="78" t="s">
        <v>595</v>
      </c>
      <c r="D5" s="279" t="s">
        <v>597</v>
      </c>
      <c r="E5" s="279" t="s">
        <v>599</v>
      </c>
      <c r="F5" s="279" t="s">
        <v>600</v>
      </c>
      <c r="G5" s="279" t="s">
        <v>598</v>
      </c>
      <c r="H5" s="77" t="s">
        <v>14</v>
      </c>
      <c r="I5" s="79" t="s">
        <v>157</v>
      </c>
      <c r="J5" s="78" t="s">
        <v>601</v>
      </c>
      <c r="K5" s="77" t="s">
        <v>129</v>
      </c>
      <c r="L5" s="77" t="s">
        <v>13</v>
      </c>
      <c r="N5" s="160"/>
    </row>
    <row r="6" spans="1:14" s="275" customFormat="1" ht="24">
      <c r="B6" s="80"/>
      <c r="C6" s="80"/>
      <c r="D6" s="80" t="s">
        <v>602</v>
      </c>
      <c r="E6" s="80" t="s">
        <v>603</v>
      </c>
      <c r="F6" s="80" t="s">
        <v>604</v>
      </c>
      <c r="G6" s="80" t="s">
        <v>605</v>
      </c>
      <c r="H6" s="108" t="s">
        <v>608</v>
      </c>
      <c r="I6" s="80" t="s">
        <v>606</v>
      </c>
      <c r="J6" s="80"/>
      <c r="K6" s="108" t="s">
        <v>607</v>
      </c>
      <c r="L6" s="80"/>
    </row>
    <row r="7" spans="1:14">
      <c r="A7" s="260">
        <v>0</v>
      </c>
      <c r="B7" s="83"/>
      <c r="C7" s="85" t="s">
        <v>10</v>
      </c>
      <c r="D7" s="85" t="s">
        <v>10</v>
      </c>
      <c r="E7" s="85" t="s">
        <v>10</v>
      </c>
      <c r="F7" s="85" t="s">
        <v>10</v>
      </c>
      <c r="G7" s="85" t="s">
        <v>10</v>
      </c>
      <c r="H7" s="85" t="s">
        <v>10</v>
      </c>
      <c r="I7" s="85" t="s">
        <v>10</v>
      </c>
      <c r="J7" s="85"/>
      <c r="K7" s="85" t="s">
        <v>10</v>
      </c>
      <c r="L7" s="85"/>
      <c r="N7" s="173"/>
    </row>
    <row r="8" spans="1:14" s="64" customFormat="1" ht="56.25" customHeight="1">
      <c r="A8" s="64">
        <f>A7+1</f>
        <v>1</v>
      </c>
      <c r="B8" s="133" t="s">
        <v>589</v>
      </c>
      <c r="C8" s="102"/>
      <c r="D8" s="102"/>
      <c r="E8" s="102"/>
      <c r="F8" s="102"/>
      <c r="G8" s="103">
        <f>E8-F8</f>
        <v>0</v>
      </c>
      <c r="H8" s="103">
        <f>MIN(D8,G8)</f>
        <v>0</v>
      </c>
      <c r="I8" s="102"/>
      <c r="J8" s="104">
        <v>0.5</v>
      </c>
      <c r="K8" s="117">
        <f>H8/2</f>
        <v>0</v>
      </c>
      <c r="L8" s="205"/>
      <c r="M8" s="258"/>
      <c r="N8" s="170" t="str">
        <f>IFERROR(VLOOKUP(#REF!,【参考】算出区分!$C$2:$E$67,2,0),"")</f>
        <v/>
      </c>
    </row>
    <row r="9" spans="1:14" s="64" customFormat="1" ht="56.25" customHeight="1">
      <c r="A9" s="64">
        <f t="shared" ref="A9:A21" si="0">A8+1</f>
        <v>2</v>
      </c>
      <c r="B9" s="133" t="s">
        <v>590</v>
      </c>
      <c r="C9" s="102"/>
      <c r="D9" s="102"/>
      <c r="E9" s="102"/>
      <c r="F9" s="102"/>
      <c r="G9" s="103">
        <f t="shared" ref="G9:G21" si="1">E9-F9</f>
        <v>0</v>
      </c>
      <c r="H9" s="103">
        <f t="shared" ref="H9:H21" si="2">MIN(D9,G9)</f>
        <v>0</v>
      </c>
      <c r="I9" s="102"/>
      <c r="J9" s="104">
        <v>0.5</v>
      </c>
      <c r="K9" s="117">
        <f t="shared" ref="K9:K21" si="3">H9/2</f>
        <v>0</v>
      </c>
      <c r="L9" s="205"/>
      <c r="M9" s="258"/>
      <c r="N9" s="170" t="str">
        <f>IFERROR(VLOOKUP(#REF!,【参考】算出区分!$C$2:$E$67,2,0),"")</f>
        <v/>
      </c>
    </row>
    <row r="10" spans="1:14" s="64" customFormat="1" ht="56.25" customHeight="1">
      <c r="A10" s="64">
        <f t="shared" si="0"/>
        <v>3</v>
      </c>
      <c r="B10" s="133" t="s">
        <v>591</v>
      </c>
      <c r="C10" s="102"/>
      <c r="D10" s="102"/>
      <c r="E10" s="102"/>
      <c r="F10" s="102"/>
      <c r="G10" s="103">
        <f t="shared" si="1"/>
        <v>0</v>
      </c>
      <c r="H10" s="103">
        <f t="shared" si="2"/>
        <v>0</v>
      </c>
      <c r="I10" s="102"/>
      <c r="J10" s="104">
        <v>0.5</v>
      </c>
      <c r="K10" s="117">
        <f t="shared" si="3"/>
        <v>0</v>
      </c>
      <c r="L10" s="205"/>
      <c r="M10" s="258"/>
      <c r="N10" s="170" t="str">
        <f>IFERROR(VLOOKUP(#REF!,【参考】算出区分!$C$2:$E$67,2,0),"")</f>
        <v/>
      </c>
    </row>
    <row r="11" spans="1:14" s="64" customFormat="1" ht="56.25" customHeight="1">
      <c r="A11" s="64">
        <f t="shared" si="0"/>
        <v>4</v>
      </c>
      <c r="B11" s="133" t="s">
        <v>592</v>
      </c>
      <c r="C11" s="102"/>
      <c r="D11" s="102"/>
      <c r="E11" s="102"/>
      <c r="F11" s="102"/>
      <c r="G11" s="103">
        <f t="shared" si="1"/>
        <v>0</v>
      </c>
      <c r="H11" s="103">
        <f t="shared" si="2"/>
        <v>0</v>
      </c>
      <c r="I11" s="102"/>
      <c r="J11" s="104">
        <v>0.5</v>
      </c>
      <c r="K11" s="117">
        <f t="shared" si="3"/>
        <v>0</v>
      </c>
      <c r="L11" s="205"/>
      <c r="M11" s="258"/>
      <c r="N11" s="170" t="str">
        <f>IFERROR(VLOOKUP(#REF!,【参考】算出区分!$C$2:$E$67,2,0),"")</f>
        <v/>
      </c>
    </row>
    <row r="12" spans="1:14" s="64" customFormat="1" ht="56.25" customHeight="1">
      <c r="A12" s="64">
        <f t="shared" si="0"/>
        <v>5</v>
      </c>
      <c r="B12" s="133" t="s">
        <v>593</v>
      </c>
      <c r="C12" s="102"/>
      <c r="D12" s="102"/>
      <c r="E12" s="102"/>
      <c r="F12" s="102"/>
      <c r="G12" s="103">
        <f t="shared" si="1"/>
        <v>0</v>
      </c>
      <c r="H12" s="103">
        <f t="shared" si="2"/>
        <v>0</v>
      </c>
      <c r="I12" s="102"/>
      <c r="J12" s="104">
        <v>0.5</v>
      </c>
      <c r="K12" s="117">
        <f t="shared" si="3"/>
        <v>0</v>
      </c>
      <c r="L12" s="205"/>
      <c r="M12" s="258"/>
      <c r="N12" s="170" t="str">
        <f>IFERROR(VLOOKUP(#REF!,【参考】算出区分!$C$2:$E$67,2,0),"")</f>
        <v/>
      </c>
    </row>
    <row r="13" spans="1:14" s="64" customFormat="1" ht="56.25" customHeight="1">
      <c r="A13" s="64">
        <f t="shared" si="0"/>
        <v>6</v>
      </c>
      <c r="B13" s="133" t="s">
        <v>580</v>
      </c>
      <c r="C13" s="102"/>
      <c r="D13" s="102"/>
      <c r="E13" s="102"/>
      <c r="F13" s="102"/>
      <c r="G13" s="103">
        <f t="shared" si="1"/>
        <v>0</v>
      </c>
      <c r="H13" s="103">
        <f t="shared" si="2"/>
        <v>0</v>
      </c>
      <c r="I13" s="102"/>
      <c r="J13" s="104">
        <v>0.5</v>
      </c>
      <c r="K13" s="117">
        <f t="shared" si="3"/>
        <v>0</v>
      </c>
      <c r="L13" s="205"/>
      <c r="M13" s="258"/>
      <c r="N13" s="170" t="str">
        <f>IFERROR(VLOOKUP(#REF!,【参考】算出区分!$C$2:$E$67,2,0),"")</f>
        <v/>
      </c>
    </row>
    <row r="14" spans="1:14" s="64" customFormat="1" ht="56.25" customHeight="1">
      <c r="A14" s="64">
        <f t="shared" si="0"/>
        <v>7</v>
      </c>
      <c r="B14" s="133" t="s">
        <v>581</v>
      </c>
      <c r="C14" s="102"/>
      <c r="D14" s="102"/>
      <c r="E14" s="102"/>
      <c r="F14" s="102"/>
      <c r="G14" s="103">
        <f t="shared" si="1"/>
        <v>0</v>
      </c>
      <c r="H14" s="103">
        <f t="shared" si="2"/>
        <v>0</v>
      </c>
      <c r="I14" s="102"/>
      <c r="J14" s="104">
        <v>0.5</v>
      </c>
      <c r="K14" s="117">
        <f t="shared" si="3"/>
        <v>0</v>
      </c>
      <c r="L14" s="205"/>
      <c r="M14" s="258"/>
      <c r="N14" s="170" t="str">
        <f>IFERROR(VLOOKUP(#REF!,【参考】算出区分!$C$2:$E$67,2,0),"")</f>
        <v/>
      </c>
    </row>
    <row r="15" spans="1:14" s="64" customFormat="1" ht="56.25" customHeight="1">
      <c r="A15" s="64">
        <f t="shared" si="0"/>
        <v>8</v>
      </c>
      <c r="B15" s="133" t="s">
        <v>582</v>
      </c>
      <c r="C15" s="102"/>
      <c r="D15" s="102"/>
      <c r="E15" s="102"/>
      <c r="F15" s="102"/>
      <c r="G15" s="103">
        <f t="shared" si="1"/>
        <v>0</v>
      </c>
      <c r="H15" s="103">
        <f t="shared" si="2"/>
        <v>0</v>
      </c>
      <c r="I15" s="102"/>
      <c r="J15" s="104">
        <v>0.5</v>
      </c>
      <c r="K15" s="117">
        <f t="shared" si="3"/>
        <v>0</v>
      </c>
      <c r="L15" s="205"/>
      <c r="M15" s="258"/>
      <c r="N15" s="170" t="str">
        <f>IFERROR(VLOOKUP(#REF!,【参考】算出区分!$C$2:$E$67,2,0),"")</f>
        <v/>
      </c>
    </row>
    <row r="16" spans="1:14" s="64" customFormat="1" ht="56.25" customHeight="1">
      <c r="A16" s="64">
        <f t="shared" si="0"/>
        <v>9</v>
      </c>
      <c r="B16" s="133" t="s">
        <v>583</v>
      </c>
      <c r="C16" s="102"/>
      <c r="D16" s="102"/>
      <c r="E16" s="102"/>
      <c r="F16" s="102"/>
      <c r="G16" s="103">
        <f t="shared" si="1"/>
        <v>0</v>
      </c>
      <c r="H16" s="103">
        <f t="shared" si="2"/>
        <v>0</v>
      </c>
      <c r="I16" s="102"/>
      <c r="J16" s="104">
        <v>0.5</v>
      </c>
      <c r="K16" s="117">
        <f t="shared" si="3"/>
        <v>0</v>
      </c>
      <c r="L16" s="205"/>
      <c r="M16" s="258"/>
      <c r="N16" s="170" t="str">
        <f>IFERROR(VLOOKUP(#REF!,【参考】算出区分!$C$2:$E$67,2,0),"")</f>
        <v/>
      </c>
    </row>
    <row r="17" spans="1:14" s="64" customFormat="1" ht="56.25" customHeight="1">
      <c r="A17" s="64">
        <f t="shared" si="0"/>
        <v>10</v>
      </c>
      <c r="B17" s="133" t="s">
        <v>584</v>
      </c>
      <c r="C17" s="102"/>
      <c r="D17" s="102"/>
      <c r="E17" s="102"/>
      <c r="F17" s="102"/>
      <c r="G17" s="103">
        <f t="shared" si="1"/>
        <v>0</v>
      </c>
      <c r="H17" s="103">
        <f t="shared" si="2"/>
        <v>0</v>
      </c>
      <c r="I17" s="102"/>
      <c r="J17" s="104">
        <v>0.5</v>
      </c>
      <c r="K17" s="117">
        <f t="shared" si="3"/>
        <v>0</v>
      </c>
      <c r="L17" s="205"/>
      <c r="M17" s="258"/>
      <c r="N17" s="170" t="str">
        <f>IFERROR(VLOOKUP(#REF!,【参考】算出区分!$C$2:$E$67,2,0),"")</f>
        <v/>
      </c>
    </row>
    <row r="18" spans="1:14" s="64" customFormat="1" ht="56.25" customHeight="1">
      <c r="A18" s="64">
        <f t="shared" si="0"/>
        <v>11</v>
      </c>
      <c r="B18" s="133" t="s">
        <v>585</v>
      </c>
      <c r="C18" s="102"/>
      <c r="D18" s="102"/>
      <c r="E18" s="102"/>
      <c r="F18" s="102"/>
      <c r="G18" s="103">
        <f t="shared" si="1"/>
        <v>0</v>
      </c>
      <c r="H18" s="103">
        <f t="shared" si="2"/>
        <v>0</v>
      </c>
      <c r="I18" s="102"/>
      <c r="J18" s="104">
        <v>0.5</v>
      </c>
      <c r="K18" s="117">
        <f t="shared" si="3"/>
        <v>0</v>
      </c>
      <c r="L18" s="205"/>
      <c r="M18" s="258"/>
      <c r="N18" s="170" t="str">
        <f>IFERROR(VLOOKUP(#REF!,【参考】算出区分!$C$2:$E$67,2,0),"")</f>
        <v/>
      </c>
    </row>
    <row r="19" spans="1:14" s="64" customFormat="1" ht="56.25" customHeight="1">
      <c r="A19" s="64">
        <f t="shared" si="0"/>
        <v>12</v>
      </c>
      <c r="B19" s="133" t="s">
        <v>586</v>
      </c>
      <c r="C19" s="102"/>
      <c r="D19" s="102"/>
      <c r="E19" s="102"/>
      <c r="F19" s="102"/>
      <c r="G19" s="103">
        <f t="shared" si="1"/>
        <v>0</v>
      </c>
      <c r="H19" s="103">
        <f t="shared" si="2"/>
        <v>0</v>
      </c>
      <c r="I19" s="102"/>
      <c r="J19" s="104">
        <v>0.5</v>
      </c>
      <c r="K19" s="117">
        <f t="shared" si="3"/>
        <v>0</v>
      </c>
      <c r="L19" s="205"/>
      <c r="M19" s="258"/>
      <c r="N19" s="170" t="str">
        <f>IFERROR(VLOOKUP(#REF!,【参考】算出区分!$C$2:$E$67,2,0),"")</f>
        <v/>
      </c>
    </row>
    <row r="20" spans="1:14" s="64" customFormat="1" ht="56.25" customHeight="1">
      <c r="A20" s="64">
        <f t="shared" si="0"/>
        <v>13</v>
      </c>
      <c r="B20" s="133" t="s">
        <v>587</v>
      </c>
      <c r="C20" s="102"/>
      <c r="D20" s="102"/>
      <c r="E20" s="102"/>
      <c r="F20" s="102"/>
      <c r="G20" s="103">
        <f t="shared" si="1"/>
        <v>0</v>
      </c>
      <c r="H20" s="103">
        <f t="shared" si="2"/>
        <v>0</v>
      </c>
      <c r="I20" s="102"/>
      <c r="J20" s="104">
        <v>0.5</v>
      </c>
      <c r="K20" s="117">
        <f t="shared" si="3"/>
        <v>0</v>
      </c>
      <c r="L20" s="205"/>
      <c r="M20" s="258"/>
      <c r="N20" s="170" t="str">
        <f>IFERROR(VLOOKUP(#REF!,【参考】算出区分!$C$2:$E$67,2,0),"")</f>
        <v/>
      </c>
    </row>
    <row r="21" spans="1:14" s="64" customFormat="1" ht="56.25" customHeight="1">
      <c r="A21" s="64">
        <f t="shared" si="0"/>
        <v>14</v>
      </c>
      <c r="B21" s="133" t="s">
        <v>594</v>
      </c>
      <c r="C21" s="102"/>
      <c r="D21" s="102"/>
      <c r="E21" s="102"/>
      <c r="F21" s="102"/>
      <c r="G21" s="103">
        <f t="shared" si="1"/>
        <v>0</v>
      </c>
      <c r="H21" s="103">
        <f t="shared" si="2"/>
        <v>0</v>
      </c>
      <c r="I21" s="102"/>
      <c r="J21" s="104">
        <v>0.5</v>
      </c>
      <c r="K21" s="117">
        <f t="shared" si="3"/>
        <v>0</v>
      </c>
      <c r="L21" s="205"/>
      <c r="M21" s="258"/>
      <c r="N21" s="170" t="str">
        <f>IFERROR(VLOOKUP(#REF!,【参考】算出区分!$C$2:$E$67,2,0),"")</f>
        <v/>
      </c>
    </row>
    <row r="22" spans="1:14" s="64" customFormat="1" ht="19.5" customHeight="1">
      <c r="B22" s="108" t="s">
        <v>9</v>
      </c>
      <c r="C22" s="103"/>
      <c r="D22" s="103"/>
      <c r="E22" s="103"/>
      <c r="F22" s="103"/>
      <c r="G22" s="103"/>
      <c r="H22" s="103"/>
      <c r="I22" s="103"/>
      <c r="J22" s="128"/>
      <c r="K22" s="103">
        <f>SUM(K8:K21)</f>
        <v>0</v>
      </c>
      <c r="L22" s="257"/>
    </row>
    <row r="23" spans="1:14" ht="12.75" customHeight="1"/>
    <row r="24" spans="1:14" ht="12.75" customHeight="1">
      <c r="B24" s="56" t="s">
        <v>8</v>
      </c>
    </row>
    <row r="25" spans="1:14" ht="12.75" customHeight="1">
      <c r="B25" s="56" t="s">
        <v>609</v>
      </c>
    </row>
    <row r="26" spans="1:14" ht="12.75" customHeight="1"/>
  </sheetData>
  <customSheetViews>
    <customSheetView guid="{9B008D34-F000-412D-B848-95502D7DC370}" scale="80" showPageBreaks="1" fitToPage="1" printArea="1" hiddenColumns="1" state="hidden" view="pageBreakPreview">
      <pane xSplit="2" ySplit="7" topLeftCell="C8" activePane="bottomRight" state="frozen"/>
      <selection pane="bottomRight" activeCell="J21" sqref="J21"/>
      <pageMargins left="0.59055118110236227" right="0.59055118110236227" top="0.59055118110236227" bottom="0.59055118110236227" header="0.31496062992125984" footer="0.31496062992125984"/>
      <printOptions horizontalCentered="1"/>
      <pageSetup paperSize="9" scale="49" orientation="landscape" blackAndWhite="1" r:id="rId1"/>
    </customSheetView>
  </customSheetViews>
  <mergeCells count="2">
    <mergeCell ref="B2:L2"/>
    <mergeCell ref="J3:L3"/>
  </mergeCells>
  <phoneticPr fontId="2"/>
  <printOptions horizontalCentered="1"/>
  <pageMargins left="0.59055118110236227" right="0.59055118110236227" top="0.59055118110236227" bottom="0.59055118110236227" header="0.31496062992125984" footer="0.31496062992125984"/>
  <pageSetup paperSize="9" scale="49" orientation="landscape" blackAndWhite="1"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G22"/>
  <sheetViews>
    <sheetView view="pageBreakPreview" zoomScale="80" zoomScaleNormal="100" zoomScaleSheetLayoutView="80" workbookViewId="0">
      <selection activeCell="E4" sqref="E4"/>
    </sheetView>
  </sheetViews>
  <sheetFormatPr defaultColWidth="8.875" defaultRowHeight="12"/>
  <cols>
    <col min="1" max="1" width="23.125" style="283" customWidth="1"/>
    <col min="2" max="6" width="24.5" style="283" customWidth="1"/>
    <col min="7" max="7" width="21.375" style="283" customWidth="1"/>
    <col min="8" max="11" width="13.375" style="283" customWidth="1"/>
    <col min="12" max="16384" width="8.875" style="283"/>
  </cols>
  <sheetData>
    <row r="1" spans="1:7" ht="13.5">
      <c r="A1" s="294"/>
    </row>
    <row r="2" spans="1:7" ht="13.5">
      <c r="A2" s="595" t="s">
        <v>646</v>
      </c>
      <c r="B2" s="595"/>
      <c r="C2" s="595"/>
      <c r="D2" s="595"/>
      <c r="E2" s="595"/>
      <c r="F2" s="595"/>
    </row>
    <row r="4" spans="1:7" ht="27" customHeight="1">
      <c r="A4" s="593" t="s">
        <v>581</v>
      </c>
      <c r="B4" s="281" t="s">
        <v>618</v>
      </c>
      <c r="C4" s="281" t="s">
        <v>624</v>
      </c>
      <c r="D4" s="282"/>
      <c r="E4" s="282"/>
      <c r="F4" s="282"/>
      <c r="G4" s="282"/>
    </row>
    <row r="5" spans="1:7" ht="27" customHeight="1">
      <c r="A5" s="594"/>
      <c r="B5" s="284"/>
      <c r="C5" s="284"/>
      <c r="D5" s="285"/>
      <c r="E5" s="285"/>
      <c r="F5" s="285"/>
    </row>
    <row r="6" spans="1:7" ht="27" customHeight="1">
      <c r="A6" s="593" t="s">
        <v>582</v>
      </c>
      <c r="B6" s="281" t="s">
        <v>618</v>
      </c>
      <c r="C6" s="281" t="s">
        <v>624</v>
      </c>
      <c r="D6" s="281" t="s">
        <v>626</v>
      </c>
      <c r="E6" s="281" t="s">
        <v>639</v>
      </c>
      <c r="F6" s="282"/>
      <c r="G6" s="282"/>
    </row>
    <row r="7" spans="1:7" ht="27" customHeight="1">
      <c r="A7" s="594"/>
      <c r="B7" s="284"/>
      <c r="C7" s="284"/>
      <c r="D7" s="284"/>
      <c r="E7" s="284"/>
      <c r="F7" s="285"/>
    </row>
    <row r="8" spans="1:7" ht="27" customHeight="1">
      <c r="A8" s="593" t="s">
        <v>583</v>
      </c>
      <c r="B8" s="281" t="s">
        <v>619</v>
      </c>
      <c r="C8" s="281" t="s">
        <v>620</v>
      </c>
      <c r="D8" s="281" t="s">
        <v>627</v>
      </c>
      <c r="E8" s="281" t="s">
        <v>621</v>
      </c>
      <c r="F8" s="281" t="s">
        <v>622</v>
      </c>
    </row>
    <row r="9" spans="1:7" ht="27" customHeight="1">
      <c r="A9" s="594"/>
      <c r="B9" s="286"/>
      <c r="C9" s="286"/>
      <c r="D9" s="286"/>
      <c r="E9" s="286"/>
      <c r="F9" s="286"/>
    </row>
    <row r="10" spans="1:7" ht="27" customHeight="1">
      <c r="A10" s="593" t="s">
        <v>584</v>
      </c>
      <c r="B10" s="287" t="s">
        <v>628</v>
      </c>
      <c r="C10" s="287" t="s">
        <v>629</v>
      </c>
      <c r="D10" s="287" t="s">
        <v>630</v>
      </c>
      <c r="E10" s="281" t="s">
        <v>631</v>
      </c>
      <c r="F10" s="285"/>
    </row>
    <row r="11" spans="1:7" ht="27" customHeight="1">
      <c r="A11" s="594"/>
      <c r="B11" s="286"/>
      <c r="C11" s="286"/>
      <c r="D11" s="286"/>
      <c r="E11" s="286"/>
      <c r="F11" s="285"/>
    </row>
    <row r="12" spans="1:7" ht="27" customHeight="1">
      <c r="A12" s="593" t="s">
        <v>585</v>
      </c>
      <c r="B12" s="281" t="s">
        <v>623</v>
      </c>
      <c r="C12" s="281" t="s">
        <v>624</v>
      </c>
      <c r="D12" s="281" t="s">
        <v>625</v>
      </c>
      <c r="E12" s="281" t="s">
        <v>626</v>
      </c>
      <c r="F12" s="285"/>
    </row>
    <row r="13" spans="1:7" ht="27" customHeight="1">
      <c r="A13" s="596"/>
      <c r="B13" s="286"/>
      <c r="C13" s="286"/>
      <c r="D13" s="286"/>
      <c r="E13" s="286"/>
      <c r="F13" s="285"/>
    </row>
    <row r="14" spans="1:7" ht="27" customHeight="1">
      <c r="A14" s="596"/>
      <c r="B14" s="281" t="s">
        <v>632</v>
      </c>
      <c r="C14" s="281" t="s">
        <v>633</v>
      </c>
      <c r="D14" s="288" t="s">
        <v>634</v>
      </c>
      <c r="E14" s="289"/>
      <c r="F14" s="285"/>
    </row>
    <row r="15" spans="1:7" ht="27" customHeight="1">
      <c r="A15" s="594"/>
      <c r="B15" s="290"/>
      <c r="C15" s="286"/>
      <c r="D15" s="286"/>
      <c r="E15" s="291"/>
      <c r="F15" s="285"/>
    </row>
    <row r="16" spans="1:7" ht="27" customHeight="1">
      <c r="A16" s="593" t="s">
        <v>586</v>
      </c>
      <c r="B16" s="281" t="s">
        <v>635</v>
      </c>
      <c r="C16" s="288" t="s">
        <v>636</v>
      </c>
      <c r="D16" s="288" t="s">
        <v>637</v>
      </c>
      <c r="E16" s="288" t="s">
        <v>638</v>
      </c>
      <c r="F16" s="285"/>
    </row>
    <row r="17" spans="1:6" ht="27" customHeight="1">
      <c r="A17" s="594"/>
      <c r="B17" s="286"/>
      <c r="C17" s="286"/>
      <c r="D17" s="286"/>
      <c r="E17" s="286"/>
      <c r="F17" s="285"/>
    </row>
    <row r="18" spans="1:6" ht="27" customHeight="1">
      <c r="A18" s="593" t="s">
        <v>587</v>
      </c>
      <c r="B18" s="281" t="s">
        <v>618</v>
      </c>
      <c r="C18" s="281" t="s">
        <v>640</v>
      </c>
      <c r="D18" s="281" t="s">
        <v>641</v>
      </c>
      <c r="E18" s="285"/>
      <c r="F18" s="285"/>
    </row>
    <row r="19" spans="1:6" ht="27" customHeight="1">
      <c r="A19" s="594"/>
      <c r="B19" s="286"/>
      <c r="C19" s="286"/>
      <c r="D19" s="286"/>
      <c r="E19" s="285"/>
      <c r="F19" s="285"/>
    </row>
    <row r="20" spans="1:6" ht="27" customHeight="1">
      <c r="A20" s="593" t="s">
        <v>588</v>
      </c>
      <c r="B20" s="287" t="s">
        <v>642</v>
      </c>
      <c r="C20" s="281" t="s">
        <v>644</v>
      </c>
      <c r="D20" s="281" t="s">
        <v>643</v>
      </c>
      <c r="E20" s="285"/>
      <c r="F20" s="285"/>
    </row>
    <row r="21" spans="1:6" ht="27" customHeight="1">
      <c r="A21" s="594"/>
      <c r="B21" s="286"/>
      <c r="C21" s="286"/>
      <c r="D21" s="286"/>
      <c r="E21" s="285"/>
      <c r="F21" s="285"/>
    </row>
    <row r="22" spans="1:6" ht="27" customHeight="1">
      <c r="A22" s="292"/>
    </row>
  </sheetData>
  <customSheetViews>
    <customSheetView guid="{9B008D34-F000-412D-B848-95502D7DC370}" scale="80" showPageBreaks="1" state="hidden" view="pageBreakPreview">
      <selection activeCell="E4" sqref="E4"/>
      <pageMargins left="0.23622047244094491" right="0.23622047244094491" top="0.74803149606299213" bottom="0.74803149606299213" header="0.31496062992125984" footer="0.31496062992125984"/>
      <printOptions horizontalCentered="1"/>
      <pageSetup paperSize="9" orientation="landscape" r:id="rId1"/>
    </customSheetView>
  </customSheetViews>
  <mergeCells count="9">
    <mergeCell ref="A16:A17"/>
    <mergeCell ref="A18:A19"/>
    <mergeCell ref="A20:A21"/>
    <mergeCell ref="A2:F2"/>
    <mergeCell ref="A4:A5"/>
    <mergeCell ref="A6:A7"/>
    <mergeCell ref="A8:A9"/>
    <mergeCell ref="A10:A11"/>
    <mergeCell ref="A12:A15"/>
  </mergeCells>
  <phoneticPr fontId="2"/>
  <printOptions horizontalCentered="1"/>
  <pageMargins left="0.23622047244094491" right="0.23622047244094491" top="0.74803149606299213" bottom="0.74803149606299213" header="0.31496062992125984" footer="0.31496062992125984"/>
  <pageSetup paperSize="9"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25" defaultRowHeight="12"/>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c r="B1" s="56" t="s">
        <v>48</v>
      </c>
      <c r="G1" s="464"/>
      <c r="H1" s="464"/>
    </row>
    <row r="2" spans="1:8" ht="12.75" customHeight="1">
      <c r="A2" s="67"/>
      <c r="B2" s="592" t="s">
        <v>184</v>
      </c>
      <c r="C2" s="592"/>
      <c r="D2" s="592"/>
      <c r="E2" s="592"/>
      <c r="G2" s="464"/>
      <c r="H2" s="464"/>
    </row>
    <row r="3" spans="1:8" ht="12.75" customHeight="1">
      <c r="G3" s="464"/>
      <c r="H3" s="464"/>
    </row>
    <row r="4" spans="1:8" ht="12.75" customHeight="1">
      <c r="D4" s="68"/>
      <c r="E4" s="69" t="s">
        <v>199</v>
      </c>
      <c r="G4" s="464"/>
      <c r="H4" s="464"/>
    </row>
    <row r="5" spans="1:8" ht="12.75" customHeight="1">
      <c r="B5" s="56" t="s">
        <v>144</v>
      </c>
      <c r="G5" s="464"/>
      <c r="H5" s="464"/>
    </row>
    <row r="6" spans="1:8" ht="12.75" customHeight="1">
      <c r="A6" s="260">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6"/>
    </row>
    <row r="22" spans="1:6" s="64" customFormat="1">
      <c r="A22" s="64">
        <f t="shared" si="0"/>
        <v>16</v>
      </c>
      <c r="B22" s="73"/>
      <c r="C22" s="73"/>
      <c r="D22" s="75"/>
      <c r="E22" s="76"/>
    </row>
    <row r="23" spans="1:6" s="64" customFormat="1">
      <c r="A23" s="64">
        <f t="shared" si="0"/>
        <v>17</v>
      </c>
      <c r="B23" s="73"/>
      <c r="C23" s="73"/>
      <c r="D23" s="75"/>
      <c r="E23" s="76"/>
    </row>
    <row r="24" spans="1:6" s="64" customFormat="1">
      <c r="A24" s="64">
        <f t="shared" si="0"/>
        <v>18</v>
      </c>
      <c r="B24" s="73"/>
      <c r="C24" s="73"/>
      <c r="D24" s="75"/>
      <c r="E24" s="76"/>
    </row>
    <row r="25" spans="1:6" s="64" customFormat="1">
      <c r="A25" s="64">
        <f t="shared" si="0"/>
        <v>19</v>
      </c>
      <c r="B25" s="73"/>
      <c r="C25" s="73"/>
      <c r="D25" s="75"/>
      <c r="E25" s="76"/>
    </row>
    <row r="26" spans="1:6" s="64" customFormat="1">
      <c r="A26" s="64">
        <f t="shared" si="0"/>
        <v>20</v>
      </c>
      <c r="B26" s="73"/>
      <c r="C26" s="73"/>
      <c r="D26" s="75"/>
      <c r="E26" s="76"/>
    </row>
    <row r="27" spans="1:6" s="64" customFormat="1">
      <c r="A27" s="64">
        <f t="shared" si="0"/>
        <v>21</v>
      </c>
      <c r="B27" s="73"/>
      <c r="C27" s="73"/>
      <c r="D27" s="75"/>
      <c r="E27" s="76"/>
    </row>
    <row r="28" spans="1:6" s="64" customFormat="1">
      <c r="A28" s="64">
        <f t="shared" si="0"/>
        <v>22</v>
      </c>
      <c r="B28" s="73"/>
      <c r="C28" s="73"/>
      <c r="D28" s="75"/>
      <c r="E28" s="76"/>
    </row>
    <row r="29" spans="1:6" s="64" customFormat="1">
      <c r="A29" s="64">
        <f t="shared" si="0"/>
        <v>23</v>
      </c>
      <c r="B29" s="73"/>
      <c r="C29" s="73"/>
      <c r="D29" s="75"/>
      <c r="E29" s="76"/>
    </row>
    <row r="30" spans="1:6" s="64" customFormat="1">
      <c r="A30" s="64">
        <f t="shared" si="0"/>
        <v>24</v>
      </c>
      <c r="B30" s="73"/>
      <c r="C30" s="73"/>
      <c r="D30" s="75"/>
      <c r="E30" s="76"/>
    </row>
    <row r="31" spans="1:6" s="64" customFormat="1">
      <c r="A31" s="64">
        <f t="shared" si="0"/>
        <v>25</v>
      </c>
      <c r="B31" s="73"/>
      <c r="C31" s="73"/>
      <c r="D31" s="75"/>
      <c r="E31" s="76"/>
    </row>
  </sheetData>
  <customSheetViews>
    <customSheetView guid="{9B008D34-F000-412D-B848-95502D7DC370}" scale="80" showPageBreaks="1" fitToPage="1" printArea="1" state="hidden" view="pageBreakPreview">
      <pane ySplit="6" topLeftCell="A7" activePane="bottomLeft" state="frozen"/>
      <selection pane="bottomLeft" activeCell="L28" sqref="L28"/>
      <pageMargins left="0.59055118110236227" right="0.59055118110236227" top="0.59055118110236227" bottom="0.59055118110236227" header="0.39370078740157483" footer="0.39370078740157483"/>
      <printOptions horizontalCentered="1"/>
      <pageSetup paperSize="9" scale="98" fitToHeight="0" orientation="landscape" blackAndWhite="1" r:id="rId1"/>
    </customSheetView>
  </customSheetViews>
  <mergeCells count="2">
    <mergeCell ref="B2:E2"/>
    <mergeCell ref="G1:H5"/>
  </mergeCells>
  <phoneticPr fontId="2"/>
  <dataValidations count="1">
    <dataValidation type="list" allowBlank="1" showInputMessage="1" showErrorMessage="1" sqref="C7:C31" xr:uid="{00000000-0002-0000-1600-000000000000}">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1000000}">
          <x14:formula1>
            <xm:f>事業分類・区分!$B$2:$I$2</xm:f>
          </x14:formula1>
          <xm:sqref>B7:B31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U49"/>
  <sheetViews>
    <sheetView view="pageBreakPreview" zoomScale="80" zoomScaleNormal="70" zoomScaleSheetLayoutView="80" workbookViewId="0">
      <pane xSplit="4" ySplit="7" topLeftCell="F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6" width="13.125" style="56" customWidth="1"/>
    <col min="17" max="17" width="14.5" style="56" customWidth="1"/>
    <col min="18" max="18" width="3.75" style="56" customWidth="1"/>
    <col min="19" max="19" width="18.875" style="56" hidden="1" customWidth="1"/>
    <col min="20" max="20" width="23.375" style="56" customWidth="1"/>
    <col min="21" max="21" width="9.25" style="249" bestFit="1" customWidth="1"/>
    <col min="22" max="22" width="16.375" style="56" customWidth="1"/>
    <col min="23" max="16384" width="12.625" style="56"/>
  </cols>
  <sheetData>
    <row r="1" spans="1:21" ht="12.75" customHeight="1">
      <c r="B1" s="56" t="s">
        <v>147</v>
      </c>
    </row>
    <row r="2" spans="1:21" ht="12.75" customHeight="1">
      <c r="B2" s="598" t="s">
        <v>163</v>
      </c>
      <c r="C2" s="598"/>
      <c r="D2" s="598"/>
      <c r="E2" s="598"/>
      <c r="F2" s="598"/>
      <c r="G2" s="598"/>
      <c r="H2" s="598"/>
      <c r="I2" s="598"/>
      <c r="J2" s="598"/>
      <c r="K2" s="598"/>
      <c r="L2" s="598"/>
      <c r="M2" s="598"/>
      <c r="N2" s="598"/>
      <c r="O2" s="598"/>
      <c r="P2" s="598"/>
      <c r="Q2" s="598"/>
      <c r="T2" s="276"/>
      <c r="U2" s="276"/>
    </row>
    <row r="3" spans="1:21" ht="12.75" customHeight="1">
      <c r="N3" s="68"/>
      <c r="O3" s="597" t="str">
        <f>'（別紙1）'!E4</f>
        <v>（事業者名）</v>
      </c>
      <c r="P3" s="597"/>
      <c r="Q3" s="597"/>
      <c r="R3" s="68"/>
      <c r="T3" s="276"/>
      <c r="U3" s="276"/>
    </row>
    <row r="4" spans="1:21" ht="12.75" customHeight="1">
      <c r="E4" s="68"/>
      <c r="F4" s="68"/>
      <c r="G4" s="68"/>
      <c r="T4" s="276"/>
      <c r="U4" s="276"/>
    </row>
    <row r="5" spans="1:21" ht="72">
      <c r="B5" s="77" t="s">
        <v>3</v>
      </c>
      <c r="C5" s="77" t="s">
        <v>0</v>
      </c>
      <c r="D5" s="78" t="s">
        <v>124</v>
      </c>
      <c r="E5" s="78" t="s">
        <v>125</v>
      </c>
      <c r="F5" s="78" t="s">
        <v>126</v>
      </c>
      <c r="G5" s="78" t="s">
        <v>127</v>
      </c>
      <c r="H5" s="79" t="s">
        <v>158</v>
      </c>
      <c r="I5" s="77" t="s">
        <v>14</v>
      </c>
      <c r="J5" s="78" t="s">
        <v>128</v>
      </c>
      <c r="K5" s="78" t="s">
        <v>159</v>
      </c>
      <c r="L5" s="79" t="s">
        <v>157</v>
      </c>
      <c r="M5" s="78" t="s">
        <v>156</v>
      </c>
      <c r="N5" s="77" t="s">
        <v>129</v>
      </c>
      <c r="O5" s="79" t="s">
        <v>130</v>
      </c>
      <c r="P5" s="79" t="s">
        <v>160</v>
      </c>
      <c r="Q5" s="77" t="s">
        <v>13</v>
      </c>
      <c r="S5" s="160"/>
      <c r="T5" s="276"/>
      <c r="U5" s="276"/>
    </row>
    <row r="6" spans="1:21">
      <c r="B6" s="80"/>
      <c r="C6" s="80"/>
      <c r="D6" s="81"/>
      <c r="E6" s="81"/>
      <c r="F6" s="82" t="s">
        <v>25</v>
      </c>
      <c r="G6" s="82" t="s">
        <v>26</v>
      </c>
      <c r="H6" s="82" t="s">
        <v>12</v>
      </c>
      <c r="I6" s="82" t="s">
        <v>11</v>
      </c>
      <c r="J6" s="82" t="s">
        <v>27</v>
      </c>
      <c r="K6" s="82" t="s">
        <v>132</v>
      </c>
      <c r="L6" s="82" t="s">
        <v>133</v>
      </c>
      <c r="M6" s="82" t="s">
        <v>134</v>
      </c>
      <c r="N6" s="118" t="s">
        <v>135</v>
      </c>
      <c r="O6" s="118" t="s">
        <v>136</v>
      </c>
      <c r="P6" s="118" t="s">
        <v>137</v>
      </c>
      <c r="Q6" s="80"/>
    </row>
    <row r="7" spans="1:21">
      <c r="A7" s="260">
        <v>0</v>
      </c>
      <c r="B7" s="83"/>
      <c r="C7" s="83"/>
      <c r="D7" s="84"/>
      <c r="E7" s="84"/>
      <c r="F7" s="85" t="s">
        <v>10</v>
      </c>
      <c r="G7" s="85" t="s">
        <v>10</v>
      </c>
      <c r="H7" s="85" t="s">
        <v>10</v>
      </c>
      <c r="I7" s="85" t="s">
        <v>10</v>
      </c>
      <c r="J7" s="85" t="s">
        <v>10</v>
      </c>
      <c r="K7" s="85"/>
      <c r="L7" s="85" t="s">
        <v>10</v>
      </c>
      <c r="M7" s="85"/>
      <c r="N7" s="85" t="s">
        <v>10</v>
      </c>
      <c r="O7" s="85"/>
      <c r="P7" s="85" t="s">
        <v>10</v>
      </c>
      <c r="Q7" s="85"/>
      <c r="S7" s="173"/>
      <c r="T7" s="277" t="s">
        <v>372</v>
      </c>
      <c r="U7" s="278" t="s">
        <v>411</v>
      </c>
    </row>
    <row r="8" spans="1:21" s="64" customFormat="1">
      <c r="A8" s="64">
        <f>A7+1</f>
        <v>1</v>
      </c>
      <c r="B8" s="133">
        <f>'（別紙1）'!B7</f>
        <v>0</v>
      </c>
      <c r="C8" s="133">
        <f>'（別紙1）'!C7</f>
        <v>0</v>
      </c>
      <c r="D8" s="91">
        <f>'（別紙1）'!D7</f>
        <v>0</v>
      </c>
      <c r="E8" s="119"/>
      <c r="F8" s="102"/>
      <c r="G8" s="102"/>
      <c r="H8" s="102"/>
      <c r="I8" s="103" t="str">
        <f>IF(U8="","",IF(OR(U8="I",U8="j"),MIN(F8,G8,H8),(MIN(F8,G8))))</f>
        <v/>
      </c>
      <c r="J8" s="102"/>
      <c r="K8" s="104" t="str">
        <f>IFERROR(IF(OR(U8="h1",U8="h2",U8="i",U8="j"),VLOOKUP(C8,補助率・係数!$B$3:$F$65537,4,0),"_"),"")</f>
        <v>_</v>
      </c>
      <c r="L8" s="102"/>
      <c r="M8" s="104" t="str">
        <f>IFERROR(IF(T8="","",IF(AND(ISNUMBER(K8),K8&lt;&gt;0),VLOOKUP(C8,補助率・係数!$B$3:$F$65537,5,FALSE),IF(OR(C8="周産期医療対策事業",C8="ＮＩＣＵ等長期入院児支援事業"),VLOOKUP(E8,補助率・係数!$C$3:$D$65537,2,FALSE),VLOOKUP(C8,補助率・係数!$B$3:$D$65537,3,FALSE)))),"")</f>
        <v/>
      </c>
      <c r="N8" s="117" t="str">
        <f>IFERROR(ROUNDDOWN(IF(U8="a",MIN(I8,J8),IF(U8="b",MIN(I8,J8,L8),IF(U8="c",I8*M8,IF(U8="d",MIN(I8,J8)*M8,IF(U8="e",MIN(I8,J8,L8)*M8,IF(OR(U8="f1",U8="f2"),MIN(MIN(I8,J8)*M8,L8),IF(U8="g",MIN(MIN(I8,J8)*M8,L8,H8),IF(OR(U8="h1",U8="h2"),MIN(MIN(I8,J8)*K8,L8)*M8,IF(U8="i",MIN(I8*K8,L8)*M8,IF(U8="j",MIN(MIN(I8,J8)*K8,L8)*M8,"")))))))))),-3),"")</f>
        <v/>
      </c>
      <c r="O8" s="116">
        <f t="shared" ref="O8:O32" si="0">IFERROR(P8/N8,0)</f>
        <v>0</v>
      </c>
      <c r="P8" s="105"/>
      <c r="Q8" s="205"/>
      <c r="S8" s="170" t="str">
        <f>IFERROR(VLOOKUP($C8,【参考】算出区分!$C$2:$E$67,2,0),"")</f>
        <v/>
      </c>
      <c r="T8" s="170"/>
      <c r="U8" s="174" t="str">
        <f>IFERROR(VLOOKUP($S8&amp;$T8,【参考】算出区分!$G$2:$I$68,3,0),"")</f>
        <v/>
      </c>
    </row>
    <row r="9" spans="1:21" s="64" customFormat="1">
      <c r="A9" s="64">
        <f>A8+1</f>
        <v>2</v>
      </c>
      <c r="B9" s="90">
        <f>'（別紙1）'!B8</f>
        <v>0</v>
      </c>
      <c r="C9" s="90">
        <f>'（別紙1）'!C8</f>
        <v>0</v>
      </c>
      <c r="D9" s="91">
        <f>'（別紙1）'!D8</f>
        <v>0</v>
      </c>
      <c r="E9" s="119"/>
      <c r="F9" s="102"/>
      <c r="G9" s="102"/>
      <c r="H9" s="102"/>
      <c r="I9" s="103" t="str">
        <f t="shared" ref="I9:I32" si="1">IF(U9="","",IF(OR(U9="I",U9="j"),MIN(F9,G9,H9),(MIN(F9,G9))))</f>
        <v/>
      </c>
      <c r="J9" s="102"/>
      <c r="K9" s="104" t="str">
        <f>IFERROR(IF(OR(U9="h1",U9="h2",U9="i",U9="j"),VLOOKUP(C9,補助率・係数!$B$3:$F$65537,4,0),"_"),"")</f>
        <v>_</v>
      </c>
      <c r="L9" s="102"/>
      <c r="M9" s="104" t="str">
        <f>IFERROR(IF(T9="","",IF(AND(ISNUMBER(K9),K9&lt;&gt;0),VLOOKUP(C9,補助率・係数!$B$3:$F$65537,5,FALSE),IF(OR(C9="周産期医療対策事業",C9="ＮＩＣＵ等長期入院児支援事業"),VLOOKUP(E9,補助率・係数!$C$3:$D$65537,2,FALSE),VLOOKUP(C9,補助率・係数!$B$3:$D$65537,3,FALSE)))),"")</f>
        <v/>
      </c>
      <c r="N9" s="117" t="str">
        <f t="shared" ref="N9:N32" si="2">IFERROR(ROUNDDOWN(IF(U9="a",MIN(I9,J9),IF(U9="b",MIN(I9,J9,L9),IF(U9="c",I9*M9,IF(U9="d",MIN(I9,J9)*M9,IF(U9="e",MIN(I9,J9,L9)*M9,IF(OR(U9="f1",U9="f2"),MIN(MIN(I9,J9)*M9,L9),IF(U9="g",MIN(MIN(I9,J9)*M9,L9,H9),IF(OR(U9="h1",U9="h2"),MIN(MIN(I9,J9)*K9,L9)*M9,IF(U9="i",MIN(I9*K9,L9)*M9,IF(U9="j",MIN(MIN(I9,J9)*K9,L9)*M9,"")))))))))),-3),"")</f>
        <v/>
      </c>
      <c r="O9" s="116">
        <f t="shared" si="0"/>
        <v>0</v>
      </c>
      <c r="P9" s="106"/>
      <c r="Q9" s="253"/>
      <c r="S9" s="170" t="str">
        <f>IFERROR(VLOOKUP($C9,【参考】算出区分!$C$2:$E$67,2,0),"")</f>
        <v/>
      </c>
      <c r="T9" s="170"/>
      <c r="U9" s="174" t="str">
        <f>IFERROR(VLOOKUP($S9&amp;$T9,【参考】算出区分!$G$2:$I$68,3,0),"")</f>
        <v/>
      </c>
    </row>
    <row r="10" spans="1:21" s="64" customFormat="1">
      <c r="A10" s="64">
        <f t="shared" ref="A10:A32" si="3">A9+1</f>
        <v>3</v>
      </c>
      <c r="B10" s="90">
        <f>'（別紙1）'!B9</f>
        <v>0</v>
      </c>
      <c r="C10" s="90">
        <f>'（別紙1）'!C9</f>
        <v>0</v>
      </c>
      <c r="D10" s="91">
        <f>'（別紙1）'!D9</f>
        <v>0</v>
      </c>
      <c r="E10" s="119"/>
      <c r="F10" s="102"/>
      <c r="G10" s="102"/>
      <c r="H10" s="102"/>
      <c r="I10" s="103" t="str">
        <f t="shared" si="1"/>
        <v/>
      </c>
      <c r="J10" s="102"/>
      <c r="K10" s="104" t="str">
        <f>IFERROR(IF(OR(U10="h1",U10="h2",U10="i",U10="j"),VLOOKUP(C10,補助率・係数!$B$3:$F$65537,4,0),"_"),"")</f>
        <v>_</v>
      </c>
      <c r="L10" s="102"/>
      <c r="M10" s="104" t="str">
        <f>IFERROR(IF(T10="","",IF(AND(ISNUMBER(K10),K10&lt;&gt;0),VLOOKUP(C10,補助率・係数!$B$3:$F$65537,5,FALSE),IF(OR(C10="周産期医療対策事業",C10="ＮＩＣＵ等長期入院児支援事業"),VLOOKUP(E10,補助率・係数!$C$3:$D$65537,2,FALSE),VLOOKUP(C10,補助率・係数!$B$3:$D$65537,3,FALSE)))),"")</f>
        <v/>
      </c>
      <c r="N10" s="117" t="str">
        <f t="shared" si="2"/>
        <v/>
      </c>
      <c r="O10" s="116">
        <f t="shared" si="0"/>
        <v>0</v>
      </c>
      <c r="P10" s="106"/>
      <c r="Q10" s="253"/>
      <c r="S10" s="170" t="str">
        <f>IFERROR(VLOOKUP($C10,【参考】算出区分!$C$2:$E$67,2,0),"")</f>
        <v/>
      </c>
      <c r="T10" s="170"/>
      <c r="U10" s="174" t="str">
        <f>IFERROR(VLOOKUP($S10&amp;$T10,【参考】算出区分!$G$2:$I$68,3,0),"")</f>
        <v/>
      </c>
    </row>
    <row r="11" spans="1:21" s="64" customFormat="1">
      <c r="A11" s="64">
        <f t="shared" si="3"/>
        <v>4</v>
      </c>
      <c r="B11" s="90">
        <f>'（別紙1）'!B10</f>
        <v>0</v>
      </c>
      <c r="C11" s="90">
        <f>'（別紙1）'!C10</f>
        <v>0</v>
      </c>
      <c r="D11" s="91">
        <f>'（別紙1）'!D10</f>
        <v>0</v>
      </c>
      <c r="E11" s="119"/>
      <c r="F11" s="102"/>
      <c r="G11" s="102"/>
      <c r="H11" s="102"/>
      <c r="I11" s="103" t="str">
        <f t="shared" si="1"/>
        <v/>
      </c>
      <c r="J11" s="102"/>
      <c r="K11" s="104" t="str">
        <f>IFERROR(IF(OR(U11="h1",U11="h2",U11="i",U11="j"),VLOOKUP(C11,補助率・係数!$B$3:$F$65537,4,0),"_"),"")</f>
        <v>_</v>
      </c>
      <c r="L11" s="102"/>
      <c r="M11" s="104" t="str">
        <f>IFERROR(IF(T11="","",IF(AND(ISNUMBER(K11),K11&lt;&gt;0),VLOOKUP(C11,補助率・係数!$B$3:$F$65537,5,FALSE),IF(OR(C11="周産期医療対策事業",C11="ＮＩＣＵ等長期入院児支援事業"),VLOOKUP(E11,補助率・係数!$C$3:$D$65537,2,FALSE),VLOOKUP(C11,補助率・係数!$B$3:$D$65537,3,FALSE)))),"")</f>
        <v/>
      </c>
      <c r="N11" s="117" t="str">
        <f t="shared" si="2"/>
        <v/>
      </c>
      <c r="O11" s="116">
        <f t="shared" si="0"/>
        <v>0</v>
      </c>
      <c r="P11" s="106"/>
      <c r="Q11" s="253"/>
      <c r="S11" s="170" t="str">
        <f>IFERROR(VLOOKUP($C11,【参考】算出区分!$C$2:$E$67,2,0),"")</f>
        <v/>
      </c>
      <c r="T11" s="170"/>
      <c r="U11" s="174" t="str">
        <f>IFERROR(VLOOKUP($S11&amp;$T11,【参考】算出区分!$G$2:$I$68,3,0),"")</f>
        <v/>
      </c>
    </row>
    <row r="12" spans="1:21" s="64" customFormat="1">
      <c r="A12" s="64">
        <f t="shared" si="3"/>
        <v>5</v>
      </c>
      <c r="B12" s="90">
        <f>'（別紙1）'!B11</f>
        <v>0</v>
      </c>
      <c r="C12" s="90">
        <f>'（別紙1）'!C11</f>
        <v>0</v>
      </c>
      <c r="D12" s="91">
        <f>'（別紙1）'!D11</f>
        <v>0</v>
      </c>
      <c r="E12" s="119"/>
      <c r="F12" s="102"/>
      <c r="G12" s="102"/>
      <c r="H12" s="102"/>
      <c r="I12" s="103" t="str">
        <f t="shared" si="1"/>
        <v/>
      </c>
      <c r="J12" s="102"/>
      <c r="K12" s="104" t="str">
        <f>IFERROR(IF(OR(U12="h1",U12="h2",U12="i",U12="j"),VLOOKUP(C12,補助率・係数!$B$3:$F$65537,4,0),"_"),"")</f>
        <v>_</v>
      </c>
      <c r="L12" s="102"/>
      <c r="M12" s="104" t="str">
        <f>IFERROR(IF(T12="","",IF(AND(ISNUMBER(K12),K12&lt;&gt;0),VLOOKUP(C12,補助率・係数!$B$3:$F$65537,5,FALSE),IF(OR(C12="周産期医療対策事業",C12="ＮＩＣＵ等長期入院児支援事業"),VLOOKUP(E12,補助率・係数!$C$3:$D$65537,2,FALSE),VLOOKUP(C12,補助率・係数!$B$3:$D$65537,3,FALSE)))),"")</f>
        <v/>
      </c>
      <c r="N12" s="117" t="str">
        <f t="shared" si="2"/>
        <v/>
      </c>
      <c r="O12" s="116">
        <f t="shared" si="0"/>
        <v>0</v>
      </c>
      <c r="P12" s="106"/>
      <c r="Q12" s="253"/>
      <c r="S12" s="170" t="str">
        <f>IFERROR(VLOOKUP($C12,【参考】算出区分!$C$2:$E$67,2,0),"")</f>
        <v/>
      </c>
      <c r="T12" s="170"/>
      <c r="U12" s="174" t="str">
        <f>IFERROR(VLOOKUP($S12&amp;$T12,【参考】算出区分!$G$2:$I$68,3,0),"")</f>
        <v/>
      </c>
    </row>
    <row r="13" spans="1:21" s="64" customFormat="1">
      <c r="A13" s="64">
        <f t="shared" si="3"/>
        <v>6</v>
      </c>
      <c r="B13" s="90">
        <f>'（別紙1）'!B12</f>
        <v>0</v>
      </c>
      <c r="C13" s="90">
        <f>'（別紙1）'!C12</f>
        <v>0</v>
      </c>
      <c r="D13" s="91">
        <f>'（別紙1）'!D12</f>
        <v>0</v>
      </c>
      <c r="E13" s="119"/>
      <c r="F13" s="102"/>
      <c r="G13" s="102"/>
      <c r="H13" s="102"/>
      <c r="I13" s="103" t="str">
        <f t="shared" si="1"/>
        <v/>
      </c>
      <c r="J13" s="102"/>
      <c r="K13" s="104" t="str">
        <f>IFERROR(IF(OR(U13="h1",U13="h2",U13="i",U13="j"),VLOOKUP(C13,補助率・係数!$B$3:$F$65537,4,0),"_"),"")</f>
        <v>_</v>
      </c>
      <c r="L13" s="102"/>
      <c r="M13" s="104" t="str">
        <f>IFERROR(IF(T13="","",IF(AND(ISNUMBER(K13),K13&lt;&gt;0),VLOOKUP(C13,補助率・係数!$B$3:$F$65537,5,FALSE),IF(OR(C13="周産期医療対策事業",C13="ＮＩＣＵ等長期入院児支援事業"),VLOOKUP(E13,補助率・係数!$C$3:$D$65537,2,FALSE),VLOOKUP(C13,補助率・係数!$B$3:$D$65537,3,FALSE)))),"")</f>
        <v/>
      </c>
      <c r="N13" s="117" t="str">
        <f t="shared" si="2"/>
        <v/>
      </c>
      <c r="O13" s="116">
        <f t="shared" si="0"/>
        <v>0</v>
      </c>
      <c r="P13" s="106"/>
      <c r="Q13" s="253"/>
      <c r="S13" s="170" t="str">
        <f>IFERROR(VLOOKUP($C13,【参考】算出区分!$C$2:$E$67,2,0),"")</f>
        <v/>
      </c>
      <c r="T13" s="170"/>
      <c r="U13" s="174" t="str">
        <f>IFERROR(VLOOKUP($S13&amp;$T13,【参考】算出区分!$G$2:$I$68,3,0),"")</f>
        <v/>
      </c>
    </row>
    <row r="14" spans="1:21" s="64" customFormat="1">
      <c r="A14" s="64">
        <f t="shared" si="3"/>
        <v>7</v>
      </c>
      <c r="B14" s="90">
        <f>'（別紙1）'!B13</f>
        <v>0</v>
      </c>
      <c r="C14" s="90">
        <f>'（別紙1）'!C13</f>
        <v>0</v>
      </c>
      <c r="D14" s="91">
        <f>'（別紙1）'!D13</f>
        <v>0</v>
      </c>
      <c r="E14" s="119"/>
      <c r="F14" s="102"/>
      <c r="G14" s="102"/>
      <c r="H14" s="102"/>
      <c r="I14" s="103" t="str">
        <f t="shared" si="1"/>
        <v/>
      </c>
      <c r="J14" s="102"/>
      <c r="K14" s="104" t="str">
        <f>IFERROR(IF(OR(U14="h1",U14="h2",U14="i",U14="j"),VLOOKUP(C14,補助率・係数!$B$3:$F$65537,4,0),"_"),"")</f>
        <v>_</v>
      </c>
      <c r="L14" s="102"/>
      <c r="M14" s="104" t="str">
        <f>IFERROR(IF(T14="","",IF(AND(ISNUMBER(K14),K14&lt;&gt;0),VLOOKUP(C14,補助率・係数!$B$3:$F$65537,5,FALSE),IF(OR(C14="周産期医療対策事業",C14="ＮＩＣＵ等長期入院児支援事業"),VLOOKUP(E14,補助率・係数!$C$3:$D$65537,2,FALSE),VLOOKUP(C14,補助率・係数!$B$3:$D$65537,3,FALSE)))),"")</f>
        <v/>
      </c>
      <c r="N14" s="117" t="str">
        <f t="shared" si="2"/>
        <v/>
      </c>
      <c r="O14" s="116">
        <f t="shared" si="0"/>
        <v>0</v>
      </c>
      <c r="P14" s="106"/>
      <c r="Q14" s="253"/>
      <c r="S14" s="170" t="str">
        <f>IFERROR(VLOOKUP($C14,【参考】算出区分!$C$2:$E$67,2,0),"")</f>
        <v/>
      </c>
      <c r="T14" s="170"/>
      <c r="U14" s="174" t="str">
        <f>IFERROR(VLOOKUP($S14&amp;$T14,【参考】算出区分!$G$2:$I$68,3,0),"")</f>
        <v/>
      </c>
    </row>
    <row r="15" spans="1:21" s="64" customFormat="1">
      <c r="A15" s="64">
        <f t="shared" si="3"/>
        <v>8</v>
      </c>
      <c r="B15" s="90">
        <f>'（別紙1）'!B14</f>
        <v>0</v>
      </c>
      <c r="C15" s="90">
        <f>'（別紙1）'!C14</f>
        <v>0</v>
      </c>
      <c r="D15" s="91">
        <f>'（別紙1）'!D14</f>
        <v>0</v>
      </c>
      <c r="E15" s="119"/>
      <c r="F15" s="102"/>
      <c r="G15" s="102"/>
      <c r="H15" s="102"/>
      <c r="I15" s="103" t="str">
        <f t="shared" si="1"/>
        <v/>
      </c>
      <c r="J15" s="102"/>
      <c r="K15" s="104" t="str">
        <f>IFERROR(IF(OR(U15="h1",U15="h2",U15="i",U15="j"),VLOOKUP(C15,補助率・係数!$B$3:$F$65537,4,0),"_"),"")</f>
        <v>_</v>
      </c>
      <c r="L15" s="102"/>
      <c r="M15" s="104" t="str">
        <f>IFERROR(IF(T15="","",IF(AND(ISNUMBER(K15),K15&lt;&gt;0),VLOOKUP(C15,補助率・係数!$B$3:$F$65537,5,FALSE),IF(OR(C15="周産期医療対策事業",C15="ＮＩＣＵ等長期入院児支援事業"),VLOOKUP(E15,補助率・係数!$C$3:$D$65537,2,FALSE),VLOOKUP(C15,補助率・係数!$B$3:$D$65537,3,FALSE)))),"")</f>
        <v/>
      </c>
      <c r="N15" s="117" t="str">
        <f t="shared" si="2"/>
        <v/>
      </c>
      <c r="O15" s="116">
        <f t="shared" si="0"/>
        <v>0</v>
      </c>
      <c r="P15" s="106"/>
      <c r="Q15" s="253"/>
      <c r="S15" s="170" t="str">
        <f>IFERROR(VLOOKUP($C15,【参考】算出区分!$C$2:$E$67,2,0),"")</f>
        <v/>
      </c>
      <c r="T15" s="170"/>
      <c r="U15" s="174" t="str">
        <f>IFERROR(VLOOKUP($S15&amp;$T15,【参考】算出区分!$G$2:$I$68,3,0),"")</f>
        <v/>
      </c>
    </row>
    <row r="16" spans="1:21" s="64" customFormat="1">
      <c r="A16" s="64">
        <f t="shared" si="3"/>
        <v>9</v>
      </c>
      <c r="B16" s="90">
        <f>'（別紙1）'!B15</f>
        <v>0</v>
      </c>
      <c r="C16" s="90">
        <f>'（別紙1）'!C15</f>
        <v>0</v>
      </c>
      <c r="D16" s="91">
        <f>'（別紙1）'!D15</f>
        <v>0</v>
      </c>
      <c r="E16" s="119"/>
      <c r="F16" s="102"/>
      <c r="G16" s="102"/>
      <c r="H16" s="102"/>
      <c r="I16" s="103" t="str">
        <f t="shared" si="1"/>
        <v/>
      </c>
      <c r="J16" s="102"/>
      <c r="K16" s="104" t="str">
        <f>IFERROR(IF(OR(U16="h1",U16="h2",U16="i",U16="j"),VLOOKUP(C16,補助率・係数!$B$3:$F$65537,4,0),"_"),"")</f>
        <v>_</v>
      </c>
      <c r="L16" s="102"/>
      <c r="M16" s="104" t="str">
        <f>IFERROR(IF(T16="","",IF(AND(ISNUMBER(K16),K16&lt;&gt;0),VLOOKUP(C16,補助率・係数!$B$3:$F$65537,5,FALSE),IF(OR(C16="周産期医療対策事業",C16="ＮＩＣＵ等長期入院児支援事業"),VLOOKUP(E16,補助率・係数!$C$3:$D$65537,2,FALSE),VLOOKUP(C16,補助率・係数!$B$3:$D$65537,3,FALSE)))),"")</f>
        <v/>
      </c>
      <c r="N16" s="117" t="str">
        <f t="shared" si="2"/>
        <v/>
      </c>
      <c r="O16" s="116">
        <f t="shared" si="0"/>
        <v>0</v>
      </c>
      <c r="P16" s="106"/>
      <c r="Q16" s="253"/>
      <c r="S16" s="170" t="str">
        <f>IFERROR(VLOOKUP($C16,【参考】算出区分!$C$2:$E$67,2,0),"")</f>
        <v/>
      </c>
      <c r="T16" s="170"/>
      <c r="U16" s="174" t="str">
        <f>IFERROR(VLOOKUP($S16&amp;$T16,【参考】算出区分!$G$2:$I$68,3,0),"")</f>
        <v/>
      </c>
    </row>
    <row r="17" spans="1:21" s="64" customFormat="1">
      <c r="A17" s="64">
        <f t="shared" si="3"/>
        <v>10</v>
      </c>
      <c r="B17" s="90">
        <f>'（別紙1）'!B16</f>
        <v>0</v>
      </c>
      <c r="C17" s="90">
        <f>'（別紙1）'!C16</f>
        <v>0</v>
      </c>
      <c r="D17" s="91">
        <f>'（別紙1）'!D16</f>
        <v>0</v>
      </c>
      <c r="E17" s="119"/>
      <c r="F17" s="102"/>
      <c r="G17" s="102"/>
      <c r="H17" s="102"/>
      <c r="I17" s="103" t="str">
        <f t="shared" si="1"/>
        <v/>
      </c>
      <c r="J17" s="102"/>
      <c r="K17" s="104" t="str">
        <f>IFERROR(IF(OR(U17="h1",U17="h2",U17="i",U17="j"),VLOOKUP(C17,補助率・係数!$B$3:$F$65537,4,0),"_"),"")</f>
        <v>_</v>
      </c>
      <c r="L17" s="102"/>
      <c r="M17" s="104" t="str">
        <f>IFERROR(IF(T17="","",IF(AND(ISNUMBER(K17),K17&lt;&gt;0),VLOOKUP(C17,補助率・係数!$B$3:$F$65537,5,FALSE),IF(OR(C17="周産期医療対策事業",C17="ＮＩＣＵ等長期入院児支援事業"),VLOOKUP(E17,補助率・係数!$C$3:$D$65537,2,FALSE),VLOOKUP(C17,補助率・係数!$B$3:$D$65537,3,FALSE)))),"")</f>
        <v/>
      </c>
      <c r="N17" s="117" t="str">
        <f t="shared" si="2"/>
        <v/>
      </c>
      <c r="O17" s="116">
        <f t="shared" si="0"/>
        <v>0</v>
      </c>
      <c r="P17" s="106"/>
      <c r="Q17" s="253"/>
      <c r="S17" s="170" t="str">
        <f>IFERROR(VLOOKUP($C17,【参考】算出区分!$C$2:$E$67,2,0),"")</f>
        <v/>
      </c>
      <c r="T17" s="170"/>
      <c r="U17" s="174" t="str">
        <f>IFERROR(VLOOKUP($S17&amp;$T17,【参考】算出区分!$G$2:$I$68,3,0),"")</f>
        <v/>
      </c>
    </row>
    <row r="18" spans="1:21" s="64" customFormat="1">
      <c r="A18" s="64">
        <f t="shared" si="3"/>
        <v>11</v>
      </c>
      <c r="B18" s="90">
        <f>'（別紙1）'!B17</f>
        <v>0</v>
      </c>
      <c r="C18" s="90">
        <f>'（別紙1）'!C17</f>
        <v>0</v>
      </c>
      <c r="D18" s="91">
        <f>'（別紙1）'!D17</f>
        <v>0</v>
      </c>
      <c r="E18" s="119"/>
      <c r="F18" s="102"/>
      <c r="G18" s="102"/>
      <c r="H18" s="102"/>
      <c r="I18" s="103" t="str">
        <f t="shared" si="1"/>
        <v/>
      </c>
      <c r="J18" s="102"/>
      <c r="K18" s="104" t="str">
        <f>IFERROR(IF(OR(U18="h1",U18="h2",U18="i",U18="j"),VLOOKUP(C18,補助率・係数!$B$3:$F$65537,4,0),"_"),"")</f>
        <v>_</v>
      </c>
      <c r="L18" s="102"/>
      <c r="M18" s="104" t="str">
        <f>IFERROR(IF(T18="","",IF(AND(ISNUMBER(K18),K18&lt;&gt;0),VLOOKUP(C18,補助率・係数!$B$3:$F$65537,5,FALSE),IF(OR(C18="周産期医療対策事業",C18="ＮＩＣＵ等長期入院児支援事業"),VLOOKUP(E18,補助率・係数!$C$3:$D$65537,2,FALSE),VLOOKUP(C18,補助率・係数!$B$3:$D$65537,3,FALSE)))),"")</f>
        <v/>
      </c>
      <c r="N18" s="117" t="str">
        <f t="shared" si="2"/>
        <v/>
      </c>
      <c r="O18" s="116">
        <f t="shared" si="0"/>
        <v>0</v>
      </c>
      <c r="P18" s="106"/>
      <c r="Q18" s="253"/>
      <c r="S18" s="170" t="str">
        <f>IFERROR(VLOOKUP($C18,【参考】算出区分!$C$2:$E$67,2,0),"")</f>
        <v/>
      </c>
      <c r="T18" s="170"/>
      <c r="U18" s="174" t="str">
        <f>IFERROR(VLOOKUP($S18&amp;$T18,【参考】算出区分!$G$2:$I$68,3,0),"")</f>
        <v/>
      </c>
    </row>
    <row r="19" spans="1:21" s="64" customFormat="1">
      <c r="A19" s="64">
        <f t="shared" si="3"/>
        <v>12</v>
      </c>
      <c r="B19" s="90">
        <f>'（別紙1）'!B18</f>
        <v>0</v>
      </c>
      <c r="C19" s="90">
        <f>'（別紙1）'!C18</f>
        <v>0</v>
      </c>
      <c r="D19" s="91">
        <f>'（別紙1）'!D18</f>
        <v>0</v>
      </c>
      <c r="E19" s="119"/>
      <c r="F19" s="102"/>
      <c r="G19" s="102"/>
      <c r="H19" s="102"/>
      <c r="I19" s="103" t="str">
        <f t="shared" si="1"/>
        <v/>
      </c>
      <c r="J19" s="102"/>
      <c r="K19" s="104" t="str">
        <f>IFERROR(IF(OR(U19="h1",U19="h2",U19="i",U19="j"),VLOOKUP(C19,補助率・係数!$B$3:$F$65537,4,0),"_"),"")</f>
        <v>_</v>
      </c>
      <c r="L19" s="102"/>
      <c r="M19" s="104" t="str">
        <f>IFERROR(IF(T19="","",IF(AND(ISNUMBER(K19),K19&lt;&gt;0),VLOOKUP(C19,補助率・係数!$B$3:$F$65537,5,FALSE),IF(OR(C19="周産期医療対策事業",C19="ＮＩＣＵ等長期入院児支援事業"),VLOOKUP(E19,補助率・係数!$C$3:$D$65537,2,FALSE),VLOOKUP(C19,補助率・係数!$B$3:$D$65537,3,FALSE)))),"")</f>
        <v/>
      </c>
      <c r="N19" s="117" t="str">
        <f t="shared" si="2"/>
        <v/>
      </c>
      <c r="O19" s="116">
        <f t="shared" si="0"/>
        <v>0</v>
      </c>
      <c r="P19" s="106"/>
      <c r="Q19" s="253"/>
      <c r="S19" s="170" t="str">
        <f>IFERROR(VLOOKUP($C19,【参考】算出区分!$C$2:$E$67,2,0),"")</f>
        <v/>
      </c>
      <c r="T19" s="170"/>
      <c r="U19" s="174" t="str">
        <f>IFERROR(VLOOKUP($S19&amp;$T19,【参考】算出区分!$G$2:$I$68,3,0),"")</f>
        <v/>
      </c>
    </row>
    <row r="20" spans="1:21" s="64" customFormat="1">
      <c r="A20" s="64">
        <f t="shared" si="3"/>
        <v>13</v>
      </c>
      <c r="B20" s="90">
        <f>'（別紙1）'!B19</f>
        <v>0</v>
      </c>
      <c r="C20" s="90">
        <f>'（別紙1）'!C19</f>
        <v>0</v>
      </c>
      <c r="D20" s="91">
        <f>'（別紙1）'!D19</f>
        <v>0</v>
      </c>
      <c r="E20" s="119"/>
      <c r="F20" s="102"/>
      <c r="G20" s="102"/>
      <c r="H20" s="102"/>
      <c r="I20" s="103" t="str">
        <f t="shared" si="1"/>
        <v/>
      </c>
      <c r="J20" s="102"/>
      <c r="K20" s="104" t="str">
        <f>IFERROR(IF(OR(U20="h1",U20="h2",U20="i",U20="j"),VLOOKUP(C20,補助率・係数!$B$3:$F$65537,4,0),"_"),"")</f>
        <v>_</v>
      </c>
      <c r="L20" s="102"/>
      <c r="M20" s="104" t="str">
        <f>IFERROR(IF(T20="","",IF(AND(ISNUMBER(K20),K20&lt;&gt;0),VLOOKUP(C20,補助率・係数!$B$3:$F$65537,5,FALSE),IF(OR(C20="周産期医療対策事業",C20="ＮＩＣＵ等長期入院児支援事業"),VLOOKUP(E20,補助率・係数!$C$3:$D$65537,2,FALSE),VLOOKUP(C20,補助率・係数!$B$3:$D$65537,3,FALSE)))),"")</f>
        <v/>
      </c>
      <c r="N20" s="117" t="str">
        <f t="shared" si="2"/>
        <v/>
      </c>
      <c r="O20" s="116">
        <f t="shared" si="0"/>
        <v>0</v>
      </c>
      <c r="P20" s="106"/>
      <c r="Q20" s="253"/>
      <c r="S20" s="170" t="str">
        <f>IFERROR(VLOOKUP($C20,【参考】算出区分!$C$2:$E$67,2,0),"")</f>
        <v/>
      </c>
      <c r="T20" s="170"/>
      <c r="U20" s="174" t="str">
        <f>IFERROR(VLOOKUP($S20&amp;$T20,【参考】算出区分!$G$2:$I$68,3,0),"")</f>
        <v/>
      </c>
    </row>
    <row r="21" spans="1:21" s="64" customFormat="1">
      <c r="A21" s="64">
        <f t="shared" si="3"/>
        <v>14</v>
      </c>
      <c r="B21" s="90">
        <f>'（別紙1）'!B20</f>
        <v>0</v>
      </c>
      <c r="C21" s="90">
        <f>'（別紙1）'!C20</f>
        <v>0</v>
      </c>
      <c r="D21" s="91">
        <f>'（別紙1）'!D20</f>
        <v>0</v>
      </c>
      <c r="E21" s="119"/>
      <c r="F21" s="102"/>
      <c r="G21" s="102"/>
      <c r="H21" s="102"/>
      <c r="I21" s="103" t="str">
        <f t="shared" si="1"/>
        <v/>
      </c>
      <c r="J21" s="102"/>
      <c r="K21" s="104" t="str">
        <f>IFERROR(IF(OR(U21="h1",U21="h2",U21="i",U21="j"),VLOOKUP(C21,補助率・係数!$B$3:$F$65537,4,0),"_"),"")</f>
        <v>_</v>
      </c>
      <c r="L21" s="102"/>
      <c r="M21" s="104" t="str">
        <f>IFERROR(IF(T21="","",IF(AND(ISNUMBER(K21),K21&lt;&gt;0),VLOOKUP(C21,補助率・係数!$B$3:$F$65537,5,FALSE),IF(OR(C21="周産期医療対策事業",C21="ＮＩＣＵ等長期入院児支援事業"),VLOOKUP(E21,補助率・係数!$C$3:$D$65537,2,FALSE),VLOOKUP(C21,補助率・係数!$B$3:$D$65537,3,FALSE)))),"")</f>
        <v/>
      </c>
      <c r="N21" s="117" t="str">
        <f t="shared" si="2"/>
        <v/>
      </c>
      <c r="O21" s="116">
        <f t="shared" si="0"/>
        <v>0</v>
      </c>
      <c r="P21" s="106"/>
      <c r="Q21" s="253"/>
      <c r="S21" s="170" t="str">
        <f>IFERROR(VLOOKUP($C21,【参考】算出区分!$C$2:$E$67,2,0),"")</f>
        <v/>
      </c>
      <c r="T21" s="170"/>
      <c r="U21" s="174" t="str">
        <f>IFERROR(VLOOKUP($S21&amp;$T21,【参考】算出区分!$G$2:$I$68,3,0),"")</f>
        <v/>
      </c>
    </row>
    <row r="22" spans="1:21" s="64" customFormat="1">
      <c r="A22" s="64">
        <f t="shared" si="3"/>
        <v>15</v>
      </c>
      <c r="B22" s="90">
        <f>'（別紙1）'!B21</f>
        <v>0</v>
      </c>
      <c r="C22" s="90">
        <f>'（別紙1）'!C21</f>
        <v>0</v>
      </c>
      <c r="D22" s="91">
        <f>'（別紙1）'!D21</f>
        <v>0</v>
      </c>
      <c r="E22" s="119"/>
      <c r="F22" s="102"/>
      <c r="G22" s="102"/>
      <c r="H22" s="102"/>
      <c r="I22" s="103" t="str">
        <f t="shared" si="1"/>
        <v/>
      </c>
      <c r="J22" s="102"/>
      <c r="K22" s="104" t="str">
        <f>IFERROR(IF(OR(U22="h1",U22="h2",U22="i",U22="j"),VLOOKUP(C22,補助率・係数!$B$3:$F$65537,4,0),"_"),"")</f>
        <v>_</v>
      </c>
      <c r="L22" s="102"/>
      <c r="M22" s="104" t="str">
        <f>IFERROR(IF(T22="","",IF(AND(ISNUMBER(K22),K22&lt;&gt;0),VLOOKUP(C22,補助率・係数!$B$3:$F$65537,5,FALSE),IF(OR(C22="周産期医療対策事業",C22="ＮＩＣＵ等長期入院児支援事業"),VLOOKUP(E22,補助率・係数!$C$3:$D$65537,2,FALSE),VLOOKUP(C22,補助率・係数!$B$3:$D$65537,3,FALSE)))),"")</f>
        <v/>
      </c>
      <c r="N22" s="117" t="str">
        <f t="shared" si="2"/>
        <v/>
      </c>
      <c r="O22" s="116">
        <f t="shared" si="0"/>
        <v>0</v>
      </c>
      <c r="P22" s="106"/>
      <c r="Q22" s="253"/>
      <c r="S22" s="170" t="str">
        <f>IFERROR(VLOOKUP($C22,【参考】算出区分!$C$2:$E$67,2,0),"")</f>
        <v/>
      </c>
      <c r="T22" s="170"/>
      <c r="U22" s="174" t="str">
        <f>IFERROR(VLOOKUP($S22&amp;$T22,【参考】算出区分!$G$2:$I$68,3,0),"")</f>
        <v/>
      </c>
    </row>
    <row r="23" spans="1:21" s="64" customFormat="1">
      <c r="A23" s="64">
        <f t="shared" si="3"/>
        <v>16</v>
      </c>
      <c r="B23" s="90">
        <f>'（別紙1）'!B22</f>
        <v>0</v>
      </c>
      <c r="C23" s="90">
        <f>'（別紙1）'!C22</f>
        <v>0</v>
      </c>
      <c r="D23" s="91">
        <f>'（別紙1）'!D22</f>
        <v>0</v>
      </c>
      <c r="E23" s="119"/>
      <c r="F23" s="102"/>
      <c r="G23" s="102"/>
      <c r="H23" s="102"/>
      <c r="I23" s="103" t="str">
        <f t="shared" si="1"/>
        <v/>
      </c>
      <c r="J23" s="102"/>
      <c r="K23" s="104" t="str">
        <f>IFERROR(IF(OR(U23="h1",U23="h2",U23="i",U23="j"),VLOOKUP(C23,補助率・係数!$B$3:$F$65537,4,0),"_"),"")</f>
        <v>_</v>
      </c>
      <c r="L23" s="102"/>
      <c r="M23" s="104" t="str">
        <f>IFERROR(IF(T23="","",IF(AND(ISNUMBER(K23),K23&lt;&gt;0),VLOOKUP(C23,補助率・係数!$B$3:$F$65537,5,FALSE),IF(OR(C23="周産期医療対策事業",C23="ＮＩＣＵ等長期入院児支援事業"),VLOOKUP(E23,補助率・係数!$C$3:$D$65537,2,FALSE),VLOOKUP(C23,補助率・係数!$B$3:$D$65537,3,FALSE)))),"")</f>
        <v/>
      </c>
      <c r="N23" s="117" t="str">
        <f t="shared" si="2"/>
        <v/>
      </c>
      <c r="O23" s="116">
        <f t="shared" si="0"/>
        <v>0</v>
      </c>
      <c r="P23" s="106"/>
      <c r="Q23" s="253"/>
      <c r="S23" s="170" t="str">
        <f>IFERROR(VLOOKUP($C23,【参考】算出区分!$C$2:$E$67,2,0),"")</f>
        <v/>
      </c>
      <c r="T23" s="170"/>
      <c r="U23" s="174" t="str">
        <f>IFERROR(VLOOKUP($S23&amp;$T23,【参考】算出区分!$G$2:$I$68,3,0),"")</f>
        <v/>
      </c>
    </row>
    <row r="24" spans="1:21" s="64" customFormat="1">
      <c r="A24" s="64">
        <f t="shared" si="3"/>
        <v>17</v>
      </c>
      <c r="B24" s="90">
        <f>'（別紙1）'!B23</f>
        <v>0</v>
      </c>
      <c r="C24" s="90">
        <f>'（別紙1）'!C23</f>
        <v>0</v>
      </c>
      <c r="D24" s="91">
        <f>'（別紙1）'!D23</f>
        <v>0</v>
      </c>
      <c r="E24" s="119"/>
      <c r="F24" s="102"/>
      <c r="G24" s="102"/>
      <c r="H24" s="102"/>
      <c r="I24" s="103" t="str">
        <f t="shared" si="1"/>
        <v/>
      </c>
      <c r="J24" s="102"/>
      <c r="K24" s="104" t="str">
        <f>IFERROR(IF(OR(U24="h1",U24="h2",U24="i",U24="j"),VLOOKUP(C24,補助率・係数!$B$3:$F$65537,4,0),"_"),"")</f>
        <v>_</v>
      </c>
      <c r="L24" s="102"/>
      <c r="M24" s="104" t="str">
        <f>IFERROR(IF(T24="","",IF(AND(ISNUMBER(K24),K24&lt;&gt;0),VLOOKUP(C24,補助率・係数!$B$3:$F$65537,5,FALSE),IF(OR(C24="周産期医療対策事業",C24="ＮＩＣＵ等長期入院児支援事業"),VLOOKUP(E24,補助率・係数!$C$3:$D$65537,2,FALSE),VLOOKUP(C24,補助率・係数!$B$3:$D$65537,3,FALSE)))),"")</f>
        <v/>
      </c>
      <c r="N24" s="117" t="str">
        <f t="shared" si="2"/>
        <v/>
      </c>
      <c r="O24" s="116">
        <f t="shared" si="0"/>
        <v>0</v>
      </c>
      <c r="P24" s="106"/>
      <c r="Q24" s="253"/>
      <c r="S24" s="170" t="str">
        <f>IFERROR(VLOOKUP($C24,【参考】算出区分!$C$2:$E$67,2,0),"")</f>
        <v/>
      </c>
      <c r="T24" s="170"/>
      <c r="U24" s="174" t="str">
        <f>IFERROR(VLOOKUP($S24&amp;$T24,【参考】算出区分!$G$2:$I$68,3,0),"")</f>
        <v/>
      </c>
    </row>
    <row r="25" spans="1:21" s="64" customFormat="1">
      <c r="A25" s="64">
        <f t="shared" si="3"/>
        <v>18</v>
      </c>
      <c r="B25" s="90">
        <f>'（別紙1）'!B24</f>
        <v>0</v>
      </c>
      <c r="C25" s="90">
        <f>'（別紙1）'!C24</f>
        <v>0</v>
      </c>
      <c r="D25" s="91">
        <f>'（別紙1）'!D24</f>
        <v>0</v>
      </c>
      <c r="E25" s="119"/>
      <c r="F25" s="102"/>
      <c r="G25" s="102"/>
      <c r="H25" s="102"/>
      <c r="I25" s="103" t="str">
        <f t="shared" si="1"/>
        <v/>
      </c>
      <c r="J25" s="102"/>
      <c r="K25" s="104" t="str">
        <f>IFERROR(IF(OR(U25="h1",U25="h2",U25="i",U25="j"),VLOOKUP(C25,補助率・係数!$B$3:$F$65537,4,0),"_"),"")</f>
        <v>_</v>
      </c>
      <c r="L25" s="102"/>
      <c r="M25" s="104" t="str">
        <f>IFERROR(IF(T25="","",IF(AND(ISNUMBER(K25),K25&lt;&gt;0),VLOOKUP(C25,補助率・係数!$B$3:$F$65537,5,FALSE),IF(OR(C25="周産期医療対策事業",C25="ＮＩＣＵ等長期入院児支援事業"),VLOOKUP(E25,補助率・係数!$C$3:$D$65537,2,FALSE),VLOOKUP(C25,補助率・係数!$B$3:$D$65537,3,FALSE)))),"")</f>
        <v/>
      </c>
      <c r="N25" s="117" t="str">
        <f t="shared" si="2"/>
        <v/>
      </c>
      <c r="O25" s="116">
        <f t="shared" si="0"/>
        <v>0</v>
      </c>
      <c r="P25" s="106"/>
      <c r="Q25" s="253"/>
      <c r="S25" s="170" t="str">
        <f>IFERROR(VLOOKUP($C25,【参考】算出区分!$C$2:$E$67,2,0),"")</f>
        <v/>
      </c>
      <c r="T25" s="170"/>
      <c r="U25" s="174" t="str">
        <f>IFERROR(VLOOKUP($S25&amp;$T25,【参考】算出区分!$G$2:$I$68,3,0),"")</f>
        <v/>
      </c>
    </row>
    <row r="26" spans="1:21" s="64" customFormat="1">
      <c r="A26" s="64">
        <f t="shared" si="3"/>
        <v>19</v>
      </c>
      <c r="B26" s="90">
        <f>'（別紙1）'!B25</f>
        <v>0</v>
      </c>
      <c r="C26" s="90">
        <f>'（別紙1）'!C25</f>
        <v>0</v>
      </c>
      <c r="D26" s="91">
        <f>'（別紙1）'!D25</f>
        <v>0</v>
      </c>
      <c r="E26" s="119"/>
      <c r="F26" s="102"/>
      <c r="G26" s="102"/>
      <c r="H26" s="102"/>
      <c r="I26" s="103" t="str">
        <f t="shared" si="1"/>
        <v/>
      </c>
      <c r="J26" s="102"/>
      <c r="K26" s="104" t="str">
        <f>IFERROR(IF(OR(U26="h1",U26="h2",U26="i",U26="j"),VLOOKUP(C26,補助率・係数!$B$3:$F$65537,4,0),"_"),"")</f>
        <v>_</v>
      </c>
      <c r="L26" s="102"/>
      <c r="M26" s="104" t="str">
        <f>IFERROR(IF(T26="","",IF(AND(ISNUMBER(K26),K26&lt;&gt;0),VLOOKUP(C26,補助率・係数!$B$3:$F$65537,5,FALSE),IF(OR(C26="周産期医療対策事業",C26="ＮＩＣＵ等長期入院児支援事業"),VLOOKUP(E26,補助率・係数!$C$3:$D$65537,2,FALSE),VLOOKUP(C26,補助率・係数!$B$3:$D$65537,3,FALSE)))),"")</f>
        <v/>
      </c>
      <c r="N26" s="117" t="str">
        <f t="shared" si="2"/>
        <v/>
      </c>
      <c r="O26" s="116">
        <f t="shared" si="0"/>
        <v>0</v>
      </c>
      <c r="P26" s="106"/>
      <c r="Q26" s="253"/>
      <c r="S26" s="170" t="str">
        <f>IFERROR(VLOOKUP($C26,【参考】算出区分!$C$2:$E$67,2,0),"")</f>
        <v/>
      </c>
      <c r="T26" s="170"/>
      <c r="U26" s="174" t="str">
        <f>IFERROR(VLOOKUP($S26&amp;$T26,【参考】算出区分!$G$2:$I$68,3,0),"")</f>
        <v/>
      </c>
    </row>
    <row r="27" spans="1:21" s="64" customFormat="1">
      <c r="A27" s="64">
        <f t="shared" si="3"/>
        <v>20</v>
      </c>
      <c r="B27" s="90">
        <f>'（別紙1）'!B26</f>
        <v>0</v>
      </c>
      <c r="C27" s="90">
        <f>'（別紙1）'!C26</f>
        <v>0</v>
      </c>
      <c r="D27" s="91">
        <f>'（別紙1）'!D26</f>
        <v>0</v>
      </c>
      <c r="E27" s="119"/>
      <c r="F27" s="102"/>
      <c r="G27" s="102"/>
      <c r="H27" s="102"/>
      <c r="I27" s="103" t="str">
        <f t="shared" si="1"/>
        <v/>
      </c>
      <c r="J27" s="102"/>
      <c r="K27" s="104" t="str">
        <f>IFERROR(IF(OR(U27="h1",U27="h2",U27="i",U27="j"),VLOOKUP(C27,補助率・係数!$B$3:$F$65537,4,0),"_"),"")</f>
        <v>_</v>
      </c>
      <c r="L27" s="102"/>
      <c r="M27" s="104" t="str">
        <f>IFERROR(IF(T27="","",IF(AND(ISNUMBER(K27),K27&lt;&gt;0),VLOOKUP(C27,補助率・係数!$B$3:$F$65537,5,FALSE),IF(OR(C27="周産期医療対策事業",C27="ＮＩＣＵ等長期入院児支援事業"),VLOOKUP(E27,補助率・係数!$C$3:$D$65537,2,FALSE),VLOOKUP(C27,補助率・係数!$B$3:$D$65537,3,FALSE)))),"")</f>
        <v/>
      </c>
      <c r="N27" s="117" t="str">
        <f t="shared" si="2"/>
        <v/>
      </c>
      <c r="O27" s="116">
        <f t="shared" si="0"/>
        <v>0</v>
      </c>
      <c r="P27" s="106"/>
      <c r="Q27" s="253"/>
      <c r="S27" s="170" t="str">
        <f>IFERROR(VLOOKUP($C27,【参考】算出区分!$C$2:$E$67,2,0),"")</f>
        <v/>
      </c>
      <c r="T27" s="170"/>
      <c r="U27" s="174" t="str">
        <f>IFERROR(VLOOKUP($S27&amp;$T27,【参考】算出区分!$G$2:$I$68,3,0),"")</f>
        <v/>
      </c>
    </row>
    <row r="28" spans="1:21" s="64" customFormat="1">
      <c r="A28" s="64">
        <f t="shared" si="3"/>
        <v>21</v>
      </c>
      <c r="B28" s="90">
        <f>'（別紙1）'!B27</f>
        <v>0</v>
      </c>
      <c r="C28" s="90">
        <f>'（別紙1）'!C27</f>
        <v>0</v>
      </c>
      <c r="D28" s="91">
        <f>'（別紙1）'!D27</f>
        <v>0</v>
      </c>
      <c r="E28" s="119"/>
      <c r="F28" s="102"/>
      <c r="G28" s="102"/>
      <c r="H28" s="102"/>
      <c r="I28" s="103" t="str">
        <f t="shared" si="1"/>
        <v/>
      </c>
      <c r="J28" s="102"/>
      <c r="K28" s="104" t="str">
        <f>IFERROR(IF(OR(U28="h1",U28="h2",U28="i",U28="j"),VLOOKUP(C28,補助率・係数!$B$3:$F$65537,4,0),"_"),"")</f>
        <v>_</v>
      </c>
      <c r="L28" s="102"/>
      <c r="M28" s="104" t="str">
        <f>IFERROR(IF(T28="","",IF(AND(ISNUMBER(K28),K28&lt;&gt;0),VLOOKUP(C28,補助率・係数!$B$3:$F$65537,5,FALSE),IF(OR(C28="周産期医療対策事業",C28="ＮＩＣＵ等長期入院児支援事業"),VLOOKUP(E28,補助率・係数!$C$3:$D$65537,2,FALSE),VLOOKUP(C28,補助率・係数!$B$3:$D$65537,3,FALSE)))),"")</f>
        <v/>
      </c>
      <c r="N28" s="117" t="str">
        <f t="shared" si="2"/>
        <v/>
      </c>
      <c r="O28" s="116">
        <f t="shared" si="0"/>
        <v>0</v>
      </c>
      <c r="P28" s="106"/>
      <c r="Q28" s="253"/>
      <c r="S28" s="170" t="str">
        <f>IFERROR(VLOOKUP($C28,【参考】算出区分!$C$2:$E$67,2,0),"")</f>
        <v/>
      </c>
      <c r="T28" s="170"/>
      <c r="U28" s="174" t="str">
        <f>IFERROR(VLOOKUP($S28&amp;$T28,【参考】算出区分!$G$2:$I$68,3,0),"")</f>
        <v/>
      </c>
    </row>
    <row r="29" spans="1:21" s="64" customFormat="1">
      <c r="A29" s="64">
        <f t="shared" si="3"/>
        <v>22</v>
      </c>
      <c r="B29" s="90">
        <f>'（別紙1）'!B28</f>
        <v>0</v>
      </c>
      <c r="C29" s="90">
        <f>'（別紙1）'!C28</f>
        <v>0</v>
      </c>
      <c r="D29" s="91">
        <f>'（別紙1）'!D28</f>
        <v>0</v>
      </c>
      <c r="E29" s="119"/>
      <c r="F29" s="102"/>
      <c r="G29" s="102"/>
      <c r="H29" s="102"/>
      <c r="I29" s="103" t="str">
        <f t="shared" si="1"/>
        <v/>
      </c>
      <c r="J29" s="102"/>
      <c r="K29" s="104" t="str">
        <f>IFERROR(IF(OR(U29="h1",U29="h2",U29="i",U29="j"),VLOOKUP(C29,補助率・係数!$B$3:$F$65537,4,0),"_"),"")</f>
        <v>_</v>
      </c>
      <c r="L29" s="102"/>
      <c r="M29" s="104" t="str">
        <f>IFERROR(IF(T29="","",IF(AND(ISNUMBER(K29),K29&lt;&gt;0),VLOOKUP(C29,補助率・係数!$B$3:$F$65537,5,FALSE),IF(OR(C29="周産期医療対策事業",C29="ＮＩＣＵ等長期入院児支援事業"),VLOOKUP(E29,補助率・係数!$C$3:$D$65537,2,FALSE),VLOOKUP(C29,補助率・係数!$B$3:$D$65537,3,FALSE)))),"")</f>
        <v/>
      </c>
      <c r="N29" s="117" t="str">
        <f t="shared" si="2"/>
        <v/>
      </c>
      <c r="O29" s="116">
        <f t="shared" si="0"/>
        <v>0</v>
      </c>
      <c r="P29" s="106"/>
      <c r="Q29" s="253"/>
      <c r="S29" s="170" t="str">
        <f>IFERROR(VLOOKUP($C29,【参考】算出区分!$C$2:$E$67,2,0),"")</f>
        <v/>
      </c>
      <c r="T29" s="170"/>
      <c r="U29" s="174" t="str">
        <f>IFERROR(VLOOKUP($S29&amp;$T29,【参考】算出区分!$G$2:$I$68,3,0),"")</f>
        <v/>
      </c>
    </row>
    <row r="30" spans="1:21" s="64" customFormat="1">
      <c r="A30" s="64">
        <f t="shared" si="3"/>
        <v>23</v>
      </c>
      <c r="B30" s="90">
        <f>'（別紙1）'!B29</f>
        <v>0</v>
      </c>
      <c r="C30" s="90">
        <f>'（別紙1）'!C29</f>
        <v>0</v>
      </c>
      <c r="D30" s="250">
        <f>'（別紙1）'!D29</f>
        <v>0</v>
      </c>
      <c r="E30" s="251"/>
      <c r="F30" s="106"/>
      <c r="G30" s="106"/>
      <c r="H30" s="106"/>
      <c r="I30" s="206" t="str">
        <f t="shared" si="1"/>
        <v/>
      </c>
      <c r="J30" s="106"/>
      <c r="K30" s="261" t="str">
        <f>IFERROR(IF(OR(U30="h1",U30="h2",U30="i",U30="j"),VLOOKUP(C30,補助率・係数!$B$3:$F$65537,4,0),"_"),"")</f>
        <v>_</v>
      </c>
      <c r="L30" s="106"/>
      <c r="M30" s="104" t="str">
        <f>IFERROR(IF(T30="","",IF(AND(ISNUMBER(K30),K30&lt;&gt;0),VLOOKUP(C30,補助率・係数!$B$3:$F$65537,5,FALSE),IF(OR(C30="周産期医療対策事業",C30="ＮＩＣＵ等長期入院児支援事業"),VLOOKUP(E30,補助率・係数!$C$3:$D$65537,2,FALSE),VLOOKUP(C30,補助率・係数!$B$3:$D$65537,3,FALSE)))),"")</f>
        <v/>
      </c>
      <c r="N30" s="262" t="str">
        <f t="shared" si="2"/>
        <v/>
      </c>
      <c r="O30" s="263">
        <f t="shared" si="0"/>
        <v>0</v>
      </c>
      <c r="P30" s="106"/>
      <c r="Q30" s="253"/>
      <c r="S30" s="170" t="str">
        <f>IFERROR(VLOOKUP($C30,【参考】算出区分!$C$2:$E$67,2,0),"")</f>
        <v/>
      </c>
      <c r="T30" s="170"/>
      <c r="U30" s="174" t="str">
        <f>IFERROR(VLOOKUP($S30&amp;$T30,【参考】算出区分!$G$2:$I$68,3,0),"")</f>
        <v/>
      </c>
    </row>
    <row r="31" spans="1:21" s="64" customFormat="1">
      <c r="A31" s="64">
        <f t="shared" si="3"/>
        <v>24</v>
      </c>
      <c r="B31" s="90">
        <f>'（別紙1）'!B30</f>
        <v>0</v>
      </c>
      <c r="C31" s="90">
        <f>'（別紙1）'!C30</f>
        <v>0</v>
      </c>
      <c r="D31" s="91">
        <f>'（別紙1）'!D30</f>
        <v>0</v>
      </c>
      <c r="E31" s="119"/>
      <c r="F31" s="102"/>
      <c r="G31" s="102"/>
      <c r="H31" s="102"/>
      <c r="I31" s="103" t="str">
        <f t="shared" si="1"/>
        <v/>
      </c>
      <c r="J31" s="102"/>
      <c r="K31" s="104" t="str">
        <f>IFERROR(IF(OR(U31="h1",U31="h2",U31="i",U31="j"),VLOOKUP(C31,補助率・係数!$B$3:$F$65537,4,0),"_"),"")</f>
        <v>_</v>
      </c>
      <c r="L31" s="102"/>
      <c r="M31" s="104" t="str">
        <f>IFERROR(IF(T31="","",IF(AND(ISNUMBER(K31),K31&lt;&gt;0),VLOOKUP(C31,補助率・係数!$B$3:$F$65537,5,FALSE),IF(OR(C31="周産期医療対策事業",C31="ＮＩＣＵ等長期入院児支援事業"),VLOOKUP(E31,補助率・係数!$C$3:$D$65537,2,FALSE),VLOOKUP(C31,補助率・係数!$B$3:$D$65537,3,FALSE)))),"")</f>
        <v/>
      </c>
      <c r="N31" s="117" t="str">
        <f t="shared" si="2"/>
        <v/>
      </c>
      <c r="O31" s="116">
        <f t="shared" si="0"/>
        <v>0</v>
      </c>
      <c r="P31" s="106"/>
      <c r="Q31" s="253"/>
      <c r="S31" s="170" t="str">
        <f>IFERROR(VLOOKUP($C31,【参考】算出区分!$C$2:$E$67,2,0),"")</f>
        <v/>
      </c>
      <c r="T31" s="170"/>
      <c r="U31" s="174" t="str">
        <f>IFERROR(VLOOKUP($S31&amp;$T31,【参考】算出区分!$G$2:$I$68,3,0),"")</f>
        <v/>
      </c>
    </row>
    <row r="32" spans="1:21" s="64" customFormat="1" ht="12.75" thickBot="1">
      <c r="A32" s="64">
        <f t="shared" si="3"/>
        <v>25</v>
      </c>
      <c r="B32" s="92">
        <f>'（別紙1）'!B31</f>
        <v>0</v>
      </c>
      <c r="C32" s="92">
        <f>'（別紙1）'!C31</f>
        <v>0</v>
      </c>
      <c r="D32" s="254">
        <f>'（別紙1）'!D31</f>
        <v>0</v>
      </c>
      <c r="E32" s="255"/>
      <c r="F32" s="209"/>
      <c r="G32" s="209"/>
      <c r="H32" s="209"/>
      <c r="I32" s="207" t="str">
        <f t="shared" si="1"/>
        <v/>
      </c>
      <c r="J32" s="209"/>
      <c r="K32" s="264" t="str">
        <f>IFERROR(IF(OR(U32="h1",U32="h2",U32="i",U32="j"),VLOOKUP(C32,補助率・係数!$B$3:$F$65537,4,0),"_"),"")</f>
        <v>_</v>
      </c>
      <c r="L32" s="209"/>
      <c r="M32" s="264" t="str">
        <f>IFERROR(IF(T32="","",IF(AND(ISNUMBER(K32),K32&lt;&gt;0),VLOOKUP(C32,補助率・係数!$B$3:$F$65537,5,FALSE),IF(OR(C32="周産期医療対策事業",C32="ＮＩＣＵ等長期入院児支援事業"),VLOOKUP(E32,補助率・係数!$C$3:$D$65537,2,FALSE),VLOOKUP(C32,補助率・係数!$B$3:$D$65537,3,FALSE)))),"")</f>
        <v/>
      </c>
      <c r="N32" s="265" t="str">
        <f t="shared" si="2"/>
        <v/>
      </c>
      <c r="O32" s="266">
        <f t="shared" si="0"/>
        <v>0</v>
      </c>
      <c r="P32" s="107"/>
      <c r="Q32" s="208"/>
      <c r="S32" s="170" t="str">
        <f>IFERROR(VLOOKUP($C32,【参考】算出区分!$C$2:$E$67,2,0),"")</f>
        <v/>
      </c>
      <c r="T32" s="170"/>
      <c r="U32" s="174" t="str">
        <f>IFERROR(VLOOKUP($S32&amp;$T32,【参考】算出区分!$G$2:$I$68,3,0),"")</f>
        <v/>
      </c>
    </row>
    <row r="33" spans="2:21" ht="12.75" customHeight="1" thickTop="1">
      <c r="B33" s="80" t="s">
        <v>9</v>
      </c>
      <c r="C33" s="129"/>
      <c r="D33" s="109"/>
      <c r="E33" s="109"/>
      <c r="F33" s="88"/>
      <c r="G33" s="88"/>
      <c r="H33" s="88"/>
      <c r="I33" s="88"/>
      <c r="J33" s="88"/>
      <c r="K33" s="88"/>
      <c r="L33" s="88"/>
      <c r="M33" s="130"/>
      <c r="N33" s="88">
        <f>SUM(N8:N32)</f>
        <v>0</v>
      </c>
      <c r="O33" s="111"/>
      <c r="P33" s="88">
        <f>SUM(P8:P32)</f>
        <v>0</v>
      </c>
      <c r="Q33" s="100"/>
      <c r="S33" s="64"/>
      <c r="T33" s="64"/>
      <c r="U33" s="175"/>
    </row>
    <row r="34" spans="2:21" ht="12.75" customHeight="1"/>
    <row r="35" spans="2:21" ht="12.75" customHeight="1">
      <c r="B35" s="56" t="s">
        <v>8</v>
      </c>
    </row>
    <row r="36" spans="2:21" ht="12.75" customHeight="1">
      <c r="B36" s="56" t="s">
        <v>198</v>
      </c>
    </row>
    <row r="37" spans="2:21" ht="12.75" customHeight="1">
      <c r="B37" s="56" t="s">
        <v>471</v>
      </c>
    </row>
    <row r="38" spans="2:21" ht="12.75" customHeight="1"/>
    <row r="39" spans="2:21" ht="12.75" customHeight="1"/>
    <row r="40" spans="2:21" ht="12.75" customHeight="1"/>
    <row r="41" spans="2:21" ht="12.75" customHeight="1">
      <c r="B41" s="112" t="s">
        <v>55</v>
      </c>
      <c r="C41" s="113"/>
      <c r="D41" s="95"/>
      <c r="E41" s="95"/>
      <c r="F41" s="95"/>
      <c r="G41" s="95"/>
      <c r="H41" s="95"/>
      <c r="I41" s="95"/>
      <c r="J41" s="95"/>
      <c r="K41" s="95"/>
      <c r="L41" s="95"/>
      <c r="M41" s="95"/>
      <c r="N41" s="95">
        <f t="shared" ref="N41:N48" si="4">SUMIFS(N$8:N$32,$B$8:$B$32,$B41)</f>
        <v>0</v>
      </c>
      <c r="O41" s="95"/>
      <c r="P41" s="95">
        <f t="shared" ref="P41:P48" si="5">SUMIFS(P$8:P$32,$B$8:$B$32,$B41)</f>
        <v>0</v>
      </c>
      <c r="Q41" s="95"/>
    </row>
    <row r="42" spans="2:21" ht="12.75" customHeight="1">
      <c r="B42" s="112" t="s">
        <v>56</v>
      </c>
      <c r="C42" s="113"/>
      <c r="D42" s="95"/>
      <c r="E42" s="95"/>
      <c r="F42" s="95"/>
      <c r="G42" s="95"/>
      <c r="H42" s="95"/>
      <c r="I42" s="95"/>
      <c r="J42" s="95"/>
      <c r="K42" s="95"/>
      <c r="L42" s="95"/>
      <c r="M42" s="95"/>
      <c r="N42" s="95">
        <f t="shared" si="4"/>
        <v>0</v>
      </c>
      <c r="O42" s="95"/>
      <c r="P42" s="95">
        <f t="shared" si="5"/>
        <v>0</v>
      </c>
      <c r="Q42" s="95"/>
    </row>
    <row r="43" spans="2:21" ht="12.75" customHeight="1">
      <c r="B43" s="112" t="s">
        <v>57</v>
      </c>
      <c r="C43" s="113"/>
      <c r="D43" s="95"/>
      <c r="E43" s="95"/>
      <c r="F43" s="95"/>
      <c r="G43" s="95"/>
      <c r="H43" s="95"/>
      <c r="I43" s="95"/>
      <c r="J43" s="95"/>
      <c r="K43" s="95"/>
      <c r="L43" s="95"/>
      <c r="M43" s="95"/>
      <c r="N43" s="95">
        <f t="shared" si="4"/>
        <v>0</v>
      </c>
      <c r="O43" s="95"/>
      <c r="P43" s="95">
        <f t="shared" si="5"/>
        <v>0</v>
      </c>
      <c r="Q43" s="95"/>
    </row>
    <row r="44" spans="2:21" ht="12.75" customHeight="1">
      <c r="B44" s="112" t="s">
        <v>58</v>
      </c>
      <c r="C44" s="113"/>
      <c r="D44" s="95"/>
      <c r="E44" s="95"/>
      <c r="F44" s="95"/>
      <c r="G44" s="95"/>
      <c r="H44" s="95"/>
      <c r="I44" s="95"/>
      <c r="J44" s="95"/>
      <c r="K44" s="95"/>
      <c r="L44" s="95"/>
      <c r="M44" s="95"/>
      <c r="N44" s="95">
        <f t="shared" si="4"/>
        <v>0</v>
      </c>
      <c r="O44" s="95"/>
      <c r="P44" s="95">
        <f t="shared" si="5"/>
        <v>0</v>
      </c>
      <c r="Q44" s="95"/>
    </row>
    <row r="45" spans="2:21" ht="12.75" customHeight="1">
      <c r="B45" s="112" t="s">
        <v>207</v>
      </c>
      <c r="C45" s="113"/>
      <c r="D45" s="95"/>
      <c r="E45" s="95"/>
      <c r="F45" s="95"/>
      <c r="G45" s="95"/>
      <c r="H45" s="95"/>
      <c r="I45" s="95"/>
      <c r="J45" s="95"/>
      <c r="K45" s="95"/>
      <c r="L45" s="95"/>
      <c r="M45" s="95"/>
      <c r="N45" s="95">
        <f t="shared" si="4"/>
        <v>0</v>
      </c>
      <c r="O45" s="95"/>
      <c r="P45" s="95">
        <f t="shared" si="5"/>
        <v>0</v>
      </c>
      <c r="Q45" s="95"/>
    </row>
    <row r="46" spans="2:21" ht="12.75" customHeight="1">
      <c r="B46" s="112" t="s">
        <v>60</v>
      </c>
      <c r="C46" s="113"/>
      <c r="D46" s="95"/>
      <c r="E46" s="95"/>
      <c r="F46" s="95"/>
      <c r="G46" s="95"/>
      <c r="H46" s="95"/>
      <c r="I46" s="95"/>
      <c r="J46" s="95"/>
      <c r="K46" s="95"/>
      <c r="L46" s="95"/>
      <c r="M46" s="95"/>
      <c r="N46" s="95">
        <f t="shared" si="4"/>
        <v>0</v>
      </c>
      <c r="O46" s="95"/>
      <c r="P46" s="95">
        <f t="shared" si="5"/>
        <v>0</v>
      </c>
      <c r="Q46" s="95"/>
    </row>
    <row r="47" spans="2:21" ht="12.75" customHeight="1">
      <c r="B47" s="123" t="s">
        <v>61</v>
      </c>
      <c r="C47" s="84"/>
      <c r="D47" s="122"/>
      <c r="E47" s="122"/>
      <c r="F47" s="122"/>
      <c r="G47" s="122"/>
      <c r="H47" s="122"/>
      <c r="I47" s="122"/>
      <c r="J47" s="122"/>
      <c r="K47" s="122"/>
      <c r="L47" s="122"/>
      <c r="M47" s="122"/>
      <c r="N47" s="122">
        <f t="shared" si="4"/>
        <v>0</v>
      </c>
      <c r="O47" s="122"/>
      <c r="P47" s="122">
        <f t="shared" si="5"/>
        <v>0</v>
      </c>
      <c r="Q47" s="122"/>
    </row>
    <row r="48" spans="2:21" ht="12.75" customHeight="1" thickBot="1">
      <c r="B48" s="96" t="s">
        <v>194</v>
      </c>
      <c r="C48" s="97"/>
      <c r="D48" s="98"/>
      <c r="E48" s="98"/>
      <c r="F48" s="98"/>
      <c r="G48" s="98"/>
      <c r="H48" s="98"/>
      <c r="I48" s="98"/>
      <c r="J48" s="98"/>
      <c r="K48" s="98"/>
      <c r="L48" s="98"/>
      <c r="M48" s="98"/>
      <c r="N48" s="98">
        <f t="shared" si="4"/>
        <v>0</v>
      </c>
      <c r="O48" s="98"/>
      <c r="P48" s="114">
        <f t="shared" si="5"/>
        <v>0</v>
      </c>
      <c r="Q48" s="114"/>
    </row>
    <row r="49" spans="2:17" ht="12.75" customHeight="1" thickTop="1">
      <c r="B49" s="115" t="s">
        <v>9</v>
      </c>
      <c r="C49" s="109"/>
      <c r="D49" s="101"/>
      <c r="E49" s="101"/>
      <c r="F49" s="101"/>
      <c r="G49" s="101"/>
      <c r="H49" s="101"/>
      <c r="I49" s="101"/>
      <c r="J49" s="101"/>
      <c r="K49" s="101"/>
      <c r="L49" s="101"/>
      <c r="M49" s="101"/>
      <c r="N49" s="101">
        <f>SUM(N41:N48)</f>
        <v>0</v>
      </c>
      <c r="O49" s="101"/>
      <c r="P49" s="101">
        <f>SUM(P41:P48)</f>
        <v>0</v>
      </c>
      <c r="Q49" s="101"/>
    </row>
  </sheetData>
  <customSheetViews>
    <customSheetView guid="{9B008D34-F000-412D-B848-95502D7DC370}" scale="80" showPageBreaks="1" fitToPage="1" printArea="1" hiddenColumns="1" state="hidden" view="pageBreakPreview">
      <pane xSplit="4" ySplit="7" topLeftCell="F8" activePane="bottomRight" state="frozen"/>
      <selection pane="bottomRight" activeCell="L28" sqref="L28"/>
      <pageMargins left="0.59055118110236227" right="0.59055118110236227" top="0.59055118110236227" bottom="0.59055118110236227" header="0.31496062992125984" footer="0.31496062992125984"/>
      <printOptions horizontalCentered="1"/>
      <pageSetup paperSize="9" scale="57" orientation="landscape" blackAndWhite="1" r:id="rId1"/>
    </customSheetView>
  </customSheetViews>
  <mergeCells count="2">
    <mergeCell ref="O3:Q3"/>
    <mergeCell ref="B2:Q2"/>
  </mergeCells>
  <phoneticPr fontId="2"/>
  <dataValidations count="2">
    <dataValidation type="list" allowBlank="1" showInputMessage="1" showErrorMessage="1" sqref="E8:E32" xr:uid="{00000000-0002-0000-1700-000000000000}">
      <formula1>INDIRECT(C8)</formula1>
    </dataValidation>
    <dataValidation type="list" allowBlank="1" showInputMessage="1" showErrorMessage="1" sqref="T8:T32" xr:uid="{00000000-0002-0000-1700-000001000000}">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cols>
    <col min="1" max="16384" width="9" style="21"/>
  </cols>
  <sheetData>
    <row r="1" spans="1:9" ht="18" customHeight="1">
      <c r="A1" s="21" t="s">
        <v>139</v>
      </c>
    </row>
    <row r="3" spans="1:9" ht="18" customHeight="1">
      <c r="H3" s="22"/>
      <c r="I3" s="23" t="s">
        <v>4</v>
      </c>
    </row>
    <row r="4" spans="1:9" ht="18" customHeight="1">
      <c r="H4" s="22"/>
      <c r="I4" s="23" t="s">
        <v>5</v>
      </c>
    </row>
    <row r="7" spans="1:9" ht="18" customHeight="1">
      <c r="A7" s="21" t="s">
        <v>6</v>
      </c>
    </row>
    <row r="10" spans="1:9" ht="18" customHeight="1">
      <c r="F10" s="24"/>
      <c r="G10" s="24"/>
      <c r="H10" s="24"/>
    </row>
    <row r="11" spans="1:9" ht="18" customHeight="1">
      <c r="F11" s="602" t="s">
        <v>205</v>
      </c>
      <c r="G11" s="602"/>
      <c r="H11" s="602"/>
      <c r="I11" s="21" t="s">
        <v>204</v>
      </c>
    </row>
    <row r="12" spans="1:9" ht="18" customHeight="1">
      <c r="F12" s="24"/>
      <c r="G12" s="24"/>
      <c r="H12" s="24"/>
    </row>
    <row r="16" spans="1:9" ht="18" customHeight="1">
      <c r="A16" s="600" t="s">
        <v>200</v>
      </c>
      <c r="B16" s="600"/>
      <c r="C16" s="600"/>
      <c r="D16" s="600"/>
      <c r="E16" s="600"/>
      <c r="F16" s="600"/>
      <c r="G16" s="600"/>
      <c r="H16" s="600"/>
      <c r="I16" s="600"/>
    </row>
    <row r="19" spans="1:9" ht="18" customHeight="1">
      <c r="A19" s="599" t="s">
        <v>145</v>
      </c>
      <c r="B19" s="599"/>
      <c r="C19" s="599"/>
      <c r="D19" s="599"/>
      <c r="E19" s="599"/>
      <c r="F19" s="599"/>
      <c r="G19" s="599"/>
      <c r="H19" s="599"/>
      <c r="I19" s="599"/>
    </row>
    <row r="20" spans="1:9" ht="18" customHeight="1">
      <c r="A20" s="599"/>
      <c r="B20" s="599"/>
      <c r="C20" s="599"/>
      <c r="D20" s="599"/>
      <c r="E20" s="599"/>
      <c r="F20" s="599"/>
      <c r="G20" s="599"/>
      <c r="H20" s="599"/>
      <c r="I20" s="599"/>
    </row>
    <row r="21" spans="1:9" ht="18" customHeight="1">
      <c r="A21" s="599"/>
      <c r="B21" s="599"/>
      <c r="C21" s="599"/>
      <c r="D21" s="599"/>
      <c r="E21" s="599"/>
      <c r="F21" s="599"/>
      <c r="G21" s="599"/>
      <c r="H21" s="599"/>
      <c r="I21" s="599"/>
    </row>
    <row r="22" spans="1:9" ht="18" customHeight="1">
      <c r="A22" s="124"/>
      <c r="B22" s="124"/>
      <c r="C22" s="124"/>
      <c r="D22" s="124"/>
      <c r="E22" s="124"/>
      <c r="F22" s="124"/>
      <c r="G22" s="124"/>
      <c r="H22" s="124"/>
      <c r="I22" s="124"/>
    </row>
    <row r="23" spans="1:9" ht="18" customHeight="1">
      <c r="A23" s="124"/>
      <c r="B23" s="124"/>
      <c r="C23" s="124"/>
      <c r="D23" s="124"/>
      <c r="E23" s="124"/>
      <c r="F23" s="124"/>
      <c r="G23" s="124"/>
      <c r="H23" s="124"/>
      <c r="I23" s="124"/>
    </row>
    <row r="24" spans="1:9" ht="18" customHeight="1">
      <c r="A24" s="21" t="s">
        <v>22</v>
      </c>
      <c r="C24" s="601" t="s">
        <v>32</v>
      </c>
      <c r="D24" s="601"/>
      <c r="E24" s="601"/>
      <c r="F24" s="134"/>
    </row>
    <row r="25" spans="1:9" ht="18" customHeight="1">
      <c r="C25" s="125"/>
      <c r="D25" s="125"/>
      <c r="E25" s="125"/>
      <c r="F25" s="125"/>
    </row>
    <row r="26" spans="1:9" ht="18" customHeight="1">
      <c r="A26" s="21" t="s">
        <v>201</v>
      </c>
      <c r="I26" s="131" t="s">
        <v>16</v>
      </c>
    </row>
    <row r="27" spans="1:9" ht="18" customHeight="1">
      <c r="F27" s="26"/>
    </row>
    <row r="28" spans="1:9" ht="18" customHeight="1">
      <c r="A28" s="21" t="s">
        <v>23</v>
      </c>
      <c r="I28" s="131" t="s">
        <v>17</v>
      </c>
    </row>
    <row r="29" spans="1:9" ht="18" customHeight="1">
      <c r="F29" s="26"/>
    </row>
    <row r="30" spans="1:9" ht="18" customHeight="1">
      <c r="A30" s="21" t="s">
        <v>21</v>
      </c>
    </row>
    <row r="31" spans="1:9" ht="18" customHeight="1">
      <c r="A31" s="27" t="s">
        <v>208</v>
      </c>
    </row>
    <row r="32" spans="1:9" ht="18" customHeight="1">
      <c r="A32" s="27" t="s">
        <v>146</v>
      </c>
    </row>
    <row r="33" spans="1:1" ht="18" customHeight="1">
      <c r="A33" s="27" t="s">
        <v>24</v>
      </c>
    </row>
    <row r="34" spans="1:1" ht="18" customHeight="1">
      <c r="A34" s="27" t="s">
        <v>202</v>
      </c>
    </row>
  </sheetData>
  <customSheetViews>
    <customSheetView guid="{9B008D34-F000-412D-B848-95502D7DC370}" scale="80" showPageBreaks="1" fitToPage="1" state="hidden" view="pageBreakPreview" topLeftCell="A7">
      <selection activeCell="L28" sqref="L28"/>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4">
    <mergeCell ref="A19:I21"/>
    <mergeCell ref="A16:I16"/>
    <mergeCell ref="C24:E24"/>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25" defaultRowHeight="12"/>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c r="B1" s="56" t="s">
        <v>48</v>
      </c>
      <c r="G1" s="464"/>
      <c r="H1" s="464"/>
    </row>
    <row r="2" spans="1:8" ht="12.75" customHeight="1">
      <c r="A2" s="67" t="s">
        <v>131</v>
      </c>
      <c r="B2" s="67"/>
      <c r="C2" s="67"/>
      <c r="D2" s="67"/>
      <c r="E2" s="67"/>
      <c r="G2" s="464"/>
      <c r="H2" s="464"/>
    </row>
    <row r="3" spans="1:8" ht="12.75" customHeight="1">
      <c r="G3" s="464"/>
      <c r="H3" s="464"/>
    </row>
    <row r="4" spans="1:8" ht="12.75" customHeight="1">
      <c r="D4" s="68"/>
      <c r="E4" s="69" t="s">
        <v>199</v>
      </c>
      <c r="G4" s="464"/>
      <c r="H4" s="464"/>
    </row>
    <row r="5" spans="1:8" ht="12.75" customHeight="1">
      <c r="B5" s="56" t="s">
        <v>144</v>
      </c>
      <c r="G5" s="464"/>
      <c r="H5" s="464"/>
    </row>
    <row r="6" spans="1:8" ht="12.75" customHeight="1">
      <c r="A6" s="260">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5"/>
    </row>
    <row r="22" spans="1:6" s="64" customFormat="1">
      <c r="A22" s="64">
        <f t="shared" si="0"/>
        <v>16</v>
      </c>
      <c r="B22" s="73"/>
      <c r="C22" s="73"/>
      <c r="D22" s="75"/>
      <c r="E22" s="75"/>
    </row>
    <row r="23" spans="1:6" s="64" customFormat="1">
      <c r="A23" s="64">
        <f t="shared" si="0"/>
        <v>17</v>
      </c>
      <c r="B23" s="73"/>
      <c r="C23" s="73"/>
      <c r="D23" s="75"/>
      <c r="E23" s="75"/>
    </row>
    <row r="24" spans="1:6" s="64" customFormat="1">
      <c r="A24" s="64">
        <f t="shared" si="0"/>
        <v>18</v>
      </c>
      <c r="B24" s="73"/>
      <c r="C24" s="73"/>
      <c r="D24" s="75"/>
      <c r="E24" s="75"/>
    </row>
    <row r="25" spans="1:6" s="64" customFormat="1">
      <c r="A25" s="64">
        <f t="shared" si="0"/>
        <v>19</v>
      </c>
      <c r="B25" s="73"/>
      <c r="C25" s="73"/>
      <c r="D25" s="75"/>
      <c r="E25" s="75"/>
    </row>
    <row r="26" spans="1:6" s="64" customFormat="1">
      <c r="A26" s="64">
        <f t="shared" si="0"/>
        <v>20</v>
      </c>
      <c r="B26" s="73"/>
      <c r="C26" s="73"/>
      <c r="D26" s="75"/>
      <c r="E26" s="75"/>
    </row>
    <row r="27" spans="1:6" s="64" customFormat="1">
      <c r="A27" s="64">
        <f t="shared" si="0"/>
        <v>21</v>
      </c>
      <c r="B27" s="73"/>
      <c r="C27" s="73"/>
      <c r="D27" s="74"/>
      <c r="E27" s="74"/>
    </row>
    <row r="28" spans="1:6" s="64" customFormat="1">
      <c r="A28" s="64">
        <f t="shared" si="0"/>
        <v>22</v>
      </c>
      <c r="B28" s="73"/>
      <c r="C28" s="73"/>
      <c r="D28" s="74"/>
      <c r="E28" s="74"/>
    </row>
    <row r="29" spans="1:6" s="64" customFormat="1">
      <c r="A29" s="64">
        <f t="shared" si="0"/>
        <v>23</v>
      </c>
      <c r="B29" s="73"/>
      <c r="C29" s="73"/>
      <c r="D29" s="74"/>
      <c r="E29" s="74"/>
    </row>
    <row r="30" spans="1:6" s="64" customFormat="1">
      <c r="A30" s="64">
        <f t="shared" si="0"/>
        <v>24</v>
      </c>
      <c r="B30" s="73"/>
      <c r="C30" s="73"/>
      <c r="D30" s="74"/>
      <c r="E30" s="74"/>
    </row>
    <row r="31" spans="1:6" s="64" customFormat="1">
      <c r="A31" s="64">
        <f t="shared" si="0"/>
        <v>25</v>
      </c>
      <c r="B31" s="73"/>
      <c r="C31" s="73"/>
      <c r="D31" s="74"/>
      <c r="E31" s="74"/>
    </row>
  </sheetData>
  <customSheetViews>
    <customSheetView guid="{9B008D34-F000-412D-B848-95502D7DC370}" scale="80" showPageBreaks="1" fitToPage="1" printArea="1" state="hidden" view="pageBreakPreview">
      <pane ySplit="6" topLeftCell="A7" activePane="bottomLeft" state="frozen"/>
      <selection pane="bottomLeft" activeCell="L28" sqref="L28"/>
      <pageMargins left="0.59055118110236227" right="0.59055118110236227" top="0.59055118110236227" bottom="0.59055118110236227" header="0.31496062992125984" footer="0.31496062992125984"/>
      <printOptions horizontalCentered="1"/>
      <pageSetup paperSize="9" scale="98" orientation="landscape" blackAndWhite="1" r:id="rId1"/>
    </customSheetView>
  </customSheetViews>
  <mergeCells count="1">
    <mergeCell ref="G1:H5"/>
  </mergeCells>
  <phoneticPr fontId="2"/>
  <dataValidations count="1">
    <dataValidation type="list" allowBlank="1" showInputMessage="1" showErrorMessage="1" sqref="C7:C31" xr:uid="{00000000-0002-0000-1900-000000000000}">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1000000}">
          <x14:formula1>
            <xm:f>事業分類・区分!$B$2:$I$2</xm:f>
          </x14:formula1>
          <xm:sqref>B7:B31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pageSetUpPr fitToPage="1"/>
  </sheetPr>
  <dimension ref="A1:V49"/>
  <sheetViews>
    <sheetView view="pageBreakPreview" zoomScale="80" zoomScaleNormal="70" zoomScaleSheetLayoutView="80" workbookViewId="0">
      <pane xSplit="2" ySplit="7" topLeftCell="C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7" width="13.125" style="56" customWidth="1"/>
    <col min="18" max="18" width="14.5" style="56" customWidth="1"/>
    <col min="19" max="19" width="3.625" style="56" customWidth="1"/>
    <col min="20" max="20" width="14.125" style="56" hidden="1" customWidth="1"/>
    <col min="21" max="21" width="23.375" style="56" customWidth="1"/>
    <col min="22" max="22" width="9.25" style="249" bestFit="1" customWidth="1"/>
    <col min="23" max="23" width="16.375" style="56" customWidth="1"/>
    <col min="24" max="16384" width="12.625" style="56"/>
  </cols>
  <sheetData>
    <row r="1" spans="1:22" ht="12.75" customHeight="1">
      <c r="B1" s="56" t="s">
        <v>147</v>
      </c>
    </row>
    <row r="2" spans="1:22" ht="12.75" customHeight="1">
      <c r="B2" s="67" t="s">
        <v>464</v>
      </c>
      <c r="C2" s="67"/>
      <c r="D2" s="67"/>
      <c r="E2" s="67"/>
      <c r="F2" s="67"/>
      <c r="G2" s="67"/>
      <c r="H2" s="67"/>
      <c r="I2" s="67"/>
      <c r="J2" s="67"/>
      <c r="K2" s="67"/>
      <c r="L2" s="67"/>
      <c r="M2" s="67"/>
      <c r="N2" s="67"/>
      <c r="O2" s="67"/>
      <c r="P2" s="67"/>
      <c r="Q2" s="67"/>
      <c r="R2" s="67"/>
      <c r="S2" s="67"/>
      <c r="U2" s="276"/>
      <c r="V2" s="276"/>
    </row>
    <row r="3" spans="1:22" ht="12.75" customHeight="1">
      <c r="N3" s="68"/>
      <c r="O3" s="597" t="str">
        <f>〔別紙1〕!E4</f>
        <v>（事業者名）</v>
      </c>
      <c r="P3" s="597"/>
      <c r="Q3" s="597"/>
      <c r="R3" s="597"/>
      <c r="S3" s="199"/>
      <c r="U3" s="276"/>
      <c r="V3" s="276"/>
    </row>
    <row r="4" spans="1:22" ht="12.75" customHeight="1">
      <c r="E4" s="68"/>
      <c r="F4" s="68"/>
      <c r="G4" s="68"/>
      <c r="U4" s="276"/>
      <c r="V4" s="276"/>
    </row>
    <row r="5" spans="1:22" ht="72">
      <c r="B5" s="77" t="s">
        <v>3</v>
      </c>
      <c r="C5" s="77" t="s">
        <v>0</v>
      </c>
      <c r="D5" s="78" t="s">
        <v>124</v>
      </c>
      <c r="E5" s="78" t="s">
        <v>125</v>
      </c>
      <c r="F5" s="78" t="s">
        <v>126</v>
      </c>
      <c r="G5" s="78" t="s">
        <v>148</v>
      </c>
      <c r="H5" s="79" t="s">
        <v>158</v>
      </c>
      <c r="I5" s="77" t="s">
        <v>14</v>
      </c>
      <c r="J5" s="78" t="s">
        <v>128</v>
      </c>
      <c r="K5" s="78" t="s">
        <v>159</v>
      </c>
      <c r="L5" s="79" t="s">
        <v>157</v>
      </c>
      <c r="M5" s="78" t="s">
        <v>156</v>
      </c>
      <c r="N5" s="77" t="s">
        <v>129</v>
      </c>
      <c r="O5" s="79" t="s">
        <v>15</v>
      </c>
      <c r="P5" s="79" t="s">
        <v>161</v>
      </c>
      <c r="Q5" s="79" t="s">
        <v>162</v>
      </c>
      <c r="R5" s="77" t="s">
        <v>13</v>
      </c>
      <c r="S5" s="200"/>
      <c r="T5" s="160"/>
      <c r="U5" s="276"/>
      <c r="V5" s="276"/>
    </row>
    <row r="6" spans="1:22">
      <c r="B6" s="80"/>
      <c r="C6" s="80"/>
      <c r="D6" s="81"/>
      <c r="E6" s="81"/>
      <c r="F6" s="82" t="s">
        <v>25</v>
      </c>
      <c r="G6" s="82" t="s">
        <v>26</v>
      </c>
      <c r="H6" s="82" t="s">
        <v>12</v>
      </c>
      <c r="I6" s="82" t="s">
        <v>11</v>
      </c>
      <c r="J6" s="82" t="s">
        <v>27</v>
      </c>
      <c r="K6" s="82" t="s">
        <v>132</v>
      </c>
      <c r="L6" s="82" t="s">
        <v>133</v>
      </c>
      <c r="M6" s="82" t="s">
        <v>134</v>
      </c>
      <c r="N6" s="118" t="s">
        <v>135</v>
      </c>
      <c r="O6" s="118" t="s">
        <v>136</v>
      </c>
      <c r="P6" s="118" t="s">
        <v>137</v>
      </c>
      <c r="Q6" s="118" t="s">
        <v>197</v>
      </c>
      <c r="R6" s="80"/>
      <c r="S6" s="203"/>
    </row>
    <row r="7" spans="1:22">
      <c r="A7" s="260">
        <v>0</v>
      </c>
      <c r="B7" s="83"/>
      <c r="C7" s="83"/>
      <c r="D7" s="84"/>
      <c r="E7" s="84"/>
      <c r="F7" s="85" t="s">
        <v>10</v>
      </c>
      <c r="G7" s="85" t="s">
        <v>10</v>
      </c>
      <c r="H7" s="85" t="s">
        <v>10</v>
      </c>
      <c r="I7" s="85" t="s">
        <v>10</v>
      </c>
      <c r="J7" s="85" t="s">
        <v>10</v>
      </c>
      <c r="K7" s="85"/>
      <c r="L7" s="85" t="s">
        <v>10</v>
      </c>
      <c r="M7" s="85"/>
      <c r="N7" s="85" t="s">
        <v>10</v>
      </c>
      <c r="O7" s="85" t="s">
        <v>10</v>
      </c>
      <c r="P7" s="85" t="s">
        <v>10</v>
      </c>
      <c r="Q7" s="85" t="s">
        <v>10</v>
      </c>
      <c r="R7" s="85"/>
      <c r="S7" s="204"/>
      <c r="T7" s="173"/>
      <c r="U7" s="277" t="s">
        <v>372</v>
      </c>
      <c r="V7" s="278" t="s">
        <v>411</v>
      </c>
    </row>
    <row r="8" spans="1:22" s="64" customFormat="1">
      <c r="A8" s="64">
        <f>A7+1</f>
        <v>1</v>
      </c>
      <c r="B8" s="133"/>
      <c r="C8" s="133"/>
      <c r="D8" s="91">
        <f>〔別紙1〕!D7</f>
        <v>0</v>
      </c>
      <c r="E8" s="119"/>
      <c r="F8" s="102"/>
      <c r="G8" s="102"/>
      <c r="H8" s="102"/>
      <c r="I8" s="103" t="str">
        <f>IF(V8="","",IF(OR(V8="I",V8="j"),MIN(F8,G8,H8),(MIN(F8,G8))))</f>
        <v/>
      </c>
      <c r="J8" s="102"/>
      <c r="K8" s="104" t="str">
        <f>IFERROR(IF(OR(V8="h1",V8="h2",V8="i",V8="j"),VLOOKUP(C8,補助率・係数!$B$3:$F$65537,4,0),"_"),"")</f>
        <v>_</v>
      </c>
      <c r="L8" s="102"/>
      <c r="M8" s="104" t="str">
        <f>IFERROR(IF(V8="","",IF(AND(ISNUMBER(K8),K8&lt;&gt;0),VLOOKUP(C8,補助率・係数!$B$3:$F$65537,5,FALSE),IF(OR(C8="周産期医療対策事業",C8="ＮＩＣＵ等長期入院児支援事業"),VLOOKUP(E8,補助率・係数!$C$3:$D$65537,2,FALSE),VLOOKUP(C8,補助率・係数!$B$3:$D$65537,3,FALSE)))),"")</f>
        <v/>
      </c>
      <c r="N8" s="117" t="str">
        <f>IFERROR(ROUNDDOWN(IF(V8="a",MIN(I8,J8),IF(V8="b",MIN(I8,J8,L8),IF(V8="c",I8*M8,IF(V8="d",MIN(I8,J8)*M8,IF(V8="e",MIN(I8,J8,L8)*M8,IF(OR(V8="f1",V8="f2"),MIN(MIN(I8,J8)*M8,L8),IF(V8="g",MIN(MIN(I8,J8)*M8,L8,H8),IF(OR(V8="h1",V8="h2"),MIN(MIN(I8,J8)*K8,L8)*M8,IF(V8="i",MIN(I8*K8,L8)*M8,IF(V8="j",MIN(MIN(I8,J8)*K8,L8)*M8,"")))))))))),-3),"")</f>
        <v/>
      </c>
      <c r="O8" s="259"/>
      <c r="P8" s="105"/>
      <c r="Q8" s="117"/>
      <c r="R8" s="86"/>
      <c r="S8" s="202"/>
      <c r="T8" s="170" t="str">
        <f>IFERROR(VLOOKUP($C8,【参考】算出区分!$C$2:$E$67,2,0),"")</f>
        <v/>
      </c>
      <c r="U8" s="170"/>
      <c r="V8" s="174" t="str">
        <f>IFERROR(VLOOKUP($T8&amp;$U8,【参考】算出区分!$G$2:$I$68,3,0),"")</f>
        <v/>
      </c>
    </row>
    <row r="9" spans="1:22" s="64" customFormat="1">
      <c r="A9" s="64">
        <f>A8+1</f>
        <v>2</v>
      </c>
      <c r="B9" s="90">
        <f>〔別紙1〕!B8</f>
        <v>0</v>
      </c>
      <c r="C9" s="90">
        <f>〔別紙1〕!C8</f>
        <v>0</v>
      </c>
      <c r="D9" s="91">
        <f>〔別紙1〕!D8</f>
        <v>0</v>
      </c>
      <c r="E9" s="119"/>
      <c r="F9" s="102"/>
      <c r="G9" s="102"/>
      <c r="H9" s="102"/>
      <c r="I9" s="103" t="str">
        <f t="shared" ref="I9:I32" si="0">IF(V9="","",IF(OR(V9="I",V9="j"),MIN(F9,G9,H9),(MIN(F9,G9))))</f>
        <v/>
      </c>
      <c r="J9" s="102"/>
      <c r="K9" s="104" t="str">
        <f>IFERROR(IF(OR(V9="h1",V9="h2",V9="i",V9="j"),VLOOKUP(C9,補助率・係数!$B$3:$F$65537,4,0),"_"),"")</f>
        <v>_</v>
      </c>
      <c r="L9" s="102"/>
      <c r="M9" s="104" t="str">
        <f>IFERROR(IF(V9="","",IF(AND(ISNUMBER(K9),K9&lt;&gt;0),VLOOKUP(C9,補助率・係数!$B$3:$F$65537,5,FALSE),IF(OR(C9="周産期医療対策事業",C9="ＮＩＣＵ等長期入院児支援事業"),VLOOKUP(E9,補助率・係数!$C$3:$D$65537,2,FALSE),VLOOKUP(C9,補助率・係数!$B$3:$D$65537,3,FALSE)))),"")</f>
        <v/>
      </c>
      <c r="N9" s="117" t="str">
        <f t="shared" ref="N9:N32" si="1">IFERROR(ROUNDDOWN(IF(V9="a",MIN(I9,J9),IF(V9="b",MIN(I9,J9,L9),IF(V9="c",I9*M9,IF(V9="d",MIN(I9,J9)*M9,IF(V9="e",MIN(I9,J9,L9)*M9,IF(OR(V9="f1",V9="f2"),MIN(MIN(I9,J9)*M9,L9),IF(V9="g",MIN(MIN(I9,J9)*M9,L9,H9),IF(OR(V9="h1",V9="h2"),MIN(MIN(I9,J9)*K9,L9)*M9,IF(V9="i",MIN(I9*K9,L9)*M9,IF(V9="j",MIN(MIN(I9,J9)*K9,L9)*M9,"")))))))))),-3),"")</f>
        <v/>
      </c>
      <c r="O9" s="259"/>
      <c r="P9" s="105"/>
      <c r="Q9" s="117"/>
      <c r="R9" s="89"/>
      <c r="S9" s="202"/>
      <c r="T9" s="170" t="str">
        <f>IFERROR(VLOOKUP($C9,【参考】算出区分!$C$2:$E$67,2,0),"")</f>
        <v/>
      </c>
      <c r="U9" s="170"/>
      <c r="V9" s="174" t="str">
        <f>IFERROR(VLOOKUP($T9&amp;$U9,【参考】算出区分!$G$2:$I$68,3,0),"")</f>
        <v/>
      </c>
    </row>
    <row r="10" spans="1:22" s="64" customFormat="1">
      <c r="A10" s="64">
        <f t="shared" ref="A10:A32" si="2">A9+1</f>
        <v>3</v>
      </c>
      <c r="B10" s="90">
        <f>〔別紙1〕!B9</f>
        <v>0</v>
      </c>
      <c r="C10" s="90">
        <f>〔別紙1〕!C9</f>
        <v>0</v>
      </c>
      <c r="D10" s="91">
        <f>〔別紙1〕!D9</f>
        <v>0</v>
      </c>
      <c r="E10" s="119"/>
      <c r="F10" s="102"/>
      <c r="G10" s="102"/>
      <c r="H10" s="102"/>
      <c r="I10" s="103" t="str">
        <f t="shared" si="0"/>
        <v/>
      </c>
      <c r="J10" s="102"/>
      <c r="K10" s="104" t="str">
        <f>IFERROR(IF(OR(V10="h1",V10="h2",V10="i",V10="j"),VLOOKUP(C10,補助率・係数!$B$3:$F$65537,4,0),"_"),"")</f>
        <v>_</v>
      </c>
      <c r="L10" s="102"/>
      <c r="M10" s="104" t="str">
        <f>IFERROR(IF(V10="","",IF(AND(ISNUMBER(K10),K10&lt;&gt;0),VLOOKUP(C10,補助率・係数!$B$3:$F$65537,5,FALSE),IF(OR(C10="周産期医療対策事業",C10="ＮＩＣＵ等長期入院児支援事業"),VLOOKUP(E10,補助率・係数!$C$3:$D$65537,2,FALSE),VLOOKUP(C10,補助率・係数!$B$3:$D$65537,3,FALSE)))),"")</f>
        <v/>
      </c>
      <c r="N10" s="117" t="str">
        <f t="shared" si="1"/>
        <v/>
      </c>
      <c r="O10" s="259"/>
      <c r="P10" s="105"/>
      <c r="Q10" s="117"/>
      <c r="R10" s="89"/>
      <c r="S10" s="202"/>
      <c r="T10" s="170" t="str">
        <f>IFERROR(VLOOKUP($C10,【参考】算出区分!$C$2:$E$67,2,0),"")</f>
        <v/>
      </c>
      <c r="U10" s="170"/>
      <c r="V10" s="174" t="str">
        <f>IFERROR(VLOOKUP($T10&amp;$U10,【参考】算出区分!$G$2:$I$68,3,0),"")</f>
        <v/>
      </c>
    </row>
    <row r="11" spans="1:22" s="64" customFormat="1">
      <c r="A11" s="64">
        <f t="shared" si="2"/>
        <v>4</v>
      </c>
      <c r="B11" s="90">
        <f>〔別紙1〕!B10</f>
        <v>0</v>
      </c>
      <c r="C11" s="90">
        <f>〔別紙1〕!C10</f>
        <v>0</v>
      </c>
      <c r="D11" s="91">
        <f>〔別紙1〕!D10</f>
        <v>0</v>
      </c>
      <c r="E11" s="119"/>
      <c r="F11" s="102"/>
      <c r="G11" s="102"/>
      <c r="H11" s="102"/>
      <c r="I11" s="103" t="str">
        <f t="shared" si="0"/>
        <v/>
      </c>
      <c r="J11" s="102"/>
      <c r="K11" s="104" t="str">
        <f>IFERROR(IF(OR(V11="h1",V11="h2",V11="i",V11="j"),VLOOKUP(C11,補助率・係数!$B$3:$F$65537,4,0),"_"),"")</f>
        <v>_</v>
      </c>
      <c r="L11" s="102"/>
      <c r="M11" s="104" t="str">
        <f>IFERROR(IF(V11="","",IF(AND(ISNUMBER(K11),K11&lt;&gt;0),VLOOKUP(C11,補助率・係数!$B$3:$F$65537,5,FALSE),IF(OR(C11="周産期医療対策事業",C11="ＮＩＣＵ等長期入院児支援事業"),VLOOKUP(E11,補助率・係数!$C$3:$D$65537,2,FALSE),VLOOKUP(C11,補助率・係数!$B$3:$D$65537,3,FALSE)))),"")</f>
        <v/>
      </c>
      <c r="N11" s="117" t="str">
        <f t="shared" si="1"/>
        <v/>
      </c>
      <c r="O11" s="259"/>
      <c r="P11" s="105"/>
      <c r="Q11" s="117"/>
      <c r="R11" s="89"/>
      <c r="S11" s="202"/>
      <c r="T11" s="170" t="str">
        <f>IFERROR(VLOOKUP($C11,【参考】算出区分!$C$2:$E$67,2,0),"")</f>
        <v/>
      </c>
      <c r="U11" s="170"/>
      <c r="V11" s="174" t="str">
        <f>IFERROR(VLOOKUP($T11&amp;$U11,【参考】算出区分!$G$2:$I$68,3,0),"")</f>
        <v/>
      </c>
    </row>
    <row r="12" spans="1:22" s="64" customFormat="1">
      <c r="A12" s="64">
        <f t="shared" si="2"/>
        <v>5</v>
      </c>
      <c r="B12" s="90">
        <f>〔別紙1〕!B11</f>
        <v>0</v>
      </c>
      <c r="C12" s="90">
        <f>〔別紙1〕!C11</f>
        <v>0</v>
      </c>
      <c r="D12" s="91">
        <f>〔別紙1〕!D11</f>
        <v>0</v>
      </c>
      <c r="E12" s="119"/>
      <c r="F12" s="102"/>
      <c r="G12" s="102"/>
      <c r="H12" s="102"/>
      <c r="I12" s="103" t="str">
        <f t="shared" si="0"/>
        <v/>
      </c>
      <c r="J12" s="102"/>
      <c r="K12" s="104" t="str">
        <f>IFERROR(IF(OR(V12="h1",V12="h2",V12="i",V12="j"),VLOOKUP(C12,補助率・係数!$B$3:$F$65537,4,0),"_"),"")</f>
        <v>_</v>
      </c>
      <c r="L12" s="102"/>
      <c r="M12" s="104" t="str">
        <f>IFERROR(IF(V12="","",IF(AND(ISNUMBER(K12),K12&lt;&gt;0),VLOOKUP(C12,補助率・係数!$B$3:$F$65537,5,FALSE),IF(OR(C12="周産期医療対策事業",C12="ＮＩＣＵ等長期入院児支援事業"),VLOOKUP(E12,補助率・係数!$C$3:$D$65537,2,FALSE),VLOOKUP(C12,補助率・係数!$B$3:$D$65537,3,FALSE)))),"")</f>
        <v/>
      </c>
      <c r="N12" s="117" t="str">
        <f t="shared" si="1"/>
        <v/>
      </c>
      <c r="O12" s="259"/>
      <c r="P12" s="105"/>
      <c r="Q12" s="117"/>
      <c r="R12" s="89"/>
      <c r="S12" s="202"/>
      <c r="T12" s="170" t="str">
        <f>IFERROR(VLOOKUP($C12,【参考】算出区分!$C$2:$E$67,2,0),"")</f>
        <v/>
      </c>
      <c r="U12" s="170"/>
      <c r="V12" s="174" t="str">
        <f>IFERROR(VLOOKUP($T12&amp;$U12,【参考】算出区分!$G$2:$I$68,3,0),"")</f>
        <v/>
      </c>
    </row>
    <row r="13" spans="1:22" s="64" customFormat="1">
      <c r="A13" s="64">
        <f t="shared" si="2"/>
        <v>6</v>
      </c>
      <c r="B13" s="90">
        <f>〔別紙1〕!B12</f>
        <v>0</v>
      </c>
      <c r="C13" s="90">
        <f>〔別紙1〕!C12</f>
        <v>0</v>
      </c>
      <c r="D13" s="91">
        <f>〔別紙1〕!D12</f>
        <v>0</v>
      </c>
      <c r="E13" s="119"/>
      <c r="F13" s="102"/>
      <c r="G13" s="102"/>
      <c r="H13" s="102"/>
      <c r="I13" s="103" t="str">
        <f t="shared" si="0"/>
        <v/>
      </c>
      <c r="J13" s="102"/>
      <c r="K13" s="104" t="str">
        <f>IFERROR(IF(OR(V13="h1",V13="h2",V13="i",V13="j"),VLOOKUP(C13,補助率・係数!$B$3:$F$65537,4,0),"_"),"")</f>
        <v>_</v>
      </c>
      <c r="L13" s="102"/>
      <c r="M13" s="104" t="str">
        <f>IFERROR(IF(V13="","",IF(AND(ISNUMBER(K13),K13&lt;&gt;0),VLOOKUP(C13,補助率・係数!$B$3:$F$65537,5,FALSE),IF(OR(C13="周産期医療対策事業",C13="ＮＩＣＵ等長期入院児支援事業"),VLOOKUP(E13,補助率・係数!$C$3:$D$65537,2,FALSE),VLOOKUP(C13,補助率・係数!$B$3:$D$65537,3,FALSE)))),"")</f>
        <v/>
      </c>
      <c r="N13" s="117" t="str">
        <f t="shared" si="1"/>
        <v/>
      </c>
      <c r="O13" s="259"/>
      <c r="P13" s="105"/>
      <c r="Q13" s="117"/>
      <c r="R13" s="86"/>
      <c r="S13" s="202"/>
      <c r="T13" s="170" t="str">
        <f>IFERROR(VLOOKUP($C13,【参考】算出区分!$C$2:$E$67,2,0),"")</f>
        <v/>
      </c>
      <c r="U13" s="170"/>
      <c r="V13" s="174" t="str">
        <f>IFERROR(VLOOKUP($T13&amp;$U13,【参考】算出区分!$G$2:$I$68,3,0),"")</f>
        <v/>
      </c>
    </row>
    <row r="14" spans="1:22" s="64" customFormat="1">
      <c r="A14" s="64">
        <f t="shared" si="2"/>
        <v>7</v>
      </c>
      <c r="B14" s="90">
        <f>〔別紙1〕!B13</f>
        <v>0</v>
      </c>
      <c r="C14" s="90">
        <f>〔別紙1〕!C13</f>
        <v>0</v>
      </c>
      <c r="D14" s="91">
        <f>〔別紙1〕!D13</f>
        <v>0</v>
      </c>
      <c r="E14" s="119"/>
      <c r="F14" s="102"/>
      <c r="G14" s="102"/>
      <c r="H14" s="102"/>
      <c r="I14" s="103" t="str">
        <f t="shared" si="0"/>
        <v/>
      </c>
      <c r="J14" s="102"/>
      <c r="K14" s="104" t="str">
        <f>IFERROR(IF(OR(V14="h1",V14="h2",V14="i",V14="j"),VLOOKUP(C14,補助率・係数!$B$3:$F$65537,4,0),"_"),"")</f>
        <v>_</v>
      </c>
      <c r="L14" s="102"/>
      <c r="M14" s="104" t="str">
        <f>IFERROR(IF(V14="","",IF(AND(ISNUMBER(K14),K14&lt;&gt;0),VLOOKUP(C14,補助率・係数!$B$3:$F$65537,5,FALSE),IF(OR(C14="周産期医療対策事業",C14="ＮＩＣＵ等長期入院児支援事業"),VLOOKUP(E14,補助率・係数!$C$3:$D$65537,2,FALSE),VLOOKUP(C14,補助率・係数!$B$3:$D$65537,3,FALSE)))),"")</f>
        <v/>
      </c>
      <c r="N14" s="117" t="str">
        <f t="shared" si="1"/>
        <v/>
      </c>
      <c r="O14" s="259"/>
      <c r="P14" s="105"/>
      <c r="Q14" s="117"/>
      <c r="R14" s="89"/>
      <c r="S14" s="202"/>
      <c r="T14" s="170" t="str">
        <f>IFERROR(VLOOKUP($C14,【参考】算出区分!$C$2:$E$67,2,0),"")</f>
        <v/>
      </c>
      <c r="U14" s="170"/>
      <c r="V14" s="174" t="str">
        <f>IFERROR(VLOOKUP($T14&amp;$U14,【参考】算出区分!$G$2:$I$68,3,0),"")</f>
        <v/>
      </c>
    </row>
    <row r="15" spans="1:22" s="64" customFormat="1">
      <c r="A15" s="64">
        <f t="shared" si="2"/>
        <v>8</v>
      </c>
      <c r="B15" s="90">
        <f>〔別紙1〕!B14</f>
        <v>0</v>
      </c>
      <c r="C15" s="90">
        <f>〔別紙1〕!C14</f>
        <v>0</v>
      </c>
      <c r="D15" s="91">
        <f>〔別紙1〕!D14</f>
        <v>0</v>
      </c>
      <c r="E15" s="119"/>
      <c r="F15" s="102"/>
      <c r="G15" s="102"/>
      <c r="H15" s="102"/>
      <c r="I15" s="103" t="str">
        <f t="shared" si="0"/>
        <v/>
      </c>
      <c r="J15" s="102"/>
      <c r="K15" s="104" t="str">
        <f>IFERROR(IF(OR(V15="h1",V15="h2",V15="i",V15="j"),VLOOKUP(C15,補助率・係数!$B$3:$F$65537,4,0),"_"),"")</f>
        <v>_</v>
      </c>
      <c r="L15" s="102"/>
      <c r="M15" s="104" t="str">
        <f>IFERROR(IF(V15="","",IF(AND(ISNUMBER(K15),K15&lt;&gt;0),VLOOKUP(C15,補助率・係数!$B$3:$F$65537,5,FALSE),IF(OR(C15="周産期医療対策事業",C15="ＮＩＣＵ等長期入院児支援事業"),VLOOKUP(E15,補助率・係数!$C$3:$D$65537,2,FALSE),VLOOKUP(C15,補助率・係数!$B$3:$D$65537,3,FALSE)))),"")</f>
        <v/>
      </c>
      <c r="N15" s="117" t="str">
        <f t="shared" si="1"/>
        <v/>
      </c>
      <c r="O15" s="259"/>
      <c r="P15" s="105"/>
      <c r="Q15" s="117"/>
      <c r="R15" s="89"/>
      <c r="S15" s="202"/>
      <c r="T15" s="170" t="str">
        <f>IFERROR(VLOOKUP($C15,【参考】算出区分!$C$2:$E$67,2,0),"")</f>
        <v/>
      </c>
      <c r="U15" s="170"/>
      <c r="V15" s="174" t="str">
        <f>IFERROR(VLOOKUP($T15&amp;$U15,【参考】算出区分!$G$2:$I$68,3,0),"")</f>
        <v/>
      </c>
    </row>
    <row r="16" spans="1:22" s="64" customFormat="1">
      <c r="A16" s="64">
        <f t="shared" si="2"/>
        <v>9</v>
      </c>
      <c r="B16" s="90">
        <f>〔別紙1〕!B15</f>
        <v>0</v>
      </c>
      <c r="C16" s="90">
        <f>〔別紙1〕!C15</f>
        <v>0</v>
      </c>
      <c r="D16" s="91">
        <f>〔別紙1〕!D15</f>
        <v>0</v>
      </c>
      <c r="E16" s="119"/>
      <c r="F16" s="102"/>
      <c r="G16" s="102"/>
      <c r="H16" s="102"/>
      <c r="I16" s="103" t="str">
        <f t="shared" si="0"/>
        <v/>
      </c>
      <c r="J16" s="102"/>
      <c r="K16" s="104" t="str">
        <f>IFERROR(IF(OR(V16="h1",V16="h2",V16="i",V16="j"),VLOOKUP(C16,補助率・係数!$B$3:$F$65537,4,0),"_"),"")</f>
        <v>_</v>
      </c>
      <c r="L16" s="102"/>
      <c r="M16" s="104" t="str">
        <f>IFERROR(IF(V16="","",IF(AND(ISNUMBER(K16),K16&lt;&gt;0),VLOOKUP(C16,補助率・係数!$B$3:$F$65537,5,FALSE),IF(OR(C16="周産期医療対策事業",C16="ＮＩＣＵ等長期入院児支援事業"),VLOOKUP(E16,補助率・係数!$C$3:$D$65537,2,FALSE),VLOOKUP(C16,補助率・係数!$B$3:$D$65537,3,FALSE)))),"")</f>
        <v/>
      </c>
      <c r="N16" s="117" t="str">
        <f t="shared" si="1"/>
        <v/>
      </c>
      <c r="O16" s="259"/>
      <c r="P16" s="105"/>
      <c r="Q16" s="117"/>
      <c r="R16" s="89"/>
      <c r="S16" s="202"/>
      <c r="T16" s="170" t="str">
        <f>IFERROR(VLOOKUP($C16,【参考】算出区分!$C$2:$E$67,2,0),"")</f>
        <v/>
      </c>
      <c r="U16" s="170"/>
      <c r="V16" s="174" t="str">
        <f>IFERROR(VLOOKUP($T16&amp;$U16,【参考】算出区分!$G$2:$I$68,3,0),"")</f>
        <v/>
      </c>
    </row>
    <row r="17" spans="1:22" s="64" customFormat="1">
      <c r="A17" s="64">
        <f t="shared" si="2"/>
        <v>10</v>
      </c>
      <c r="B17" s="90">
        <f>〔別紙1〕!B16</f>
        <v>0</v>
      </c>
      <c r="C17" s="90">
        <f>〔別紙1〕!C16</f>
        <v>0</v>
      </c>
      <c r="D17" s="91">
        <f>〔別紙1〕!D16</f>
        <v>0</v>
      </c>
      <c r="E17" s="119"/>
      <c r="F17" s="102"/>
      <c r="G17" s="102"/>
      <c r="H17" s="102"/>
      <c r="I17" s="103" t="str">
        <f t="shared" si="0"/>
        <v/>
      </c>
      <c r="J17" s="102"/>
      <c r="K17" s="104" t="str">
        <f>IFERROR(IF(OR(V17="h1",V17="h2",V17="i",V17="j"),VLOOKUP(C17,補助率・係数!$B$3:$F$65537,4,0),"_"),"")</f>
        <v>_</v>
      </c>
      <c r="L17" s="102"/>
      <c r="M17" s="104" t="str">
        <f>IFERROR(IF(V17="","",IF(AND(ISNUMBER(K17),K17&lt;&gt;0),VLOOKUP(C17,補助率・係数!$B$3:$F$65537,5,FALSE),IF(OR(C17="周産期医療対策事業",C17="ＮＩＣＵ等長期入院児支援事業"),VLOOKUP(E17,補助率・係数!$C$3:$D$65537,2,FALSE),VLOOKUP(C17,補助率・係数!$B$3:$D$65537,3,FALSE)))),"")</f>
        <v/>
      </c>
      <c r="N17" s="117" t="str">
        <f t="shared" si="1"/>
        <v/>
      </c>
      <c r="O17" s="259"/>
      <c r="P17" s="105"/>
      <c r="Q17" s="117"/>
      <c r="R17" s="89"/>
      <c r="S17" s="202"/>
      <c r="T17" s="170" t="str">
        <f>IFERROR(VLOOKUP($C17,【参考】算出区分!$C$2:$E$67,2,0),"")</f>
        <v/>
      </c>
      <c r="U17" s="170"/>
      <c r="V17" s="174" t="str">
        <f>IFERROR(VLOOKUP($T17&amp;$U17,【参考】算出区分!$G$2:$I$68,3,0),"")</f>
        <v/>
      </c>
    </row>
    <row r="18" spans="1:22" s="64" customFormat="1">
      <c r="A18" s="64">
        <f t="shared" si="2"/>
        <v>11</v>
      </c>
      <c r="B18" s="90">
        <f>〔別紙1〕!B17</f>
        <v>0</v>
      </c>
      <c r="C18" s="90">
        <f>〔別紙1〕!C17</f>
        <v>0</v>
      </c>
      <c r="D18" s="91">
        <f>〔別紙1〕!D17</f>
        <v>0</v>
      </c>
      <c r="E18" s="119"/>
      <c r="F18" s="102"/>
      <c r="G18" s="102"/>
      <c r="H18" s="102"/>
      <c r="I18" s="103" t="str">
        <f t="shared" si="0"/>
        <v/>
      </c>
      <c r="J18" s="102"/>
      <c r="K18" s="104" t="str">
        <f>IFERROR(IF(OR(V18="h1",V18="h2",V18="i",V18="j"),VLOOKUP(C18,補助率・係数!$B$3:$F$65537,4,0),"_"),"")</f>
        <v>_</v>
      </c>
      <c r="L18" s="102"/>
      <c r="M18" s="104" t="str">
        <f>IFERROR(IF(V18="","",IF(AND(ISNUMBER(K18),K18&lt;&gt;0),VLOOKUP(C18,補助率・係数!$B$3:$F$65537,5,FALSE),IF(OR(C18="周産期医療対策事業",C18="ＮＩＣＵ等長期入院児支援事業"),VLOOKUP(E18,補助率・係数!$C$3:$D$65537,2,FALSE),VLOOKUP(C18,補助率・係数!$B$3:$D$65537,3,FALSE)))),"")</f>
        <v/>
      </c>
      <c r="N18" s="117" t="str">
        <f t="shared" si="1"/>
        <v/>
      </c>
      <c r="O18" s="259"/>
      <c r="P18" s="105"/>
      <c r="Q18" s="117"/>
      <c r="R18" s="86"/>
      <c r="S18" s="202"/>
      <c r="T18" s="170" t="str">
        <f>IFERROR(VLOOKUP($C18,【参考】算出区分!$C$2:$E$67,2,0),"")</f>
        <v/>
      </c>
      <c r="U18" s="170"/>
      <c r="V18" s="174" t="str">
        <f>IFERROR(VLOOKUP($T18&amp;$U18,【参考】算出区分!$G$2:$I$68,3,0),"")</f>
        <v/>
      </c>
    </row>
    <row r="19" spans="1:22" s="64" customFormat="1">
      <c r="A19" s="64">
        <f t="shared" si="2"/>
        <v>12</v>
      </c>
      <c r="B19" s="90">
        <f>〔別紙1〕!B18</f>
        <v>0</v>
      </c>
      <c r="C19" s="90">
        <f>〔別紙1〕!C18</f>
        <v>0</v>
      </c>
      <c r="D19" s="91">
        <f>〔別紙1〕!D18</f>
        <v>0</v>
      </c>
      <c r="E19" s="119"/>
      <c r="F19" s="102"/>
      <c r="G19" s="102"/>
      <c r="H19" s="102"/>
      <c r="I19" s="103" t="str">
        <f t="shared" si="0"/>
        <v/>
      </c>
      <c r="J19" s="102"/>
      <c r="K19" s="104" t="str">
        <f>IFERROR(IF(OR(V19="h1",V19="h2",V19="i",V19="j"),VLOOKUP(C19,補助率・係数!$B$3:$F$65537,4,0),"_"),"")</f>
        <v>_</v>
      </c>
      <c r="L19" s="102"/>
      <c r="M19" s="104" t="str">
        <f>IFERROR(IF(V19="","",IF(AND(ISNUMBER(K19),K19&lt;&gt;0),VLOOKUP(C19,補助率・係数!$B$3:$F$65537,5,FALSE),IF(OR(C19="周産期医療対策事業",C19="ＮＩＣＵ等長期入院児支援事業"),VLOOKUP(E19,補助率・係数!$C$3:$D$65537,2,FALSE),VLOOKUP(C19,補助率・係数!$B$3:$D$65537,3,FALSE)))),"")</f>
        <v/>
      </c>
      <c r="N19" s="117" t="str">
        <f t="shared" si="1"/>
        <v/>
      </c>
      <c r="O19" s="259"/>
      <c r="P19" s="105"/>
      <c r="Q19" s="117"/>
      <c r="R19" s="89"/>
      <c r="S19" s="202"/>
      <c r="T19" s="170" t="str">
        <f>IFERROR(VLOOKUP($C19,【参考】算出区分!$C$2:$E$67,2,0),"")</f>
        <v/>
      </c>
      <c r="U19" s="170"/>
      <c r="V19" s="174" t="str">
        <f>IFERROR(VLOOKUP($T19&amp;$U19,【参考】算出区分!$G$2:$I$68,3,0),"")</f>
        <v/>
      </c>
    </row>
    <row r="20" spans="1:22" s="64" customFormat="1">
      <c r="A20" s="64">
        <f t="shared" si="2"/>
        <v>13</v>
      </c>
      <c r="B20" s="90">
        <f>〔別紙1〕!B19</f>
        <v>0</v>
      </c>
      <c r="C20" s="90">
        <f>〔別紙1〕!C19</f>
        <v>0</v>
      </c>
      <c r="D20" s="91">
        <f>〔別紙1〕!D19</f>
        <v>0</v>
      </c>
      <c r="E20" s="119"/>
      <c r="F20" s="102"/>
      <c r="G20" s="102"/>
      <c r="H20" s="102"/>
      <c r="I20" s="103" t="str">
        <f t="shared" si="0"/>
        <v/>
      </c>
      <c r="J20" s="102"/>
      <c r="K20" s="104" t="str">
        <f>IFERROR(IF(OR(V20="h1",V20="h2",V20="i",V20="j"),VLOOKUP(C20,補助率・係数!$B$3:$F$65537,4,0),"_"),"")</f>
        <v>_</v>
      </c>
      <c r="L20" s="102"/>
      <c r="M20" s="104" t="str">
        <f>IFERROR(IF(V20="","",IF(AND(ISNUMBER(K20),K20&lt;&gt;0),VLOOKUP(C20,補助率・係数!$B$3:$F$65537,5,FALSE),IF(OR(C20="周産期医療対策事業",C20="ＮＩＣＵ等長期入院児支援事業"),VLOOKUP(E20,補助率・係数!$C$3:$D$65537,2,FALSE),VLOOKUP(C20,補助率・係数!$B$3:$D$65537,3,FALSE)))),"")</f>
        <v/>
      </c>
      <c r="N20" s="117" t="str">
        <f t="shared" si="1"/>
        <v/>
      </c>
      <c r="O20" s="259"/>
      <c r="P20" s="105"/>
      <c r="Q20" s="117"/>
      <c r="R20" s="89"/>
      <c r="S20" s="202"/>
      <c r="T20" s="170" t="str">
        <f>IFERROR(VLOOKUP($C20,【参考】算出区分!$C$2:$E$67,2,0),"")</f>
        <v/>
      </c>
      <c r="U20" s="170"/>
      <c r="V20" s="174" t="str">
        <f>IFERROR(VLOOKUP($T20&amp;$U20,【参考】算出区分!$G$2:$I$68,3,0),"")</f>
        <v/>
      </c>
    </row>
    <row r="21" spans="1:22" s="64" customFormat="1">
      <c r="A21" s="64">
        <f t="shared" si="2"/>
        <v>14</v>
      </c>
      <c r="B21" s="90">
        <f>〔別紙1〕!B20</f>
        <v>0</v>
      </c>
      <c r="C21" s="90">
        <f>〔別紙1〕!C20</f>
        <v>0</v>
      </c>
      <c r="D21" s="91">
        <f>〔別紙1〕!D20</f>
        <v>0</v>
      </c>
      <c r="E21" s="119"/>
      <c r="F21" s="102"/>
      <c r="G21" s="102"/>
      <c r="H21" s="102"/>
      <c r="I21" s="103" t="str">
        <f t="shared" si="0"/>
        <v/>
      </c>
      <c r="J21" s="102"/>
      <c r="K21" s="104" t="str">
        <f>IFERROR(IF(OR(V21="h1",V21="h2",V21="i",V21="j"),VLOOKUP(C21,補助率・係数!$B$3:$F$65537,4,0),"_"),"")</f>
        <v>_</v>
      </c>
      <c r="L21" s="102"/>
      <c r="M21" s="104" t="str">
        <f>IFERROR(IF(V21="","",IF(AND(ISNUMBER(K21),K21&lt;&gt;0),VLOOKUP(C21,補助率・係数!$B$3:$F$65537,5,FALSE),IF(OR(C21="周産期医療対策事業",C21="ＮＩＣＵ等長期入院児支援事業"),VLOOKUP(E21,補助率・係数!$C$3:$D$65537,2,FALSE),VLOOKUP(C21,補助率・係数!$B$3:$D$65537,3,FALSE)))),"")</f>
        <v/>
      </c>
      <c r="N21" s="117" t="str">
        <f t="shared" si="1"/>
        <v/>
      </c>
      <c r="O21" s="259"/>
      <c r="P21" s="105"/>
      <c r="Q21" s="117"/>
      <c r="R21" s="89"/>
      <c r="S21" s="202"/>
      <c r="T21" s="170" t="str">
        <f>IFERROR(VLOOKUP($C21,【参考】算出区分!$C$2:$E$67,2,0),"")</f>
        <v/>
      </c>
      <c r="U21" s="170"/>
      <c r="V21" s="174" t="str">
        <f>IFERROR(VLOOKUP($T21&amp;$U21,【参考】算出区分!$G$2:$I$68,3,0),"")</f>
        <v/>
      </c>
    </row>
    <row r="22" spans="1:22" s="64" customFormat="1">
      <c r="A22" s="64">
        <f t="shared" si="2"/>
        <v>15</v>
      </c>
      <c r="B22" s="90">
        <f>〔別紙1〕!B21</f>
        <v>0</v>
      </c>
      <c r="C22" s="90">
        <f>〔別紙1〕!C21</f>
        <v>0</v>
      </c>
      <c r="D22" s="91">
        <f>〔別紙1〕!D21</f>
        <v>0</v>
      </c>
      <c r="E22" s="119"/>
      <c r="F22" s="102"/>
      <c r="G22" s="102"/>
      <c r="H22" s="102"/>
      <c r="I22" s="103" t="str">
        <f t="shared" si="0"/>
        <v/>
      </c>
      <c r="J22" s="102"/>
      <c r="K22" s="104" t="str">
        <f>IFERROR(IF(OR(V22="h1",V22="h2",V22="i",V22="j"),VLOOKUP(C22,補助率・係数!$B$3:$F$65537,4,0),"_"),"")</f>
        <v>_</v>
      </c>
      <c r="L22" s="102"/>
      <c r="M22" s="104" t="str">
        <f>IFERROR(IF(V22="","",IF(AND(ISNUMBER(K22),K22&lt;&gt;0),VLOOKUP(C22,補助率・係数!$B$3:$F$65537,5,FALSE),IF(OR(C22="周産期医療対策事業",C22="ＮＩＣＵ等長期入院児支援事業"),VLOOKUP(E22,補助率・係数!$C$3:$D$65537,2,FALSE),VLOOKUP(C22,補助率・係数!$B$3:$D$65537,3,FALSE)))),"")</f>
        <v/>
      </c>
      <c r="N22" s="117" t="str">
        <f t="shared" si="1"/>
        <v/>
      </c>
      <c r="O22" s="259"/>
      <c r="P22" s="105"/>
      <c r="Q22" s="117"/>
      <c r="R22" s="89"/>
      <c r="S22" s="202"/>
      <c r="T22" s="170" t="str">
        <f>IFERROR(VLOOKUP($C22,【参考】算出区分!$C$2:$E$67,2,0),"")</f>
        <v/>
      </c>
      <c r="U22" s="170"/>
      <c r="V22" s="174" t="str">
        <f>IFERROR(VLOOKUP($T22&amp;$U22,【参考】算出区分!$G$2:$I$68,3,0),"")</f>
        <v/>
      </c>
    </row>
    <row r="23" spans="1:22" s="64" customFormat="1">
      <c r="A23" s="64">
        <f t="shared" si="2"/>
        <v>16</v>
      </c>
      <c r="B23" s="90">
        <f>〔別紙1〕!B22</f>
        <v>0</v>
      </c>
      <c r="C23" s="90">
        <f>〔別紙1〕!C22</f>
        <v>0</v>
      </c>
      <c r="D23" s="91">
        <f>〔別紙1〕!D22</f>
        <v>0</v>
      </c>
      <c r="E23" s="119"/>
      <c r="F23" s="102"/>
      <c r="G23" s="102"/>
      <c r="H23" s="102"/>
      <c r="I23" s="103" t="str">
        <f t="shared" si="0"/>
        <v/>
      </c>
      <c r="J23" s="102"/>
      <c r="K23" s="104" t="str">
        <f>IFERROR(IF(OR(V23="h1",V23="h2",V23="i",V23="j"),VLOOKUP(C23,補助率・係数!$B$3:$F$65537,4,0),"_"),"")</f>
        <v>_</v>
      </c>
      <c r="L23" s="102"/>
      <c r="M23" s="104" t="str">
        <f>IFERROR(IF(V23="","",IF(AND(ISNUMBER(K23),K23&lt;&gt;0),VLOOKUP(C23,補助率・係数!$B$3:$F$65537,5,FALSE),IF(OR(C23="周産期医療対策事業",C23="ＮＩＣＵ等長期入院児支援事業"),VLOOKUP(E23,補助率・係数!$C$3:$D$65537,2,FALSE),VLOOKUP(C23,補助率・係数!$B$3:$D$65537,3,FALSE)))),"")</f>
        <v/>
      </c>
      <c r="N23" s="117" t="str">
        <f t="shared" si="1"/>
        <v/>
      </c>
      <c r="O23" s="259"/>
      <c r="P23" s="105"/>
      <c r="Q23" s="117"/>
      <c r="R23" s="89"/>
      <c r="S23" s="202"/>
      <c r="T23" s="170" t="str">
        <f>IFERROR(VLOOKUP($C23,【参考】算出区分!$C$2:$E$67,2,0),"")</f>
        <v/>
      </c>
      <c r="U23" s="170"/>
      <c r="V23" s="174" t="str">
        <f>IFERROR(VLOOKUP($T23&amp;$U23,【参考】算出区分!$G$2:$I$68,3,0),"")</f>
        <v/>
      </c>
    </row>
    <row r="24" spans="1:22" s="64" customFormat="1">
      <c r="A24" s="64">
        <f t="shared" si="2"/>
        <v>17</v>
      </c>
      <c r="B24" s="90">
        <f>〔別紙1〕!B23</f>
        <v>0</v>
      </c>
      <c r="C24" s="90">
        <f>〔別紙1〕!C23</f>
        <v>0</v>
      </c>
      <c r="D24" s="91">
        <f>〔別紙1〕!D23</f>
        <v>0</v>
      </c>
      <c r="E24" s="119"/>
      <c r="F24" s="102"/>
      <c r="G24" s="102"/>
      <c r="H24" s="102"/>
      <c r="I24" s="103" t="str">
        <f t="shared" si="0"/>
        <v/>
      </c>
      <c r="J24" s="102"/>
      <c r="K24" s="104" t="str">
        <f>IFERROR(IF(OR(V24="h1",V24="h2",V24="i",V24="j"),VLOOKUP(C24,補助率・係数!$B$3:$F$65537,4,0),"_"),"")</f>
        <v>_</v>
      </c>
      <c r="L24" s="102"/>
      <c r="M24" s="104" t="str">
        <f>IFERROR(IF(V24="","",IF(AND(ISNUMBER(K24),K24&lt;&gt;0),VLOOKUP(C24,補助率・係数!$B$3:$F$65537,5,FALSE),IF(OR(C24="周産期医療対策事業",C24="ＮＩＣＵ等長期入院児支援事業"),VLOOKUP(E24,補助率・係数!$C$3:$D$65537,2,FALSE),VLOOKUP(C24,補助率・係数!$B$3:$D$65537,3,FALSE)))),"")</f>
        <v/>
      </c>
      <c r="N24" s="117" t="str">
        <f t="shared" si="1"/>
        <v/>
      </c>
      <c r="O24" s="259"/>
      <c r="P24" s="105"/>
      <c r="Q24" s="117"/>
      <c r="R24" s="89"/>
      <c r="S24" s="202"/>
      <c r="T24" s="170" t="str">
        <f>IFERROR(VLOOKUP($C24,【参考】算出区分!$C$2:$E$67,2,0),"")</f>
        <v/>
      </c>
      <c r="U24" s="170"/>
      <c r="V24" s="174" t="str">
        <f>IFERROR(VLOOKUP($T24&amp;$U24,【参考】算出区分!$G$2:$I$68,3,0),"")</f>
        <v/>
      </c>
    </row>
    <row r="25" spans="1:22" s="64" customFormat="1">
      <c r="A25" s="64">
        <f t="shared" si="2"/>
        <v>18</v>
      </c>
      <c r="B25" s="90">
        <f>〔別紙1〕!B24</f>
        <v>0</v>
      </c>
      <c r="C25" s="90">
        <f>〔別紙1〕!C24</f>
        <v>0</v>
      </c>
      <c r="D25" s="91">
        <f>〔別紙1〕!D24</f>
        <v>0</v>
      </c>
      <c r="E25" s="119"/>
      <c r="F25" s="102"/>
      <c r="G25" s="102"/>
      <c r="H25" s="102"/>
      <c r="I25" s="103" t="str">
        <f t="shared" si="0"/>
        <v/>
      </c>
      <c r="J25" s="102"/>
      <c r="K25" s="104" t="str">
        <f>IFERROR(IF(OR(V25="h1",V25="h2",V25="i",V25="j"),VLOOKUP(C25,補助率・係数!$B$3:$F$65537,4,0),"_"),"")</f>
        <v>_</v>
      </c>
      <c r="L25" s="102"/>
      <c r="M25" s="104" t="str">
        <f>IFERROR(IF(V25="","",IF(AND(ISNUMBER(K25),K25&lt;&gt;0),VLOOKUP(C25,補助率・係数!$B$3:$F$65537,5,FALSE),IF(OR(C25="周産期医療対策事業",C25="ＮＩＣＵ等長期入院児支援事業"),VLOOKUP(E25,補助率・係数!$C$3:$D$65537,2,FALSE),VLOOKUP(C25,補助率・係数!$B$3:$D$65537,3,FALSE)))),"")</f>
        <v/>
      </c>
      <c r="N25" s="117" t="str">
        <f t="shared" si="1"/>
        <v/>
      </c>
      <c r="O25" s="259"/>
      <c r="P25" s="105"/>
      <c r="Q25" s="117"/>
      <c r="R25" s="89"/>
      <c r="S25" s="202"/>
      <c r="T25" s="170" t="str">
        <f>IFERROR(VLOOKUP($C25,【参考】算出区分!$C$2:$E$67,2,0),"")</f>
        <v/>
      </c>
      <c r="U25" s="170"/>
      <c r="V25" s="174" t="str">
        <f>IFERROR(VLOOKUP($T25&amp;$U25,【参考】算出区分!$G$2:$I$68,3,0),"")</f>
        <v/>
      </c>
    </row>
    <row r="26" spans="1:22" s="64" customFormat="1">
      <c r="A26" s="64">
        <f t="shared" si="2"/>
        <v>19</v>
      </c>
      <c r="B26" s="90">
        <f>〔別紙1〕!B25</f>
        <v>0</v>
      </c>
      <c r="C26" s="90">
        <f>〔別紙1〕!C25</f>
        <v>0</v>
      </c>
      <c r="D26" s="91">
        <f>〔別紙1〕!D25</f>
        <v>0</v>
      </c>
      <c r="E26" s="119"/>
      <c r="F26" s="102"/>
      <c r="G26" s="102"/>
      <c r="H26" s="102"/>
      <c r="I26" s="103" t="str">
        <f t="shared" si="0"/>
        <v/>
      </c>
      <c r="J26" s="102"/>
      <c r="K26" s="104" t="str">
        <f>IFERROR(IF(OR(V26="h1",V26="h2",V26="i",V26="j"),VLOOKUP(C26,補助率・係数!$B$3:$F$65537,4,0),"_"),"")</f>
        <v>_</v>
      </c>
      <c r="L26" s="102"/>
      <c r="M26" s="104" t="str">
        <f>IFERROR(IF(V26="","",IF(AND(ISNUMBER(K26),K26&lt;&gt;0),VLOOKUP(C26,補助率・係数!$B$3:$F$65537,5,FALSE),IF(OR(C26="周産期医療対策事業",C26="ＮＩＣＵ等長期入院児支援事業"),VLOOKUP(E26,補助率・係数!$C$3:$D$65537,2,FALSE),VLOOKUP(C26,補助率・係数!$B$3:$D$65537,3,FALSE)))),"")</f>
        <v/>
      </c>
      <c r="N26" s="117" t="str">
        <f t="shared" si="1"/>
        <v/>
      </c>
      <c r="O26" s="259"/>
      <c r="P26" s="105"/>
      <c r="Q26" s="117"/>
      <c r="R26" s="89"/>
      <c r="S26" s="202"/>
      <c r="T26" s="170" t="str">
        <f>IFERROR(VLOOKUP($C26,【参考】算出区分!$C$2:$E$67,2,0),"")</f>
        <v/>
      </c>
      <c r="U26" s="170"/>
      <c r="V26" s="174" t="str">
        <f>IFERROR(VLOOKUP($T26&amp;$U26,【参考】算出区分!$G$2:$I$68,3,0),"")</f>
        <v/>
      </c>
    </row>
    <row r="27" spans="1:22" s="64" customFormat="1">
      <c r="A27" s="64">
        <f t="shared" si="2"/>
        <v>20</v>
      </c>
      <c r="B27" s="90">
        <f>〔別紙1〕!B26</f>
        <v>0</v>
      </c>
      <c r="C27" s="90">
        <f>〔別紙1〕!C26</f>
        <v>0</v>
      </c>
      <c r="D27" s="250">
        <f>〔別紙1〕!D26</f>
        <v>0</v>
      </c>
      <c r="E27" s="251"/>
      <c r="F27" s="106"/>
      <c r="G27" s="106"/>
      <c r="H27" s="106"/>
      <c r="I27" s="206" t="str">
        <f t="shared" si="0"/>
        <v/>
      </c>
      <c r="J27" s="106"/>
      <c r="K27" s="261" t="str">
        <f>IFERROR(IF(OR(V27="h1",V27="h2",V27="i",V27="j"),VLOOKUP(C27,補助率・係数!$B$3:$F$65537,4,0),"_"),"")</f>
        <v>_</v>
      </c>
      <c r="L27" s="106"/>
      <c r="M27" s="104" t="str">
        <f>IFERROR(IF(V27="","",IF(AND(ISNUMBER(K27),K27&lt;&gt;0),VLOOKUP(C27,補助率・係数!$B$3:$F$65537,5,FALSE),IF(OR(C27="周産期医療対策事業",C27="ＮＩＣＵ等長期入院児支援事業"),VLOOKUP(E27,補助率・係数!$C$3:$D$65537,2,FALSE),VLOOKUP(C27,補助率・係数!$B$3:$D$65537,3,FALSE)))),"")</f>
        <v/>
      </c>
      <c r="N27" s="262" t="str">
        <f t="shared" si="1"/>
        <v/>
      </c>
      <c r="O27" s="267"/>
      <c r="P27" s="252"/>
      <c r="Q27" s="262"/>
      <c r="R27" s="89"/>
      <c r="S27" s="202"/>
      <c r="T27" s="170" t="str">
        <f>IFERROR(VLOOKUP($C27,【参考】算出区分!$C$2:$E$67,2,0),"")</f>
        <v/>
      </c>
      <c r="U27" s="170"/>
      <c r="V27" s="174" t="str">
        <f>IFERROR(VLOOKUP($T27&amp;$U27,【参考】算出区分!$G$2:$I$68,3,0),"")</f>
        <v/>
      </c>
    </row>
    <row r="28" spans="1:22" s="64" customFormat="1">
      <c r="A28" s="64">
        <f t="shared" si="2"/>
        <v>21</v>
      </c>
      <c r="B28" s="90">
        <f>〔別紙1〕!B27</f>
        <v>0</v>
      </c>
      <c r="C28" s="90">
        <f>〔別紙1〕!C27</f>
        <v>0</v>
      </c>
      <c r="D28" s="91">
        <f>〔別紙1〕!D27</f>
        <v>0</v>
      </c>
      <c r="E28" s="119"/>
      <c r="F28" s="102"/>
      <c r="G28" s="102"/>
      <c r="H28" s="102"/>
      <c r="I28" s="103" t="str">
        <f t="shared" si="0"/>
        <v/>
      </c>
      <c r="J28" s="102"/>
      <c r="K28" s="104" t="str">
        <f>IFERROR(IF(OR(V28="h1",V28="h2",V28="i",V28="j"),VLOOKUP(C28,補助率・係数!$B$3:$F$65537,4,0),"_"),"")</f>
        <v>_</v>
      </c>
      <c r="L28" s="102"/>
      <c r="M28" s="104" t="str">
        <f>IFERROR(IF(V28="","",IF(AND(ISNUMBER(K28),K28&lt;&gt;0),VLOOKUP(C28,補助率・係数!$B$3:$F$65537,5,FALSE),IF(OR(C28="周産期医療対策事業",C28="ＮＩＣＵ等長期入院児支援事業"),VLOOKUP(E28,補助率・係数!$C$3:$D$65537,2,FALSE),VLOOKUP(C28,補助率・係数!$B$3:$D$65537,3,FALSE)))),"")</f>
        <v/>
      </c>
      <c r="N28" s="117" t="str">
        <f t="shared" si="1"/>
        <v/>
      </c>
      <c r="O28" s="259"/>
      <c r="P28" s="105"/>
      <c r="Q28" s="117"/>
      <c r="R28" s="89"/>
      <c r="S28" s="202"/>
      <c r="T28" s="170" t="str">
        <f>IFERROR(VLOOKUP($C28,【参考】算出区分!$C$2:$E$67,2,0),"")</f>
        <v/>
      </c>
      <c r="U28" s="170"/>
      <c r="V28" s="174" t="str">
        <f>IFERROR(VLOOKUP($T28&amp;$U28,【参考】算出区分!$G$2:$I$68,3,0),"")</f>
        <v/>
      </c>
    </row>
    <row r="29" spans="1:22" s="64" customFormat="1">
      <c r="A29" s="64">
        <f t="shared" si="2"/>
        <v>22</v>
      </c>
      <c r="B29" s="90">
        <f>〔別紙1〕!B28</f>
        <v>0</v>
      </c>
      <c r="C29" s="90">
        <f>〔別紙1〕!C28</f>
        <v>0</v>
      </c>
      <c r="D29" s="91">
        <f>〔別紙1〕!D28</f>
        <v>0</v>
      </c>
      <c r="E29" s="119"/>
      <c r="F29" s="102"/>
      <c r="G29" s="102"/>
      <c r="H29" s="102"/>
      <c r="I29" s="103" t="str">
        <f t="shared" si="0"/>
        <v/>
      </c>
      <c r="J29" s="102"/>
      <c r="K29" s="104" t="str">
        <f>IFERROR(IF(OR(V29="h1",V29="h2",V29="i",V29="j"),VLOOKUP(C29,補助率・係数!$B$3:$F$65537,4,0),"_"),"")</f>
        <v>_</v>
      </c>
      <c r="L29" s="102"/>
      <c r="M29" s="104" t="str">
        <f>IFERROR(IF(V29="","",IF(AND(ISNUMBER(K29),K29&lt;&gt;0),VLOOKUP(C29,補助率・係数!$B$3:$F$65537,5,FALSE),IF(OR(C29="周産期医療対策事業",C29="ＮＩＣＵ等長期入院児支援事業"),VLOOKUP(E29,補助率・係数!$C$3:$D$65537,2,FALSE),VLOOKUP(C29,補助率・係数!$B$3:$D$65537,3,FALSE)))),"")</f>
        <v/>
      </c>
      <c r="N29" s="117" t="str">
        <f t="shared" si="1"/>
        <v/>
      </c>
      <c r="O29" s="259"/>
      <c r="P29" s="105"/>
      <c r="Q29" s="117"/>
      <c r="R29" s="89"/>
      <c r="S29" s="202"/>
      <c r="T29" s="170" t="str">
        <f>IFERROR(VLOOKUP($C29,【参考】算出区分!$C$2:$E$67,2,0),"")</f>
        <v/>
      </c>
      <c r="U29" s="170"/>
      <c r="V29" s="174" t="str">
        <f>IFERROR(VLOOKUP($T29&amp;$U29,【参考】算出区分!$G$2:$I$68,3,0),"")</f>
        <v/>
      </c>
    </row>
    <row r="30" spans="1:22" s="64" customFormat="1">
      <c r="A30" s="64">
        <f t="shared" si="2"/>
        <v>23</v>
      </c>
      <c r="B30" s="90">
        <f>〔別紙1〕!B29</f>
        <v>0</v>
      </c>
      <c r="C30" s="90">
        <f>〔別紙1〕!C29</f>
        <v>0</v>
      </c>
      <c r="D30" s="91">
        <f>〔別紙1〕!D29</f>
        <v>0</v>
      </c>
      <c r="E30" s="119"/>
      <c r="F30" s="102"/>
      <c r="G30" s="102"/>
      <c r="H30" s="102"/>
      <c r="I30" s="103" t="str">
        <f t="shared" si="0"/>
        <v/>
      </c>
      <c r="J30" s="102"/>
      <c r="K30" s="104" t="str">
        <f>IFERROR(IF(OR(V30="h1",V30="h2",V30="i",V30="j"),VLOOKUP(C30,補助率・係数!$B$3:$F$65537,4,0),"_"),"")</f>
        <v>_</v>
      </c>
      <c r="L30" s="102"/>
      <c r="M30" s="104" t="str">
        <f>IFERROR(IF(V30="","",IF(AND(ISNUMBER(K30),K30&lt;&gt;0),VLOOKUP(C30,補助率・係数!$B$3:$F$65537,5,FALSE),IF(OR(C30="周産期医療対策事業",C30="ＮＩＣＵ等長期入院児支援事業"),VLOOKUP(E30,補助率・係数!$C$3:$D$65537,2,FALSE),VLOOKUP(C30,補助率・係数!$B$3:$D$65537,3,FALSE)))),"")</f>
        <v/>
      </c>
      <c r="N30" s="117" t="str">
        <f t="shared" si="1"/>
        <v/>
      </c>
      <c r="O30" s="259"/>
      <c r="P30" s="105"/>
      <c r="Q30" s="117"/>
      <c r="R30" s="89"/>
      <c r="S30" s="202"/>
      <c r="T30" s="170" t="str">
        <f>IFERROR(VLOOKUP($C30,【参考】算出区分!$C$2:$E$67,2,0),"")</f>
        <v/>
      </c>
      <c r="U30" s="170"/>
      <c r="V30" s="174" t="str">
        <f>IFERROR(VLOOKUP($T30&amp;$U30,【参考】算出区分!$G$2:$I$68,3,0),"")</f>
        <v/>
      </c>
    </row>
    <row r="31" spans="1:22" s="64" customFormat="1">
      <c r="A31" s="64">
        <f t="shared" si="2"/>
        <v>24</v>
      </c>
      <c r="B31" s="90">
        <f>〔別紙1〕!B30</f>
        <v>0</v>
      </c>
      <c r="C31" s="90">
        <f>〔別紙1〕!C30</f>
        <v>0</v>
      </c>
      <c r="D31" s="91">
        <f>〔別紙1〕!D30</f>
        <v>0</v>
      </c>
      <c r="E31" s="119"/>
      <c r="F31" s="102"/>
      <c r="G31" s="102"/>
      <c r="H31" s="102"/>
      <c r="I31" s="103" t="str">
        <f t="shared" si="0"/>
        <v/>
      </c>
      <c r="J31" s="102"/>
      <c r="K31" s="104" t="str">
        <f>IFERROR(IF(OR(V31="h1",V31="h2",V31="i",V31="j"),VLOOKUP(C31,補助率・係数!$B$3:$F$65537,4,0),"_"),"")</f>
        <v>_</v>
      </c>
      <c r="L31" s="102"/>
      <c r="M31" s="104" t="str">
        <f>IFERROR(IF(V31="","",IF(AND(ISNUMBER(K31),K31&lt;&gt;0),VLOOKUP(C31,補助率・係数!$B$3:$F$65537,5,FALSE),IF(OR(C31="周産期医療対策事業",C31="ＮＩＣＵ等長期入院児支援事業"),VLOOKUP(E31,補助率・係数!$C$3:$D$65537,2,FALSE),VLOOKUP(C31,補助率・係数!$B$3:$D$65537,3,FALSE)))),"")</f>
        <v/>
      </c>
      <c r="N31" s="117" t="str">
        <f t="shared" si="1"/>
        <v/>
      </c>
      <c r="O31" s="259"/>
      <c r="P31" s="105"/>
      <c r="Q31" s="117"/>
      <c r="R31" s="89"/>
      <c r="S31" s="202"/>
      <c r="T31" s="170" t="str">
        <f>IFERROR(VLOOKUP($C31,【参考】算出区分!$C$2:$E$67,2,0),"")</f>
        <v/>
      </c>
      <c r="U31" s="170"/>
      <c r="V31" s="174" t="str">
        <f>IFERROR(VLOOKUP($T31&amp;$U31,【参考】算出区分!$G$2:$I$68,3,0),"")</f>
        <v/>
      </c>
    </row>
    <row r="32" spans="1:22" s="64" customFormat="1" ht="12.75" thickBot="1">
      <c r="A32" s="64">
        <f t="shared" si="2"/>
        <v>25</v>
      </c>
      <c r="B32" s="92">
        <f>〔別紙1〕!B31</f>
        <v>0</v>
      </c>
      <c r="C32" s="92">
        <f>〔別紙1〕!C31</f>
        <v>0</v>
      </c>
      <c r="D32" s="254">
        <f>〔別紙1〕!D31</f>
        <v>0</v>
      </c>
      <c r="E32" s="255"/>
      <c r="F32" s="209"/>
      <c r="G32" s="209"/>
      <c r="H32" s="209"/>
      <c r="I32" s="207" t="str">
        <f t="shared" si="0"/>
        <v/>
      </c>
      <c r="J32" s="209"/>
      <c r="K32" s="264" t="str">
        <f>IFERROR(IF(OR(V32="h1",V32="h2",V32="i",V32="j"),VLOOKUP(C32,補助率・係数!$B$3:$F$65537,4,0),"_"),"")</f>
        <v>_</v>
      </c>
      <c r="L32" s="209"/>
      <c r="M32" s="264" t="str">
        <f>IFERROR(IF(V32="","",IF(AND(ISNUMBER(K32),K32&lt;&gt;0),VLOOKUP(C32,補助率・係数!$B$3:$F$65537,5,FALSE),IF(OR(C32="周産期医療対策事業",C32="ＮＩＣＵ等長期入院児支援事業"),VLOOKUP(E32,補助率・係数!$C$3:$D$65537,2,FALSE),VLOOKUP(C32,補助率・係数!$B$3:$D$65537,3,FALSE)))),"")</f>
        <v/>
      </c>
      <c r="N32" s="265" t="str">
        <f t="shared" si="1"/>
        <v/>
      </c>
      <c r="O32" s="268"/>
      <c r="P32" s="256"/>
      <c r="Q32" s="265"/>
      <c r="R32" s="127"/>
      <c r="S32" s="202"/>
      <c r="T32" s="170" t="str">
        <f>IFERROR(VLOOKUP($C32,【参考】算出区分!$C$2:$E$67,2,0),"")</f>
        <v/>
      </c>
      <c r="U32" s="170"/>
      <c r="V32" s="174" t="str">
        <f>IFERROR(VLOOKUP($T32&amp;$U32,【参考】算出区分!$G$2:$I$68,3,0),"")</f>
        <v/>
      </c>
    </row>
    <row r="33" spans="2:22" s="64" customFormat="1" ht="12.75" customHeight="1" thickTop="1">
      <c r="B33" s="108" t="s">
        <v>9</v>
      </c>
      <c r="C33" s="86"/>
      <c r="D33" s="87"/>
      <c r="E33" s="87"/>
      <c r="F33" s="103"/>
      <c r="G33" s="103"/>
      <c r="H33" s="103"/>
      <c r="I33" s="103"/>
      <c r="J33" s="103"/>
      <c r="K33" s="103"/>
      <c r="L33" s="103"/>
      <c r="M33" s="128"/>
      <c r="N33" s="103"/>
      <c r="O33" s="103">
        <f>SUM(O8:O32)</f>
        <v>0</v>
      </c>
      <c r="P33" s="103">
        <f>SUM(P8:P32)</f>
        <v>0</v>
      </c>
      <c r="Q33" s="103"/>
      <c r="R33" s="87"/>
      <c r="S33" s="47"/>
      <c r="V33" s="175"/>
    </row>
    <row r="34" spans="2:22" ht="12.75" customHeight="1"/>
    <row r="35" spans="2:22" ht="12.75" customHeight="1">
      <c r="B35" s="56" t="s">
        <v>8</v>
      </c>
    </row>
    <row r="36" spans="2:22" ht="12.75" customHeight="1">
      <c r="B36" s="56" t="s">
        <v>198</v>
      </c>
    </row>
    <row r="37" spans="2:22" ht="12.75" customHeight="1">
      <c r="B37" s="56" t="s">
        <v>472</v>
      </c>
    </row>
    <row r="38" spans="2:22" ht="12.75" customHeight="1"/>
    <row r="39" spans="2:22" ht="12.75" customHeight="1"/>
    <row r="40" spans="2:22" ht="12.75" customHeight="1"/>
    <row r="41" spans="2:22" ht="12.75" customHeight="1">
      <c r="B41" s="93" t="s">
        <v>55</v>
      </c>
      <c r="C41" s="94"/>
      <c r="D41" s="95"/>
      <c r="E41" s="95"/>
      <c r="F41" s="95"/>
      <c r="G41" s="95"/>
      <c r="H41" s="95"/>
      <c r="I41" s="95"/>
      <c r="J41" s="95"/>
      <c r="K41" s="95"/>
      <c r="L41" s="95"/>
      <c r="M41" s="95"/>
      <c r="N41" s="95">
        <f t="shared" ref="N41:N47" si="3">SUMIFS(N$8:N$32,B$8:B$32,B41)</f>
        <v>0</v>
      </c>
      <c r="O41" s="95"/>
      <c r="P41" s="95">
        <f t="shared" ref="P41:Q47" si="4">SUMIFS(P$8:P$32,D$8:D$32,D41)</f>
        <v>0</v>
      </c>
      <c r="Q41" s="95">
        <f t="shared" si="4"/>
        <v>0</v>
      </c>
      <c r="R41" s="95"/>
      <c r="S41" s="201"/>
    </row>
    <row r="42" spans="2:22" ht="12.75" customHeight="1">
      <c r="B42" s="93" t="s">
        <v>56</v>
      </c>
      <c r="C42" s="94"/>
      <c r="D42" s="95"/>
      <c r="E42" s="95"/>
      <c r="F42" s="95"/>
      <c r="G42" s="95"/>
      <c r="H42" s="95"/>
      <c r="I42" s="95"/>
      <c r="J42" s="95"/>
      <c r="K42" s="95"/>
      <c r="L42" s="95"/>
      <c r="M42" s="95"/>
      <c r="N42" s="95">
        <f t="shared" si="3"/>
        <v>0</v>
      </c>
      <c r="O42" s="95"/>
      <c r="P42" s="95">
        <f t="shared" si="4"/>
        <v>0</v>
      </c>
      <c r="Q42" s="95">
        <f t="shared" si="4"/>
        <v>0</v>
      </c>
      <c r="R42" s="95"/>
      <c r="S42" s="201"/>
    </row>
    <row r="43" spans="2:22" ht="12.75" customHeight="1">
      <c r="B43" s="93" t="s">
        <v>57</v>
      </c>
      <c r="C43" s="94"/>
      <c r="D43" s="95"/>
      <c r="E43" s="95"/>
      <c r="F43" s="95"/>
      <c r="G43" s="95"/>
      <c r="H43" s="95"/>
      <c r="I43" s="95"/>
      <c r="J43" s="95"/>
      <c r="K43" s="95"/>
      <c r="L43" s="95"/>
      <c r="M43" s="95"/>
      <c r="N43" s="95">
        <f t="shared" si="3"/>
        <v>0</v>
      </c>
      <c r="O43" s="95"/>
      <c r="P43" s="95">
        <f t="shared" si="4"/>
        <v>0</v>
      </c>
      <c r="Q43" s="95">
        <f t="shared" si="4"/>
        <v>0</v>
      </c>
      <c r="R43" s="95"/>
      <c r="S43" s="201"/>
    </row>
    <row r="44" spans="2:22" ht="12.75" customHeight="1">
      <c r="B44" s="93" t="s">
        <v>58</v>
      </c>
      <c r="C44" s="94"/>
      <c r="D44" s="95"/>
      <c r="E44" s="95"/>
      <c r="F44" s="95"/>
      <c r="G44" s="95"/>
      <c r="H44" s="95"/>
      <c r="I44" s="95"/>
      <c r="J44" s="95"/>
      <c r="K44" s="95"/>
      <c r="L44" s="95"/>
      <c r="M44" s="95"/>
      <c r="N44" s="95">
        <f t="shared" si="3"/>
        <v>0</v>
      </c>
      <c r="O44" s="95"/>
      <c r="P44" s="95">
        <f t="shared" si="4"/>
        <v>0</v>
      </c>
      <c r="Q44" s="95">
        <f t="shared" si="4"/>
        <v>0</v>
      </c>
      <c r="R44" s="95"/>
      <c r="S44" s="201"/>
    </row>
    <row r="45" spans="2:22" ht="12.75" customHeight="1">
      <c r="B45" s="93" t="s">
        <v>207</v>
      </c>
      <c r="C45" s="94"/>
      <c r="D45" s="95"/>
      <c r="E45" s="95"/>
      <c r="F45" s="95"/>
      <c r="G45" s="95"/>
      <c r="H45" s="95"/>
      <c r="I45" s="95"/>
      <c r="J45" s="95"/>
      <c r="K45" s="95"/>
      <c r="L45" s="95"/>
      <c r="M45" s="95"/>
      <c r="N45" s="95">
        <f t="shared" si="3"/>
        <v>0</v>
      </c>
      <c r="O45" s="95"/>
      <c r="P45" s="95">
        <f t="shared" si="4"/>
        <v>0</v>
      </c>
      <c r="Q45" s="95">
        <f t="shared" si="4"/>
        <v>0</v>
      </c>
      <c r="R45" s="95"/>
      <c r="S45" s="201"/>
    </row>
    <row r="46" spans="2:22" ht="12.75" customHeight="1">
      <c r="B46" s="93" t="s">
        <v>60</v>
      </c>
      <c r="C46" s="94"/>
      <c r="D46" s="95"/>
      <c r="E46" s="95"/>
      <c r="F46" s="95"/>
      <c r="G46" s="95"/>
      <c r="H46" s="95"/>
      <c r="I46" s="95"/>
      <c r="J46" s="95"/>
      <c r="K46" s="95"/>
      <c r="L46" s="95"/>
      <c r="M46" s="95"/>
      <c r="N46" s="95">
        <f t="shared" si="3"/>
        <v>0</v>
      </c>
      <c r="O46" s="95"/>
      <c r="P46" s="95">
        <f t="shared" si="4"/>
        <v>0</v>
      </c>
      <c r="Q46" s="95">
        <f t="shared" si="4"/>
        <v>0</v>
      </c>
      <c r="R46" s="95"/>
      <c r="S46" s="201"/>
    </row>
    <row r="47" spans="2:22" ht="12.75" customHeight="1">
      <c r="B47" s="120" t="s">
        <v>61</v>
      </c>
      <c r="C47" s="121"/>
      <c r="D47" s="122"/>
      <c r="E47" s="122"/>
      <c r="F47" s="122"/>
      <c r="G47" s="122"/>
      <c r="H47" s="122"/>
      <c r="I47" s="122"/>
      <c r="J47" s="122"/>
      <c r="K47" s="122"/>
      <c r="L47" s="122"/>
      <c r="M47" s="122"/>
      <c r="N47" s="122">
        <f t="shared" si="3"/>
        <v>0</v>
      </c>
      <c r="O47" s="122"/>
      <c r="P47" s="122">
        <f t="shared" si="4"/>
        <v>0</v>
      </c>
      <c r="Q47" s="122">
        <f t="shared" si="4"/>
        <v>0</v>
      </c>
      <c r="R47" s="122"/>
      <c r="S47" s="201"/>
    </row>
    <row r="48" spans="2:22" ht="12.75" customHeight="1" thickBot="1">
      <c r="B48" s="96" t="s">
        <v>175</v>
      </c>
      <c r="C48" s="97"/>
      <c r="D48" s="98"/>
      <c r="E48" s="98"/>
      <c r="F48" s="98"/>
      <c r="G48" s="98"/>
      <c r="H48" s="98"/>
      <c r="I48" s="98"/>
      <c r="J48" s="98"/>
      <c r="K48" s="98"/>
      <c r="L48" s="98"/>
      <c r="M48" s="98"/>
      <c r="N48" s="98">
        <f>SUMIFS(N$8:N$32,$B$8:$B$32,$B48)</f>
        <v>0</v>
      </c>
      <c r="O48" s="98"/>
      <c r="P48" s="98">
        <f>SUMIFS(P$8:P$32,$B$8:$B$32,$B48)</f>
        <v>0</v>
      </c>
      <c r="Q48" s="98">
        <f>SUMIFS(Q$8:Q$32,$B$8:$B$32,$B48)</f>
        <v>0</v>
      </c>
      <c r="R48" s="98"/>
      <c r="S48" s="201"/>
    </row>
    <row r="49" spans="2:19" ht="12.75" customHeight="1" thickTop="1">
      <c r="B49" s="99" t="s">
        <v>9</v>
      </c>
      <c r="C49" s="100"/>
      <c r="D49" s="101"/>
      <c r="E49" s="101"/>
      <c r="F49" s="101"/>
      <c r="G49" s="101"/>
      <c r="H49" s="101"/>
      <c r="I49" s="101"/>
      <c r="J49" s="101"/>
      <c r="K49" s="101"/>
      <c r="L49" s="101"/>
      <c r="M49" s="101"/>
      <c r="N49" s="101">
        <f>SUM(N41:N48)</f>
        <v>0</v>
      </c>
      <c r="O49" s="101"/>
      <c r="P49" s="101">
        <f>SUM(P41:P48)</f>
        <v>0</v>
      </c>
      <c r="Q49" s="101">
        <f>SUM(Q41:Q48)</f>
        <v>0</v>
      </c>
      <c r="R49" s="101"/>
      <c r="S49" s="201"/>
    </row>
  </sheetData>
  <customSheetViews>
    <customSheetView guid="{9B008D34-F000-412D-B848-95502D7DC370}" scale="80" showPageBreaks="1" fitToPage="1" printArea="1" hiddenColumns="1" state="hidden" view="pageBreakPreview">
      <pane xSplit="2" ySplit="7" topLeftCell="C8" activePane="bottomRight" state="frozen"/>
      <selection pane="bottomRight" activeCell="L28" sqref="L28"/>
      <pageMargins left="0.59055118110236227" right="0.59055118110236227" top="0.59055118110236227" bottom="0.59055118110236227" header="0.31496062992125984" footer="0.31496062992125984"/>
      <printOptions horizontalCentered="1"/>
      <pageSetup paperSize="9" scale="52" orientation="landscape" blackAndWhite="1" r:id="rId1"/>
    </customSheetView>
  </customSheetViews>
  <mergeCells count="1">
    <mergeCell ref="O3:R3"/>
  </mergeCells>
  <phoneticPr fontId="2"/>
  <dataValidations count="2">
    <dataValidation type="list" allowBlank="1" showInputMessage="1" showErrorMessage="1" sqref="E8:E32" xr:uid="{00000000-0002-0000-1A00-000000000000}">
      <formula1>INDIRECT(C8)</formula1>
    </dataValidation>
    <dataValidation type="list" allowBlank="1" showInputMessage="1" showErrorMessage="1" sqref="U8:U32" xr:uid="{00000000-0002-0000-1A00-000001000000}">
      <formula1>INDIRECT(T8)</formula1>
    </dataValidation>
  </dataValidations>
  <printOptions horizontalCentered="1"/>
  <pageMargins left="0.59055118110236227" right="0.59055118110236227" top="0.59055118110236227" bottom="0.59055118110236227" header="0.31496062992125984" footer="0.31496062992125984"/>
  <pageSetup paperSize="9" scale="52" orientation="landscape" blackAndWhite="1"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140</v>
      </c>
    </row>
    <row r="3" spans="1:9" ht="18" customHeight="1">
      <c r="H3" s="22"/>
      <c r="I3" s="23" t="s">
        <v>4</v>
      </c>
    </row>
    <row r="4" spans="1:9" ht="18" customHeight="1">
      <c r="H4" s="22"/>
      <c r="I4" s="23" t="s">
        <v>5</v>
      </c>
    </row>
    <row r="7" spans="1:9" ht="18" customHeight="1">
      <c r="A7" s="21" t="s">
        <v>28</v>
      </c>
    </row>
    <row r="10" spans="1:9" ht="18" customHeight="1">
      <c r="F10" s="24"/>
      <c r="G10" s="24"/>
      <c r="H10" s="24"/>
    </row>
    <row r="11" spans="1:9" ht="18" customHeight="1">
      <c r="F11" s="602" t="s">
        <v>205</v>
      </c>
      <c r="G11" s="602"/>
      <c r="H11" s="602"/>
      <c r="I11" s="21" t="s">
        <v>204</v>
      </c>
    </row>
    <row r="12" spans="1:9" ht="18" customHeight="1">
      <c r="F12" s="24"/>
      <c r="G12" s="24"/>
      <c r="H12" s="24"/>
    </row>
    <row r="15" spans="1:9" ht="18" customHeight="1">
      <c r="A15" s="25" t="s">
        <v>29</v>
      </c>
      <c r="B15" s="25"/>
      <c r="C15" s="25"/>
      <c r="D15" s="25"/>
      <c r="E15" s="25"/>
      <c r="F15" s="25"/>
      <c r="G15" s="25"/>
      <c r="H15" s="25"/>
      <c r="I15" s="25"/>
    </row>
    <row r="18" spans="1:9" ht="18" customHeight="1">
      <c r="A18" s="599" t="s">
        <v>149</v>
      </c>
      <c r="B18" s="599"/>
      <c r="C18" s="599"/>
      <c r="D18" s="599"/>
      <c r="E18" s="599"/>
      <c r="F18" s="599"/>
      <c r="G18" s="599"/>
      <c r="H18" s="599"/>
      <c r="I18" s="599"/>
    </row>
    <row r="19" spans="1:9" ht="18" customHeight="1">
      <c r="A19" s="599"/>
      <c r="B19" s="599"/>
      <c r="C19" s="599"/>
      <c r="D19" s="599"/>
      <c r="E19" s="599"/>
      <c r="F19" s="599"/>
      <c r="G19" s="599"/>
      <c r="H19" s="599"/>
      <c r="I19" s="599"/>
    </row>
    <row r="20" spans="1:9" ht="18" customHeight="1">
      <c r="A20" s="599"/>
      <c r="B20" s="599"/>
      <c r="C20" s="599"/>
      <c r="D20" s="599"/>
      <c r="E20" s="599"/>
      <c r="F20" s="599"/>
      <c r="G20" s="599"/>
      <c r="H20" s="599"/>
      <c r="I20" s="599"/>
    </row>
    <row r="22" spans="1:9" ht="18" customHeight="1">
      <c r="A22" s="25" t="s">
        <v>30</v>
      </c>
      <c r="B22" s="25"/>
      <c r="C22" s="25"/>
      <c r="D22" s="25"/>
      <c r="E22" s="25"/>
      <c r="F22" s="25"/>
      <c r="G22" s="25"/>
      <c r="H22" s="25"/>
      <c r="I22" s="25"/>
    </row>
    <row r="24" spans="1:9" ht="18" customHeight="1">
      <c r="A24" s="21" t="s">
        <v>31</v>
      </c>
    </row>
    <row r="26" spans="1:9" ht="18" customHeight="1">
      <c r="A26" s="581" t="s">
        <v>151</v>
      </c>
      <c r="B26" s="581"/>
      <c r="C26" s="581"/>
      <c r="D26" s="581"/>
      <c r="E26" s="581"/>
      <c r="F26" s="581"/>
      <c r="G26" s="581"/>
      <c r="H26" s="581"/>
      <c r="I26" s="581"/>
    </row>
    <row r="27" spans="1:9" ht="18" customHeight="1">
      <c r="A27" s="581"/>
      <c r="B27" s="581"/>
      <c r="C27" s="581"/>
      <c r="D27" s="581"/>
      <c r="E27" s="581"/>
      <c r="F27" s="581"/>
      <c r="G27" s="581"/>
      <c r="H27" s="581"/>
      <c r="I27" s="581"/>
    </row>
    <row r="28" spans="1:9" ht="18" customHeight="1">
      <c r="G28" s="603" t="s">
        <v>32</v>
      </c>
      <c r="H28" s="603"/>
      <c r="I28" s="603"/>
    </row>
    <row r="30" spans="1:9" ht="18" customHeight="1">
      <c r="A30" s="581" t="s">
        <v>153</v>
      </c>
      <c r="B30" s="581"/>
      <c r="C30" s="581"/>
      <c r="D30" s="581"/>
      <c r="E30" s="581"/>
      <c r="F30" s="581"/>
      <c r="G30" s="581"/>
      <c r="H30" s="581"/>
      <c r="I30" s="581"/>
    </row>
    <row r="31" spans="1:9" ht="18" customHeight="1">
      <c r="A31" s="581"/>
      <c r="B31" s="581"/>
      <c r="C31" s="581"/>
      <c r="D31" s="581"/>
      <c r="E31" s="581"/>
      <c r="F31" s="581"/>
      <c r="G31" s="581"/>
      <c r="H31" s="581"/>
      <c r="I31" s="581"/>
    </row>
    <row r="32" spans="1:9" ht="18" customHeight="1">
      <c r="G32" s="603" t="s">
        <v>32</v>
      </c>
      <c r="H32" s="603"/>
      <c r="I32" s="603"/>
    </row>
    <row r="34" spans="1:9" ht="27" customHeight="1">
      <c r="A34" s="581" t="s">
        <v>150</v>
      </c>
      <c r="B34" s="581"/>
      <c r="C34" s="581"/>
      <c r="D34" s="581"/>
      <c r="E34" s="581"/>
      <c r="F34" s="581"/>
      <c r="G34" s="581"/>
      <c r="H34" s="581"/>
      <c r="I34" s="581"/>
    </row>
    <row r="35" spans="1:9" ht="27" customHeight="1">
      <c r="A35" s="581"/>
      <c r="B35" s="581"/>
      <c r="C35" s="581"/>
      <c r="D35" s="581"/>
      <c r="E35" s="581"/>
      <c r="F35" s="581"/>
      <c r="G35" s="581"/>
      <c r="H35" s="581"/>
      <c r="I35" s="581"/>
    </row>
  </sheetData>
  <customSheetViews>
    <customSheetView guid="{9B008D34-F000-412D-B848-95502D7DC370}" scale="75" showPageBreaks="1" fitToPage="1" state="hidden" view="pageBreakPreview">
      <selection activeCell="L28" sqref="L28"/>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7">
    <mergeCell ref="F11:H11"/>
    <mergeCell ref="A18:I20"/>
    <mergeCell ref="A26:I27"/>
    <mergeCell ref="A30:I31"/>
    <mergeCell ref="A34:I35"/>
    <mergeCell ref="G28:I28"/>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141</v>
      </c>
    </row>
    <row r="3" spans="1:9" ht="18" customHeight="1">
      <c r="H3" s="22"/>
      <c r="I3" s="23" t="s">
        <v>4</v>
      </c>
    </row>
    <row r="4" spans="1:9" ht="18" customHeight="1">
      <c r="H4" s="22"/>
      <c r="I4" s="23" t="s">
        <v>5</v>
      </c>
    </row>
    <row r="6" spans="1:9" ht="18" customHeight="1">
      <c r="A6" s="21" t="s">
        <v>50</v>
      </c>
      <c r="B6" s="26"/>
    </row>
    <row r="7" spans="1:9" ht="18" customHeight="1">
      <c r="A7" s="604" t="s">
        <v>52</v>
      </c>
      <c r="B7" s="604"/>
      <c r="C7" s="604"/>
      <c r="D7" s="125" t="s">
        <v>49</v>
      </c>
    </row>
    <row r="8" spans="1:9" ht="18" customHeight="1">
      <c r="A8" s="21" t="s">
        <v>51</v>
      </c>
      <c r="B8" s="26"/>
    </row>
    <row r="9" spans="1:9" ht="18" customHeight="1">
      <c r="F9" s="24"/>
      <c r="G9" s="24"/>
      <c r="H9" s="24"/>
    </row>
    <row r="10" spans="1:9" ht="18" customHeight="1">
      <c r="F10" s="602" t="s">
        <v>206</v>
      </c>
      <c r="G10" s="602"/>
      <c r="H10" s="602"/>
      <c r="I10" s="21" t="s">
        <v>204</v>
      </c>
    </row>
    <row r="11" spans="1:9" ht="18" customHeight="1">
      <c r="F11" s="24"/>
      <c r="G11" s="24"/>
      <c r="H11" s="24"/>
    </row>
    <row r="14" spans="1:9" ht="18" customHeight="1">
      <c r="A14" s="25" t="s">
        <v>29</v>
      </c>
      <c r="B14" s="25"/>
      <c r="C14" s="25"/>
      <c r="D14" s="25"/>
      <c r="E14" s="25"/>
      <c r="F14" s="25"/>
      <c r="G14" s="25"/>
      <c r="H14" s="25"/>
      <c r="I14" s="25"/>
    </row>
    <row r="17" spans="1:9" ht="18" customHeight="1">
      <c r="A17" s="599" t="s">
        <v>138</v>
      </c>
      <c r="B17" s="599"/>
      <c r="C17" s="599"/>
      <c r="D17" s="599"/>
      <c r="E17" s="599"/>
      <c r="F17" s="599"/>
      <c r="G17" s="599"/>
      <c r="H17" s="599"/>
      <c r="I17" s="599"/>
    </row>
    <row r="18" spans="1:9" ht="18" customHeight="1">
      <c r="A18" s="599"/>
      <c r="B18" s="599"/>
      <c r="C18" s="599"/>
      <c r="D18" s="599"/>
      <c r="E18" s="599"/>
      <c r="F18" s="599"/>
      <c r="G18" s="599"/>
      <c r="H18" s="599"/>
      <c r="I18" s="599"/>
    </row>
    <row r="20" spans="1:9" ht="18" customHeight="1">
      <c r="A20" s="25" t="s">
        <v>30</v>
      </c>
      <c r="B20" s="25"/>
      <c r="C20" s="25"/>
      <c r="D20" s="25"/>
      <c r="E20" s="25"/>
      <c r="F20" s="25"/>
      <c r="G20" s="25"/>
      <c r="H20" s="25"/>
      <c r="I20" s="25"/>
    </row>
    <row r="22" spans="1:9" ht="18" customHeight="1">
      <c r="A22" s="21" t="s">
        <v>31</v>
      </c>
    </row>
    <row r="24" spans="1:9" ht="18" customHeight="1">
      <c r="A24" s="581" t="s">
        <v>151</v>
      </c>
      <c r="B24" s="581"/>
      <c r="C24" s="581"/>
      <c r="D24" s="581"/>
      <c r="E24" s="581"/>
      <c r="F24" s="581"/>
      <c r="G24" s="581"/>
      <c r="H24" s="581"/>
      <c r="I24" s="581"/>
    </row>
    <row r="25" spans="1:9" ht="18" customHeight="1">
      <c r="A25" s="581"/>
      <c r="B25" s="581"/>
      <c r="C25" s="581"/>
      <c r="D25" s="581"/>
      <c r="E25" s="581"/>
      <c r="F25" s="581"/>
      <c r="G25" s="581"/>
      <c r="H25" s="581"/>
      <c r="I25" s="581"/>
    </row>
    <row r="26" spans="1:9" ht="18" customHeight="1">
      <c r="A26" s="28"/>
      <c r="B26" s="28"/>
      <c r="C26" s="28"/>
      <c r="D26" s="28"/>
      <c r="E26" s="28"/>
      <c r="F26" s="28"/>
      <c r="G26" s="603" t="s">
        <v>32</v>
      </c>
      <c r="H26" s="603"/>
      <c r="I26" s="603"/>
    </row>
    <row r="27" spans="1:9" ht="18" customHeight="1">
      <c r="A27" s="28"/>
      <c r="B27" s="28"/>
      <c r="C27" s="28"/>
      <c r="D27" s="28"/>
      <c r="E27" s="28"/>
      <c r="F27" s="28"/>
      <c r="G27" s="28"/>
      <c r="H27" s="28"/>
      <c r="I27" s="126"/>
    </row>
    <row r="28" spans="1:9" ht="18" customHeight="1">
      <c r="A28" s="584" t="s">
        <v>152</v>
      </c>
      <c r="B28" s="584"/>
      <c r="C28" s="584"/>
      <c r="D28" s="584"/>
      <c r="E28" s="584"/>
      <c r="F28" s="584"/>
      <c r="G28" s="584"/>
      <c r="H28" s="584"/>
      <c r="I28" s="584"/>
    </row>
    <row r="29" spans="1:9" ht="18" customHeight="1">
      <c r="A29" s="584"/>
      <c r="B29" s="584"/>
      <c r="C29" s="584"/>
      <c r="D29" s="584"/>
      <c r="E29" s="584"/>
      <c r="F29" s="584"/>
      <c r="G29" s="584"/>
      <c r="H29" s="584"/>
      <c r="I29" s="584"/>
    </row>
    <row r="30" spans="1:9" ht="18" customHeight="1">
      <c r="A30" s="28"/>
      <c r="B30" s="28"/>
      <c r="C30" s="28"/>
      <c r="D30" s="28"/>
      <c r="E30" s="28"/>
      <c r="F30" s="28"/>
      <c r="G30" s="603" t="s">
        <v>32</v>
      </c>
      <c r="H30" s="603"/>
      <c r="I30" s="603"/>
    </row>
    <row r="32" spans="1:9" ht="27" customHeight="1">
      <c r="A32" s="581" t="s">
        <v>150</v>
      </c>
      <c r="B32" s="581"/>
      <c r="C32" s="581"/>
      <c r="D32" s="581"/>
      <c r="E32" s="581"/>
      <c r="F32" s="581"/>
      <c r="G32" s="581"/>
      <c r="H32" s="581"/>
      <c r="I32" s="581"/>
    </row>
    <row r="33" spans="1:9" ht="27" customHeight="1">
      <c r="A33" s="581"/>
      <c r="B33" s="581"/>
      <c r="C33" s="581"/>
      <c r="D33" s="581"/>
      <c r="E33" s="581"/>
      <c r="F33" s="581"/>
      <c r="G33" s="581"/>
      <c r="H33" s="581"/>
      <c r="I33" s="581"/>
    </row>
  </sheetData>
  <customSheetViews>
    <customSheetView guid="{9B008D34-F000-412D-B848-95502D7DC370}" scale="75" showPageBreaks="1" fitToPage="1" state="hidden" view="pageBreakPreview">
      <selection activeCell="L28" sqref="L28"/>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8">
    <mergeCell ref="A32:I33"/>
    <mergeCell ref="A7:C7"/>
    <mergeCell ref="A24:I25"/>
    <mergeCell ref="A28:I29"/>
    <mergeCell ref="A17:I18"/>
    <mergeCell ref="G26:I26"/>
    <mergeCell ref="G30:I30"/>
    <mergeCell ref="F10:H10"/>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25" defaultRowHeight="24" customHeight="1"/>
  <cols>
    <col min="1" max="1" width="3.125" style="1" customWidth="1"/>
    <col min="2" max="2" width="32.75" style="1" bestFit="1" customWidth="1"/>
    <col min="3" max="3" width="15.625" style="1" customWidth="1"/>
    <col min="4" max="16384" width="12.625" style="1"/>
  </cols>
  <sheetData>
    <row r="1" spans="1:14" ht="24" customHeight="1">
      <c r="B1" s="1" t="s">
        <v>142</v>
      </c>
    </row>
    <row r="2" spans="1:14" ht="24" customHeight="1">
      <c r="B2" s="606" t="s">
        <v>154</v>
      </c>
      <c r="C2" s="606"/>
      <c r="D2" s="606"/>
      <c r="E2" s="606"/>
      <c r="F2" s="606"/>
      <c r="G2" s="606"/>
      <c r="H2" s="606"/>
      <c r="I2" s="606"/>
      <c r="J2" s="606"/>
      <c r="K2" s="606"/>
      <c r="L2" s="606"/>
      <c r="M2" s="606"/>
      <c r="N2" s="606"/>
    </row>
    <row r="3" spans="1:14" ht="24" customHeight="1">
      <c r="B3" s="135" t="s">
        <v>203</v>
      </c>
      <c r="F3" s="2"/>
      <c r="G3" s="2"/>
      <c r="L3" s="605" t="s">
        <v>196</v>
      </c>
      <c r="M3" s="605"/>
      <c r="N3" s="605"/>
    </row>
    <row r="4" spans="1:14" ht="7.5" customHeight="1"/>
    <row r="5" spans="1:14" ht="24" customHeight="1">
      <c r="B5" s="589" t="s">
        <v>47</v>
      </c>
      <c r="C5" s="590"/>
      <c r="D5" s="589" t="s">
        <v>46</v>
      </c>
      <c r="E5" s="591"/>
      <c r="F5" s="591"/>
      <c r="G5" s="591"/>
      <c r="H5" s="591"/>
      <c r="I5" s="591"/>
      <c r="J5" s="591"/>
      <c r="K5" s="591"/>
      <c r="L5" s="591"/>
      <c r="M5" s="590"/>
      <c r="N5" s="3"/>
    </row>
    <row r="6" spans="1:14" ht="24" customHeight="1">
      <c r="B6" s="4"/>
      <c r="C6" s="5"/>
      <c r="D6" s="589" t="s">
        <v>209</v>
      </c>
      <c r="E6" s="591"/>
      <c r="F6" s="590"/>
      <c r="G6" s="589" t="s">
        <v>210</v>
      </c>
      <c r="H6" s="591"/>
      <c r="I6" s="591"/>
      <c r="J6" s="591"/>
      <c r="K6" s="591"/>
      <c r="L6" s="591"/>
      <c r="M6" s="590"/>
      <c r="N6" s="5"/>
    </row>
    <row r="7" spans="1:14" ht="24" customHeight="1">
      <c r="B7" s="6" t="s">
        <v>155</v>
      </c>
      <c r="C7" s="7" t="s">
        <v>45</v>
      </c>
      <c r="D7" s="8"/>
      <c r="E7" s="8"/>
      <c r="F7" s="7"/>
      <c r="G7" s="8"/>
      <c r="H7" s="585" t="s">
        <v>44</v>
      </c>
      <c r="I7" s="586"/>
      <c r="J7" s="585" t="s">
        <v>43</v>
      </c>
      <c r="K7" s="586"/>
      <c r="L7" s="585" t="s">
        <v>42</v>
      </c>
      <c r="M7" s="586"/>
      <c r="N7" s="7" t="s">
        <v>13</v>
      </c>
    </row>
    <row r="8" spans="1:14" ht="24" customHeight="1">
      <c r="B8" s="4"/>
      <c r="C8" s="7" t="s">
        <v>41</v>
      </c>
      <c r="D8" s="6" t="s">
        <v>38</v>
      </c>
      <c r="E8" s="6" t="s">
        <v>40</v>
      </c>
      <c r="F8" s="7" t="s">
        <v>39</v>
      </c>
      <c r="G8" s="6" t="s">
        <v>38</v>
      </c>
      <c r="H8" s="6"/>
      <c r="I8" s="8" t="s">
        <v>37</v>
      </c>
      <c r="J8" s="6"/>
      <c r="K8" s="8" t="s">
        <v>37</v>
      </c>
      <c r="L8" s="6"/>
      <c r="M8" s="8" t="s">
        <v>37</v>
      </c>
      <c r="N8" s="5"/>
    </row>
    <row r="9" spans="1:14" ht="24" customHeight="1">
      <c r="B9" s="9"/>
      <c r="C9" s="10"/>
      <c r="D9" s="11"/>
      <c r="E9" s="11"/>
      <c r="F9" s="10"/>
      <c r="G9" s="11"/>
      <c r="H9" s="11"/>
      <c r="I9" s="11" t="s">
        <v>36</v>
      </c>
      <c r="J9" s="11"/>
      <c r="K9" s="11" t="s">
        <v>36</v>
      </c>
      <c r="L9" s="11"/>
      <c r="M9" s="11" t="s">
        <v>36</v>
      </c>
      <c r="N9" s="12"/>
    </row>
    <row r="10" spans="1:14" ht="20.100000000000001" customHeight="1">
      <c r="B10" s="4"/>
      <c r="C10" s="13" t="s">
        <v>10</v>
      </c>
      <c r="D10" s="14"/>
      <c r="E10" s="14" t="s">
        <v>10</v>
      </c>
      <c r="F10" s="13" t="s">
        <v>10</v>
      </c>
      <c r="G10" s="14"/>
      <c r="H10" s="14" t="s">
        <v>10</v>
      </c>
      <c r="I10" s="14" t="s">
        <v>10</v>
      </c>
      <c r="J10" s="14" t="s">
        <v>10</v>
      </c>
      <c r="K10" s="14" t="s">
        <v>10</v>
      </c>
      <c r="L10" s="14" t="s">
        <v>10</v>
      </c>
      <c r="M10" s="13" t="s">
        <v>10</v>
      </c>
      <c r="N10" s="13"/>
    </row>
    <row r="11" spans="1:14" ht="24" customHeight="1">
      <c r="B11" s="4" t="s">
        <v>35</v>
      </c>
      <c r="C11" s="15"/>
      <c r="D11" s="16"/>
      <c r="E11" s="16"/>
      <c r="F11" s="15"/>
      <c r="G11" s="16"/>
      <c r="H11" s="16"/>
      <c r="I11" s="16"/>
      <c r="J11" s="16"/>
      <c r="K11" s="16"/>
      <c r="L11" s="16"/>
      <c r="M11" s="15"/>
      <c r="N11" s="5"/>
    </row>
    <row r="12" spans="1:14" ht="24" customHeight="1">
      <c r="B12" s="4"/>
      <c r="C12" s="15"/>
      <c r="D12" s="16"/>
      <c r="E12" s="16"/>
      <c r="F12" s="15"/>
      <c r="G12" s="16"/>
      <c r="H12" s="16"/>
      <c r="I12" s="16"/>
      <c r="J12" s="16"/>
      <c r="K12" s="16"/>
      <c r="L12" s="16"/>
      <c r="M12" s="15"/>
      <c r="N12" s="5"/>
    </row>
    <row r="13" spans="1:14" ht="24" customHeight="1">
      <c r="B13" s="4" t="s">
        <v>34</v>
      </c>
      <c r="C13" s="17"/>
      <c r="D13" s="18"/>
      <c r="E13" s="18"/>
      <c r="F13" s="17"/>
      <c r="G13" s="18"/>
      <c r="H13" s="18"/>
      <c r="I13" s="18"/>
      <c r="J13" s="18"/>
      <c r="K13" s="18"/>
      <c r="L13" s="18"/>
      <c r="M13" s="17"/>
      <c r="N13" s="5"/>
    </row>
    <row r="14" spans="1:14" ht="24" customHeight="1">
      <c r="B14" s="4" t="s">
        <v>33</v>
      </c>
      <c r="C14" s="17"/>
      <c r="D14" s="18"/>
      <c r="E14" s="18"/>
      <c r="F14" s="17"/>
      <c r="G14" s="18"/>
      <c r="H14" s="18"/>
      <c r="I14" s="18"/>
      <c r="J14" s="18"/>
      <c r="K14" s="18"/>
      <c r="L14" s="18"/>
      <c r="M14" s="17"/>
      <c r="N14" s="5"/>
    </row>
    <row r="15" spans="1:14" ht="24" customHeight="1">
      <c r="B15" s="4"/>
      <c r="C15" s="17"/>
      <c r="D15" s="18"/>
      <c r="E15" s="18"/>
      <c r="F15" s="17"/>
      <c r="G15" s="18"/>
      <c r="H15" s="18"/>
      <c r="I15" s="18"/>
      <c r="J15" s="18"/>
      <c r="K15" s="18"/>
      <c r="L15" s="18"/>
      <c r="M15" s="17"/>
      <c r="N15" s="5"/>
    </row>
    <row r="16" spans="1:14" ht="24" customHeight="1">
      <c r="A16" s="21"/>
      <c r="B16" s="4"/>
      <c r="C16" s="17"/>
      <c r="D16" s="18"/>
      <c r="E16" s="18"/>
      <c r="F16" s="17"/>
      <c r="G16" s="18"/>
      <c r="H16" s="18"/>
      <c r="I16" s="18"/>
      <c r="J16" s="18"/>
      <c r="K16" s="18"/>
      <c r="L16" s="18"/>
      <c r="M16" s="17"/>
      <c r="N16" s="5"/>
    </row>
    <row r="17" spans="2:14" ht="24" customHeight="1">
      <c r="B17" s="9"/>
      <c r="C17" s="19"/>
      <c r="D17" s="20"/>
      <c r="E17" s="20"/>
      <c r="F17" s="19"/>
      <c r="G17" s="20"/>
      <c r="H17" s="20"/>
      <c r="I17" s="20"/>
      <c r="J17" s="20"/>
      <c r="K17" s="20"/>
      <c r="L17" s="20"/>
      <c r="M17" s="19"/>
      <c r="N17" s="12"/>
    </row>
    <row r="19" spans="2:14" ht="20.100000000000001" customHeight="1">
      <c r="B19" s="1" t="s">
        <v>211</v>
      </c>
    </row>
    <row r="20" spans="2:14" ht="20.100000000000001" customHeight="1">
      <c r="B20" s="1" t="s">
        <v>212</v>
      </c>
    </row>
    <row r="21" spans="2:14" ht="20.100000000000001" customHeight="1">
      <c r="B21" s="1" t="s">
        <v>213</v>
      </c>
    </row>
    <row r="22" spans="2:14" ht="20.100000000000001" customHeight="1">
      <c r="B22" s="1" t="s">
        <v>214</v>
      </c>
    </row>
    <row r="23" spans="2:14" ht="20.100000000000001" customHeight="1">
      <c r="B23" s="1" t="s">
        <v>215</v>
      </c>
    </row>
    <row r="24" spans="2:14" ht="20.100000000000001" customHeight="1">
      <c r="B24" s="1" t="s">
        <v>216</v>
      </c>
    </row>
    <row r="25" spans="2:14" ht="20.100000000000001" customHeight="1">
      <c r="B25" s="1" t="s">
        <v>217</v>
      </c>
    </row>
    <row r="26" spans="2:14" ht="20.100000000000001" customHeight="1">
      <c r="B26" s="1" t="s">
        <v>218</v>
      </c>
    </row>
  </sheetData>
  <customSheetViews>
    <customSheetView guid="{9B008D34-F000-412D-B848-95502D7DC370}" scale="70" showPageBreaks="1" fitToPage="1" printArea="1" state="hidden" view="pageBreakPreview">
      <selection activeCell="L28" sqref="L28"/>
      <pageMargins left="0.70866141732283472" right="0.70866141732283472" top="0.74803149606299213" bottom="0.74803149606299213" header="0.31496062992125984" footer="0.31496062992125984"/>
      <pageSetup paperSize="9" scale="70" orientation="landscape" blackAndWhite="1" r:id="rId1"/>
    </customSheetView>
  </customSheetViews>
  <mergeCells count="9">
    <mergeCell ref="H7:I7"/>
    <mergeCell ref="J7:K7"/>
    <mergeCell ref="L7:M7"/>
    <mergeCell ref="L3:N3"/>
    <mergeCell ref="B2:N2"/>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73"/>
  <sheetViews>
    <sheetView zoomScaleNormal="100" workbookViewId="0">
      <pane xSplit="1" ySplit="2" topLeftCell="B3" activePane="bottomRight" state="frozen"/>
      <selection activeCell="L28" sqref="L28"/>
      <selection pane="topRight" activeCell="L28" sqref="L28"/>
      <selection pane="bottomLeft" activeCell="L28" sqref="L28"/>
      <selection pane="bottomRight" activeCell="L28" sqref="L28"/>
    </sheetView>
  </sheetViews>
  <sheetFormatPr defaultColWidth="9" defaultRowHeight="28.5" customHeight="1"/>
  <cols>
    <col min="1" max="1" width="18.375" style="50" customWidth="1"/>
    <col min="2" max="9" width="26.875" style="50" customWidth="1"/>
    <col min="10" max="16384" width="9" style="50"/>
  </cols>
  <sheetData>
    <row r="1" spans="1:9" s="30" customFormat="1" ht="28.5" customHeight="1">
      <c r="A1" s="29" t="s">
        <v>117</v>
      </c>
    </row>
    <row r="2" spans="1:9" s="30" customFormat="1" ht="28.5" customHeight="1">
      <c r="A2" s="31" t="s">
        <v>53</v>
      </c>
      <c r="B2" s="32" t="s">
        <v>55</v>
      </c>
      <c r="C2" s="33" t="s">
        <v>56</v>
      </c>
      <c r="D2" s="34" t="s">
        <v>57</v>
      </c>
      <c r="E2" s="35" t="s">
        <v>58</v>
      </c>
      <c r="F2" s="36" t="s">
        <v>59</v>
      </c>
      <c r="G2" s="37" t="s">
        <v>60</v>
      </c>
      <c r="H2" s="38" t="s">
        <v>61</v>
      </c>
      <c r="I2" s="51" t="s">
        <v>176</v>
      </c>
    </row>
    <row r="3" spans="1:9" s="30" customFormat="1" ht="28.5" customHeight="1">
      <c r="A3" s="39" t="s">
        <v>54</v>
      </c>
      <c r="B3" s="40" t="s">
        <v>87</v>
      </c>
      <c r="C3" s="41" t="s">
        <v>88</v>
      </c>
      <c r="D3" s="42" t="s">
        <v>18</v>
      </c>
      <c r="E3" s="35" t="s">
        <v>467</v>
      </c>
      <c r="F3" s="36" t="s">
        <v>470</v>
      </c>
      <c r="G3" s="37" t="s">
        <v>182</v>
      </c>
      <c r="H3" s="38" t="s">
        <v>102</v>
      </c>
      <c r="I3" s="51" t="s">
        <v>178</v>
      </c>
    </row>
    <row r="4" spans="1:9" s="30" customFormat="1" ht="28.5" customHeight="1">
      <c r="A4" s="39"/>
      <c r="B4" s="40" t="s">
        <v>89</v>
      </c>
      <c r="C4" s="41" t="s">
        <v>90</v>
      </c>
      <c r="D4" s="42" t="s">
        <v>19</v>
      </c>
      <c r="E4" s="31"/>
      <c r="F4" s="31"/>
      <c r="G4" s="31"/>
      <c r="H4" s="38" t="s">
        <v>103</v>
      </c>
      <c r="I4" s="31"/>
    </row>
    <row r="5" spans="1:9" s="30" customFormat="1" ht="28.5" customHeight="1">
      <c r="A5" s="39"/>
      <c r="B5" s="40" t="s">
        <v>165</v>
      </c>
      <c r="C5" s="41" t="s">
        <v>92</v>
      </c>
      <c r="D5" s="42" t="s">
        <v>474</v>
      </c>
      <c r="E5" s="31"/>
      <c r="F5" s="31"/>
      <c r="G5" s="31"/>
      <c r="H5" s="38" t="s">
        <v>104</v>
      </c>
      <c r="I5" s="31"/>
    </row>
    <row r="6" spans="1:9" s="30" customFormat="1" ht="28.5" customHeight="1">
      <c r="A6" s="39"/>
      <c r="B6" s="40" t="s">
        <v>86</v>
      </c>
      <c r="C6" s="31"/>
      <c r="D6" s="31"/>
      <c r="E6" s="31"/>
      <c r="F6" s="31"/>
      <c r="G6" s="31"/>
      <c r="H6" s="38" t="s">
        <v>183</v>
      </c>
      <c r="I6" s="31"/>
    </row>
    <row r="7" spans="1:9" s="30" customFormat="1" ht="28.5" customHeight="1">
      <c r="A7" s="39"/>
      <c r="B7" s="40" t="s">
        <v>93</v>
      </c>
      <c r="C7" s="31"/>
      <c r="D7" s="31"/>
      <c r="E7" s="31"/>
      <c r="F7" s="31"/>
      <c r="G7" s="31"/>
      <c r="H7" s="38" t="s">
        <v>106</v>
      </c>
      <c r="I7" s="31"/>
    </row>
    <row r="8" spans="1:9" s="30" customFormat="1" ht="28.5" customHeight="1">
      <c r="A8" s="39"/>
      <c r="B8" s="40" t="s">
        <v>167</v>
      </c>
      <c r="C8" s="31"/>
      <c r="D8" s="31"/>
      <c r="E8" s="31"/>
      <c r="F8" s="31"/>
      <c r="G8" s="31"/>
      <c r="H8" s="38" t="s">
        <v>107</v>
      </c>
      <c r="I8" s="31"/>
    </row>
    <row r="9" spans="1:9" s="30" customFormat="1" ht="28.5" customHeight="1">
      <c r="A9" s="39"/>
      <c r="B9" s="40" t="s">
        <v>95</v>
      </c>
      <c r="C9" s="31"/>
      <c r="D9" s="31"/>
      <c r="E9" s="31"/>
      <c r="F9" s="31"/>
      <c r="G9" s="31"/>
      <c r="H9" s="38" t="s">
        <v>108</v>
      </c>
      <c r="I9" s="31"/>
    </row>
    <row r="10" spans="1:9" s="30" customFormat="1" ht="28.5" customHeight="1">
      <c r="A10" s="39"/>
      <c r="B10" s="40" t="s">
        <v>187</v>
      </c>
      <c r="C10" s="31"/>
      <c r="D10" s="31"/>
      <c r="E10" s="31"/>
      <c r="F10" s="31"/>
      <c r="G10" s="31"/>
      <c r="H10" s="38" t="s">
        <v>91</v>
      </c>
      <c r="I10" s="31"/>
    </row>
    <row r="11" spans="1:9" s="30" customFormat="1" ht="36">
      <c r="A11" s="39"/>
      <c r="B11" s="40" t="s">
        <v>188</v>
      </c>
      <c r="C11" s="31"/>
      <c r="D11" s="31"/>
      <c r="E11" s="31"/>
      <c r="F11" s="31"/>
      <c r="G11" s="31"/>
      <c r="H11" s="38" t="s">
        <v>109</v>
      </c>
      <c r="I11" s="31"/>
    </row>
    <row r="12" spans="1:9" s="30" customFormat="1" ht="28.5" customHeight="1">
      <c r="A12" s="39"/>
      <c r="B12" s="40" t="s">
        <v>169</v>
      </c>
      <c r="C12" s="31"/>
      <c r="D12" s="31"/>
      <c r="E12" s="31"/>
      <c r="F12" s="31"/>
      <c r="G12" s="31"/>
      <c r="H12" s="38" t="s">
        <v>110</v>
      </c>
      <c r="I12" s="31"/>
    </row>
    <row r="13" spans="1:9" s="30" customFormat="1" ht="28.5" customHeight="1">
      <c r="A13" s="39"/>
      <c r="B13" s="40" t="s">
        <v>171</v>
      </c>
      <c r="C13" s="31"/>
      <c r="D13" s="31"/>
      <c r="E13" s="31"/>
      <c r="F13" s="31"/>
      <c r="G13" s="31"/>
      <c r="H13" s="38" t="s">
        <v>20</v>
      </c>
      <c r="I13" s="31"/>
    </row>
    <row r="14" spans="1:9" s="30" customFormat="1" ht="28.5" customHeight="1">
      <c r="A14" s="39"/>
      <c r="B14" s="31"/>
      <c r="C14" s="31"/>
      <c r="D14" s="31"/>
      <c r="E14" s="31"/>
      <c r="F14" s="31"/>
      <c r="G14" s="31"/>
      <c r="H14" s="38" t="s">
        <v>190</v>
      </c>
      <c r="I14" s="31"/>
    </row>
    <row r="15" spans="1:9" s="30" customFormat="1" ht="28.5" customHeight="1">
      <c r="A15" s="39"/>
      <c r="B15" s="31"/>
      <c r="C15" s="31"/>
      <c r="D15" s="31"/>
      <c r="E15" s="31"/>
      <c r="F15" s="31"/>
      <c r="G15" s="31"/>
      <c r="H15" s="38" t="s">
        <v>192</v>
      </c>
      <c r="I15" s="31"/>
    </row>
    <row r="16" spans="1:9" s="30" customFormat="1" ht="28.5" customHeight="1">
      <c r="A16" s="39"/>
      <c r="B16" s="31"/>
      <c r="C16" s="31"/>
      <c r="D16" s="31"/>
      <c r="E16" s="31"/>
      <c r="F16" s="31"/>
      <c r="G16" s="31"/>
      <c r="H16" s="38" t="s">
        <v>111</v>
      </c>
      <c r="I16" s="31"/>
    </row>
    <row r="17" spans="1:9" s="30" customFormat="1" ht="28.5" customHeight="1">
      <c r="A17" s="39"/>
      <c r="B17" s="31"/>
      <c r="C17" s="31"/>
      <c r="D17" s="31"/>
      <c r="E17" s="31"/>
      <c r="F17" s="31"/>
      <c r="G17" s="31"/>
      <c r="H17" s="38" t="s">
        <v>112</v>
      </c>
      <c r="I17" s="31"/>
    </row>
    <row r="18" spans="1:9" s="30" customFormat="1" ht="28.5" customHeight="1">
      <c r="A18" s="39"/>
      <c r="B18" s="31"/>
      <c r="C18" s="31"/>
      <c r="D18" s="31"/>
      <c r="E18" s="31"/>
      <c r="F18" s="31"/>
      <c r="G18" s="31"/>
      <c r="H18" s="38" t="s">
        <v>79</v>
      </c>
      <c r="I18" s="31"/>
    </row>
    <row r="19" spans="1:9" s="30" customFormat="1" ht="28.5" customHeight="1">
      <c r="A19" s="39"/>
      <c r="B19" s="31"/>
      <c r="C19" s="31"/>
      <c r="D19" s="31"/>
      <c r="E19" s="31"/>
      <c r="F19" s="31"/>
      <c r="G19" s="31"/>
      <c r="H19" s="38" t="s">
        <v>113</v>
      </c>
      <c r="I19" s="31"/>
    </row>
    <row r="20" spans="1:9" s="30" customFormat="1" ht="28.5" customHeight="1">
      <c r="A20" s="39"/>
      <c r="B20" s="31"/>
      <c r="C20" s="31"/>
      <c r="D20" s="31"/>
      <c r="E20" s="31"/>
      <c r="F20" s="31"/>
      <c r="G20" s="31"/>
      <c r="H20" s="38" t="s">
        <v>482</v>
      </c>
      <c r="I20" s="31"/>
    </row>
    <row r="21" spans="1:9" s="30" customFormat="1" ht="28.5" customHeight="1">
      <c r="A21" s="39"/>
      <c r="B21" s="31"/>
      <c r="C21" s="31"/>
      <c r="D21" s="31"/>
      <c r="E21" s="31"/>
      <c r="F21" s="31"/>
      <c r="G21" s="31"/>
      <c r="H21" s="38" t="s">
        <v>94</v>
      </c>
      <c r="I21" s="31"/>
    </row>
    <row r="22" spans="1:9" s="30" customFormat="1" ht="28.5" customHeight="1">
      <c r="A22" s="39"/>
      <c r="B22" s="31"/>
      <c r="C22" s="31"/>
      <c r="D22" s="31"/>
      <c r="E22" s="31"/>
      <c r="F22" s="31"/>
      <c r="G22" s="31"/>
      <c r="H22" s="38" t="s">
        <v>96</v>
      </c>
      <c r="I22" s="31"/>
    </row>
    <row r="23" spans="1:9" s="30" customFormat="1" ht="28.5" customHeight="1">
      <c r="A23" s="39"/>
      <c r="B23" s="31"/>
      <c r="C23" s="31"/>
      <c r="D23" s="31"/>
      <c r="E23" s="31"/>
      <c r="F23" s="31"/>
      <c r="G23" s="31"/>
      <c r="H23" s="38" t="s">
        <v>97</v>
      </c>
      <c r="I23" s="31"/>
    </row>
    <row r="24" spans="1:9" s="30" customFormat="1" ht="28.5" customHeight="1">
      <c r="A24" s="39"/>
      <c r="B24" s="31"/>
      <c r="C24" s="31"/>
      <c r="D24" s="31"/>
      <c r="E24" s="31"/>
      <c r="F24" s="31"/>
      <c r="G24" s="31"/>
      <c r="H24" s="38" t="s">
        <v>98</v>
      </c>
      <c r="I24" s="31"/>
    </row>
    <row r="25" spans="1:9" s="30" customFormat="1" ht="28.5" customHeight="1">
      <c r="A25" s="39"/>
      <c r="B25" s="31"/>
      <c r="C25" s="31"/>
      <c r="D25" s="31"/>
      <c r="E25" s="31"/>
      <c r="F25" s="31"/>
      <c r="G25" s="31"/>
      <c r="H25" s="38" t="s">
        <v>99</v>
      </c>
      <c r="I25" s="31"/>
    </row>
    <row r="26" spans="1:9" s="30" customFormat="1" ht="28.5" customHeight="1">
      <c r="A26" s="43"/>
      <c r="B26" s="31"/>
      <c r="C26" s="31"/>
      <c r="D26" s="31"/>
      <c r="E26" s="31"/>
      <c r="F26" s="31"/>
      <c r="G26" s="31"/>
      <c r="H26" s="38" t="s">
        <v>100</v>
      </c>
      <c r="I26" s="31"/>
    </row>
    <row r="27" spans="1:9" s="46" customFormat="1" ht="28.5" customHeight="1">
      <c r="A27" s="44"/>
      <c r="B27" s="45"/>
      <c r="H27" s="47"/>
    </row>
    <row r="28" spans="1:9" s="46" customFormat="1" ht="28.5" customHeight="1">
      <c r="A28" s="31" t="s">
        <v>54</v>
      </c>
      <c r="B28" s="48" t="s">
        <v>62</v>
      </c>
      <c r="C28" s="45"/>
      <c r="D28" s="45"/>
      <c r="E28" s="45"/>
      <c r="F28" s="49"/>
      <c r="H28" s="47"/>
    </row>
    <row r="29" spans="1:9" s="30" customFormat="1" ht="28.5" customHeight="1">
      <c r="A29" s="40" t="s">
        <v>87</v>
      </c>
      <c r="B29" s="31" t="s">
        <v>469</v>
      </c>
      <c r="C29" s="31"/>
      <c r="D29" s="31"/>
      <c r="E29" s="31"/>
      <c r="F29" s="31"/>
    </row>
    <row r="30" spans="1:9" s="30" customFormat="1" ht="28.5" customHeight="1">
      <c r="A30" s="40" t="s">
        <v>89</v>
      </c>
      <c r="B30" s="31" t="s">
        <v>469</v>
      </c>
      <c r="C30" s="31"/>
      <c r="D30" s="31"/>
      <c r="E30" s="31"/>
      <c r="F30" s="31"/>
    </row>
    <row r="31" spans="1:9" s="30" customFormat="1" ht="28.5" customHeight="1">
      <c r="A31" s="40" t="s">
        <v>165</v>
      </c>
      <c r="B31" s="31" t="s">
        <v>469</v>
      </c>
      <c r="C31" s="31"/>
      <c r="D31" s="31"/>
      <c r="E31" s="31"/>
      <c r="F31" s="31"/>
    </row>
    <row r="32" spans="1:9" s="30" customFormat="1" ht="28.5" customHeight="1">
      <c r="A32" s="40" t="s">
        <v>86</v>
      </c>
      <c r="B32" s="31" t="s">
        <v>63</v>
      </c>
      <c r="C32" s="31" t="s">
        <v>64</v>
      </c>
      <c r="D32" s="31"/>
      <c r="E32" s="31"/>
      <c r="F32" s="31"/>
    </row>
    <row r="33" spans="1:6" s="30" customFormat="1" ht="28.5" customHeight="1">
      <c r="A33" s="40" t="s">
        <v>93</v>
      </c>
      <c r="B33" s="31" t="s">
        <v>469</v>
      </c>
      <c r="C33" s="31"/>
      <c r="D33" s="31"/>
      <c r="E33" s="31"/>
      <c r="F33" s="31"/>
    </row>
    <row r="34" spans="1:6" s="30" customFormat="1" ht="28.5" customHeight="1">
      <c r="A34" s="40" t="s">
        <v>167</v>
      </c>
      <c r="B34" s="31" t="s">
        <v>469</v>
      </c>
      <c r="C34" s="31"/>
      <c r="D34" s="31"/>
      <c r="E34" s="31"/>
      <c r="F34" s="31"/>
    </row>
    <row r="35" spans="1:6" s="30" customFormat="1" ht="28.5" customHeight="1">
      <c r="A35" s="40" t="s">
        <v>95</v>
      </c>
      <c r="B35" s="31" t="s">
        <v>469</v>
      </c>
      <c r="C35" s="31"/>
      <c r="D35" s="31"/>
      <c r="E35" s="31"/>
      <c r="F35" s="31"/>
    </row>
    <row r="36" spans="1:6" s="30" customFormat="1" ht="36">
      <c r="A36" s="40" t="s">
        <v>186</v>
      </c>
      <c r="B36" s="31" t="s">
        <v>469</v>
      </c>
      <c r="C36" s="31"/>
      <c r="D36" s="31"/>
      <c r="E36" s="31"/>
      <c r="F36" s="31"/>
    </row>
    <row r="37" spans="1:6" s="30" customFormat="1" ht="48">
      <c r="A37" s="40" t="s">
        <v>185</v>
      </c>
      <c r="B37" s="31" t="s">
        <v>469</v>
      </c>
      <c r="C37" s="31"/>
      <c r="D37" s="31"/>
      <c r="E37" s="31"/>
      <c r="F37" s="31"/>
    </row>
    <row r="38" spans="1:6" s="30" customFormat="1" ht="24">
      <c r="A38" s="40" t="s">
        <v>169</v>
      </c>
      <c r="B38" s="31" t="s">
        <v>469</v>
      </c>
      <c r="C38" s="31"/>
      <c r="D38" s="31"/>
      <c r="E38" s="31"/>
      <c r="F38" s="31"/>
    </row>
    <row r="39" spans="1:6" s="30" customFormat="1" ht="28.5" customHeight="1">
      <c r="A39" s="40" t="s">
        <v>171</v>
      </c>
      <c r="B39" s="31" t="s">
        <v>469</v>
      </c>
      <c r="C39" s="31"/>
      <c r="D39" s="31"/>
      <c r="E39" s="31"/>
      <c r="F39" s="31"/>
    </row>
    <row r="40" spans="1:6" s="30" customFormat="1" ht="28.5" customHeight="1">
      <c r="A40" s="41" t="s">
        <v>88</v>
      </c>
      <c r="B40" s="31" t="s">
        <v>65</v>
      </c>
      <c r="C40" s="31" t="s">
        <v>66</v>
      </c>
      <c r="D40" s="31"/>
      <c r="E40" s="31"/>
      <c r="F40" s="31"/>
    </row>
    <row r="41" spans="1:6" s="30" customFormat="1" ht="28.5" customHeight="1">
      <c r="A41" s="41" t="s">
        <v>90</v>
      </c>
      <c r="B41" s="31" t="s">
        <v>172</v>
      </c>
      <c r="C41" s="31" t="s">
        <v>67</v>
      </c>
      <c r="D41" s="31" t="s">
        <v>478</v>
      </c>
      <c r="E41" s="31" t="s">
        <v>68</v>
      </c>
      <c r="F41" s="31" t="s">
        <v>116</v>
      </c>
    </row>
    <row r="42" spans="1:6" s="30" customFormat="1" ht="28.5" customHeight="1">
      <c r="A42" s="41" t="s">
        <v>92</v>
      </c>
      <c r="B42" s="31" t="s">
        <v>114</v>
      </c>
      <c r="C42" s="31" t="s">
        <v>115</v>
      </c>
      <c r="D42" s="31"/>
      <c r="E42" s="31"/>
      <c r="F42" s="31"/>
    </row>
    <row r="43" spans="1:6" s="30" customFormat="1" ht="28.5" customHeight="1">
      <c r="A43" s="42" t="s">
        <v>179</v>
      </c>
      <c r="B43" s="31" t="s">
        <v>469</v>
      </c>
      <c r="C43" s="31"/>
      <c r="D43" s="31"/>
      <c r="E43" s="31"/>
      <c r="F43" s="31"/>
    </row>
    <row r="44" spans="1:6" s="30" customFormat="1" ht="28.5" customHeight="1">
      <c r="A44" s="42" t="s">
        <v>180</v>
      </c>
      <c r="B44" s="31" t="s">
        <v>469</v>
      </c>
      <c r="C44" s="31"/>
      <c r="D44" s="31"/>
      <c r="E44" s="31"/>
      <c r="F44" s="31"/>
    </row>
    <row r="45" spans="1:6" s="30" customFormat="1" ht="28.5" customHeight="1">
      <c r="A45" s="42" t="s">
        <v>181</v>
      </c>
      <c r="B45" s="31" t="s">
        <v>469</v>
      </c>
      <c r="C45" s="31"/>
      <c r="D45" s="31"/>
      <c r="E45" s="31"/>
      <c r="F45" s="31"/>
    </row>
    <row r="46" spans="1:6" s="30" customFormat="1" ht="28.5" customHeight="1">
      <c r="A46" s="35" t="s">
        <v>473</v>
      </c>
      <c r="B46" s="31" t="s">
        <v>469</v>
      </c>
      <c r="C46" s="31"/>
      <c r="D46" s="31"/>
      <c r="E46" s="31"/>
      <c r="F46" s="31"/>
    </row>
    <row r="47" spans="1:6" s="30" customFormat="1" ht="28.5" customHeight="1">
      <c r="A47" s="36" t="s">
        <v>470</v>
      </c>
      <c r="B47" s="89" t="s">
        <v>469</v>
      </c>
      <c r="C47" s="31"/>
      <c r="D47" s="31"/>
      <c r="E47" s="31"/>
      <c r="F47" s="31"/>
    </row>
    <row r="48" spans="1:6" s="30" customFormat="1" ht="28.5" customHeight="1">
      <c r="A48" s="37" t="s">
        <v>182</v>
      </c>
      <c r="B48" s="31" t="s">
        <v>469</v>
      </c>
      <c r="C48" s="31"/>
      <c r="D48" s="31"/>
      <c r="E48" s="31"/>
      <c r="F48" s="31"/>
    </row>
    <row r="49" spans="1:6" s="30" customFormat="1" ht="28.5" customHeight="1">
      <c r="A49" s="38" t="s">
        <v>102</v>
      </c>
      <c r="B49" s="31" t="s">
        <v>78</v>
      </c>
      <c r="C49" s="31"/>
      <c r="D49" s="31"/>
      <c r="E49" s="31"/>
      <c r="F49" s="31"/>
    </row>
    <row r="50" spans="1:6" s="30" customFormat="1" ht="28.5" customHeight="1">
      <c r="A50" s="38" t="s">
        <v>103</v>
      </c>
      <c r="B50" s="31" t="s">
        <v>69</v>
      </c>
      <c r="C50" s="31"/>
      <c r="D50" s="31"/>
      <c r="E50" s="31"/>
      <c r="F50" s="31"/>
    </row>
    <row r="51" spans="1:6" s="30" customFormat="1" ht="36">
      <c r="A51" s="38" t="s">
        <v>104</v>
      </c>
      <c r="B51" s="31" t="s">
        <v>69</v>
      </c>
      <c r="C51" s="31" t="s">
        <v>70</v>
      </c>
      <c r="D51" s="31"/>
      <c r="E51" s="31"/>
      <c r="F51" s="31"/>
    </row>
    <row r="52" spans="1:6" s="30" customFormat="1" ht="28.5" customHeight="1">
      <c r="A52" s="38" t="s">
        <v>105</v>
      </c>
      <c r="B52" s="31" t="s">
        <v>69</v>
      </c>
      <c r="C52" s="31" t="s">
        <v>71</v>
      </c>
      <c r="D52" s="31" t="s">
        <v>70</v>
      </c>
      <c r="E52" s="31" t="s">
        <v>72</v>
      </c>
      <c r="F52" s="31"/>
    </row>
    <row r="53" spans="1:6" s="30" customFormat="1" ht="28.5" customHeight="1">
      <c r="A53" s="38" t="s">
        <v>106</v>
      </c>
      <c r="B53" s="31" t="s">
        <v>73</v>
      </c>
      <c r="C53" s="31" t="s">
        <v>74</v>
      </c>
      <c r="D53" s="31" t="s">
        <v>75</v>
      </c>
      <c r="E53" s="31"/>
      <c r="F53" s="31"/>
    </row>
    <row r="54" spans="1:6" s="30" customFormat="1" ht="28.5" customHeight="1">
      <c r="A54" s="38" t="s">
        <v>107</v>
      </c>
      <c r="B54" s="31" t="s">
        <v>69</v>
      </c>
      <c r="C54" s="31"/>
      <c r="D54" s="31"/>
      <c r="E54" s="31"/>
      <c r="F54" s="31"/>
    </row>
    <row r="55" spans="1:6" s="30" customFormat="1" ht="28.5" customHeight="1">
      <c r="A55" s="38" t="s">
        <v>108</v>
      </c>
      <c r="B55" s="31" t="s">
        <v>69</v>
      </c>
      <c r="C55" s="31"/>
      <c r="D55" s="31"/>
      <c r="E55" s="31"/>
      <c r="F55" s="31"/>
    </row>
    <row r="56" spans="1:6" s="30" customFormat="1" ht="28.5" customHeight="1">
      <c r="A56" s="38" t="s">
        <v>91</v>
      </c>
      <c r="B56" s="31" t="s">
        <v>76</v>
      </c>
      <c r="C56" s="31"/>
      <c r="D56" s="31"/>
      <c r="E56" s="31"/>
      <c r="F56" s="31"/>
    </row>
    <row r="57" spans="1:6" s="30" customFormat="1" ht="28.5" customHeight="1">
      <c r="A57" s="38" t="s">
        <v>109</v>
      </c>
      <c r="B57" s="31" t="s">
        <v>69</v>
      </c>
      <c r="C57" s="31"/>
      <c r="D57" s="31"/>
      <c r="E57" s="31"/>
      <c r="F57" s="31"/>
    </row>
    <row r="58" spans="1:6" s="30" customFormat="1" ht="28.5" customHeight="1">
      <c r="A58" s="38" t="s">
        <v>110</v>
      </c>
      <c r="B58" s="31" t="s">
        <v>69</v>
      </c>
      <c r="C58" s="31" t="s">
        <v>71</v>
      </c>
      <c r="D58" s="31"/>
      <c r="E58" s="31"/>
      <c r="F58" s="31"/>
    </row>
    <row r="59" spans="1:6" s="30" customFormat="1" ht="28.5" customHeight="1">
      <c r="A59" s="38" t="s">
        <v>20</v>
      </c>
      <c r="B59" s="31" t="s">
        <v>69</v>
      </c>
      <c r="C59" s="31"/>
      <c r="D59" s="31"/>
      <c r="E59" s="31"/>
      <c r="F59" s="31"/>
    </row>
    <row r="60" spans="1:6" s="30" customFormat="1" ht="36">
      <c r="A60" s="38" t="s">
        <v>189</v>
      </c>
      <c r="B60" s="31" t="s">
        <v>77</v>
      </c>
      <c r="C60" s="31"/>
      <c r="D60" s="31"/>
      <c r="E60" s="31"/>
      <c r="F60" s="31"/>
    </row>
    <row r="61" spans="1:6" s="30" customFormat="1" ht="36">
      <c r="A61" s="38" t="s">
        <v>193</v>
      </c>
      <c r="B61" s="31" t="s">
        <v>77</v>
      </c>
      <c r="C61" s="31"/>
      <c r="D61" s="31"/>
      <c r="E61" s="31"/>
      <c r="F61" s="31"/>
    </row>
    <row r="62" spans="1:6" s="30" customFormat="1" ht="28.5" customHeight="1">
      <c r="A62" s="38" t="s">
        <v>111</v>
      </c>
      <c r="B62" s="31" t="s">
        <v>78</v>
      </c>
      <c r="C62" s="31"/>
      <c r="D62" s="31"/>
      <c r="E62" s="31"/>
      <c r="F62" s="31"/>
    </row>
    <row r="63" spans="1:6" s="30" customFormat="1" ht="28.5" customHeight="1">
      <c r="A63" s="38" t="s">
        <v>112</v>
      </c>
      <c r="B63" s="31" t="s">
        <v>78</v>
      </c>
      <c r="C63" s="31"/>
      <c r="D63" s="31"/>
      <c r="E63" s="31"/>
      <c r="F63" s="31"/>
    </row>
    <row r="64" spans="1:6" s="30" customFormat="1" ht="28.5" customHeight="1">
      <c r="A64" s="38" t="s">
        <v>79</v>
      </c>
      <c r="B64" s="31" t="s">
        <v>80</v>
      </c>
      <c r="C64" s="31"/>
      <c r="D64" s="31"/>
      <c r="E64" s="31"/>
      <c r="F64" s="31"/>
    </row>
    <row r="65" spans="1:6" s="30" customFormat="1" ht="24">
      <c r="A65" s="38" t="s">
        <v>113</v>
      </c>
      <c r="B65" s="31" t="s">
        <v>78</v>
      </c>
      <c r="C65" s="31"/>
      <c r="D65" s="31"/>
      <c r="E65" s="31"/>
      <c r="F65" s="31"/>
    </row>
    <row r="66" spans="1:6" s="30" customFormat="1" ht="24" customHeight="1">
      <c r="A66" s="38" t="s">
        <v>481</v>
      </c>
      <c r="B66" s="31" t="s">
        <v>480</v>
      </c>
      <c r="C66" s="31"/>
      <c r="D66" s="31"/>
      <c r="E66" s="31"/>
      <c r="F66" s="31"/>
    </row>
    <row r="67" spans="1:6" s="30" customFormat="1" ht="28.5" customHeight="1">
      <c r="A67" s="38" t="s">
        <v>94</v>
      </c>
      <c r="B67" s="31" t="s">
        <v>81</v>
      </c>
      <c r="C67" s="31"/>
      <c r="D67" s="31"/>
      <c r="E67" s="31"/>
      <c r="F67" s="31"/>
    </row>
    <row r="68" spans="1:6" s="30" customFormat="1" ht="28.5" customHeight="1">
      <c r="A68" s="38" t="s">
        <v>96</v>
      </c>
      <c r="B68" s="31" t="s">
        <v>69</v>
      </c>
      <c r="C68" s="31"/>
      <c r="D68" s="31"/>
      <c r="E68" s="31"/>
      <c r="F68" s="31"/>
    </row>
    <row r="69" spans="1:6" s="30" customFormat="1" ht="28.5" customHeight="1">
      <c r="A69" s="38" t="s">
        <v>97</v>
      </c>
      <c r="B69" s="31" t="s">
        <v>82</v>
      </c>
      <c r="C69" s="31"/>
      <c r="D69" s="31"/>
      <c r="E69" s="31"/>
      <c r="F69" s="31"/>
    </row>
    <row r="70" spans="1:6" s="30" customFormat="1" ht="28.5" customHeight="1">
      <c r="A70" s="38" t="s">
        <v>98</v>
      </c>
      <c r="B70" s="31" t="s">
        <v>83</v>
      </c>
      <c r="C70" s="31"/>
      <c r="D70" s="31"/>
      <c r="E70" s="31"/>
      <c r="F70" s="31"/>
    </row>
    <row r="71" spans="1:6" s="30" customFormat="1" ht="28.5" customHeight="1">
      <c r="A71" s="38" t="s">
        <v>99</v>
      </c>
      <c r="B71" s="31" t="s">
        <v>84</v>
      </c>
      <c r="C71" s="31"/>
      <c r="D71" s="31"/>
      <c r="E71" s="31"/>
      <c r="F71" s="31"/>
    </row>
    <row r="72" spans="1:6" s="30" customFormat="1" ht="28.5" customHeight="1">
      <c r="A72" s="38" t="s">
        <v>101</v>
      </c>
      <c r="B72" s="31" t="s">
        <v>174</v>
      </c>
      <c r="C72" s="31" t="s">
        <v>85</v>
      </c>
      <c r="D72" s="31"/>
      <c r="E72" s="31"/>
      <c r="F72" s="31"/>
    </row>
    <row r="73" spans="1:6" ht="28.5" customHeight="1">
      <c r="A73" s="51" t="s">
        <v>178</v>
      </c>
      <c r="B73" s="31" t="s">
        <v>469</v>
      </c>
      <c r="C73" s="31"/>
      <c r="D73" s="31"/>
      <c r="E73" s="31"/>
      <c r="F73" s="31"/>
    </row>
  </sheetData>
  <customSheetViews>
    <customSheetView guid="{9B008D34-F000-412D-B848-95502D7DC370}" fitToPage="1" state="hidden">
      <pane xSplit="1" ySplit="2" topLeftCell="B3" activePane="bottomRight" state="frozen"/>
      <selection pane="bottomRight" activeCell="L28" sqref="L28"/>
      <pageMargins left="0.59055118110236227" right="0.59055118110236227" top="0.59055118110236227" bottom="0.59055118110236227" header="0.39370078740157483" footer="0.39370078740157483"/>
      <printOptions horizontalCentered="1"/>
      <pageSetup paperSize="9" scale="38" fitToHeight="0" orientation="portrait" blackAndWhite="1" r:id="rId1"/>
    </customSheetView>
  </customSheetViews>
  <phoneticPr fontId="2"/>
  <printOptions horizontalCentered="1"/>
  <pageMargins left="0.59055118110236227" right="0.59055118110236227" top="0.59055118110236227" bottom="0.59055118110236227" header="0.39370078740157483" footer="0.39370078740157483"/>
  <pageSetup paperSize="9" scale="38" fitToHeight="0" orientation="portrait" blackAndWhite="1"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F104"/>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ColWidth="9" defaultRowHeight="28.5" customHeight="1"/>
  <cols>
    <col min="1" max="1" width="23.75" style="50" customWidth="1"/>
    <col min="2" max="3" width="26.875" style="50" customWidth="1"/>
    <col min="4" max="6" width="13.375" style="50" customWidth="1"/>
    <col min="7" max="16384" width="9" style="50"/>
  </cols>
  <sheetData>
    <row r="1" spans="1:6" ht="28.5" customHeight="1">
      <c r="C1" s="52"/>
      <c r="E1" s="52"/>
    </row>
    <row r="2" spans="1:6" ht="28.5" customHeight="1">
      <c r="A2" s="31" t="s">
        <v>118</v>
      </c>
      <c r="B2" s="31" t="s">
        <v>119</v>
      </c>
      <c r="C2" s="48" t="s">
        <v>120</v>
      </c>
      <c r="D2" s="31" t="s">
        <v>121</v>
      </c>
      <c r="E2" s="31" t="s">
        <v>122</v>
      </c>
      <c r="F2" s="31" t="s">
        <v>123</v>
      </c>
    </row>
    <row r="3" spans="1:6" s="30" customFormat="1" ht="28.5" customHeight="1">
      <c r="A3" s="32" t="s">
        <v>55</v>
      </c>
      <c r="B3" s="40" t="s">
        <v>87</v>
      </c>
      <c r="D3" s="61">
        <v>0.33333333333333331</v>
      </c>
      <c r="E3" s="61">
        <v>0.66666666666666663</v>
      </c>
      <c r="F3" s="61">
        <v>0.5</v>
      </c>
    </row>
    <row r="4" spans="1:6" s="30" customFormat="1" ht="28.5" customHeight="1">
      <c r="A4" s="62"/>
      <c r="B4" s="40" t="s">
        <v>89</v>
      </c>
      <c r="D4" s="61">
        <v>0.33333333333333331</v>
      </c>
      <c r="E4" s="61">
        <v>0.66666666666666663</v>
      </c>
      <c r="F4" s="61">
        <v>0.5</v>
      </c>
    </row>
    <row r="5" spans="1:6" s="30" customFormat="1" ht="28.5" customHeight="1">
      <c r="A5" s="62"/>
      <c r="B5" s="40" t="s">
        <v>164</v>
      </c>
      <c r="D5" s="61">
        <v>0.33333333333333331</v>
      </c>
      <c r="E5" s="61">
        <v>0.66666666666666663</v>
      </c>
      <c r="F5" s="61">
        <v>0.5</v>
      </c>
    </row>
    <row r="6" spans="1:6" s="30" customFormat="1" ht="28.5" customHeight="1">
      <c r="A6" s="62"/>
      <c r="B6" s="32" t="s">
        <v>86</v>
      </c>
      <c r="C6" s="31" t="s">
        <v>63</v>
      </c>
      <c r="D6" s="61">
        <v>0.33333333333333331</v>
      </c>
      <c r="E6" s="61">
        <v>0.66666666666666663</v>
      </c>
      <c r="F6" s="61">
        <v>0.5</v>
      </c>
    </row>
    <row r="7" spans="1:6" s="30" customFormat="1" ht="28.5" customHeight="1">
      <c r="A7" s="62"/>
      <c r="B7" s="53"/>
      <c r="C7" s="31" t="s">
        <v>64</v>
      </c>
      <c r="D7" s="61">
        <v>0.33333333333333331</v>
      </c>
      <c r="E7" s="61">
        <v>0.66666666666666663</v>
      </c>
      <c r="F7" s="61">
        <v>0.5</v>
      </c>
    </row>
    <row r="8" spans="1:6" s="30" customFormat="1" ht="28.5" customHeight="1">
      <c r="A8" s="62"/>
      <c r="B8" s="40" t="s">
        <v>93</v>
      </c>
      <c r="D8" s="61">
        <v>0.33333333333333331</v>
      </c>
      <c r="E8" s="63" t="s">
        <v>469</v>
      </c>
      <c r="F8" s="63" t="s">
        <v>469</v>
      </c>
    </row>
    <row r="9" spans="1:6" s="30" customFormat="1" ht="28.5" customHeight="1">
      <c r="A9" s="62"/>
      <c r="B9" s="40" t="s">
        <v>166</v>
      </c>
      <c r="D9" s="61">
        <v>0.5</v>
      </c>
      <c r="E9" s="63" t="s">
        <v>469</v>
      </c>
      <c r="F9" s="63" t="s">
        <v>469</v>
      </c>
    </row>
    <row r="10" spans="1:6" s="30" customFormat="1" ht="28.5" customHeight="1">
      <c r="A10" s="62"/>
      <c r="B10" s="40" t="s">
        <v>95</v>
      </c>
      <c r="D10" s="61">
        <v>0.5</v>
      </c>
      <c r="E10" s="63" t="s">
        <v>469</v>
      </c>
      <c r="F10" s="63" t="s">
        <v>469</v>
      </c>
    </row>
    <row r="11" spans="1:6" s="30" customFormat="1" ht="28.5" customHeight="1">
      <c r="A11" s="62"/>
      <c r="B11" s="40" t="s">
        <v>187</v>
      </c>
      <c r="D11" s="61">
        <v>0.5</v>
      </c>
      <c r="E11" s="63" t="s">
        <v>469</v>
      </c>
      <c r="F11" s="63" t="s">
        <v>469</v>
      </c>
    </row>
    <row r="12" spans="1:6" s="30" customFormat="1" ht="36">
      <c r="A12" s="62"/>
      <c r="B12" s="40" t="s">
        <v>188</v>
      </c>
      <c r="D12" s="61">
        <v>0.33333333333333331</v>
      </c>
      <c r="E12" s="63" t="s">
        <v>469</v>
      </c>
      <c r="F12" s="63" t="s">
        <v>469</v>
      </c>
    </row>
    <row r="13" spans="1:6" s="30" customFormat="1" ht="28.5" customHeight="1">
      <c r="A13" s="62"/>
      <c r="B13" s="40" t="s">
        <v>168</v>
      </c>
      <c r="D13" s="61">
        <v>0.5</v>
      </c>
      <c r="E13" s="63" t="s">
        <v>469</v>
      </c>
      <c r="F13" s="63" t="s">
        <v>469</v>
      </c>
    </row>
    <row r="14" spans="1:6" s="30" customFormat="1" ht="28.5" customHeight="1">
      <c r="A14" s="62"/>
      <c r="B14" s="40" t="s">
        <v>170</v>
      </c>
      <c r="D14" s="61">
        <v>0.33333333333333331</v>
      </c>
      <c r="E14" s="63" t="s">
        <v>469</v>
      </c>
      <c r="F14" s="63" t="s">
        <v>469</v>
      </c>
    </row>
    <row r="15" spans="1:6" s="30" customFormat="1" ht="28.5" customHeight="1">
      <c r="A15" s="33" t="s">
        <v>56</v>
      </c>
      <c r="B15" s="33" t="s">
        <v>88</v>
      </c>
      <c r="C15" s="31" t="s">
        <v>65</v>
      </c>
      <c r="D15" s="61">
        <v>0.33333333333333331</v>
      </c>
      <c r="E15" s="63" t="s">
        <v>469</v>
      </c>
      <c r="F15" s="63" t="s">
        <v>469</v>
      </c>
    </row>
    <row r="16" spans="1:6" s="30" customFormat="1" ht="28.5" customHeight="1">
      <c r="A16" s="55"/>
      <c r="B16" s="54"/>
      <c r="C16" s="31" t="s">
        <v>66</v>
      </c>
      <c r="D16" s="61">
        <v>0.5</v>
      </c>
      <c r="E16" s="63" t="s">
        <v>469</v>
      </c>
      <c r="F16" s="63" t="s">
        <v>469</v>
      </c>
    </row>
    <row r="17" spans="1:6" s="30" customFormat="1" ht="28.5" customHeight="1">
      <c r="A17" s="62"/>
      <c r="B17" s="33" t="s">
        <v>90</v>
      </c>
      <c r="C17" s="31" t="s">
        <v>172</v>
      </c>
      <c r="D17" s="61">
        <v>0.33333333333333331</v>
      </c>
      <c r="E17" s="63" t="s">
        <v>469</v>
      </c>
      <c r="F17" s="63" t="s">
        <v>469</v>
      </c>
    </row>
    <row r="18" spans="1:6" s="30" customFormat="1" ht="28.5" customHeight="1">
      <c r="A18" s="62"/>
      <c r="B18" s="55"/>
      <c r="C18" s="31" t="s">
        <v>67</v>
      </c>
      <c r="D18" s="61">
        <v>0.33333333333333331</v>
      </c>
      <c r="E18" s="63" t="s">
        <v>469</v>
      </c>
      <c r="F18" s="63" t="s">
        <v>469</v>
      </c>
    </row>
    <row r="19" spans="1:6" s="30" customFormat="1" ht="28.5" customHeight="1">
      <c r="A19" s="62"/>
      <c r="B19" s="55"/>
      <c r="C19" s="31" t="s">
        <v>478</v>
      </c>
      <c r="D19" s="61">
        <v>0.33333333333333298</v>
      </c>
      <c r="E19" s="63" t="s">
        <v>469</v>
      </c>
      <c r="F19" s="63" t="s">
        <v>469</v>
      </c>
    </row>
    <row r="20" spans="1:6" s="64" customFormat="1" ht="28.5" customHeight="1">
      <c r="A20" s="62"/>
      <c r="B20" s="55"/>
      <c r="C20" s="31" t="s">
        <v>68</v>
      </c>
      <c r="D20" s="61">
        <v>0.33333333333333298</v>
      </c>
      <c r="E20" s="63" t="s">
        <v>469</v>
      </c>
      <c r="F20" s="63" t="s">
        <v>469</v>
      </c>
    </row>
    <row r="21" spans="1:6" s="64" customFormat="1" ht="28.5" customHeight="1">
      <c r="A21" s="62"/>
      <c r="B21" s="54"/>
      <c r="C21" s="31" t="s">
        <v>116</v>
      </c>
      <c r="D21" s="61">
        <v>0.33333333333333298</v>
      </c>
      <c r="E21" s="63" t="s">
        <v>469</v>
      </c>
      <c r="F21" s="63" t="s">
        <v>469</v>
      </c>
    </row>
    <row r="22" spans="1:6" s="64" customFormat="1" ht="28.5" customHeight="1">
      <c r="A22" s="62"/>
      <c r="B22" s="33" t="s">
        <v>477</v>
      </c>
      <c r="C22" s="31" t="s">
        <v>114</v>
      </c>
      <c r="D22" s="61">
        <v>0.5</v>
      </c>
      <c r="E22" s="63" t="s">
        <v>469</v>
      </c>
      <c r="F22" s="63" t="s">
        <v>469</v>
      </c>
    </row>
    <row r="23" spans="1:6" s="30" customFormat="1" ht="28.5" customHeight="1">
      <c r="A23" s="62"/>
      <c r="B23" s="54"/>
      <c r="C23" s="31" t="s">
        <v>115</v>
      </c>
      <c r="D23" s="61">
        <v>0.33333333333333298</v>
      </c>
      <c r="E23" s="63" t="s">
        <v>469</v>
      </c>
      <c r="F23" s="63" t="s">
        <v>469</v>
      </c>
    </row>
    <row r="24" spans="1:6" s="30" customFormat="1" ht="28.5" customHeight="1">
      <c r="A24" s="34" t="s">
        <v>57</v>
      </c>
      <c r="B24" s="42" t="s">
        <v>18</v>
      </c>
      <c r="D24" s="61" t="s">
        <v>195</v>
      </c>
      <c r="E24" s="63" t="s">
        <v>469</v>
      </c>
      <c r="F24" s="63" t="s">
        <v>469</v>
      </c>
    </row>
    <row r="25" spans="1:6" s="30" customFormat="1" ht="28.5" customHeight="1">
      <c r="A25" s="62"/>
      <c r="B25" s="42" t="s">
        <v>19</v>
      </c>
      <c r="D25" s="61" t="s">
        <v>195</v>
      </c>
      <c r="E25" s="63" t="s">
        <v>469</v>
      </c>
      <c r="F25" s="63" t="s">
        <v>469</v>
      </c>
    </row>
    <row r="26" spans="1:6" s="30" customFormat="1" ht="28.5" customHeight="1">
      <c r="A26" s="62"/>
      <c r="B26" s="42" t="s">
        <v>474</v>
      </c>
      <c r="D26" s="61" t="s">
        <v>195</v>
      </c>
      <c r="E26" s="63" t="s">
        <v>469</v>
      </c>
      <c r="F26" s="63" t="s">
        <v>469</v>
      </c>
    </row>
    <row r="27" spans="1:6" s="30" customFormat="1" ht="28.5" customHeight="1">
      <c r="A27" s="35" t="s">
        <v>58</v>
      </c>
      <c r="B27" s="35" t="s">
        <v>476</v>
      </c>
      <c r="D27" s="61" t="s">
        <v>195</v>
      </c>
      <c r="E27" s="63" t="s">
        <v>469</v>
      </c>
      <c r="F27" s="63" t="s">
        <v>469</v>
      </c>
    </row>
    <row r="28" spans="1:6" s="30" customFormat="1" ht="28.5" customHeight="1">
      <c r="A28" s="36" t="s">
        <v>59</v>
      </c>
      <c r="B28" s="36" t="s">
        <v>469</v>
      </c>
      <c r="D28" s="61">
        <v>0.5</v>
      </c>
      <c r="E28" s="63" t="s">
        <v>469</v>
      </c>
      <c r="F28" s="63" t="s">
        <v>469</v>
      </c>
    </row>
    <row r="29" spans="1:6" s="30" customFormat="1" ht="28.5" customHeight="1">
      <c r="A29" s="37" t="s">
        <v>60</v>
      </c>
      <c r="B29" s="37" t="s">
        <v>182</v>
      </c>
      <c r="D29" s="61">
        <v>0.5</v>
      </c>
      <c r="E29" s="63" t="s">
        <v>469</v>
      </c>
      <c r="F29" s="63" t="s">
        <v>469</v>
      </c>
    </row>
    <row r="30" spans="1:6" s="30" customFormat="1" ht="28.5" customHeight="1">
      <c r="A30" s="57" t="s">
        <v>61</v>
      </c>
      <c r="B30" s="38" t="s">
        <v>102</v>
      </c>
      <c r="C30" s="31" t="s">
        <v>78</v>
      </c>
      <c r="D30" s="61">
        <v>0.33333333333333331</v>
      </c>
      <c r="E30" s="61">
        <v>0.66666666666666663</v>
      </c>
      <c r="F30" s="61">
        <v>0.5</v>
      </c>
    </row>
    <row r="31" spans="1:6" s="30" customFormat="1" ht="28.5" customHeight="1">
      <c r="A31" s="62"/>
      <c r="B31" s="38" t="s">
        <v>103</v>
      </c>
      <c r="C31" s="31" t="s">
        <v>69</v>
      </c>
      <c r="D31" s="61">
        <v>0.33333333333333331</v>
      </c>
      <c r="E31" s="61">
        <v>0.66666666666666663</v>
      </c>
      <c r="F31" s="61">
        <v>0.5</v>
      </c>
    </row>
    <row r="32" spans="1:6" s="30" customFormat="1" ht="28.5" customHeight="1">
      <c r="A32" s="62"/>
      <c r="B32" s="57" t="s">
        <v>104</v>
      </c>
      <c r="C32" s="31" t="s">
        <v>69</v>
      </c>
      <c r="D32" s="61">
        <v>0.33333333333333331</v>
      </c>
      <c r="E32" s="61">
        <v>0.66666666666666663</v>
      </c>
      <c r="F32" s="61">
        <v>0.5</v>
      </c>
    </row>
    <row r="33" spans="1:6" s="30" customFormat="1" ht="28.5" customHeight="1">
      <c r="A33" s="62"/>
      <c r="B33" s="58"/>
      <c r="C33" s="31" t="s">
        <v>70</v>
      </c>
      <c r="D33" s="61">
        <v>0.33333333333333331</v>
      </c>
      <c r="E33" s="61">
        <v>0.66666666666666663</v>
      </c>
      <c r="F33" s="61">
        <v>0.5</v>
      </c>
    </row>
    <row r="34" spans="1:6" s="30" customFormat="1" ht="28.5" customHeight="1">
      <c r="A34" s="62"/>
      <c r="B34" s="57" t="s">
        <v>105</v>
      </c>
      <c r="C34" s="31" t="s">
        <v>69</v>
      </c>
      <c r="D34" s="61">
        <v>0.33333333333333331</v>
      </c>
      <c r="E34" s="61">
        <v>0.66666666666666663</v>
      </c>
      <c r="F34" s="61">
        <v>0.5</v>
      </c>
    </row>
    <row r="35" spans="1:6" s="30" customFormat="1" ht="28.5" customHeight="1">
      <c r="A35" s="62"/>
      <c r="B35" s="59"/>
      <c r="C35" s="31" t="s">
        <v>71</v>
      </c>
      <c r="D35" s="61">
        <v>0.33333333333333331</v>
      </c>
      <c r="E35" s="61">
        <v>0.66666666666666663</v>
      </c>
      <c r="F35" s="61">
        <v>0.5</v>
      </c>
    </row>
    <row r="36" spans="1:6" s="30" customFormat="1" ht="28.5" customHeight="1">
      <c r="A36" s="62"/>
      <c r="B36" s="59"/>
      <c r="C36" s="31" t="s">
        <v>70</v>
      </c>
      <c r="D36" s="61">
        <v>0.33333333333333331</v>
      </c>
      <c r="E36" s="61">
        <v>0.66666666666666663</v>
      </c>
      <c r="F36" s="61">
        <v>0.5</v>
      </c>
    </row>
    <row r="37" spans="1:6" s="30" customFormat="1" ht="28.5" customHeight="1">
      <c r="A37" s="62"/>
      <c r="B37" s="58"/>
      <c r="C37" s="31" t="s">
        <v>72</v>
      </c>
      <c r="D37" s="61">
        <v>0.33333333333333331</v>
      </c>
      <c r="E37" s="61">
        <v>0.66666666666666663</v>
      </c>
      <c r="F37" s="61">
        <v>0.5</v>
      </c>
    </row>
    <row r="38" spans="1:6" s="30" customFormat="1" ht="28.5" customHeight="1">
      <c r="A38" s="62"/>
      <c r="B38" s="57" t="s">
        <v>106</v>
      </c>
      <c r="C38" s="31" t="s">
        <v>73</v>
      </c>
      <c r="D38" s="61">
        <v>0.33333333333333331</v>
      </c>
      <c r="E38" s="61">
        <v>0.66666666666666663</v>
      </c>
      <c r="F38" s="61">
        <v>0.5</v>
      </c>
    </row>
    <row r="39" spans="1:6" s="30" customFormat="1" ht="28.5" customHeight="1">
      <c r="A39" s="62"/>
      <c r="B39" s="59"/>
      <c r="C39" s="31" t="s">
        <v>74</v>
      </c>
      <c r="D39" s="61">
        <v>0.33333333333333331</v>
      </c>
      <c r="E39" s="61">
        <v>0.66666666666666663</v>
      </c>
      <c r="F39" s="61">
        <v>0.5</v>
      </c>
    </row>
    <row r="40" spans="1:6" s="30" customFormat="1" ht="28.5" customHeight="1">
      <c r="A40" s="62"/>
      <c r="B40" s="58"/>
      <c r="C40" s="31" t="s">
        <v>75</v>
      </c>
      <c r="D40" s="61">
        <v>0.33333333333333331</v>
      </c>
      <c r="E40" s="61">
        <v>0.66666666666666663</v>
      </c>
      <c r="F40" s="61">
        <v>0.5</v>
      </c>
    </row>
    <row r="41" spans="1:6" s="30" customFormat="1" ht="28.5" customHeight="1">
      <c r="A41" s="62"/>
      <c r="B41" s="38" t="s">
        <v>107</v>
      </c>
      <c r="C41" s="31" t="s">
        <v>69</v>
      </c>
      <c r="D41" s="61">
        <v>0.33333333333333331</v>
      </c>
      <c r="E41" s="61">
        <v>0.66666666666666696</v>
      </c>
      <c r="F41" s="61">
        <v>0.5</v>
      </c>
    </row>
    <row r="42" spans="1:6" s="30" customFormat="1" ht="28.5" customHeight="1">
      <c r="A42" s="62"/>
      <c r="B42" s="38" t="s">
        <v>108</v>
      </c>
      <c r="C42" s="31" t="s">
        <v>69</v>
      </c>
      <c r="D42" s="61">
        <v>0.33333333333333331</v>
      </c>
      <c r="E42" s="63" t="s">
        <v>469</v>
      </c>
      <c r="F42" s="63" t="s">
        <v>469</v>
      </c>
    </row>
    <row r="43" spans="1:6" s="30" customFormat="1" ht="28.5" customHeight="1">
      <c r="A43" s="62"/>
      <c r="B43" s="38" t="s">
        <v>91</v>
      </c>
      <c r="C43" s="31" t="s">
        <v>76</v>
      </c>
      <c r="D43" s="61">
        <v>0.5</v>
      </c>
      <c r="E43" s="61">
        <v>0.75</v>
      </c>
      <c r="F43" s="61">
        <v>0.66666666666666663</v>
      </c>
    </row>
    <row r="44" spans="1:6" s="30" customFormat="1" ht="28.5" customHeight="1">
      <c r="A44" s="62"/>
      <c r="B44" s="38" t="s">
        <v>109</v>
      </c>
      <c r="C44" s="31" t="s">
        <v>69</v>
      </c>
      <c r="D44" s="61">
        <v>0.33333333333333331</v>
      </c>
      <c r="E44" s="61">
        <v>0.66666666666666696</v>
      </c>
      <c r="F44" s="61">
        <v>0.5</v>
      </c>
    </row>
    <row r="45" spans="1:6" s="30" customFormat="1" ht="28.5" customHeight="1">
      <c r="A45" s="62"/>
      <c r="B45" s="57" t="s">
        <v>110</v>
      </c>
      <c r="C45" s="31" t="s">
        <v>69</v>
      </c>
      <c r="D45" s="61">
        <v>0.33333333333333331</v>
      </c>
      <c r="E45" s="61">
        <v>0.66666666666666696</v>
      </c>
      <c r="F45" s="61">
        <v>0.5</v>
      </c>
    </row>
    <row r="46" spans="1:6" s="30" customFormat="1" ht="28.5" customHeight="1">
      <c r="A46" s="62"/>
      <c r="B46" s="58"/>
      <c r="C46" s="31" t="s">
        <v>71</v>
      </c>
      <c r="D46" s="61">
        <v>0.33333333333333331</v>
      </c>
      <c r="E46" s="61">
        <v>0.66666666666666696</v>
      </c>
      <c r="F46" s="61">
        <v>0.5</v>
      </c>
    </row>
    <row r="47" spans="1:6" s="30" customFormat="1" ht="28.5" customHeight="1">
      <c r="A47" s="62"/>
      <c r="B47" s="38" t="s">
        <v>20</v>
      </c>
      <c r="C47" s="31" t="s">
        <v>69</v>
      </c>
      <c r="D47" s="61">
        <v>0.5</v>
      </c>
      <c r="E47" s="63" t="s">
        <v>469</v>
      </c>
      <c r="F47" s="63" t="s">
        <v>469</v>
      </c>
    </row>
    <row r="48" spans="1:6" s="30" customFormat="1" ht="28.5" customHeight="1">
      <c r="A48" s="62"/>
      <c r="B48" s="38" t="s">
        <v>189</v>
      </c>
      <c r="C48" s="31" t="s">
        <v>77</v>
      </c>
      <c r="D48" s="61">
        <v>0.33333333333333331</v>
      </c>
      <c r="E48" s="63" t="s">
        <v>469</v>
      </c>
      <c r="F48" s="63" t="s">
        <v>469</v>
      </c>
    </row>
    <row r="49" spans="1:6" s="30" customFormat="1" ht="28.5" customHeight="1">
      <c r="A49" s="62"/>
      <c r="B49" s="38" t="s">
        <v>191</v>
      </c>
      <c r="C49" s="31" t="s">
        <v>77</v>
      </c>
      <c r="D49" s="61">
        <v>0.33333333333333331</v>
      </c>
      <c r="E49" s="61">
        <v>0.66666666666666696</v>
      </c>
      <c r="F49" s="61">
        <v>0.5</v>
      </c>
    </row>
    <row r="50" spans="1:6" s="30" customFormat="1" ht="28.5" customHeight="1">
      <c r="A50" s="62"/>
      <c r="B50" s="38" t="s">
        <v>111</v>
      </c>
      <c r="C50" s="31" t="s">
        <v>78</v>
      </c>
      <c r="D50" s="61">
        <v>0.33333333333333331</v>
      </c>
      <c r="E50" s="61">
        <v>0.66666666666666696</v>
      </c>
      <c r="F50" s="61">
        <v>0.5</v>
      </c>
    </row>
    <row r="51" spans="1:6" s="30" customFormat="1" ht="28.5" customHeight="1">
      <c r="A51" s="62"/>
      <c r="B51" s="38" t="s">
        <v>112</v>
      </c>
      <c r="C51" s="31" t="s">
        <v>78</v>
      </c>
      <c r="D51" s="61">
        <v>0.33333333333333331</v>
      </c>
      <c r="E51" s="61">
        <v>0.66666666666666696</v>
      </c>
      <c r="F51" s="61">
        <v>0.5</v>
      </c>
    </row>
    <row r="52" spans="1:6" s="30" customFormat="1" ht="28.5" customHeight="1">
      <c r="A52" s="62"/>
      <c r="B52" s="38" t="s">
        <v>79</v>
      </c>
      <c r="C52" s="31" t="s">
        <v>80</v>
      </c>
      <c r="D52" s="61">
        <v>0.5</v>
      </c>
      <c r="E52" s="63" t="s">
        <v>469</v>
      </c>
      <c r="F52" s="63" t="s">
        <v>469</v>
      </c>
    </row>
    <row r="53" spans="1:6" s="30" customFormat="1" ht="28.5" customHeight="1">
      <c r="A53" s="62"/>
      <c r="B53" s="38" t="s">
        <v>113</v>
      </c>
      <c r="C53" s="31" t="s">
        <v>78</v>
      </c>
      <c r="D53" s="61">
        <v>0.5</v>
      </c>
      <c r="E53" s="63" t="s">
        <v>469</v>
      </c>
      <c r="F53" s="63" t="s">
        <v>469</v>
      </c>
    </row>
    <row r="54" spans="1:6" s="30" customFormat="1" ht="28.5" customHeight="1">
      <c r="A54" s="62"/>
      <c r="B54" s="38" t="s">
        <v>483</v>
      </c>
      <c r="C54" s="31" t="s">
        <v>479</v>
      </c>
      <c r="D54" s="61">
        <v>0.33333333333333331</v>
      </c>
      <c r="E54" s="61">
        <v>0.66666666666666696</v>
      </c>
      <c r="F54" s="61">
        <v>0.5</v>
      </c>
    </row>
    <row r="55" spans="1:6" s="30" customFormat="1" ht="28.5" customHeight="1">
      <c r="A55" s="62"/>
      <c r="B55" s="38" t="s">
        <v>94</v>
      </c>
      <c r="C55" s="31" t="s">
        <v>81</v>
      </c>
      <c r="D55" s="61">
        <v>0.33333333333333331</v>
      </c>
      <c r="E55" s="63" t="s">
        <v>469</v>
      </c>
      <c r="F55" s="63" t="s">
        <v>469</v>
      </c>
    </row>
    <row r="56" spans="1:6" s="30" customFormat="1" ht="28.5" customHeight="1">
      <c r="A56" s="62"/>
      <c r="B56" s="38" t="s">
        <v>96</v>
      </c>
      <c r="C56" s="31" t="s">
        <v>69</v>
      </c>
      <c r="D56" s="61">
        <v>0.5</v>
      </c>
      <c r="E56" s="63" t="s">
        <v>469</v>
      </c>
      <c r="F56" s="63" t="s">
        <v>469</v>
      </c>
    </row>
    <row r="57" spans="1:6" s="30" customFormat="1" ht="28.5" customHeight="1">
      <c r="A57" s="62"/>
      <c r="B57" s="38" t="s">
        <v>97</v>
      </c>
      <c r="C57" s="31" t="s">
        <v>82</v>
      </c>
      <c r="D57" s="61">
        <v>0.33333333333333331</v>
      </c>
      <c r="E57" s="61">
        <v>0.66666666666666696</v>
      </c>
      <c r="F57" s="61">
        <v>0.5</v>
      </c>
    </row>
    <row r="58" spans="1:6" s="30" customFormat="1" ht="28.5" customHeight="1">
      <c r="A58" s="62"/>
      <c r="B58" s="38" t="s">
        <v>98</v>
      </c>
      <c r="C58" s="31" t="s">
        <v>83</v>
      </c>
      <c r="D58" s="61">
        <v>0.33333333333333331</v>
      </c>
      <c r="E58" s="63" t="s">
        <v>469</v>
      </c>
      <c r="F58" s="63" t="s">
        <v>469</v>
      </c>
    </row>
    <row r="59" spans="1:6" s="30" customFormat="1" ht="28.5" customHeight="1">
      <c r="A59" s="62"/>
      <c r="B59" s="38" t="s">
        <v>99</v>
      </c>
      <c r="C59" s="31" t="s">
        <v>84</v>
      </c>
      <c r="D59" s="61">
        <v>0.5</v>
      </c>
      <c r="E59" s="63" t="s">
        <v>469</v>
      </c>
      <c r="F59" s="63" t="s">
        <v>469</v>
      </c>
    </row>
    <row r="60" spans="1:6" s="30" customFormat="1" ht="28.5" customHeight="1">
      <c r="A60" s="62"/>
      <c r="B60" s="57" t="s">
        <v>100</v>
      </c>
      <c r="C60" s="31" t="s">
        <v>173</v>
      </c>
      <c r="D60" s="61">
        <v>0.33333333333333331</v>
      </c>
      <c r="E60" s="61">
        <v>0.66666666666666696</v>
      </c>
      <c r="F60" s="61">
        <v>0.5</v>
      </c>
    </row>
    <row r="61" spans="1:6" s="30" customFormat="1" ht="28.5" customHeight="1">
      <c r="A61" s="65"/>
      <c r="B61" s="58"/>
      <c r="C61" s="31" t="s">
        <v>85</v>
      </c>
      <c r="D61" s="61">
        <v>0.33333333333333331</v>
      </c>
      <c r="E61" s="61">
        <v>0.66666666666666696</v>
      </c>
      <c r="F61" s="61">
        <v>0.5</v>
      </c>
    </row>
    <row r="62" spans="1:6" s="30" customFormat="1" ht="28.5" customHeight="1">
      <c r="A62" s="66" t="s">
        <v>176</v>
      </c>
      <c r="B62" s="51" t="s">
        <v>177</v>
      </c>
      <c r="C62" s="31"/>
      <c r="D62" s="61" t="s">
        <v>195</v>
      </c>
      <c r="E62" s="63" t="s">
        <v>469</v>
      </c>
      <c r="F62" s="63" t="s">
        <v>469</v>
      </c>
    </row>
    <row r="63" spans="1:6" ht="28.5" customHeight="1">
      <c r="A63" s="46"/>
      <c r="B63" s="46"/>
    </row>
    <row r="64" spans="1:6" ht="28.5" customHeight="1">
      <c r="A64" s="46"/>
      <c r="B64" s="46"/>
    </row>
    <row r="65" spans="1:2" ht="28.5" customHeight="1">
      <c r="A65" s="46"/>
      <c r="B65" s="46"/>
    </row>
    <row r="66" spans="1:2" ht="28.5" customHeight="1">
      <c r="A66" s="46"/>
      <c r="B66" s="46"/>
    </row>
    <row r="67" spans="1:2" ht="28.5" customHeight="1">
      <c r="A67" s="46"/>
      <c r="B67" s="46"/>
    </row>
    <row r="68" spans="1:2" ht="28.5" customHeight="1">
      <c r="A68" s="46"/>
      <c r="B68" s="46"/>
    </row>
    <row r="69" spans="1:2" ht="28.5" customHeight="1">
      <c r="A69" s="46"/>
      <c r="B69" s="46"/>
    </row>
    <row r="70" spans="1:2" ht="28.5" customHeight="1">
      <c r="A70" s="46"/>
      <c r="B70" s="46"/>
    </row>
    <row r="71" spans="1:2" ht="28.5" customHeight="1">
      <c r="A71" s="46"/>
      <c r="B71" s="46"/>
    </row>
    <row r="72" spans="1:2" ht="28.5" customHeight="1">
      <c r="A72" s="46"/>
      <c r="B72" s="46"/>
    </row>
    <row r="73" spans="1:2" ht="28.5" customHeight="1">
      <c r="A73" s="46"/>
      <c r="B73" s="46"/>
    </row>
    <row r="74" spans="1:2" ht="28.5" customHeight="1">
      <c r="A74" s="46"/>
      <c r="B74" s="46"/>
    </row>
    <row r="75" spans="1:2" ht="28.5" customHeight="1">
      <c r="A75" s="46"/>
      <c r="B75" s="46"/>
    </row>
    <row r="76" spans="1:2" ht="28.5" customHeight="1">
      <c r="A76" s="46"/>
      <c r="B76" s="46"/>
    </row>
    <row r="77" spans="1:2" ht="28.5" customHeight="1">
      <c r="A77" s="60"/>
      <c r="B77" s="60"/>
    </row>
    <row r="78" spans="1:2" ht="28.5" customHeight="1">
      <c r="A78" s="60"/>
      <c r="B78" s="60"/>
    </row>
    <row r="79" spans="1:2" ht="28.5" customHeight="1">
      <c r="A79" s="60"/>
      <c r="B79" s="60"/>
    </row>
    <row r="80" spans="1:2" ht="28.5" customHeight="1">
      <c r="A80" s="60"/>
      <c r="B80" s="60"/>
    </row>
    <row r="81" spans="1:2" ht="28.5" customHeight="1">
      <c r="A81" s="60"/>
      <c r="B81" s="60"/>
    </row>
    <row r="82" spans="1:2" ht="28.5" customHeight="1">
      <c r="A82" s="60"/>
      <c r="B82" s="60"/>
    </row>
    <row r="83" spans="1:2" ht="28.5" customHeight="1">
      <c r="A83" s="60"/>
      <c r="B83" s="60"/>
    </row>
    <row r="84" spans="1:2" ht="28.5" customHeight="1">
      <c r="A84" s="60"/>
      <c r="B84" s="60"/>
    </row>
    <row r="85" spans="1:2" ht="28.5" customHeight="1">
      <c r="A85" s="60"/>
      <c r="B85" s="60"/>
    </row>
    <row r="86" spans="1:2" ht="28.5" customHeight="1">
      <c r="A86" s="60"/>
      <c r="B86" s="60"/>
    </row>
    <row r="87" spans="1:2" ht="28.5" customHeight="1">
      <c r="A87" s="60"/>
      <c r="B87" s="60"/>
    </row>
    <row r="88" spans="1:2" ht="28.5" customHeight="1">
      <c r="A88" s="60"/>
      <c r="B88" s="60"/>
    </row>
    <row r="89" spans="1:2" ht="28.5" customHeight="1">
      <c r="A89" s="60"/>
      <c r="B89" s="60"/>
    </row>
    <row r="90" spans="1:2" ht="28.5" customHeight="1">
      <c r="A90" s="60"/>
      <c r="B90" s="60"/>
    </row>
    <row r="91" spans="1:2" ht="28.5" customHeight="1">
      <c r="A91" s="60"/>
      <c r="B91" s="60"/>
    </row>
    <row r="92" spans="1:2" ht="28.5" customHeight="1">
      <c r="A92" s="60"/>
      <c r="B92" s="60"/>
    </row>
    <row r="93" spans="1:2" ht="28.5" customHeight="1">
      <c r="A93" s="60"/>
      <c r="B93" s="60"/>
    </row>
    <row r="94" spans="1:2" ht="28.5" customHeight="1">
      <c r="A94" s="60"/>
      <c r="B94" s="60"/>
    </row>
    <row r="95" spans="1:2" ht="28.5" customHeight="1">
      <c r="A95" s="60"/>
      <c r="B95" s="60"/>
    </row>
    <row r="96" spans="1:2" ht="28.5" customHeight="1">
      <c r="A96" s="60"/>
      <c r="B96" s="60"/>
    </row>
    <row r="97" spans="1:2" ht="28.5" customHeight="1">
      <c r="A97" s="60"/>
      <c r="B97" s="60"/>
    </row>
    <row r="98" spans="1:2" ht="28.5" customHeight="1">
      <c r="A98" s="60"/>
      <c r="B98" s="60"/>
    </row>
    <row r="99" spans="1:2" ht="28.5" customHeight="1">
      <c r="A99" s="60"/>
      <c r="B99" s="60"/>
    </row>
    <row r="100" spans="1:2" ht="28.5" customHeight="1">
      <c r="A100" s="60"/>
      <c r="B100" s="60"/>
    </row>
    <row r="101" spans="1:2" ht="28.5" customHeight="1">
      <c r="A101" s="60"/>
      <c r="B101" s="60"/>
    </row>
    <row r="102" spans="1:2" ht="28.5" customHeight="1">
      <c r="A102" s="60"/>
      <c r="B102" s="60"/>
    </row>
    <row r="103" spans="1:2" ht="28.5" customHeight="1">
      <c r="A103" s="60"/>
      <c r="B103" s="60"/>
    </row>
    <row r="104" spans="1:2" ht="28.5" customHeight="1">
      <c r="A104" s="60"/>
      <c r="B104" s="60"/>
    </row>
  </sheetData>
  <autoFilter ref="A2:F62" xr:uid="{00000000-0009-0000-0000-00001F000000}"/>
  <customSheetViews>
    <customSheetView guid="{9B008D34-F000-412D-B848-95502D7DC370}" fitToPage="1" showAutoFilter="1" state="hidden">
      <pane xSplit="2" ySplit="2" topLeftCell="C51" activePane="bottomRight" state="frozen"/>
      <selection pane="bottomRight" activeCell="L51" sqref="L51"/>
      <pageMargins left="0.59055118110236227" right="0.59055118110236227" top="0.59055118110236227" bottom="0.59055118110236227" header="0.39370078740157483" footer="0.31496062992125984"/>
      <printOptions horizontalCentered="1"/>
      <pageSetup paperSize="9" scale="78" fitToHeight="0" orientation="portrait" blackAndWhite="1" r:id="rId1"/>
      <autoFilter ref="A2:F62" xr:uid="{DBAF951B-4B89-46AE-BD76-C0DC9A462015}"/>
    </customSheetView>
  </customSheetViews>
  <phoneticPr fontId="2"/>
  <printOptions horizontalCentered="1"/>
  <pageMargins left="0.59055118110236227" right="0.59055118110236227" top="0.59055118110236227" bottom="0.59055118110236227" header="0.39370078740157483" footer="0.31496062992125984"/>
  <pageSetup paperSize="9" scale="78" fitToHeight="0" orientation="portrait" blackAndWhite="1"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J68"/>
  <sheetViews>
    <sheetView view="pageBreakPreview" zoomScale="70" zoomScaleNormal="70" zoomScaleSheetLayoutView="70" workbookViewId="0">
      <selection activeCell="L28" sqref="L28"/>
    </sheetView>
  </sheetViews>
  <sheetFormatPr defaultRowHeight="13.5" outlineLevelCol="1"/>
  <cols>
    <col min="1" max="1" width="25.5" style="161" customWidth="1"/>
    <col min="2" max="2" width="39" customWidth="1"/>
    <col min="3" max="4" width="36.625" style="270" hidden="1" customWidth="1" outlineLevel="1"/>
    <col min="5" max="5" width="51.625" customWidth="1" collapsed="1"/>
    <col min="6" max="6" width="37.375" customWidth="1"/>
    <col min="7" max="7" width="19.875" style="169" hidden="1" customWidth="1" outlineLevel="1"/>
    <col min="8" max="8" width="9.625" bestFit="1" customWidth="1" collapsed="1"/>
    <col min="9" max="9" width="4.25" bestFit="1" customWidth="1"/>
    <col min="10" max="10" width="9.875" style="176" bestFit="1" customWidth="1"/>
  </cols>
  <sheetData>
    <row r="1" spans="1:9" ht="18.75" customHeight="1">
      <c r="A1" s="136"/>
      <c r="B1" s="136" t="s">
        <v>219</v>
      </c>
      <c r="C1" s="164" t="s">
        <v>456</v>
      </c>
      <c r="D1" s="164" t="s">
        <v>457</v>
      </c>
      <c r="E1" s="137" t="s">
        <v>220</v>
      </c>
      <c r="F1" s="151" t="s">
        <v>372</v>
      </c>
      <c r="G1" s="171" t="s">
        <v>458</v>
      </c>
      <c r="H1" s="607" t="s">
        <v>463</v>
      </c>
      <c r="I1" s="608"/>
    </row>
    <row r="2" spans="1:9" ht="18.75" customHeight="1">
      <c r="A2" s="138" t="s">
        <v>221</v>
      </c>
      <c r="B2" s="221" t="s">
        <v>222</v>
      </c>
      <c r="C2" s="226" t="s">
        <v>412</v>
      </c>
      <c r="D2" s="226" t="s">
        <v>494</v>
      </c>
      <c r="E2" s="221" t="s">
        <v>223</v>
      </c>
      <c r="F2" s="227" t="s">
        <v>224</v>
      </c>
      <c r="G2" s="228" t="str">
        <f>D2&amp;F2</f>
        <v>_１_ア_小児初期救急センター運営事業ア　都道府県が実施する事業</v>
      </c>
      <c r="H2" s="229" t="s">
        <v>225</v>
      </c>
      <c r="I2" s="230" t="s">
        <v>226</v>
      </c>
    </row>
    <row r="3" spans="1:9" ht="84.75" customHeight="1">
      <c r="A3" s="142"/>
      <c r="B3" s="222"/>
      <c r="C3" s="231"/>
      <c r="D3" s="231" t="str">
        <f>D2</f>
        <v>_１_ア_小児初期救急センター運営事業</v>
      </c>
      <c r="E3" s="222"/>
      <c r="F3" s="227" t="s">
        <v>227</v>
      </c>
      <c r="G3" s="228"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32" t="s">
        <v>228</v>
      </c>
      <c r="I3" s="233" t="s">
        <v>229</v>
      </c>
    </row>
    <row r="4" spans="1:9" ht="18.75" customHeight="1">
      <c r="A4" s="142"/>
      <c r="B4" s="139" t="s">
        <v>230</v>
      </c>
      <c r="C4" s="165" t="s">
        <v>413</v>
      </c>
      <c r="D4" s="165" t="s">
        <v>484</v>
      </c>
      <c r="E4" s="140" t="s">
        <v>231</v>
      </c>
      <c r="F4" s="141" t="s">
        <v>224</v>
      </c>
      <c r="G4" s="172" t="str">
        <f t="shared" si="0"/>
        <v>_１_イ_共同利用型病院運営事業ア　都道府県が実施する事業</v>
      </c>
      <c r="H4" s="189" t="s">
        <v>232</v>
      </c>
      <c r="I4" s="190" t="s">
        <v>233</v>
      </c>
    </row>
    <row r="5" spans="1:9" ht="51" customHeight="1">
      <c r="A5" s="142"/>
      <c r="B5" s="143"/>
      <c r="C5" s="166"/>
      <c r="D5" s="166" t="str">
        <f>D4</f>
        <v>_１_イ_共同利用型病院運営事業</v>
      </c>
      <c r="E5" s="144"/>
      <c r="F5" s="141" t="s">
        <v>234</v>
      </c>
      <c r="G5" s="172" t="str">
        <f t="shared" si="0"/>
        <v>_１_イ_共同利用型病院運営事業イ　市町村が実施する事業、又は都道府県、市町村以外の者が実施する事業に対し市町村が行う補助事業に対して都道府県が補助する事業</v>
      </c>
      <c r="H5" s="189" t="s">
        <v>235</v>
      </c>
      <c r="I5" s="190" t="s">
        <v>236</v>
      </c>
    </row>
    <row r="6" spans="1:9" ht="18.75" customHeight="1">
      <c r="A6" s="142"/>
      <c r="B6" s="221" t="s">
        <v>237</v>
      </c>
      <c r="C6" s="226" t="s">
        <v>414</v>
      </c>
      <c r="D6" s="226" t="s">
        <v>495</v>
      </c>
      <c r="E6" s="221" t="s">
        <v>238</v>
      </c>
      <c r="F6" s="227" t="s">
        <v>224</v>
      </c>
      <c r="G6" s="228" t="str">
        <f t="shared" si="0"/>
        <v>_１_ウ_ヘリコプター等添乗医師等確保事業ア　都道府県が実施する事業</v>
      </c>
      <c r="H6" s="232" t="s">
        <v>239</v>
      </c>
      <c r="I6" s="233" t="s">
        <v>233</v>
      </c>
    </row>
    <row r="7" spans="1:9" ht="69.75" customHeight="1">
      <c r="A7" s="142"/>
      <c r="B7" s="222"/>
      <c r="C7" s="231"/>
      <c r="D7" s="231" t="str">
        <f>D6</f>
        <v>_１_ウ_ヘリコプター等添乗医師等確保事業</v>
      </c>
      <c r="E7" s="222"/>
      <c r="F7" s="227" t="s">
        <v>234</v>
      </c>
      <c r="G7" s="228" t="str">
        <f t="shared" si="0"/>
        <v>_１_ウ_ヘリコプター等添乗医師等確保事業イ　市町村が実施する事業、又は都道府県、市町村以外の者が実施する事業に対し市町村が行う補助事業に対して都道府県が補助する事業</v>
      </c>
      <c r="H7" s="232" t="s">
        <v>240</v>
      </c>
      <c r="I7" s="233" t="s">
        <v>236</v>
      </c>
    </row>
    <row r="8" spans="1:9" ht="18.75" customHeight="1">
      <c r="A8" s="142"/>
      <c r="B8" s="139" t="s">
        <v>241</v>
      </c>
      <c r="C8" s="165" t="s">
        <v>409</v>
      </c>
      <c r="D8" s="165" t="s">
        <v>449</v>
      </c>
      <c r="E8" s="145" t="s">
        <v>242</v>
      </c>
      <c r="F8" s="141" t="s">
        <v>243</v>
      </c>
      <c r="G8" s="172" t="str">
        <f t="shared" si="0"/>
        <v>_１_ク_自動体外式除細動器_ＡＥＤ_の普及啓発事業―</v>
      </c>
      <c r="H8" s="191" t="s">
        <v>244</v>
      </c>
      <c r="I8" s="192" t="s">
        <v>226</v>
      </c>
    </row>
    <row r="9" spans="1:9" ht="40.5" customHeight="1">
      <c r="A9" s="142"/>
      <c r="B9" s="146"/>
      <c r="C9" s="167" t="s">
        <v>410</v>
      </c>
      <c r="D9" s="167" t="s">
        <v>450</v>
      </c>
      <c r="E9" s="145" t="s">
        <v>245</v>
      </c>
      <c r="F9" s="141" t="s">
        <v>243</v>
      </c>
      <c r="G9" s="172" t="str">
        <f t="shared" si="0"/>
        <v>_１_ケ_救急医療情報センター_広域災害・救急医療情報システム_運営事業―</v>
      </c>
      <c r="H9" s="193" t="s">
        <v>244</v>
      </c>
      <c r="I9" s="194" t="s">
        <v>226</v>
      </c>
    </row>
    <row r="10" spans="1:9" ht="18.75" customHeight="1">
      <c r="A10" s="142"/>
      <c r="B10" s="143"/>
      <c r="C10" s="166" t="s">
        <v>415</v>
      </c>
      <c r="D10" s="166" t="s">
        <v>485</v>
      </c>
      <c r="E10" s="145" t="s">
        <v>246</v>
      </c>
      <c r="F10" s="141" t="s">
        <v>243</v>
      </c>
      <c r="G10" s="172" t="str">
        <f t="shared" si="0"/>
        <v>_１_コ_救急・周産期医療情報システム機能強化事業―</v>
      </c>
      <c r="H10" s="195" t="s">
        <v>244</v>
      </c>
      <c r="I10" s="196" t="s">
        <v>226</v>
      </c>
    </row>
    <row r="11" spans="1:9" ht="18.75" customHeight="1">
      <c r="A11" s="142"/>
      <c r="B11" s="223" t="s">
        <v>247</v>
      </c>
      <c r="C11" s="234" t="s">
        <v>416</v>
      </c>
      <c r="D11" s="234" t="s">
        <v>496</v>
      </c>
      <c r="E11" s="223" t="s">
        <v>248</v>
      </c>
      <c r="F11" s="227" t="s">
        <v>243</v>
      </c>
      <c r="G11" s="228" t="str">
        <f t="shared" si="0"/>
        <v>_１_エ_救命救急センター運営事業―</v>
      </c>
      <c r="H11" s="232" t="s">
        <v>249</v>
      </c>
      <c r="I11" s="233" t="s">
        <v>250</v>
      </c>
    </row>
    <row r="12" spans="1:9" ht="36.75" customHeight="1">
      <c r="A12" s="142"/>
      <c r="B12" s="139" t="s">
        <v>251</v>
      </c>
      <c r="C12" s="165" t="s">
        <v>417</v>
      </c>
      <c r="D12" s="165" t="s">
        <v>497</v>
      </c>
      <c r="E12" s="140" t="s">
        <v>252</v>
      </c>
      <c r="F12" s="141" t="s">
        <v>224</v>
      </c>
      <c r="G12" s="172" t="str">
        <f t="shared" si="0"/>
        <v>_１_オ_小児救命救急センター運営事業ア　都道府県が実施する事業</v>
      </c>
      <c r="H12" s="189" t="s">
        <v>253</v>
      </c>
      <c r="I12" s="190" t="s">
        <v>226</v>
      </c>
    </row>
    <row r="13" spans="1:9" ht="36.75" customHeight="1">
      <c r="A13" s="142"/>
      <c r="B13" s="146"/>
      <c r="C13" s="167"/>
      <c r="D13" s="167" t="s">
        <v>451</v>
      </c>
      <c r="E13" s="245"/>
      <c r="F13" s="141" t="s">
        <v>255</v>
      </c>
      <c r="G13" s="172" t="str">
        <f t="shared" ref="G13:G15" si="1">D13&amp;F13</f>
        <v>_１_オ_小児救命救急センター運営事業イ　都道府県が補助する事業</v>
      </c>
      <c r="H13" s="189" t="s">
        <v>256</v>
      </c>
      <c r="I13" s="190" t="s">
        <v>257</v>
      </c>
    </row>
    <row r="14" spans="1:9" ht="36.75" customHeight="1">
      <c r="A14" s="142"/>
      <c r="B14" s="146"/>
      <c r="C14" s="167"/>
      <c r="D14" s="167" t="s">
        <v>451</v>
      </c>
      <c r="E14" s="144"/>
      <c r="F14" s="141" t="s">
        <v>258</v>
      </c>
      <c r="G14" s="172" t="str">
        <f t="shared" si="1"/>
        <v>_１_オ_小児救命救急センター運営事業ウ　都道府県、市町村以外の者が実施する事業に対し市町村が行う補助事業に対して都道府県が補助する事業</v>
      </c>
      <c r="H14" s="189" t="s">
        <v>259</v>
      </c>
      <c r="I14" s="190" t="s">
        <v>260</v>
      </c>
    </row>
    <row r="15" spans="1:9" ht="36.75" customHeight="1">
      <c r="A15" s="142"/>
      <c r="B15" s="146"/>
      <c r="C15" s="167" t="s">
        <v>418</v>
      </c>
      <c r="D15" s="167" t="s">
        <v>498</v>
      </c>
      <c r="E15" s="140" t="s">
        <v>254</v>
      </c>
      <c r="F15" s="141" t="s">
        <v>224</v>
      </c>
      <c r="G15" s="172" t="str">
        <f t="shared" si="1"/>
        <v>_１_サ_救急患者退院コーディネーター事業ア　都道府県が実施する事業</v>
      </c>
      <c r="H15" s="189" t="s">
        <v>253</v>
      </c>
      <c r="I15" s="190" t="s">
        <v>226</v>
      </c>
    </row>
    <row r="16" spans="1:9" ht="36.75" customHeight="1">
      <c r="A16" s="142"/>
      <c r="B16" s="146"/>
      <c r="C16" s="167"/>
      <c r="D16" s="167" t="s">
        <v>452</v>
      </c>
      <c r="E16" s="245"/>
      <c r="F16" s="141" t="s">
        <v>255</v>
      </c>
      <c r="G16" s="172" t="str">
        <f t="shared" ref="G16" si="2">D16&amp;F16</f>
        <v>_１_サ_救急患者退院コーディネーター事業イ　都道府県が補助する事業</v>
      </c>
      <c r="H16" s="189" t="s">
        <v>256</v>
      </c>
      <c r="I16" s="190" t="s">
        <v>257</v>
      </c>
    </row>
    <row r="17" spans="1:9" ht="36.75" customHeight="1">
      <c r="A17" s="142"/>
      <c r="B17" s="143"/>
      <c r="C17" s="166"/>
      <c r="D17" s="166" t="str">
        <f>D15</f>
        <v>_１_サ_救急患者退院コーディネーター事業</v>
      </c>
      <c r="E17" s="144"/>
      <c r="F17" s="141" t="s">
        <v>258</v>
      </c>
      <c r="G17" s="172" t="str">
        <f t="shared" si="0"/>
        <v>_１_サ_救急患者退院コーディネーター事業ウ　都道府県、市町村以外の者が実施する事業に対し市町村が行う補助事業に対して都道府県が補助する事業</v>
      </c>
      <c r="H17" s="189" t="s">
        <v>259</v>
      </c>
      <c r="I17" s="190" t="s">
        <v>260</v>
      </c>
    </row>
    <row r="18" spans="1:9" ht="18.75" customHeight="1">
      <c r="A18" s="142"/>
      <c r="B18" s="221" t="s">
        <v>261</v>
      </c>
      <c r="C18" s="226" t="s">
        <v>419</v>
      </c>
      <c r="D18" s="226" t="s">
        <v>499</v>
      </c>
      <c r="E18" s="221" t="s">
        <v>262</v>
      </c>
      <c r="F18" s="227" t="s">
        <v>263</v>
      </c>
      <c r="G18" s="228" t="str">
        <f t="shared" si="0"/>
        <v>_１_カ_ドクターヘリ導入促進事業ア　都道府県又は広域連合が実施する事業</v>
      </c>
      <c r="H18" s="232" t="s">
        <v>264</v>
      </c>
      <c r="I18" s="233" t="s">
        <v>226</v>
      </c>
    </row>
    <row r="19" spans="1:9" ht="18.75" customHeight="1">
      <c r="A19" s="142"/>
      <c r="B19" s="222"/>
      <c r="C19" s="231"/>
      <c r="D19" s="231" t="str">
        <f>D18</f>
        <v>_１_カ_ドクターヘリ導入促進事業</v>
      </c>
      <c r="E19" s="222"/>
      <c r="F19" s="227" t="s">
        <v>265</v>
      </c>
      <c r="G19" s="228" t="str">
        <f t="shared" si="0"/>
        <v>_１_カ_ドクターヘリ導入促進事業イ　都道府県又は広域連合が補助する事業</v>
      </c>
      <c r="H19" s="232" t="s">
        <v>266</v>
      </c>
      <c r="I19" s="233" t="s">
        <v>267</v>
      </c>
    </row>
    <row r="20" spans="1:9" ht="18.75" customHeight="1">
      <c r="A20" s="142"/>
      <c r="B20" s="139" t="s">
        <v>268</v>
      </c>
      <c r="C20" s="165" t="s">
        <v>420</v>
      </c>
      <c r="D20" s="165" t="s">
        <v>500</v>
      </c>
      <c r="E20" s="140" t="s">
        <v>269</v>
      </c>
      <c r="F20" s="141" t="s">
        <v>224</v>
      </c>
      <c r="G20" s="172" t="str">
        <f t="shared" si="0"/>
        <v>_１_キ_救急救命士病院実習受入促進事業ア　都道府県が実施する事業</v>
      </c>
      <c r="H20" s="189" t="s">
        <v>270</v>
      </c>
      <c r="I20" s="190" t="s">
        <v>226</v>
      </c>
    </row>
    <row r="21" spans="1:9" ht="18.75" customHeight="1">
      <c r="A21" s="148"/>
      <c r="B21" s="143"/>
      <c r="C21" s="166"/>
      <c r="D21" s="166" t="str">
        <f>D20</f>
        <v>_１_キ_救急救命士病院実習受入促進事業</v>
      </c>
      <c r="E21" s="144"/>
      <c r="F21" s="141" t="s">
        <v>255</v>
      </c>
      <c r="G21" s="172" t="str">
        <f t="shared" si="0"/>
        <v>_１_キ_救急救命士病院実習受入促進事業イ　都道府県が補助する事業</v>
      </c>
      <c r="H21" s="189" t="s">
        <v>271</v>
      </c>
      <c r="I21" s="190" t="s">
        <v>267</v>
      </c>
    </row>
    <row r="22" spans="1:9" ht="18.75" customHeight="1">
      <c r="A22" s="138" t="s">
        <v>272</v>
      </c>
      <c r="B22" s="223" t="s">
        <v>273</v>
      </c>
      <c r="C22" s="234" t="s">
        <v>421</v>
      </c>
      <c r="D22" s="234" t="s">
        <v>486</v>
      </c>
      <c r="E22" s="223" t="s">
        <v>274</v>
      </c>
      <c r="F22" s="227" t="s">
        <v>243</v>
      </c>
      <c r="G22" s="228" t="str">
        <f t="shared" si="0"/>
        <v>_２_ア_周産期医療対策事業―</v>
      </c>
      <c r="H22" s="232" t="s">
        <v>275</v>
      </c>
      <c r="I22" s="233" t="s">
        <v>226</v>
      </c>
    </row>
    <row r="23" spans="1:9" ht="18.75" customHeight="1">
      <c r="A23" s="142"/>
      <c r="B23" s="139" t="s">
        <v>276</v>
      </c>
      <c r="C23" s="165" t="s">
        <v>422</v>
      </c>
      <c r="D23" s="165" t="s">
        <v>501</v>
      </c>
      <c r="E23" s="140" t="s">
        <v>277</v>
      </c>
      <c r="F23" s="141" t="s">
        <v>224</v>
      </c>
      <c r="G23" s="172" t="str">
        <f t="shared" si="0"/>
        <v>_２_イ_周産期母子医療センター運営事業ア　都道府県が実施する事業</v>
      </c>
      <c r="H23" s="189" t="s">
        <v>278</v>
      </c>
      <c r="I23" s="190" t="s">
        <v>226</v>
      </c>
    </row>
    <row r="24" spans="1:9" ht="18.75" customHeight="1">
      <c r="A24" s="142"/>
      <c r="B24" s="143"/>
      <c r="C24" s="166"/>
      <c r="D24" s="166" t="str">
        <f>D23</f>
        <v>_２_イ_周産期母子医療センター運営事業</v>
      </c>
      <c r="E24" s="144"/>
      <c r="F24" s="141" t="s">
        <v>255</v>
      </c>
      <c r="G24" s="172" t="str">
        <f t="shared" si="0"/>
        <v>_２_イ_周産期母子医療センター運営事業イ　都道府県が補助する事業</v>
      </c>
      <c r="H24" s="189" t="s">
        <v>279</v>
      </c>
      <c r="I24" s="190" t="s">
        <v>257</v>
      </c>
    </row>
    <row r="25" spans="1:9" ht="35.25" customHeight="1">
      <c r="A25" s="142"/>
      <c r="B25" s="221" t="s">
        <v>280</v>
      </c>
      <c r="C25" s="226" t="s">
        <v>465</v>
      </c>
      <c r="D25" s="226" t="s">
        <v>466</v>
      </c>
      <c r="E25" s="221" t="s">
        <v>281</v>
      </c>
      <c r="F25" s="227" t="s">
        <v>224</v>
      </c>
      <c r="G25" s="228" t="str">
        <f t="shared" si="0"/>
        <v>_２_ウ_ＮＩＣＵ等長期入院児支援事業_ア_地域療育支援施設運営事業_イ_日中一時支援事業ア　都道府県が実施する事業</v>
      </c>
      <c r="H25" s="232" t="s">
        <v>282</v>
      </c>
      <c r="I25" s="233" t="s">
        <v>226</v>
      </c>
    </row>
    <row r="26" spans="1:9" ht="18.75" customHeight="1">
      <c r="A26" s="142"/>
      <c r="B26" s="222"/>
      <c r="C26" s="231"/>
      <c r="D26" s="231" t="str">
        <f>D25</f>
        <v>_２_ウ_ＮＩＣＵ等長期入院児支援事業_ア_地域療育支援施設運営事業_イ_日中一時支援事業</v>
      </c>
      <c r="E26" s="222"/>
      <c r="F26" s="227" t="s">
        <v>255</v>
      </c>
      <c r="G26" s="228" t="str">
        <f t="shared" si="0"/>
        <v>_２_ウ_ＮＩＣＵ等長期入院児支援事業_ア_地域療育支援施設運営事業_イ_日中一時支援事業イ　都道府県が補助する事業</v>
      </c>
      <c r="H26" s="232" t="s">
        <v>283</v>
      </c>
      <c r="I26" s="233" t="s">
        <v>257</v>
      </c>
    </row>
    <row r="27" spans="1:9" ht="33" customHeight="1">
      <c r="A27" s="142"/>
      <c r="B27" s="139" t="s">
        <v>284</v>
      </c>
      <c r="C27" s="165" t="str">
        <f>C25</f>
        <v>ＮＩＣＵ等長期入院児支援事業</v>
      </c>
      <c r="D27" s="165" t="str">
        <f>D26</f>
        <v>_２_ウ_ＮＩＣＵ等長期入院児支援事業_ア_地域療育支援施設運営事業_イ_日中一時支援事業</v>
      </c>
      <c r="E27" s="140" t="s">
        <v>285</v>
      </c>
      <c r="F27" s="141" t="s">
        <v>224</v>
      </c>
      <c r="G27" s="172" t="str">
        <f t="shared" si="0"/>
        <v>_２_ウ_ＮＩＣＵ等長期入院児支援事業_ア_地域療育支援施設運営事業_イ_日中一時支援事業ア　都道府県が実施する事業</v>
      </c>
      <c r="H27" s="189" t="s">
        <v>286</v>
      </c>
      <c r="I27" s="190" t="s">
        <v>226</v>
      </c>
    </row>
    <row r="28" spans="1:9" ht="18.75" customHeight="1">
      <c r="A28" s="148"/>
      <c r="B28" s="143"/>
      <c r="C28" s="166"/>
      <c r="D28" s="166" t="str">
        <f>D26</f>
        <v>_２_ウ_ＮＩＣＵ等長期入院児支援事業_ア_地域療育支援施設運営事業_イ_日中一時支援事業</v>
      </c>
      <c r="E28" s="144"/>
      <c r="F28" s="141" t="s">
        <v>255</v>
      </c>
      <c r="G28" s="172" t="str">
        <f t="shared" si="0"/>
        <v>_２_ウ_ＮＩＣＵ等長期入院児支援事業_ア_地域療育支援施設運営事業_イ_日中一時支援事業イ　都道府県が補助する事業</v>
      </c>
      <c r="H28" s="189" t="s">
        <v>287</v>
      </c>
      <c r="I28" s="190" t="s">
        <v>257</v>
      </c>
    </row>
    <row r="29" spans="1:9" ht="18.75" customHeight="1">
      <c r="A29" s="138" t="s">
        <v>288</v>
      </c>
      <c r="B29" s="221" t="s">
        <v>289</v>
      </c>
      <c r="C29" s="226" t="s">
        <v>423</v>
      </c>
      <c r="D29" s="226" t="s">
        <v>502</v>
      </c>
      <c r="E29" s="221" t="s">
        <v>290</v>
      </c>
      <c r="F29" s="227" t="s">
        <v>224</v>
      </c>
      <c r="G29" s="228" t="str">
        <f t="shared" si="0"/>
        <v>_３_ア_外国人看護師候補者就労研修支援事業ア　都道府県が実施する事業</v>
      </c>
      <c r="H29" s="232" t="s">
        <v>291</v>
      </c>
      <c r="I29" s="233" t="s">
        <v>292</v>
      </c>
    </row>
    <row r="30" spans="1:9" ht="18.75" customHeight="1">
      <c r="A30" s="142"/>
      <c r="B30" s="222"/>
      <c r="C30" s="231"/>
      <c r="D30" s="231" t="str">
        <f>D29</f>
        <v>_３_ア_外国人看護師候補者就労研修支援事業</v>
      </c>
      <c r="E30" s="222"/>
      <c r="F30" s="227" t="s">
        <v>255</v>
      </c>
      <c r="G30" s="228" t="str">
        <f t="shared" si="0"/>
        <v>_３_ア_外国人看護師候補者就労研修支援事業イ　都道府県が補助する事業</v>
      </c>
      <c r="H30" s="232" t="s">
        <v>293</v>
      </c>
      <c r="I30" s="233" t="s">
        <v>294</v>
      </c>
    </row>
    <row r="31" spans="1:9" ht="18.75" customHeight="1">
      <c r="A31" s="142"/>
      <c r="B31" s="147" t="s">
        <v>295</v>
      </c>
      <c r="C31" s="168" t="s">
        <v>424</v>
      </c>
      <c r="D31" s="168" t="s">
        <v>503</v>
      </c>
      <c r="E31" s="145" t="s">
        <v>296</v>
      </c>
      <c r="F31" s="141" t="s">
        <v>243</v>
      </c>
      <c r="G31" s="172" t="str">
        <f t="shared" si="0"/>
        <v>_３_イ_看護職員就業相談員派遣面接相談事業―</v>
      </c>
      <c r="H31" s="189" t="s">
        <v>297</v>
      </c>
      <c r="I31" s="190" t="s">
        <v>294</v>
      </c>
    </row>
    <row r="32" spans="1:9" ht="18.75" customHeight="1">
      <c r="A32" s="148"/>
      <c r="B32" s="223" t="s">
        <v>298</v>
      </c>
      <c r="C32" s="234" t="s">
        <v>475</v>
      </c>
      <c r="D32" s="234" t="s">
        <v>487</v>
      </c>
      <c r="E32" s="223" t="s">
        <v>299</v>
      </c>
      <c r="F32" s="227" t="s">
        <v>243</v>
      </c>
      <c r="G32" s="228" t="str">
        <f t="shared" si="0"/>
        <v>_３_ウ_助産師出向支援導入事業―</v>
      </c>
      <c r="H32" s="232" t="s">
        <v>300</v>
      </c>
      <c r="I32" s="233" t="s">
        <v>292</v>
      </c>
    </row>
    <row r="33" spans="1:9" ht="24" customHeight="1">
      <c r="A33" s="149" t="s">
        <v>301</v>
      </c>
      <c r="B33" s="147" t="s">
        <v>302</v>
      </c>
      <c r="C33" s="168" t="s">
        <v>427</v>
      </c>
      <c r="D33" s="168" t="s">
        <v>488</v>
      </c>
      <c r="E33" s="145" t="s">
        <v>303</v>
      </c>
      <c r="F33" s="141" t="s">
        <v>243</v>
      </c>
      <c r="G33" s="172" t="str">
        <f t="shared" si="0"/>
        <v>_４_歯科医療安全管理体制推進特別事業―</v>
      </c>
      <c r="H33" s="189" t="s">
        <v>304</v>
      </c>
      <c r="I33" s="190" t="s">
        <v>292</v>
      </c>
    </row>
    <row r="34" spans="1:9" ht="42.75" customHeight="1">
      <c r="A34" s="149" t="s">
        <v>305</v>
      </c>
      <c r="B34" s="223" t="s">
        <v>302</v>
      </c>
      <c r="C34" s="234" t="s">
        <v>469</v>
      </c>
      <c r="D34" s="234" t="s">
        <v>468</v>
      </c>
      <c r="E34" s="223" t="s">
        <v>305</v>
      </c>
      <c r="F34" s="227" t="s">
        <v>243</v>
      </c>
      <c r="G34" s="228" t="str">
        <f>D34&amp;F34</f>
        <v>_５_院内感染地域支援ネットワ_ク事業―</v>
      </c>
      <c r="H34" s="232" t="s">
        <v>306</v>
      </c>
      <c r="I34" s="233" t="s">
        <v>226</v>
      </c>
    </row>
    <row r="35" spans="1:9" ht="24" customHeight="1">
      <c r="A35" s="149" t="s">
        <v>307</v>
      </c>
      <c r="B35" s="147" t="s">
        <v>302</v>
      </c>
      <c r="C35" s="168" t="s">
        <v>426</v>
      </c>
      <c r="D35" s="168" t="s">
        <v>504</v>
      </c>
      <c r="E35" s="145" t="s">
        <v>308</v>
      </c>
      <c r="F35" s="141" t="s">
        <v>243</v>
      </c>
      <c r="G35" s="172" t="str">
        <f t="shared" si="0"/>
        <v>_６_医療連携体制推進事業―</v>
      </c>
      <c r="H35" s="189" t="s">
        <v>309</v>
      </c>
      <c r="I35" s="190" t="s">
        <v>226</v>
      </c>
    </row>
    <row r="36" spans="1:9" ht="57.75" customHeight="1">
      <c r="A36" s="138" t="s">
        <v>310</v>
      </c>
      <c r="B36" s="221" t="s">
        <v>311</v>
      </c>
      <c r="C36" s="226" t="s">
        <v>425</v>
      </c>
      <c r="D36" s="226" t="s">
        <v>505</v>
      </c>
      <c r="E36" s="223" t="s">
        <v>312</v>
      </c>
      <c r="F36" s="227" t="s">
        <v>243</v>
      </c>
      <c r="G36" s="228" t="str">
        <f t="shared" si="0"/>
        <v>_７_ア_ア_休日夜間急患センター設備整備事業―</v>
      </c>
      <c r="H36" s="235" t="s">
        <v>313</v>
      </c>
      <c r="I36" s="236" t="s">
        <v>250</v>
      </c>
    </row>
    <row r="37" spans="1:9" ht="24" customHeight="1">
      <c r="A37" s="142"/>
      <c r="B37" s="224"/>
      <c r="C37" s="237" t="s">
        <v>439</v>
      </c>
      <c r="D37" s="237" t="s">
        <v>506</v>
      </c>
      <c r="E37" s="223" t="s">
        <v>314</v>
      </c>
      <c r="F37" s="227" t="s">
        <v>243</v>
      </c>
      <c r="G37" s="228" t="str">
        <f t="shared" si="0"/>
        <v>_７_ア_イ_小児初期救急センター設備整備事業―</v>
      </c>
      <c r="H37" s="238" t="s">
        <v>313</v>
      </c>
      <c r="I37" s="239" t="s">
        <v>250</v>
      </c>
    </row>
    <row r="38" spans="1:9" ht="24" customHeight="1">
      <c r="A38" s="142"/>
      <c r="B38" s="224"/>
      <c r="C38" s="237" t="s">
        <v>438</v>
      </c>
      <c r="D38" s="237" t="s">
        <v>489</v>
      </c>
      <c r="E38" s="223" t="s">
        <v>315</v>
      </c>
      <c r="F38" s="227" t="s">
        <v>243</v>
      </c>
      <c r="G38" s="228" t="str">
        <f t="shared" si="0"/>
        <v>_７_ア_エ_救命救急センター設備整備事業―</v>
      </c>
      <c r="H38" s="238" t="s">
        <v>313</v>
      </c>
      <c r="I38" s="239" t="s">
        <v>250</v>
      </c>
    </row>
    <row r="39" spans="1:9" ht="24" customHeight="1">
      <c r="A39" s="142"/>
      <c r="B39" s="224"/>
      <c r="C39" s="237" t="s">
        <v>437</v>
      </c>
      <c r="D39" s="237" t="s">
        <v>507</v>
      </c>
      <c r="E39" s="223" t="s">
        <v>316</v>
      </c>
      <c r="F39" s="227" t="s">
        <v>243</v>
      </c>
      <c r="G39" s="228" t="str">
        <f t="shared" si="0"/>
        <v>_７_ア_オ_高度救命救急センター設備整備事業―</v>
      </c>
      <c r="H39" s="238" t="s">
        <v>313</v>
      </c>
      <c r="I39" s="239" t="s">
        <v>250</v>
      </c>
    </row>
    <row r="40" spans="1:9" ht="24" customHeight="1">
      <c r="A40" s="142"/>
      <c r="B40" s="224"/>
      <c r="C40" s="237" t="s">
        <v>436</v>
      </c>
      <c r="D40" s="237" t="s">
        <v>508</v>
      </c>
      <c r="E40" s="223" t="s">
        <v>317</v>
      </c>
      <c r="F40" s="227" t="s">
        <v>243</v>
      </c>
      <c r="G40" s="228" t="str">
        <f t="shared" si="0"/>
        <v>_７_ア_カ_小児救急医療拠点病院設備整備事業―</v>
      </c>
      <c r="H40" s="238" t="s">
        <v>313</v>
      </c>
      <c r="I40" s="239" t="s">
        <v>250</v>
      </c>
    </row>
    <row r="41" spans="1:9" ht="24" customHeight="1">
      <c r="A41" s="142"/>
      <c r="B41" s="224"/>
      <c r="C41" s="237" t="s">
        <v>428</v>
      </c>
      <c r="D41" s="237" t="s">
        <v>490</v>
      </c>
      <c r="E41" s="223" t="s">
        <v>318</v>
      </c>
      <c r="F41" s="227" t="s">
        <v>243</v>
      </c>
      <c r="G41" s="228" t="str">
        <f t="shared" si="0"/>
        <v>_７_イ_小児救急遠隔医療設備整備事業―</v>
      </c>
      <c r="H41" s="238" t="s">
        <v>313</v>
      </c>
      <c r="I41" s="239" t="s">
        <v>250</v>
      </c>
    </row>
    <row r="42" spans="1:9" ht="24" customHeight="1">
      <c r="A42" s="142"/>
      <c r="B42" s="224"/>
      <c r="C42" s="237" t="s">
        <v>429</v>
      </c>
      <c r="D42" s="237" t="s">
        <v>509</v>
      </c>
      <c r="E42" s="223" t="s">
        <v>319</v>
      </c>
      <c r="F42" s="227" t="s">
        <v>243</v>
      </c>
      <c r="G42" s="228" t="str">
        <f t="shared" si="0"/>
        <v>_７_ウ_ア_小児医療施設設備整備事業―</v>
      </c>
      <c r="H42" s="238" t="s">
        <v>313</v>
      </c>
      <c r="I42" s="239" t="s">
        <v>250</v>
      </c>
    </row>
    <row r="43" spans="1:9" ht="24" customHeight="1">
      <c r="A43" s="142"/>
      <c r="B43" s="224"/>
      <c r="C43" s="237" t="s">
        <v>430</v>
      </c>
      <c r="D43" s="237" t="s">
        <v>510</v>
      </c>
      <c r="E43" s="223" t="s">
        <v>320</v>
      </c>
      <c r="F43" s="227" t="s">
        <v>243</v>
      </c>
      <c r="G43" s="228" t="str">
        <f t="shared" si="0"/>
        <v>_７_ウ_イ_周産期医療施設設備整備事業―</v>
      </c>
      <c r="H43" s="238" t="s">
        <v>313</v>
      </c>
      <c r="I43" s="239" t="s">
        <v>250</v>
      </c>
    </row>
    <row r="44" spans="1:9" ht="24" customHeight="1">
      <c r="A44" s="142"/>
      <c r="B44" s="224"/>
      <c r="C44" s="237" t="s">
        <v>431</v>
      </c>
      <c r="D44" s="237" t="s">
        <v>511</v>
      </c>
      <c r="E44" s="223" t="s">
        <v>321</v>
      </c>
      <c r="F44" s="227" t="s">
        <v>243</v>
      </c>
      <c r="G44" s="228" t="str">
        <f t="shared" si="0"/>
        <v>_７_オ_ア_基幹災害拠点病院設備整備事業―</v>
      </c>
      <c r="H44" s="238" t="s">
        <v>313</v>
      </c>
      <c r="I44" s="239" t="s">
        <v>250</v>
      </c>
    </row>
    <row r="45" spans="1:9" ht="24" customHeight="1">
      <c r="A45" s="142"/>
      <c r="B45" s="224"/>
      <c r="C45" s="237" t="s">
        <v>432</v>
      </c>
      <c r="D45" s="237" t="s">
        <v>491</v>
      </c>
      <c r="E45" s="223" t="s">
        <v>322</v>
      </c>
      <c r="F45" s="227" t="s">
        <v>243</v>
      </c>
      <c r="G45" s="228" t="str">
        <f t="shared" si="0"/>
        <v>_７_オ_イ_地域災害拠点病院設備整備事業―</v>
      </c>
      <c r="H45" s="238" t="s">
        <v>313</v>
      </c>
      <c r="I45" s="239" t="s">
        <v>250</v>
      </c>
    </row>
    <row r="46" spans="1:9" ht="24" customHeight="1">
      <c r="A46" s="142"/>
      <c r="B46" s="222"/>
      <c r="C46" s="231" t="s">
        <v>433</v>
      </c>
      <c r="D46" s="231" t="s">
        <v>512</v>
      </c>
      <c r="E46" s="223" t="s">
        <v>323</v>
      </c>
      <c r="F46" s="227" t="s">
        <v>243</v>
      </c>
      <c r="G46" s="228" t="str">
        <f t="shared" si="0"/>
        <v>_７_ク_院内感染対策設備整備事業―</v>
      </c>
      <c r="H46" s="240" t="s">
        <v>313</v>
      </c>
      <c r="I46" s="241" t="s">
        <v>250</v>
      </c>
    </row>
    <row r="47" spans="1:9" ht="24" customHeight="1">
      <c r="A47" s="142"/>
      <c r="B47" s="139" t="s">
        <v>324</v>
      </c>
      <c r="C47" s="165" t="s">
        <v>434</v>
      </c>
      <c r="D47" s="165" t="s">
        <v>492</v>
      </c>
      <c r="E47" s="140" t="s">
        <v>325</v>
      </c>
      <c r="F47" s="141" t="s">
        <v>326</v>
      </c>
      <c r="G47" s="172" t="str">
        <f t="shared" si="0"/>
        <v>_７_ア_ウ_病院群輪番制病院及び共同利用型病院設備整備事業（ア）都道府県が補助する事業</v>
      </c>
      <c r="H47" s="189" t="s">
        <v>327</v>
      </c>
      <c r="I47" s="190" t="s">
        <v>328</v>
      </c>
    </row>
    <row r="48" spans="1:9" ht="60.75" customHeight="1">
      <c r="A48" s="142"/>
      <c r="B48" s="143"/>
      <c r="C48" s="166"/>
      <c r="D48" s="166" t="str">
        <f>D47</f>
        <v>_７_ア_ウ_病院群輪番制病院及び共同利用型病院設備整備事業</v>
      </c>
      <c r="E48" s="144"/>
      <c r="F48" s="141" t="s">
        <v>329</v>
      </c>
      <c r="G48" s="172" t="str">
        <f t="shared" si="0"/>
        <v>_７_ア_ウ_病院群輪番制病院及び共同利用型病院設備整備事業（イ）都道府県、市町村以外の者が実施する事業に対し市町村が行う補助事業に対して都道府県が補助する事業</v>
      </c>
      <c r="H48" s="189" t="s">
        <v>330</v>
      </c>
      <c r="I48" s="190" t="s">
        <v>328</v>
      </c>
    </row>
    <row r="49" spans="1:9" ht="24" customHeight="1">
      <c r="A49" s="142"/>
      <c r="B49" s="221" t="s">
        <v>331</v>
      </c>
      <c r="C49" s="226" t="s">
        <v>435</v>
      </c>
      <c r="D49" s="226" t="s">
        <v>513</v>
      </c>
      <c r="E49" s="221" t="s">
        <v>332</v>
      </c>
      <c r="F49" s="227" t="s">
        <v>333</v>
      </c>
      <c r="G49" s="228" t="str">
        <f t="shared" si="0"/>
        <v>_７_ア_キ_小児集中治療室設備整備事業（ア）都道府県が実施する事業</v>
      </c>
      <c r="H49" s="232" t="s">
        <v>334</v>
      </c>
      <c r="I49" s="233" t="s">
        <v>226</v>
      </c>
    </row>
    <row r="50" spans="1:9" ht="24" customHeight="1">
      <c r="A50" s="142"/>
      <c r="B50" s="222"/>
      <c r="C50" s="231"/>
      <c r="D50" s="231" t="str">
        <f>D49</f>
        <v>_７_ア_キ_小児集中治療室設備整備事業</v>
      </c>
      <c r="E50" s="222"/>
      <c r="F50" s="227" t="s">
        <v>335</v>
      </c>
      <c r="G50" s="228" t="str">
        <f t="shared" si="0"/>
        <v>_７_ア_キ_小児集中治療室設備整備事業（イ）都道府県が補助する事業</v>
      </c>
      <c r="H50" s="232" t="s">
        <v>336</v>
      </c>
      <c r="I50" s="233" t="s">
        <v>257</v>
      </c>
    </row>
    <row r="51" spans="1:9" ht="24" customHeight="1">
      <c r="A51" s="142"/>
      <c r="B51" s="147" t="s">
        <v>337</v>
      </c>
      <c r="C51" s="168" t="s">
        <v>440</v>
      </c>
      <c r="D51" s="168" t="s">
        <v>514</v>
      </c>
      <c r="E51" s="145" t="s">
        <v>338</v>
      </c>
      <c r="F51" s="141" t="s">
        <v>243</v>
      </c>
      <c r="G51" s="172" t="str">
        <f t="shared" si="0"/>
        <v>_７_ウ_ウ_地域療育支援施設設備整備事業―</v>
      </c>
      <c r="H51" s="189" t="s">
        <v>339</v>
      </c>
      <c r="I51" s="190" t="s">
        <v>257</v>
      </c>
    </row>
    <row r="52" spans="1:9" ht="44.25" customHeight="1">
      <c r="A52" s="142"/>
      <c r="B52" s="223" t="s">
        <v>340</v>
      </c>
      <c r="C52" s="234" t="s">
        <v>189</v>
      </c>
      <c r="D52" s="234" t="s">
        <v>453</v>
      </c>
      <c r="E52" s="223" t="s">
        <v>341</v>
      </c>
      <c r="F52" s="227" t="s">
        <v>243</v>
      </c>
      <c r="G52" s="228" t="str">
        <f t="shared" si="0"/>
        <v>_７_エ_共同利用施設設備整備事業_ア_公的医療機関等による共同利用施設―</v>
      </c>
      <c r="H52" s="232" t="s">
        <v>342</v>
      </c>
      <c r="I52" s="233" t="s">
        <v>343</v>
      </c>
    </row>
    <row r="53" spans="1:9" ht="32.25" customHeight="1">
      <c r="A53" s="142"/>
      <c r="B53" s="139" t="s">
        <v>344</v>
      </c>
      <c r="C53" s="165" t="s">
        <v>191</v>
      </c>
      <c r="D53" s="165" t="s">
        <v>454</v>
      </c>
      <c r="E53" s="140" t="s">
        <v>345</v>
      </c>
      <c r="F53" s="150" t="s">
        <v>333</v>
      </c>
      <c r="G53" s="172" t="str">
        <f t="shared" si="0"/>
        <v>_７_エ_共同利用施設設備整備事業_イ_地域医療支援病院の共同利用部門（ア）都道府県が実施する事業</v>
      </c>
      <c r="H53" s="197" t="s">
        <v>346</v>
      </c>
      <c r="I53" s="198" t="s">
        <v>226</v>
      </c>
    </row>
    <row r="54" spans="1:9" ht="32.25" customHeight="1">
      <c r="A54" s="142"/>
      <c r="B54" s="146"/>
      <c r="C54" s="272"/>
      <c r="D54" s="272" t="s">
        <v>454</v>
      </c>
      <c r="E54" s="273"/>
      <c r="F54" s="274" t="s">
        <v>335</v>
      </c>
      <c r="G54" s="172" t="str">
        <f t="shared" ref="G54:G56" si="3">D54&amp;F54</f>
        <v>_７_エ_共同利用施設設備整備事業_イ_地域医療支援病院の共同利用部門（イ）都道府県が補助する事業</v>
      </c>
      <c r="H54" s="191" t="s">
        <v>348</v>
      </c>
      <c r="I54" s="247" t="s">
        <v>250</v>
      </c>
    </row>
    <row r="55" spans="1:9" ht="32.25" customHeight="1">
      <c r="A55" s="142"/>
      <c r="B55" s="146"/>
      <c r="C55" s="269" t="s">
        <v>522</v>
      </c>
      <c r="D55" s="269" t="s">
        <v>523</v>
      </c>
      <c r="E55" s="245" t="s">
        <v>350</v>
      </c>
      <c r="F55" s="271" t="s">
        <v>333</v>
      </c>
      <c r="G55" s="248" t="str">
        <f t="shared" si="3"/>
        <v>_７_オ_オ_災害拠点精神科病院設備等整備事業（ア）都道府県が実施する事業</v>
      </c>
      <c r="H55" s="197" t="s">
        <v>346</v>
      </c>
      <c r="I55" s="198" t="s">
        <v>226</v>
      </c>
    </row>
    <row r="56" spans="1:9" ht="32.25" customHeight="1">
      <c r="A56" s="142"/>
      <c r="B56" s="146"/>
      <c r="C56" s="269"/>
      <c r="D56" s="269" t="s">
        <v>524</v>
      </c>
      <c r="E56" s="245"/>
      <c r="F56" s="139" t="s">
        <v>335</v>
      </c>
      <c r="G56" s="248" t="str">
        <f t="shared" si="3"/>
        <v>_７_オ_オ_災害拠点精神科病院設備等整備事業（イ）都道府県が補助する事業</v>
      </c>
      <c r="H56" s="191" t="s">
        <v>348</v>
      </c>
      <c r="I56" s="247" t="s">
        <v>250</v>
      </c>
    </row>
    <row r="57" spans="1:9" ht="32.25" customHeight="1">
      <c r="A57" s="142"/>
      <c r="B57" s="246"/>
      <c r="C57" s="165" t="s">
        <v>441</v>
      </c>
      <c r="D57" s="165" t="s">
        <v>515</v>
      </c>
      <c r="E57" s="140" t="s">
        <v>347</v>
      </c>
      <c r="F57" s="150" t="s">
        <v>333</v>
      </c>
      <c r="G57" s="248" t="str">
        <f t="shared" si="0"/>
        <v>_７_サ_医療機関アクセス支援車整備事業（ア）都道府県が実施する事業</v>
      </c>
      <c r="H57" s="197" t="s">
        <v>346</v>
      </c>
      <c r="I57" s="198" t="s">
        <v>226</v>
      </c>
    </row>
    <row r="58" spans="1:9" ht="32.25" customHeight="1">
      <c r="A58" s="142"/>
      <c r="B58" s="246"/>
      <c r="C58" s="167"/>
      <c r="D58" s="167" t="s">
        <v>455</v>
      </c>
      <c r="E58" s="245"/>
      <c r="F58" s="139" t="s">
        <v>335</v>
      </c>
      <c r="G58" s="248" t="str">
        <f t="shared" ref="G58" si="4">D58&amp;F58</f>
        <v>_７_サ_医療機関アクセス支援車整備事業（イ）都道府県が補助する事業</v>
      </c>
      <c r="H58" s="191" t="s">
        <v>348</v>
      </c>
      <c r="I58" s="247" t="s">
        <v>250</v>
      </c>
    </row>
    <row r="59" spans="1:9" ht="24" customHeight="1">
      <c r="A59" s="142"/>
      <c r="B59" s="221" t="s">
        <v>349</v>
      </c>
      <c r="C59" s="226" t="s">
        <v>442</v>
      </c>
      <c r="D59" s="226" t="s">
        <v>516</v>
      </c>
      <c r="E59" s="221" t="s">
        <v>350</v>
      </c>
      <c r="F59" s="227" t="s">
        <v>333</v>
      </c>
      <c r="G59" s="228" t="str">
        <f t="shared" si="0"/>
        <v>_７_オ_ウ_ＮＢＣ災害・テロ対策設備整備事業（ア）都道府県が実施する事業</v>
      </c>
      <c r="H59" s="232" t="s">
        <v>351</v>
      </c>
      <c r="I59" s="233" t="s">
        <v>226</v>
      </c>
    </row>
    <row r="60" spans="1:9" ht="24" customHeight="1">
      <c r="A60" s="142"/>
      <c r="B60" s="222"/>
      <c r="C60" s="231"/>
      <c r="D60" s="231" t="str">
        <f>D59</f>
        <v>_７_オ_ウ_ＮＢＣ災害・テロ対策設備整備事業</v>
      </c>
      <c r="E60" s="222"/>
      <c r="F60" s="227" t="s">
        <v>335</v>
      </c>
      <c r="G60" s="228" t="str">
        <f t="shared" si="0"/>
        <v>_７_オ_ウ_ＮＢＣ災害・テロ対策設備整備事業（イ）都道府県が補助する事業</v>
      </c>
      <c r="H60" s="232" t="s">
        <v>352</v>
      </c>
      <c r="I60" s="233" t="s">
        <v>267</v>
      </c>
    </row>
    <row r="61" spans="1:9" ht="24" customHeight="1">
      <c r="A61" s="142"/>
      <c r="B61" s="147" t="s">
        <v>353</v>
      </c>
      <c r="C61" s="168" t="s">
        <v>443</v>
      </c>
      <c r="D61" s="168" t="s">
        <v>517</v>
      </c>
      <c r="E61" s="145" t="s">
        <v>354</v>
      </c>
      <c r="F61" s="141" t="s">
        <v>243</v>
      </c>
      <c r="G61" s="172" t="str">
        <f t="shared" si="0"/>
        <v>_７_オ_エ_航空搬送拠点臨時医療施設設備整備事業―</v>
      </c>
      <c r="H61" s="189" t="s">
        <v>355</v>
      </c>
      <c r="I61" s="190" t="s">
        <v>226</v>
      </c>
    </row>
    <row r="62" spans="1:9" ht="24" customHeight="1">
      <c r="A62" s="142"/>
      <c r="B62" s="221" t="s">
        <v>356</v>
      </c>
      <c r="C62" s="226" t="s">
        <v>445</v>
      </c>
      <c r="D62" s="226" t="s">
        <v>518</v>
      </c>
      <c r="E62" s="223" t="s">
        <v>357</v>
      </c>
      <c r="F62" s="227" t="s">
        <v>243</v>
      </c>
      <c r="G62" s="228" t="str">
        <f t="shared" si="0"/>
        <v>_７_カ_人工腎臓装置不足地域設備整備事業―</v>
      </c>
      <c r="H62" s="235" t="s">
        <v>358</v>
      </c>
      <c r="I62" s="242" t="s">
        <v>343</v>
      </c>
    </row>
    <row r="63" spans="1:9" ht="24" customHeight="1">
      <c r="A63" s="142"/>
      <c r="B63" s="225"/>
      <c r="C63" s="231" t="s">
        <v>444</v>
      </c>
      <c r="D63" s="231" t="s">
        <v>519</v>
      </c>
      <c r="E63" s="223" t="s">
        <v>359</v>
      </c>
      <c r="F63" s="227" t="s">
        <v>243</v>
      </c>
      <c r="G63" s="228" t="str">
        <f t="shared" si="0"/>
        <v>_７_キ_ＨＬＡ検査センター設備整備事業―</v>
      </c>
      <c r="H63" s="240" t="s">
        <v>358</v>
      </c>
      <c r="I63" s="243" t="s">
        <v>343</v>
      </c>
    </row>
    <row r="64" spans="1:9" ht="24" customHeight="1">
      <c r="A64" s="142"/>
      <c r="B64" s="139" t="s">
        <v>360</v>
      </c>
      <c r="C64" s="165" t="s">
        <v>446</v>
      </c>
      <c r="D64" s="165" t="s">
        <v>493</v>
      </c>
      <c r="E64" s="140" t="s">
        <v>361</v>
      </c>
      <c r="F64" s="141" t="s">
        <v>333</v>
      </c>
      <c r="G64" s="172" t="str">
        <f t="shared" si="0"/>
        <v>_７_ケ_環境調整室設備整備事業（ア）都道府県が実施する事業</v>
      </c>
      <c r="H64" s="189" t="s">
        <v>362</v>
      </c>
      <c r="I64" s="190" t="s">
        <v>226</v>
      </c>
    </row>
    <row r="65" spans="1:9" ht="38.25" customHeight="1">
      <c r="A65" s="142"/>
      <c r="B65" s="143"/>
      <c r="C65" s="166"/>
      <c r="D65" s="166" t="str">
        <f>D64</f>
        <v>_７_ケ_環境調整室設備整備事業</v>
      </c>
      <c r="E65" s="144"/>
      <c r="F65" s="141" t="s">
        <v>363</v>
      </c>
      <c r="G65" s="172" t="str">
        <f t="shared" si="0"/>
        <v>_７_ケ_環境調整室設備整備事業（イ）指定都市が実施する事業に対して都道府県が補助する事業</v>
      </c>
      <c r="H65" s="189" t="s">
        <v>364</v>
      </c>
      <c r="I65" s="190" t="s">
        <v>343</v>
      </c>
    </row>
    <row r="66" spans="1:9" ht="24" customHeight="1">
      <c r="A66" s="148"/>
      <c r="B66" s="223" t="s">
        <v>365</v>
      </c>
      <c r="C66" s="234" t="s">
        <v>447</v>
      </c>
      <c r="D66" s="234" t="s">
        <v>520</v>
      </c>
      <c r="E66" s="223" t="s">
        <v>366</v>
      </c>
      <c r="F66" s="227" t="s">
        <v>243</v>
      </c>
      <c r="G66" s="228" t="str">
        <f t="shared" si="0"/>
        <v>_７_コ_内視鏡訓練施設設備整備事業―</v>
      </c>
      <c r="H66" s="244" t="s">
        <v>367</v>
      </c>
      <c r="I66" s="233" t="s">
        <v>267</v>
      </c>
    </row>
    <row r="67" spans="1:9" ht="24" customHeight="1">
      <c r="A67" s="162" t="s">
        <v>368</v>
      </c>
      <c r="B67" s="139" t="s">
        <v>243</v>
      </c>
      <c r="C67" s="165" t="s">
        <v>448</v>
      </c>
      <c r="D67" s="165" t="s">
        <v>521</v>
      </c>
      <c r="E67" s="140" t="s">
        <v>369</v>
      </c>
      <c r="F67" s="141" t="s">
        <v>224</v>
      </c>
      <c r="G67" s="172" t="str">
        <f t="shared" si="0"/>
        <v>_８_アスベスト除去等整備促進事業ア　都道府県が実施する事業</v>
      </c>
      <c r="H67" s="189" t="s">
        <v>370</v>
      </c>
      <c r="I67" s="190" t="s">
        <v>292</v>
      </c>
    </row>
    <row r="68" spans="1:9" ht="24" customHeight="1">
      <c r="A68" s="163"/>
      <c r="B68" s="143"/>
      <c r="C68" s="166"/>
      <c r="D68" s="166" t="str">
        <f>D67</f>
        <v>_８_アスベスト除去等整備促進事業</v>
      </c>
      <c r="E68" s="144"/>
      <c r="F68" s="141" t="s">
        <v>255</v>
      </c>
      <c r="G68" s="172" t="str">
        <f t="shared" si="0"/>
        <v>_８_アスベスト除去等整備促進事業イ　都道府県が補助する事業</v>
      </c>
      <c r="H68" s="189" t="s">
        <v>371</v>
      </c>
      <c r="I68" s="190" t="s">
        <v>294</v>
      </c>
    </row>
  </sheetData>
  <sheetProtection sheet="1" formatCells="0" formatColumns="0" formatRows="0" insertColumns="0" insertRows="0" insertHyperlinks="0" deleteColumns="0" deleteRows="0" sort="0" pivotTables="0"/>
  <customSheetViews>
    <customSheetView guid="{9B008D34-F000-412D-B848-95502D7DC370}" scale="70" showPageBreaks="1" fitToPage="1" printArea="1" hiddenColumns="1" state="hidden" view="pageBreakPreview">
      <selection activeCell="L28" sqref="L28"/>
      <pageMargins left="0.70866141732283472" right="0.70866141732283472" top="0.74803149606299213" bottom="0.74803149606299213" header="0.31496062992125984" footer="0.31496062992125984"/>
      <printOptions horizontalCentered="1"/>
      <pageSetup paperSize="9" scale="52" fitToHeight="0" orientation="portrait" r:id="rId1"/>
    </customSheetView>
  </customSheetViews>
  <mergeCells count="1">
    <mergeCell ref="H1:I1"/>
  </mergeCells>
  <phoneticPr fontId="2"/>
  <printOptions horizontalCentered="1"/>
  <pageMargins left="0.70866141732283472" right="0.70866141732283472" top="0.74803149606299213" bottom="0.74803149606299213" header="0.31496062992125984" footer="0.31496062992125984"/>
  <pageSetup paperSize="9" scale="52" fitToHeight="0"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Z999"/>
  <sheetViews>
    <sheetView view="pageBreakPreview" zoomScale="70" zoomScaleNormal="100" zoomScaleSheetLayoutView="70" workbookViewId="0">
      <selection activeCell="L28" sqref="L28"/>
    </sheetView>
  </sheetViews>
  <sheetFormatPr defaultColWidth="12.625" defaultRowHeight="24" customHeight="1"/>
  <cols>
    <col min="1" max="1" width="4.25" style="154" bestFit="1" customWidth="1"/>
    <col min="2" max="2" width="7.5" style="154" bestFit="1" customWidth="1"/>
    <col min="3" max="3" width="9.25" style="154" bestFit="1" customWidth="1"/>
    <col min="4" max="4" width="14.625" style="154" bestFit="1" customWidth="1"/>
    <col min="5" max="5" width="13.375" style="154" bestFit="1" customWidth="1"/>
    <col min="6" max="6" width="16.875" style="154" bestFit="1" customWidth="1"/>
    <col min="7" max="7" width="13.375" style="154" bestFit="1" customWidth="1"/>
    <col min="8" max="10" width="16.875" style="154" bestFit="1" customWidth="1"/>
    <col min="11" max="11" width="13.375" style="154" bestFit="1" customWidth="1"/>
    <col min="12" max="14" width="11.25" style="154" bestFit="1" customWidth="1"/>
    <col min="15" max="23" width="7.25" style="154" customWidth="1"/>
    <col min="24" max="26" width="11" style="154" customWidth="1"/>
    <col min="27" max="16384" width="12.625" style="154"/>
  </cols>
  <sheetData>
    <row r="1" spans="1:26" ht="24" customHeight="1">
      <c r="A1" s="177"/>
      <c r="B1" s="178"/>
      <c r="C1" s="178"/>
      <c r="D1" s="178"/>
      <c r="E1" s="178"/>
      <c r="F1" s="178"/>
      <c r="G1" s="177"/>
      <c r="H1" s="178"/>
      <c r="I1" s="178"/>
      <c r="J1" s="178"/>
      <c r="K1" s="178"/>
      <c r="L1" s="178"/>
      <c r="M1" s="177"/>
      <c r="N1" s="178"/>
      <c r="O1" s="153"/>
      <c r="P1" s="153"/>
      <c r="Q1" s="153"/>
      <c r="R1" s="153"/>
      <c r="S1" s="153"/>
      <c r="T1" s="153"/>
      <c r="U1" s="153"/>
      <c r="V1" s="153"/>
      <c r="W1" s="153"/>
      <c r="X1" s="153"/>
      <c r="Y1" s="153"/>
      <c r="Z1" s="153"/>
    </row>
    <row r="2" spans="1:26" ht="24" customHeight="1">
      <c r="A2" s="610" t="s">
        <v>292</v>
      </c>
      <c r="B2" s="186" t="s">
        <v>373</v>
      </c>
      <c r="C2" s="179" t="s">
        <v>374</v>
      </c>
      <c r="D2" s="180" t="s">
        <v>375</v>
      </c>
      <c r="E2" s="179" t="s">
        <v>376</v>
      </c>
      <c r="F2" s="181" t="s">
        <v>377</v>
      </c>
      <c r="G2" s="182"/>
      <c r="H2" s="182"/>
      <c r="I2" s="182"/>
      <c r="J2" s="182"/>
      <c r="K2" s="609" t="s">
        <v>460</v>
      </c>
      <c r="L2" s="609"/>
      <c r="M2" s="609"/>
      <c r="N2" s="609"/>
      <c r="O2" s="155"/>
      <c r="P2" s="155"/>
      <c r="Q2" s="155"/>
      <c r="R2" s="155"/>
      <c r="S2" s="155"/>
      <c r="T2" s="155"/>
      <c r="U2" s="155"/>
      <c r="V2" s="155"/>
      <c r="W2" s="155"/>
      <c r="X2" s="153"/>
      <c r="Y2" s="153"/>
      <c r="Z2" s="153"/>
    </row>
    <row r="3" spans="1:26" ht="24" customHeight="1">
      <c r="A3" s="611"/>
      <c r="B3" s="212" t="s">
        <v>378</v>
      </c>
      <c r="C3" s="184" t="s">
        <v>379</v>
      </c>
      <c r="D3" s="184" t="s">
        <v>380</v>
      </c>
      <c r="E3" s="184" t="s">
        <v>381</v>
      </c>
      <c r="F3" s="184" t="s">
        <v>382</v>
      </c>
      <c r="G3" s="182"/>
      <c r="H3" s="182"/>
      <c r="I3" s="182"/>
      <c r="J3" s="182"/>
      <c r="K3" s="182"/>
      <c r="L3" s="182"/>
      <c r="M3" s="182"/>
      <c r="N3" s="182"/>
      <c r="O3" s="155"/>
      <c r="Q3" s="155"/>
      <c r="R3" s="155"/>
      <c r="S3" s="155"/>
      <c r="T3" s="155"/>
      <c r="U3" s="155"/>
      <c r="V3" s="155"/>
      <c r="W3" s="155"/>
      <c r="X3" s="153"/>
      <c r="Y3" s="153"/>
      <c r="Z3" s="153"/>
    </row>
    <row r="4" spans="1:26" ht="24" customHeight="1">
      <c r="A4" s="610" t="s">
        <v>294</v>
      </c>
      <c r="B4" s="213" t="s">
        <v>373</v>
      </c>
      <c r="C4" s="213" t="s">
        <v>374</v>
      </c>
      <c r="D4" s="214" t="s">
        <v>375</v>
      </c>
      <c r="E4" s="213" t="s">
        <v>376</v>
      </c>
      <c r="F4" s="216" t="s">
        <v>383</v>
      </c>
      <c r="G4" s="210" t="s">
        <v>377</v>
      </c>
      <c r="H4" s="182"/>
      <c r="I4" s="182"/>
      <c r="J4" s="182"/>
      <c r="K4" s="182"/>
      <c r="L4" s="182"/>
      <c r="M4" s="182"/>
      <c r="N4" s="182"/>
      <c r="O4" s="155"/>
      <c r="P4" s="155"/>
      <c r="Q4" s="155"/>
      <c r="R4" s="155"/>
      <c r="S4" s="155"/>
      <c r="T4" s="155"/>
      <c r="U4" s="155"/>
      <c r="V4" s="155"/>
      <c r="W4" s="155"/>
      <c r="X4" s="153"/>
      <c r="Y4" s="153"/>
      <c r="Z4" s="153"/>
    </row>
    <row r="5" spans="1:26" ht="24" customHeight="1">
      <c r="A5" s="610"/>
      <c r="B5" s="185" t="s">
        <v>378</v>
      </c>
      <c r="C5" s="185" t="s">
        <v>379</v>
      </c>
      <c r="D5" s="185" t="s">
        <v>380</v>
      </c>
      <c r="E5" s="185" t="s">
        <v>381</v>
      </c>
      <c r="F5" s="185" t="s">
        <v>384</v>
      </c>
      <c r="G5" s="188" t="s">
        <v>385</v>
      </c>
      <c r="H5" s="182"/>
      <c r="I5" s="182"/>
      <c r="J5" s="182"/>
      <c r="K5" s="182"/>
      <c r="L5" s="182"/>
      <c r="M5" s="182"/>
      <c r="N5" s="182"/>
      <c r="O5" s="155"/>
      <c r="P5" s="155"/>
      <c r="Q5" s="155"/>
      <c r="R5" s="155"/>
      <c r="S5" s="155"/>
      <c r="T5" s="155"/>
      <c r="U5" s="155"/>
      <c r="V5" s="155"/>
      <c r="W5" s="155"/>
      <c r="X5" s="153"/>
      <c r="Y5" s="153"/>
      <c r="Z5" s="153"/>
    </row>
    <row r="6" spans="1:26" ht="24" customHeight="1">
      <c r="A6" s="610" t="s">
        <v>233</v>
      </c>
      <c r="B6" s="213" t="s">
        <v>373</v>
      </c>
      <c r="C6" s="213" t="s">
        <v>374</v>
      </c>
      <c r="D6" s="214" t="s">
        <v>375</v>
      </c>
      <c r="E6" s="215" t="s">
        <v>386</v>
      </c>
      <c r="F6" s="218" t="s">
        <v>377</v>
      </c>
      <c r="G6" s="182"/>
      <c r="H6" s="182"/>
      <c r="I6" s="182"/>
      <c r="J6" s="182"/>
      <c r="K6" s="182"/>
      <c r="L6" s="182"/>
      <c r="M6" s="182"/>
      <c r="N6" s="182"/>
      <c r="O6" s="155"/>
      <c r="P6" s="155"/>
      <c r="Q6" s="155"/>
      <c r="R6" s="155"/>
      <c r="S6" s="155"/>
      <c r="T6" s="155"/>
      <c r="U6" s="155"/>
      <c r="V6" s="155"/>
      <c r="W6" s="155"/>
      <c r="X6" s="153"/>
      <c r="Y6" s="153"/>
      <c r="Z6" s="153"/>
    </row>
    <row r="7" spans="1:26" ht="24" customHeight="1">
      <c r="A7" s="610"/>
      <c r="B7" s="185" t="s">
        <v>378</v>
      </c>
      <c r="C7" s="185" t="s">
        <v>379</v>
      </c>
      <c r="D7" s="185" t="s">
        <v>380</v>
      </c>
      <c r="E7" s="185" t="s">
        <v>387</v>
      </c>
      <c r="F7" s="185" t="s">
        <v>388</v>
      </c>
      <c r="G7" s="182"/>
      <c r="H7" s="182"/>
      <c r="I7" s="182"/>
      <c r="J7" s="182"/>
      <c r="K7" s="182"/>
      <c r="L7" s="182"/>
      <c r="M7" s="182"/>
      <c r="N7" s="182"/>
      <c r="O7" s="155"/>
      <c r="P7" s="155"/>
      <c r="Q7" s="155"/>
      <c r="R7" s="155"/>
      <c r="S7" s="155"/>
      <c r="T7" s="155"/>
      <c r="U7" s="155"/>
      <c r="V7" s="155"/>
      <c r="W7" s="155"/>
      <c r="X7" s="153"/>
      <c r="Y7" s="153"/>
      <c r="Z7" s="153"/>
    </row>
    <row r="8" spans="1:26" ht="24" customHeight="1">
      <c r="A8" s="610" t="s">
        <v>226</v>
      </c>
      <c r="B8" s="213" t="s">
        <v>373</v>
      </c>
      <c r="C8" s="213" t="s">
        <v>374</v>
      </c>
      <c r="D8" s="214" t="s">
        <v>375</v>
      </c>
      <c r="E8" s="213" t="s">
        <v>376</v>
      </c>
      <c r="F8" s="214" t="s">
        <v>389</v>
      </c>
      <c r="G8" s="215" t="s">
        <v>386</v>
      </c>
      <c r="H8" s="218" t="s">
        <v>377</v>
      </c>
      <c r="I8" s="182"/>
      <c r="J8" s="182"/>
      <c r="K8" s="182"/>
      <c r="L8" s="182"/>
      <c r="M8" s="182"/>
      <c r="N8" s="182"/>
      <c r="O8" s="155"/>
      <c r="P8" s="155"/>
      <c r="Q8" s="155"/>
      <c r="R8" s="155"/>
      <c r="S8" s="155"/>
      <c r="T8" s="155"/>
      <c r="U8" s="155"/>
      <c r="V8" s="155"/>
      <c r="W8" s="155"/>
      <c r="X8" s="153"/>
      <c r="Y8" s="153"/>
      <c r="Z8" s="153"/>
    </row>
    <row r="9" spans="1:26" ht="24" customHeight="1">
      <c r="A9" s="610"/>
      <c r="B9" s="185" t="s">
        <v>378</v>
      </c>
      <c r="C9" s="185" t="s">
        <v>379</v>
      </c>
      <c r="D9" s="185" t="s">
        <v>380</v>
      </c>
      <c r="E9" s="185" t="s">
        <v>381</v>
      </c>
      <c r="F9" s="185" t="s">
        <v>390</v>
      </c>
      <c r="G9" s="185" t="s">
        <v>387</v>
      </c>
      <c r="H9" s="185" t="s">
        <v>391</v>
      </c>
      <c r="I9" s="182"/>
      <c r="J9" s="182"/>
      <c r="K9" s="182"/>
      <c r="L9" s="182"/>
      <c r="M9" s="182"/>
      <c r="N9" s="182"/>
      <c r="O9" s="155"/>
      <c r="P9" s="155"/>
      <c r="Q9" s="155"/>
      <c r="R9" s="155"/>
      <c r="S9" s="155"/>
      <c r="T9" s="155"/>
      <c r="U9" s="155"/>
      <c r="V9" s="155"/>
      <c r="W9" s="155"/>
      <c r="X9" s="153"/>
      <c r="Y9" s="153"/>
      <c r="Z9" s="153"/>
    </row>
    <row r="10" spans="1:26" ht="24" customHeight="1">
      <c r="A10" s="610" t="s">
        <v>267</v>
      </c>
      <c r="B10" s="213" t="s">
        <v>373</v>
      </c>
      <c r="C10" s="213" t="s">
        <v>374</v>
      </c>
      <c r="D10" s="214" t="s">
        <v>375</v>
      </c>
      <c r="E10" s="213" t="s">
        <v>376</v>
      </c>
      <c r="F10" s="216" t="s">
        <v>383</v>
      </c>
      <c r="G10" s="214" t="s">
        <v>389</v>
      </c>
      <c r="H10" s="215" t="s">
        <v>386</v>
      </c>
      <c r="I10" s="218" t="s">
        <v>377</v>
      </c>
      <c r="J10" s="182"/>
      <c r="K10" s="182"/>
      <c r="L10" s="182"/>
      <c r="M10" s="182"/>
      <c r="N10" s="182"/>
      <c r="O10" s="155"/>
      <c r="P10" s="155"/>
      <c r="Q10" s="155"/>
      <c r="R10" s="155"/>
      <c r="S10" s="155"/>
      <c r="T10" s="155"/>
      <c r="U10" s="155"/>
      <c r="V10" s="155"/>
      <c r="W10" s="155"/>
      <c r="X10" s="153"/>
      <c r="Y10" s="153"/>
      <c r="Z10" s="153"/>
    </row>
    <row r="11" spans="1:26" ht="24" customHeight="1">
      <c r="A11" s="610"/>
      <c r="B11" s="185" t="s">
        <v>378</v>
      </c>
      <c r="C11" s="185" t="s">
        <v>379</v>
      </c>
      <c r="D11" s="185" t="s">
        <v>380</v>
      </c>
      <c r="E11" s="185" t="s">
        <v>381</v>
      </c>
      <c r="F11" s="185" t="s">
        <v>384</v>
      </c>
      <c r="G11" s="185" t="s">
        <v>392</v>
      </c>
      <c r="H11" s="185" t="s">
        <v>387</v>
      </c>
      <c r="I11" s="185" t="s">
        <v>393</v>
      </c>
      <c r="J11" s="182"/>
      <c r="K11" s="182"/>
      <c r="L11" s="182"/>
      <c r="M11" s="182"/>
      <c r="N11" s="182"/>
      <c r="O11" s="155"/>
      <c r="P11" s="155"/>
      <c r="Q11" s="155"/>
      <c r="R11" s="155"/>
      <c r="S11" s="155"/>
      <c r="T11" s="155"/>
      <c r="U11" s="155"/>
      <c r="V11" s="155"/>
      <c r="W11" s="155"/>
      <c r="X11" s="153"/>
      <c r="Y11" s="153"/>
      <c r="Z11" s="153"/>
    </row>
    <row r="12" spans="1:26" ht="24" customHeight="1">
      <c r="A12" s="610" t="s">
        <v>343</v>
      </c>
      <c r="B12" s="213" t="s">
        <v>373</v>
      </c>
      <c r="C12" s="213" t="s">
        <v>374</v>
      </c>
      <c r="D12" s="214" t="s">
        <v>375</v>
      </c>
      <c r="E12" s="213" t="s">
        <v>376</v>
      </c>
      <c r="F12" s="214" t="s">
        <v>389</v>
      </c>
      <c r="G12" s="215" t="s">
        <v>386</v>
      </c>
      <c r="H12" s="214" t="s">
        <v>394</v>
      </c>
      <c r="I12" s="216" t="s">
        <v>383</v>
      </c>
      <c r="J12" s="218" t="s">
        <v>377</v>
      </c>
      <c r="K12" s="182"/>
      <c r="L12" s="182"/>
      <c r="M12" s="182"/>
      <c r="N12" s="182"/>
      <c r="O12" s="155"/>
      <c r="P12" s="155"/>
      <c r="Q12" s="155"/>
      <c r="R12" s="155"/>
      <c r="S12" s="155"/>
      <c r="T12" s="155"/>
      <c r="U12" s="155"/>
      <c r="V12" s="155"/>
      <c r="W12" s="155"/>
      <c r="X12" s="153"/>
      <c r="Y12" s="153"/>
      <c r="Z12" s="153"/>
    </row>
    <row r="13" spans="1:26" ht="24" customHeight="1">
      <c r="A13" s="610"/>
      <c r="B13" s="185" t="s">
        <v>378</v>
      </c>
      <c r="C13" s="185" t="s">
        <v>379</v>
      </c>
      <c r="D13" s="185" t="s">
        <v>380</v>
      </c>
      <c r="E13" s="185" t="s">
        <v>381</v>
      </c>
      <c r="F13" s="185" t="s">
        <v>390</v>
      </c>
      <c r="G13" s="185" t="s">
        <v>387</v>
      </c>
      <c r="H13" s="185" t="s">
        <v>395</v>
      </c>
      <c r="I13" s="185" t="s">
        <v>384</v>
      </c>
      <c r="J13" s="185" t="s">
        <v>396</v>
      </c>
      <c r="K13" s="182"/>
      <c r="L13" s="182"/>
      <c r="M13" s="182"/>
      <c r="N13" s="182"/>
      <c r="O13" s="155"/>
      <c r="P13" s="155"/>
      <c r="Q13" s="155"/>
      <c r="R13" s="155"/>
      <c r="S13" s="155"/>
      <c r="T13" s="155"/>
      <c r="U13" s="155"/>
      <c r="V13" s="155"/>
      <c r="W13" s="155"/>
      <c r="X13" s="153"/>
      <c r="Y13" s="153"/>
      <c r="Z13" s="153"/>
    </row>
    <row r="14" spans="1:26" ht="24" customHeight="1">
      <c r="A14" s="610" t="s">
        <v>257</v>
      </c>
      <c r="B14" s="213" t="s">
        <v>373</v>
      </c>
      <c r="C14" s="213" t="s">
        <v>374</v>
      </c>
      <c r="D14" s="214" t="s">
        <v>375</v>
      </c>
      <c r="E14" s="213" t="s">
        <v>376</v>
      </c>
      <c r="F14" s="214" t="s">
        <v>397</v>
      </c>
      <c r="G14" s="215" t="s">
        <v>386</v>
      </c>
      <c r="H14" s="214" t="s">
        <v>394</v>
      </c>
      <c r="I14" s="216" t="s">
        <v>383</v>
      </c>
      <c r="J14" s="218" t="s">
        <v>377</v>
      </c>
      <c r="K14" s="182"/>
      <c r="L14" s="156" t="s">
        <v>461</v>
      </c>
      <c r="M14" s="182"/>
      <c r="N14" s="182"/>
      <c r="O14" s="155"/>
      <c r="P14" s="155"/>
      <c r="Q14" s="155"/>
      <c r="R14" s="155"/>
      <c r="S14" s="155"/>
      <c r="T14" s="155"/>
      <c r="U14" s="155"/>
      <c r="V14" s="155"/>
      <c r="W14" s="155"/>
      <c r="X14" s="153"/>
      <c r="Y14" s="153"/>
      <c r="Z14" s="153"/>
    </row>
    <row r="15" spans="1:26" ht="24" customHeight="1">
      <c r="A15" s="610"/>
      <c r="B15" s="185" t="s">
        <v>378</v>
      </c>
      <c r="C15" s="185" t="s">
        <v>379</v>
      </c>
      <c r="D15" s="185" t="s">
        <v>380</v>
      </c>
      <c r="E15" s="185" t="s">
        <v>381</v>
      </c>
      <c r="F15" s="185" t="s">
        <v>390</v>
      </c>
      <c r="G15" s="185" t="s">
        <v>387</v>
      </c>
      <c r="H15" s="185" t="s">
        <v>395</v>
      </c>
      <c r="I15" s="185" t="s">
        <v>384</v>
      </c>
      <c r="J15" s="185" t="s">
        <v>396</v>
      </c>
      <c r="K15" s="182"/>
      <c r="L15" s="183" t="s">
        <v>459</v>
      </c>
      <c r="M15" s="182"/>
      <c r="N15" s="182"/>
      <c r="O15" s="155"/>
      <c r="P15" s="155"/>
      <c r="Q15" s="155"/>
      <c r="R15" s="155"/>
      <c r="S15" s="155"/>
      <c r="T15" s="155"/>
      <c r="U15" s="155"/>
      <c r="V15" s="155"/>
      <c r="W15" s="155"/>
      <c r="X15" s="153"/>
      <c r="Y15" s="153"/>
      <c r="Z15" s="153"/>
    </row>
    <row r="16" spans="1:26" ht="24" customHeight="1">
      <c r="A16" s="610" t="s">
        <v>260</v>
      </c>
      <c r="B16" s="213" t="s">
        <v>373</v>
      </c>
      <c r="C16" s="213" t="s">
        <v>374</v>
      </c>
      <c r="D16" s="214" t="s">
        <v>375</v>
      </c>
      <c r="E16" s="213" t="s">
        <v>376</v>
      </c>
      <c r="F16" s="214" t="s">
        <v>397</v>
      </c>
      <c r="G16" s="215" t="s">
        <v>386</v>
      </c>
      <c r="H16" s="214" t="s">
        <v>394</v>
      </c>
      <c r="I16" s="216" t="s">
        <v>383</v>
      </c>
      <c r="J16" s="217" t="s">
        <v>398</v>
      </c>
      <c r="K16" s="218" t="s">
        <v>377</v>
      </c>
      <c r="L16" s="182"/>
      <c r="M16" s="156" t="s">
        <v>461</v>
      </c>
      <c r="N16" s="156" t="s">
        <v>462</v>
      </c>
      <c r="O16" s="155"/>
      <c r="P16" s="155"/>
      <c r="Q16" s="155"/>
      <c r="R16" s="155"/>
      <c r="S16" s="155"/>
      <c r="T16" s="155"/>
      <c r="U16" s="155"/>
      <c r="V16" s="155"/>
      <c r="W16" s="155"/>
      <c r="X16" s="153"/>
      <c r="Y16" s="153"/>
      <c r="Z16" s="153"/>
    </row>
    <row r="17" spans="1:26" ht="24" customHeight="1">
      <c r="A17" s="610"/>
      <c r="B17" s="185" t="s">
        <v>378</v>
      </c>
      <c r="C17" s="185" t="s">
        <v>379</v>
      </c>
      <c r="D17" s="185" t="s">
        <v>380</v>
      </c>
      <c r="E17" s="185" t="s">
        <v>381</v>
      </c>
      <c r="F17" s="185" t="s">
        <v>390</v>
      </c>
      <c r="G17" s="185" t="s">
        <v>387</v>
      </c>
      <c r="H17" s="185" t="s">
        <v>395</v>
      </c>
      <c r="I17" s="185" t="s">
        <v>384</v>
      </c>
      <c r="J17" s="185" t="s">
        <v>399</v>
      </c>
      <c r="K17" s="185" t="s">
        <v>400</v>
      </c>
      <c r="L17" s="182"/>
      <c r="M17" s="183" t="s">
        <v>459</v>
      </c>
      <c r="N17" s="183" t="s">
        <v>459</v>
      </c>
      <c r="O17" s="155"/>
      <c r="P17" s="155"/>
      <c r="Q17" s="155"/>
      <c r="R17" s="155"/>
      <c r="S17" s="155"/>
      <c r="T17" s="155"/>
      <c r="U17" s="155"/>
      <c r="V17" s="155"/>
      <c r="W17" s="155"/>
      <c r="X17" s="153"/>
      <c r="Y17" s="153"/>
      <c r="Z17" s="153"/>
    </row>
    <row r="18" spans="1:26" ht="24" customHeight="1">
      <c r="A18" s="610" t="s">
        <v>328</v>
      </c>
      <c r="B18" s="213" t="s">
        <v>373</v>
      </c>
      <c r="C18" s="213" t="s">
        <v>374</v>
      </c>
      <c r="D18" s="214" t="s">
        <v>375</v>
      </c>
      <c r="E18" s="213" t="s">
        <v>376</v>
      </c>
      <c r="F18" s="214" t="s">
        <v>397</v>
      </c>
      <c r="G18" s="219" t="s">
        <v>401</v>
      </c>
      <c r="H18" s="214" t="s">
        <v>394</v>
      </c>
      <c r="I18" s="216" t="s">
        <v>383</v>
      </c>
      <c r="J18" s="214" t="s">
        <v>389</v>
      </c>
      <c r="K18" s="220" t="s">
        <v>402</v>
      </c>
      <c r="L18" s="210" t="s">
        <v>377</v>
      </c>
      <c r="M18" s="182"/>
      <c r="N18" s="182"/>
      <c r="O18" s="155"/>
      <c r="P18" s="155"/>
      <c r="Q18" s="155"/>
      <c r="R18" s="155"/>
      <c r="S18" s="155"/>
      <c r="T18" s="155"/>
      <c r="U18" s="155"/>
      <c r="V18" s="155"/>
      <c r="W18" s="155"/>
      <c r="X18" s="153"/>
      <c r="Y18" s="153"/>
      <c r="Z18" s="153"/>
    </row>
    <row r="19" spans="1:26" ht="24" customHeight="1">
      <c r="A19" s="610"/>
      <c r="B19" s="185" t="s">
        <v>378</v>
      </c>
      <c r="C19" s="185" t="s">
        <v>379</v>
      </c>
      <c r="D19" s="185" t="s">
        <v>380</v>
      </c>
      <c r="E19" s="185" t="s">
        <v>381</v>
      </c>
      <c r="F19" s="185" t="s">
        <v>390</v>
      </c>
      <c r="G19" s="185" t="s">
        <v>403</v>
      </c>
      <c r="H19" s="185" t="s">
        <v>404</v>
      </c>
      <c r="I19" s="185" t="s">
        <v>384</v>
      </c>
      <c r="J19" s="185" t="s">
        <v>405</v>
      </c>
      <c r="K19" s="185" t="s">
        <v>387</v>
      </c>
      <c r="L19" s="187" t="s">
        <v>393</v>
      </c>
      <c r="M19" s="182"/>
      <c r="N19" s="182"/>
      <c r="O19" s="155"/>
      <c r="P19" s="155"/>
      <c r="Q19" s="155"/>
      <c r="R19" s="155"/>
      <c r="S19" s="155"/>
      <c r="T19" s="155"/>
      <c r="U19" s="155"/>
      <c r="V19" s="155"/>
      <c r="W19" s="155"/>
      <c r="X19" s="153"/>
      <c r="Y19" s="153"/>
      <c r="Z19" s="153"/>
    </row>
    <row r="20" spans="1:26" ht="24" customHeight="1">
      <c r="A20" s="610" t="s">
        <v>250</v>
      </c>
      <c r="B20" s="213" t="s">
        <v>373</v>
      </c>
      <c r="C20" s="213" t="s">
        <v>374</v>
      </c>
      <c r="D20" s="214" t="s">
        <v>375</v>
      </c>
      <c r="E20" s="213" t="s">
        <v>376</v>
      </c>
      <c r="F20" s="214" t="s">
        <v>389</v>
      </c>
      <c r="G20" s="219" t="s">
        <v>401</v>
      </c>
      <c r="H20" s="214" t="s">
        <v>394</v>
      </c>
      <c r="I20" s="216" t="s">
        <v>383</v>
      </c>
      <c r="J20" s="214" t="s">
        <v>389</v>
      </c>
      <c r="K20" s="220" t="s">
        <v>402</v>
      </c>
      <c r="L20" s="210" t="s">
        <v>377</v>
      </c>
      <c r="M20" s="182"/>
      <c r="N20" s="182"/>
      <c r="O20" s="155"/>
      <c r="P20" s="155"/>
      <c r="Q20" s="155"/>
      <c r="R20" s="155"/>
      <c r="S20" s="155"/>
      <c r="T20" s="155"/>
      <c r="U20" s="155"/>
      <c r="V20" s="155"/>
      <c r="W20" s="155"/>
      <c r="X20" s="153"/>
      <c r="Y20" s="153"/>
      <c r="Z20" s="153"/>
    </row>
    <row r="21" spans="1:26" ht="24" customHeight="1">
      <c r="A21" s="610"/>
      <c r="B21" s="185" t="s">
        <v>378</v>
      </c>
      <c r="C21" s="185" t="s">
        <v>379</v>
      </c>
      <c r="D21" s="185" t="s">
        <v>380</v>
      </c>
      <c r="E21" s="185" t="s">
        <v>381</v>
      </c>
      <c r="F21" s="185" t="s">
        <v>390</v>
      </c>
      <c r="G21" s="185" t="s">
        <v>403</v>
      </c>
      <c r="H21" s="185" t="s">
        <v>404</v>
      </c>
      <c r="I21" s="185" t="s">
        <v>384</v>
      </c>
      <c r="J21" s="185" t="s">
        <v>405</v>
      </c>
      <c r="K21" s="185" t="s">
        <v>387</v>
      </c>
      <c r="L21" s="188" t="s">
        <v>393</v>
      </c>
      <c r="M21" s="182"/>
      <c r="N21" s="182"/>
      <c r="O21" s="155"/>
      <c r="P21" s="155"/>
      <c r="Q21" s="155"/>
      <c r="R21" s="155"/>
      <c r="S21" s="155"/>
      <c r="T21" s="155"/>
      <c r="U21" s="155"/>
      <c r="V21" s="155"/>
      <c r="W21" s="155"/>
      <c r="X21" s="153"/>
      <c r="Y21" s="153"/>
      <c r="Z21" s="153"/>
    </row>
    <row r="22" spans="1:26" ht="24" customHeight="1">
      <c r="A22" s="610" t="s">
        <v>236</v>
      </c>
      <c r="B22" s="213" t="s">
        <v>373</v>
      </c>
      <c r="C22" s="213" t="s">
        <v>374</v>
      </c>
      <c r="D22" s="217" t="s">
        <v>398</v>
      </c>
      <c r="E22" s="214" t="s">
        <v>375</v>
      </c>
      <c r="F22" s="219" t="s">
        <v>401</v>
      </c>
      <c r="G22" s="214" t="s">
        <v>394</v>
      </c>
      <c r="H22" s="216" t="s">
        <v>383</v>
      </c>
      <c r="I22" s="214" t="s">
        <v>389</v>
      </c>
      <c r="J22" s="220" t="s">
        <v>402</v>
      </c>
      <c r="K22" s="218" t="s">
        <v>377</v>
      </c>
      <c r="L22" s="182"/>
      <c r="M22" s="182"/>
      <c r="N22" s="182"/>
      <c r="O22" s="155"/>
      <c r="P22" s="155"/>
      <c r="Q22" s="155"/>
      <c r="R22" s="155"/>
      <c r="S22" s="155"/>
      <c r="T22" s="155"/>
      <c r="U22" s="155"/>
      <c r="V22" s="155"/>
      <c r="W22" s="153"/>
      <c r="X22" s="153"/>
      <c r="Y22" s="153"/>
      <c r="Z22" s="153"/>
    </row>
    <row r="23" spans="1:26" ht="24" customHeight="1">
      <c r="A23" s="610"/>
      <c r="B23" s="185" t="s">
        <v>378</v>
      </c>
      <c r="C23" s="185" t="s">
        <v>379</v>
      </c>
      <c r="D23" s="185" t="s">
        <v>399</v>
      </c>
      <c r="E23" s="185" t="s">
        <v>406</v>
      </c>
      <c r="F23" s="185" t="s">
        <v>403</v>
      </c>
      <c r="G23" s="185" t="s">
        <v>407</v>
      </c>
      <c r="H23" s="185" t="s">
        <v>384</v>
      </c>
      <c r="I23" s="185" t="s">
        <v>405</v>
      </c>
      <c r="J23" s="185" t="s">
        <v>387</v>
      </c>
      <c r="K23" s="185" t="s">
        <v>393</v>
      </c>
      <c r="L23" s="182"/>
      <c r="M23" s="182"/>
      <c r="N23" s="182"/>
      <c r="O23" s="155"/>
      <c r="P23" s="155"/>
      <c r="Q23" s="155"/>
      <c r="R23" s="155"/>
      <c r="S23" s="155"/>
      <c r="T23" s="155"/>
      <c r="U23" s="155"/>
      <c r="V23" s="155"/>
      <c r="W23" s="153"/>
      <c r="X23" s="153"/>
      <c r="Y23" s="153"/>
      <c r="Z23" s="153"/>
    </row>
    <row r="24" spans="1:26" ht="24" customHeight="1">
      <c r="A24" s="610" t="s">
        <v>229</v>
      </c>
      <c r="B24" s="213" t="s">
        <v>373</v>
      </c>
      <c r="C24" s="213" t="s">
        <v>374</v>
      </c>
      <c r="D24" s="217" t="s">
        <v>398</v>
      </c>
      <c r="E24" s="214" t="s">
        <v>375</v>
      </c>
      <c r="F24" s="213" t="s">
        <v>376</v>
      </c>
      <c r="G24" s="214" t="s">
        <v>389</v>
      </c>
      <c r="H24" s="219" t="s">
        <v>401</v>
      </c>
      <c r="I24" s="214" t="s">
        <v>394</v>
      </c>
      <c r="J24" s="216" t="s">
        <v>383</v>
      </c>
      <c r="K24" s="214" t="s">
        <v>389</v>
      </c>
      <c r="L24" s="211" t="s">
        <v>402</v>
      </c>
      <c r="M24" s="181" t="s">
        <v>377</v>
      </c>
      <c r="N24" s="182"/>
      <c r="O24" s="155"/>
      <c r="P24" s="155"/>
      <c r="Q24" s="155"/>
      <c r="R24" s="155"/>
      <c r="S24" s="155"/>
      <c r="T24" s="155"/>
      <c r="U24" s="155"/>
      <c r="V24" s="155"/>
      <c r="W24" s="153"/>
      <c r="X24" s="153"/>
      <c r="Y24" s="153"/>
      <c r="Z24" s="153"/>
    </row>
    <row r="25" spans="1:26" ht="24" customHeight="1">
      <c r="A25" s="610"/>
      <c r="B25" s="185" t="s">
        <v>378</v>
      </c>
      <c r="C25" s="185" t="s">
        <v>379</v>
      </c>
      <c r="D25" s="185" t="s">
        <v>399</v>
      </c>
      <c r="E25" s="185" t="s">
        <v>406</v>
      </c>
      <c r="F25" s="185" t="s">
        <v>381</v>
      </c>
      <c r="G25" s="185" t="s">
        <v>390</v>
      </c>
      <c r="H25" s="185" t="s">
        <v>403</v>
      </c>
      <c r="I25" s="185" t="s">
        <v>404</v>
      </c>
      <c r="J25" s="185" t="s">
        <v>384</v>
      </c>
      <c r="K25" s="185" t="s">
        <v>408</v>
      </c>
      <c r="L25" s="187" t="s">
        <v>387</v>
      </c>
      <c r="M25" s="183" t="s">
        <v>393</v>
      </c>
      <c r="N25" s="155"/>
      <c r="O25" s="155"/>
      <c r="P25" s="155"/>
      <c r="Q25" s="155"/>
      <c r="R25" s="155"/>
      <c r="S25" s="155"/>
      <c r="T25" s="155"/>
      <c r="U25" s="155"/>
      <c r="V25" s="155"/>
      <c r="W25" s="153"/>
      <c r="X25" s="153"/>
      <c r="Y25" s="153"/>
      <c r="Z25" s="153"/>
    </row>
    <row r="26" spans="1:26" ht="24" customHeight="1">
      <c r="A26" s="157"/>
      <c r="B26" s="158"/>
      <c r="C26" s="158"/>
      <c r="D26" s="153"/>
      <c r="E26" s="158"/>
      <c r="F26" s="158"/>
      <c r="G26" s="158"/>
      <c r="H26" s="158"/>
      <c r="I26" s="158"/>
      <c r="J26" s="158"/>
      <c r="K26" s="158"/>
      <c r="L26" s="158"/>
      <c r="M26" s="158"/>
      <c r="N26" s="158"/>
      <c r="O26" s="155"/>
      <c r="P26" s="155"/>
      <c r="Q26" s="155"/>
      <c r="R26" s="155"/>
      <c r="S26" s="155"/>
      <c r="T26" s="155"/>
      <c r="U26" s="155"/>
      <c r="V26" s="155"/>
      <c r="W26" s="155"/>
      <c r="X26" s="153"/>
      <c r="Y26" s="153"/>
      <c r="Z26" s="153"/>
    </row>
    <row r="27" spans="1:26" ht="24" customHeight="1">
      <c r="A27" s="157"/>
      <c r="B27" s="158"/>
      <c r="C27" s="158"/>
      <c r="D27" s="153"/>
      <c r="E27" s="158"/>
      <c r="F27" s="158"/>
      <c r="G27" s="158"/>
      <c r="H27" s="158"/>
      <c r="I27" s="158"/>
      <c r="J27" s="159"/>
      <c r="L27" s="158"/>
      <c r="M27" s="158"/>
      <c r="N27" s="158"/>
      <c r="O27" s="155"/>
      <c r="P27" s="155"/>
      <c r="Q27" s="155"/>
      <c r="R27" s="155"/>
      <c r="S27" s="155"/>
      <c r="T27" s="155"/>
      <c r="U27" s="155"/>
      <c r="V27" s="155"/>
      <c r="W27" s="155"/>
      <c r="X27" s="153"/>
      <c r="Y27" s="153"/>
      <c r="Z27" s="153"/>
    </row>
    <row r="28" spans="1:26" ht="24" customHeight="1">
      <c r="A28" s="157"/>
      <c r="B28" s="158"/>
      <c r="C28" s="158"/>
      <c r="D28" s="153"/>
      <c r="E28" s="158"/>
      <c r="F28" s="158"/>
      <c r="G28" s="158"/>
      <c r="H28" s="158"/>
      <c r="I28" s="158"/>
      <c r="J28" s="158"/>
      <c r="K28" s="158"/>
      <c r="L28" s="158"/>
      <c r="M28" s="158"/>
      <c r="N28" s="158"/>
      <c r="O28" s="155"/>
      <c r="P28" s="155"/>
      <c r="Q28" s="155"/>
      <c r="R28" s="155"/>
      <c r="S28" s="155"/>
      <c r="T28" s="155"/>
      <c r="U28" s="155"/>
      <c r="V28" s="155"/>
      <c r="W28" s="155"/>
      <c r="X28" s="153"/>
      <c r="Y28" s="153"/>
      <c r="Z28" s="153"/>
    </row>
    <row r="29" spans="1:26" ht="24" customHeight="1">
      <c r="A29" s="157"/>
      <c r="B29" s="158"/>
      <c r="C29" s="158"/>
      <c r="D29" s="158"/>
      <c r="E29" s="158"/>
      <c r="F29" s="158"/>
      <c r="G29" s="158"/>
      <c r="H29" s="158"/>
      <c r="I29" s="158"/>
      <c r="J29" s="158"/>
      <c r="K29" s="158"/>
      <c r="L29" s="158"/>
      <c r="M29" s="158"/>
      <c r="N29" s="158"/>
      <c r="O29" s="155"/>
      <c r="P29" s="155"/>
      <c r="Q29" s="155"/>
      <c r="R29" s="155"/>
      <c r="S29" s="155"/>
      <c r="T29" s="155"/>
      <c r="U29" s="155"/>
      <c r="V29" s="155"/>
      <c r="W29" s="155"/>
      <c r="X29" s="153"/>
      <c r="Y29" s="153"/>
      <c r="Z29" s="153"/>
    </row>
    <row r="30" spans="1:26" ht="24" customHeight="1">
      <c r="A30" s="157"/>
      <c r="B30" s="158"/>
      <c r="C30" s="158"/>
      <c r="D30" s="158"/>
      <c r="E30" s="158"/>
      <c r="F30" s="158"/>
      <c r="G30" s="158"/>
      <c r="H30" s="158"/>
      <c r="I30" s="158"/>
      <c r="J30" s="158"/>
      <c r="K30" s="158"/>
      <c r="L30" s="158"/>
      <c r="M30" s="158"/>
      <c r="N30" s="158"/>
      <c r="O30" s="155"/>
      <c r="P30" s="155"/>
      <c r="Q30" s="155"/>
      <c r="R30" s="155"/>
      <c r="S30" s="155"/>
      <c r="T30" s="155"/>
      <c r="U30" s="155"/>
      <c r="V30" s="155"/>
      <c r="W30" s="155"/>
      <c r="X30" s="153"/>
      <c r="Y30" s="153"/>
      <c r="Z30" s="153"/>
    </row>
    <row r="31" spans="1:26" ht="24" customHeight="1">
      <c r="A31" s="157"/>
      <c r="B31" s="158"/>
      <c r="C31" s="158"/>
      <c r="D31" s="158"/>
      <c r="E31" s="158"/>
      <c r="F31" s="158"/>
      <c r="G31" s="158"/>
      <c r="H31" s="158"/>
      <c r="I31" s="158"/>
      <c r="J31" s="158"/>
      <c r="K31" s="158"/>
      <c r="L31" s="158"/>
      <c r="M31" s="158"/>
      <c r="N31" s="158"/>
      <c r="O31" s="155"/>
      <c r="P31" s="155"/>
      <c r="Q31" s="155"/>
      <c r="R31" s="155"/>
      <c r="S31" s="155"/>
      <c r="T31" s="155"/>
      <c r="U31" s="155"/>
      <c r="V31" s="155"/>
      <c r="W31" s="155"/>
      <c r="X31" s="153"/>
      <c r="Y31" s="153"/>
      <c r="Z31" s="153"/>
    </row>
    <row r="32" spans="1:26" ht="24" customHeight="1">
      <c r="A32" s="152"/>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row>
    <row r="33" spans="1:26" ht="24" customHeight="1">
      <c r="A33" s="152"/>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row>
    <row r="34" spans="1:26" ht="24" customHeight="1">
      <c r="A34" s="152"/>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row>
    <row r="35" spans="1:26" ht="24" customHeight="1">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row>
    <row r="36" spans="1:26" ht="24" customHeight="1">
      <c r="A36" s="152"/>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row>
    <row r="37" spans="1:26" ht="24" customHeight="1">
      <c r="A37" s="152"/>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row>
    <row r="38" spans="1:26" ht="24" customHeight="1">
      <c r="A38" s="152"/>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row>
    <row r="39" spans="1:26" ht="24" customHeight="1">
      <c r="A39" s="152"/>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row>
    <row r="40" spans="1:26" ht="24" customHeight="1">
      <c r="A40" s="152"/>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row>
    <row r="41" spans="1:26" ht="24" customHeight="1">
      <c r="A41" s="15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row>
    <row r="42" spans="1:26" ht="24" customHeight="1">
      <c r="A42" s="152"/>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row>
    <row r="43" spans="1:26" ht="24" customHeight="1">
      <c r="A43" s="152"/>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row>
    <row r="44" spans="1:26" ht="24" customHeight="1">
      <c r="A44" s="152"/>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row>
    <row r="45" spans="1:26" ht="24" customHeight="1">
      <c r="A45" s="152"/>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row>
    <row r="46" spans="1:26" ht="24" customHeight="1">
      <c r="A46" s="152"/>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row>
    <row r="47" spans="1:26" ht="24" customHeight="1">
      <c r="A47" s="152"/>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row>
    <row r="48" spans="1:26" ht="24" customHeight="1">
      <c r="A48" s="152"/>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row>
    <row r="49" spans="1:26" ht="24" customHeight="1">
      <c r="A49" s="152"/>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row>
    <row r="50" spans="1:26" ht="24" customHeight="1">
      <c r="A50" s="152"/>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row>
    <row r="51" spans="1:26" ht="24" customHeight="1">
      <c r="A51" s="152"/>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row>
    <row r="52" spans="1:26" ht="24" customHeight="1">
      <c r="A52" s="152"/>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row>
    <row r="53" spans="1:26" ht="24" customHeight="1">
      <c r="A53" s="152"/>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row>
    <row r="54" spans="1:26" ht="24" customHeight="1">
      <c r="A54" s="152"/>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row>
    <row r="55" spans="1:26" ht="24" customHeight="1">
      <c r="A55" s="152"/>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row>
    <row r="56" spans="1:26" ht="24" customHeight="1">
      <c r="A56" s="152"/>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row>
    <row r="57" spans="1:26" ht="24" customHeight="1">
      <c r="A57" s="152"/>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row>
    <row r="58" spans="1:26" ht="24" customHeight="1">
      <c r="A58" s="152"/>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row>
    <row r="59" spans="1:26" ht="24" customHeight="1">
      <c r="A59" s="152"/>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row>
    <row r="60" spans="1:26" ht="24" customHeight="1">
      <c r="A60" s="152"/>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row>
    <row r="61" spans="1:26" ht="24" customHeight="1">
      <c r="A61" s="152"/>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row>
    <row r="62" spans="1:26" ht="24" customHeight="1">
      <c r="A62" s="152"/>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row>
    <row r="63" spans="1:26" ht="24" customHeight="1">
      <c r="A63" s="152"/>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row>
    <row r="64" spans="1:26" ht="24" customHeight="1">
      <c r="A64" s="152"/>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row>
    <row r="65" spans="1:26" ht="24" customHeight="1">
      <c r="A65" s="152"/>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row>
    <row r="66" spans="1:26" ht="24" customHeight="1">
      <c r="A66" s="152"/>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row>
    <row r="67" spans="1:26" ht="24" customHeight="1">
      <c r="A67" s="152"/>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row>
    <row r="68" spans="1:26" ht="24" customHeight="1">
      <c r="A68" s="152"/>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row>
    <row r="69" spans="1:26" ht="24" customHeight="1">
      <c r="A69" s="152"/>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row>
    <row r="70" spans="1:26" ht="24" customHeight="1">
      <c r="A70" s="152"/>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row>
    <row r="71" spans="1:26" ht="24" customHeight="1">
      <c r="A71" s="152"/>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row>
    <row r="72" spans="1:26" ht="24" customHeight="1">
      <c r="A72" s="152"/>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row>
    <row r="73" spans="1:26" ht="24" customHeight="1">
      <c r="A73" s="152"/>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row>
    <row r="74" spans="1:26" ht="24" customHeight="1">
      <c r="A74" s="152"/>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row>
    <row r="75" spans="1:26" ht="24" customHeight="1">
      <c r="A75" s="152"/>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row>
    <row r="76" spans="1:26" ht="24" customHeight="1">
      <c r="A76" s="152"/>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row>
    <row r="77" spans="1:26" ht="24" customHeight="1">
      <c r="A77" s="152"/>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row>
    <row r="78" spans="1:26" ht="24" customHeight="1">
      <c r="A78" s="152"/>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row>
    <row r="79" spans="1:26" ht="24" customHeight="1">
      <c r="A79" s="152"/>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row>
    <row r="80" spans="1:26" ht="24" customHeight="1">
      <c r="A80" s="152"/>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row>
    <row r="81" spans="1:26" ht="24" customHeight="1">
      <c r="A81" s="152"/>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row>
    <row r="82" spans="1:26" ht="24" customHeight="1">
      <c r="A82" s="152"/>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row>
    <row r="83" spans="1:26" ht="24" customHeight="1">
      <c r="A83" s="152"/>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row>
    <row r="84" spans="1:26" ht="24" customHeight="1">
      <c r="A84" s="152"/>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row>
    <row r="85" spans="1:26" ht="24" customHeight="1">
      <c r="A85" s="152"/>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row>
    <row r="86" spans="1:26" ht="24" customHeight="1">
      <c r="A86" s="152"/>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row>
    <row r="87" spans="1:26" ht="24" customHeight="1">
      <c r="A87" s="152"/>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row>
    <row r="88" spans="1:26" ht="24" customHeight="1">
      <c r="A88" s="152"/>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row>
    <row r="89" spans="1:26" ht="24" customHeight="1">
      <c r="A89" s="152"/>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row>
    <row r="90" spans="1:26" ht="24" customHeight="1">
      <c r="A90" s="152"/>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row>
    <row r="91" spans="1:26" ht="24" customHeight="1">
      <c r="A91" s="152"/>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row>
    <row r="92" spans="1:26" ht="24" customHeight="1">
      <c r="A92" s="152"/>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row>
    <row r="93" spans="1:26" ht="24" customHeight="1">
      <c r="A93" s="152"/>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row>
    <row r="94" spans="1:26" ht="24" customHeight="1">
      <c r="A94" s="152"/>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row>
    <row r="95" spans="1:26" ht="24" customHeight="1">
      <c r="A95" s="152"/>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row>
    <row r="96" spans="1:26" ht="24" customHeight="1">
      <c r="A96" s="152"/>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row>
    <row r="97" spans="1:26" ht="24" customHeight="1">
      <c r="A97" s="152"/>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row>
    <row r="98" spans="1:26" ht="24" customHeight="1">
      <c r="A98" s="152"/>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row>
    <row r="99" spans="1:26" ht="24" customHeight="1">
      <c r="A99" s="152"/>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row>
    <row r="100" spans="1:26" ht="24" customHeight="1">
      <c r="A100" s="152"/>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row>
    <row r="101" spans="1:26" ht="24" customHeight="1">
      <c r="A101" s="152"/>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row>
    <row r="102" spans="1:26" ht="24" customHeight="1">
      <c r="A102" s="152"/>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row>
    <row r="103" spans="1:26" ht="24" customHeight="1">
      <c r="A103" s="152"/>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row>
    <row r="104" spans="1:26" ht="24" customHeight="1">
      <c r="A104" s="152"/>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row>
    <row r="105" spans="1:26" ht="24" customHeight="1">
      <c r="A105" s="152"/>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row>
    <row r="106" spans="1:26" ht="24" customHeight="1">
      <c r="A106" s="152"/>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row>
    <row r="107" spans="1:26" ht="24" customHeight="1">
      <c r="A107" s="152"/>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row>
    <row r="108" spans="1:26" ht="24" customHeight="1">
      <c r="A108" s="152"/>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row>
    <row r="109" spans="1:26" ht="24" customHeight="1">
      <c r="A109" s="152"/>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row>
    <row r="110" spans="1:26" ht="24" customHeight="1">
      <c r="A110" s="152"/>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row>
    <row r="111" spans="1:26" ht="24" customHeight="1">
      <c r="A111" s="152"/>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row>
    <row r="112" spans="1:26" ht="24" customHeight="1">
      <c r="A112" s="152"/>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row>
    <row r="113" spans="1:26" ht="24" customHeight="1">
      <c r="A113" s="152"/>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row>
    <row r="114" spans="1:26" ht="24" customHeight="1">
      <c r="A114" s="152"/>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row>
    <row r="115" spans="1:26" ht="24" customHeight="1">
      <c r="A115" s="152"/>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row>
    <row r="116" spans="1:26" ht="24" customHeight="1">
      <c r="A116" s="152"/>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row>
    <row r="117" spans="1:26" ht="24" customHeight="1">
      <c r="A117" s="152"/>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row>
    <row r="118" spans="1:26" ht="24" customHeight="1">
      <c r="A118" s="152"/>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row>
    <row r="119" spans="1:26" ht="24" customHeight="1">
      <c r="A119" s="152"/>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row>
    <row r="120" spans="1:26" ht="24" customHeight="1">
      <c r="A120" s="152"/>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row>
    <row r="121" spans="1:26" ht="24" customHeight="1">
      <c r="A121" s="152"/>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row>
    <row r="122" spans="1:26" ht="24" customHeight="1">
      <c r="A122" s="152"/>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row>
    <row r="123" spans="1:26" ht="24" customHeight="1">
      <c r="A123" s="152"/>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row>
    <row r="124" spans="1:26" ht="24" customHeight="1">
      <c r="A124" s="152"/>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row>
    <row r="125" spans="1:26" ht="24" customHeight="1">
      <c r="A125" s="152"/>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row>
    <row r="126" spans="1:26" ht="24" customHeight="1">
      <c r="A126" s="152"/>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row>
    <row r="127" spans="1:26" ht="24" customHeight="1">
      <c r="A127" s="152"/>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row>
    <row r="128" spans="1:26" ht="24" customHeight="1">
      <c r="A128" s="152"/>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row>
    <row r="129" spans="1:26" ht="24" customHeight="1">
      <c r="A129" s="152"/>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row>
    <row r="130" spans="1:26" ht="24" customHeight="1">
      <c r="A130" s="152"/>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row>
    <row r="131" spans="1:26" ht="24" customHeight="1">
      <c r="A131" s="152"/>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row>
    <row r="132" spans="1:26" ht="24" customHeight="1">
      <c r="A132" s="152"/>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row>
    <row r="133" spans="1:26" ht="24" customHeight="1">
      <c r="A133" s="152"/>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row>
    <row r="134" spans="1:26" ht="24" customHeight="1">
      <c r="A134" s="152"/>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row>
    <row r="135" spans="1:26" ht="24" customHeight="1">
      <c r="A135" s="152"/>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row>
    <row r="136" spans="1:26" ht="24" customHeight="1">
      <c r="A136" s="152"/>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row>
    <row r="137" spans="1:26" ht="24" customHeight="1">
      <c r="A137" s="152"/>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row>
    <row r="138" spans="1:26" ht="24" customHeight="1">
      <c r="A138" s="152"/>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row>
    <row r="139" spans="1:26" ht="24" customHeight="1">
      <c r="A139" s="152"/>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row>
    <row r="140" spans="1:26" ht="24" customHeight="1">
      <c r="A140" s="152"/>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row>
    <row r="141" spans="1:26" ht="24" customHeight="1">
      <c r="A141" s="152"/>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row>
    <row r="142" spans="1:26" ht="24" customHeight="1">
      <c r="A142" s="152"/>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row>
    <row r="143" spans="1:26" ht="24" customHeight="1">
      <c r="A143" s="152"/>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row>
    <row r="144" spans="1:26" ht="24" customHeight="1">
      <c r="A144" s="152"/>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row>
    <row r="145" spans="1:26" ht="24" customHeight="1">
      <c r="A145" s="152"/>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row>
    <row r="146" spans="1:26" ht="24" customHeight="1">
      <c r="A146" s="152"/>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row>
    <row r="147" spans="1:26" ht="24" customHeight="1">
      <c r="A147" s="152"/>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row>
    <row r="148" spans="1:26" ht="24" customHeight="1">
      <c r="A148" s="152"/>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row>
    <row r="149" spans="1:26" ht="24" customHeight="1">
      <c r="A149" s="152"/>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row>
    <row r="150" spans="1:26" ht="24" customHeight="1">
      <c r="A150" s="152"/>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row>
    <row r="151" spans="1:26" ht="24" customHeight="1">
      <c r="A151" s="152"/>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row>
    <row r="152" spans="1:26" ht="24" customHeight="1">
      <c r="A152" s="152"/>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row>
    <row r="153" spans="1:26" ht="24" customHeight="1">
      <c r="A153" s="152"/>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row>
    <row r="154" spans="1:26" ht="24" customHeight="1">
      <c r="A154" s="152"/>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row>
    <row r="155" spans="1:26" ht="24" customHeight="1">
      <c r="A155" s="152"/>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row>
    <row r="156" spans="1:26" ht="24" customHeight="1">
      <c r="A156" s="152"/>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row>
    <row r="157" spans="1:26" ht="24" customHeight="1">
      <c r="A157" s="152"/>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row>
    <row r="158" spans="1:26" ht="24" customHeight="1">
      <c r="A158" s="152"/>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row>
    <row r="159" spans="1:26" ht="24" customHeight="1">
      <c r="A159" s="152"/>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row>
    <row r="160" spans="1:26" ht="24" customHeight="1">
      <c r="A160" s="152"/>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row>
    <row r="161" spans="1:26" ht="24" customHeight="1">
      <c r="A161" s="152"/>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row>
    <row r="162" spans="1:26" ht="24" customHeight="1">
      <c r="A162" s="152"/>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row>
    <row r="163" spans="1:26" ht="24" customHeight="1">
      <c r="A163" s="152"/>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row>
    <row r="164" spans="1:26" ht="24" customHeight="1">
      <c r="A164" s="152"/>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row>
    <row r="165" spans="1:26" ht="24" customHeight="1">
      <c r="A165" s="152"/>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row>
    <row r="166" spans="1:26" ht="24" customHeight="1">
      <c r="A166" s="152"/>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row>
    <row r="167" spans="1:26" ht="24" customHeight="1">
      <c r="A167" s="152"/>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row>
    <row r="168" spans="1:26" ht="24" customHeight="1">
      <c r="A168" s="152"/>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row>
    <row r="169" spans="1:26" ht="24" customHeight="1">
      <c r="A169" s="152"/>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row>
    <row r="170" spans="1:26" ht="24" customHeight="1">
      <c r="A170" s="152"/>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row>
    <row r="171" spans="1:26" ht="24" customHeight="1">
      <c r="A171" s="152"/>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row>
    <row r="172" spans="1:26" ht="24" customHeight="1">
      <c r="A172" s="152"/>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row>
    <row r="173" spans="1:26" ht="24" customHeight="1">
      <c r="A173" s="152"/>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row>
    <row r="174" spans="1:26" ht="24" customHeight="1">
      <c r="A174" s="152"/>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row>
    <row r="175" spans="1:26" ht="24" customHeight="1">
      <c r="A175" s="152"/>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row>
    <row r="176" spans="1:26" ht="24" customHeight="1">
      <c r="A176" s="152"/>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row>
    <row r="177" spans="1:26" ht="24" customHeight="1">
      <c r="A177" s="152"/>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row>
    <row r="178" spans="1:26" ht="24" customHeight="1">
      <c r="A178" s="152"/>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row>
    <row r="179" spans="1:26" ht="24" customHeight="1">
      <c r="A179" s="152"/>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row>
    <row r="180" spans="1:26" ht="24" customHeight="1">
      <c r="A180" s="152"/>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row>
    <row r="181" spans="1:26" ht="24" customHeight="1">
      <c r="A181" s="152"/>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row>
    <row r="182" spans="1:26" ht="24" customHeight="1">
      <c r="A182" s="152"/>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row>
    <row r="183" spans="1:26" ht="24" customHeight="1">
      <c r="A183" s="152"/>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row>
    <row r="184" spans="1:26" ht="24" customHeight="1">
      <c r="A184" s="152"/>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row>
    <row r="185" spans="1:26" ht="24" customHeight="1">
      <c r="A185" s="152"/>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row>
    <row r="186" spans="1:26" ht="24" customHeight="1">
      <c r="A186" s="152"/>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row>
    <row r="187" spans="1:26" ht="24" customHeight="1">
      <c r="A187" s="152"/>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row>
    <row r="188" spans="1:26" ht="24" customHeight="1">
      <c r="A188" s="152"/>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row>
    <row r="189" spans="1:26" ht="24" customHeight="1">
      <c r="A189" s="152"/>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row>
    <row r="190" spans="1:26" ht="24" customHeight="1">
      <c r="A190" s="152"/>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row>
    <row r="191" spans="1:26" ht="24" customHeight="1">
      <c r="A191" s="152"/>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row>
    <row r="192" spans="1:26" ht="24" customHeight="1">
      <c r="A192" s="152"/>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row>
    <row r="193" spans="1:26" ht="24" customHeight="1">
      <c r="A193" s="152"/>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row>
    <row r="194" spans="1:26" ht="24" customHeight="1">
      <c r="A194" s="152"/>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row>
    <row r="195" spans="1:26" ht="24" customHeight="1">
      <c r="A195" s="152"/>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row>
    <row r="196" spans="1:26" ht="24" customHeight="1">
      <c r="A196" s="152"/>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row>
    <row r="197" spans="1:26" ht="24" customHeight="1">
      <c r="A197" s="152"/>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row>
    <row r="198" spans="1:26" ht="24" customHeight="1">
      <c r="A198" s="152"/>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row>
    <row r="199" spans="1:26" ht="24" customHeight="1">
      <c r="A199" s="152"/>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row>
    <row r="200" spans="1:26" ht="24" customHeight="1">
      <c r="A200" s="152"/>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row>
    <row r="201" spans="1:26" ht="24" customHeight="1">
      <c r="A201" s="152"/>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row>
    <row r="202" spans="1:26" ht="24" customHeight="1">
      <c r="A202" s="152"/>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row>
    <row r="203" spans="1:26" ht="24" customHeight="1">
      <c r="A203" s="152"/>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row>
    <row r="204" spans="1:26" ht="24" customHeight="1">
      <c r="A204" s="152"/>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row>
    <row r="205" spans="1:26" ht="24" customHeight="1">
      <c r="A205" s="152"/>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row>
    <row r="206" spans="1:26" ht="24" customHeight="1">
      <c r="A206" s="152"/>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row>
    <row r="207" spans="1:26" ht="24" customHeight="1">
      <c r="A207" s="152"/>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row>
    <row r="208" spans="1:26" ht="24" customHeight="1">
      <c r="A208" s="152"/>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row>
    <row r="209" spans="1:26" ht="24" customHeight="1">
      <c r="A209" s="152"/>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row>
    <row r="210" spans="1:26" ht="24" customHeight="1">
      <c r="A210" s="152"/>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row>
    <row r="211" spans="1:26" ht="24" customHeight="1">
      <c r="A211" s="152"/>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row>
    <row r="212" spans="1:26" ht="24" customHeight="1">
      <c r="A212" s="152"/>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row>
    <row r="213" spans="1:26" ht="24" customHeight="1">
      <c r="A213" s="152"/>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row>
    <row r="214" spans="1:26" ht="24" customHeight="1">
      <c r="A214" s="152"/>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row>
    <row r="215" spans="1:26" ht="24" customHeight="1">
      <c r="A215" s="152"/>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row>
    <row r="216" spans="1:26" ht="24" customHeight="1">
      <c r="A216" s="152"/>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row>
    <row r="217" spans="1:26" ht="24" customHeight="1">
      <c r="A217" s="152"/>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row>
    <row r="218" spans="1:26" ht="24" customHeight="1">
      <c r="A218" s="152"/>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row>
    <row r="219" spans="1:26" ht="24" customHeight="1">
      <c r="A219" s="152"/>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row>
    <row r="220" spans="1:26" ht="24" customHeight="1">
      <c r="A220" s="152"/>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row>
    <row r="221" spans="1:26" ht="24" customHeight="1">
      <c r="A221" s="152"/>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row>
    <row r="222" spans="1:26" ht="24" customHeight="1">
      <c r="A222" s="152"/>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row>
    <row r="223" spans="1:26" ht="24" customHeight="1">
      <c r="A223" s="152"/>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row>
    <row r="224" spans="1:26" ht="24" customHeight="1">
      <c r="A224" s="152"/>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row>
    <row r="225" spans="1:26" ht="24" customHeight="1">
      <c r="A225" s="152"/>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row>
    <row r="226" spans="1:26" ht="24" customHeight="1">
      <c r="A226" s="152"/>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row>
    <row r="227" spans="1:26" ht="24" customHeight="1">
      <c r="A227" s="152"/>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row>
    <row r="228" spans="1:26" ht="24" customHeight="1">
      <c r="A228" s="152"/>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row>
    <row r="229" spans="1:26" ht="24" customHeight="1">
      <c r="A229" s="152"/>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row>
    <row r="230" spans="1:26" ht="24" customHeight="1">
      <c r="A230" s="152"/>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row>
    <row r="231" spans="1:26" ht="24" customHeight="1">
      <c r="A231" s="152"/>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row>
    <row r="232" spans="1:26" ht="24" customHeight="1">
      <c r="A232" s="152"/>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row>
    <row r="233" spans="1:26" ht="24" customHeight="1">
      <c r="A233" s="152"/>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row>
    <row r="234" spans="1:26" ht="24" customHeight="1">
      <c r="A234" s="152"/>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row>
    <row r="235" spans="1:26" ht="24" customHeight="1">
      <c r="A235" s="152"/>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row>
    <row r="236" spans="1:26" ht="24" customHeight="1">
      <c r="A236" s="152"/>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row>
    <row r="237" spans="1:26" ht="24" customHeight="1">
      <c r="A237" s="152"/>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row>
    <row r="238" spans="1:26" ht="24" customHeight="1">
      <c r="A238" s="152"/>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row>
    <row r="239" spans="1:26" ht="24" customHeight="1">
      <c r="A239" s="152"/>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row>
    <row r="240" spans="1:26" ht="24" customHeight="1">
      <c r="A240" s="152"/>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row>
    <row r="241" spans="1:26" ht="24" customHeight="1">
      <c r="A241" s="152"/>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row>
    <row r="242" spans="1:26" ht="24" customHeight="1">
      <c r="A242" s="152"/>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row>
    <row r="243" spans="1:26" ht="24" customHeight="1">
      <c r="A243" s="152"/>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row>
    <row r="244" spans="1:26" ht="24" customHeight="1">
      <c r="A244" s="152"/>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row>
    <row r="245" spans="1:26" ht="24" customHeight="1">
      <c r="A245" s="152"/>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row>
    <row r="246" spans="1:26" ht="24" customHeight="1">
      <c r="A246" s="152"/>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row>
    <row r="247" spans="1:26" ht="24" customHeight="1">
      <c r="A247" s="152"/>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row>
    <row r="248" spans="1:26" ht="24" customHeight="1">
      <c r="A248" s="152"/>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row>
    <row r="249" spans="1:26" ht="24" customHeight="1">
      <c r="A249" s="152"/>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row>
    <row r="250" spans="1:26" ht="24" customHeight="1">
      <c r="A250" s="152"/>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row>
    <row r="251" spans="1:26" ht="24" customHeight="1">
      <c r="A251" s="152"/>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row>
    <row r="252" spans="1:26" ht="24" customHeight="1">
      <c r="A252" s="152"/>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row>
    <row r="253" spans="1:26" ht="24" customHeight="1">
      <c r="A253" s="152"/>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row>
    <row r="254" spans="1:26" ht="24" customHeight="1">
      <c r="A254" s="152"/>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row>
    <row r="255" spans="1:26" ht="24" customHeight="1">
      <c r="A255" s="152"/>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row>
    <row r="256" spans="1:26" ht="24" customHeight="1">
      <c r="A256" s="152"/>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row>
    <row r="257" spans="1:26" ht="24" customHeight="1">
      <c r="A257" s="152"/>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row>
    <row r="258" spans="1:26" ht="24" customHeight="1">
      <c r="A258" s="152"/>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row>
    <row r="259" spans="1:26" ht="24" customHeight="1">
      <c r="A259" s="152"/>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row>
    <row r="260" spans="1:26" ht="24" customHeight="1">
      <c r="A260" s="152"/>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row>
    <row r="261" spans="1:26" ht="24" customHeight="1">
      <c r="A261" s="152"/>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row>
    <row r="262" spans="1:26" ht="24" customHeight="1">
      <c r="A262" s="152"/>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row>
    <row r="263" spans="1:26" ht="24" customHeight="1">
      <c r="A263" s="152"/>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row>
    <row r="264" spans="1:26" ht="24" customHeight="1">
      <c r="A264" s="152"/>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row>
    <row r="265" spans="1:26" ht="24" customHeight="1">
      <c r="A265" s="152"/>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row>
    <row r="266" spans="1:26" ht="24" customHeight="1">
      <c r="A266" s="152"/>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row>
    <row r="267" spans="1:26" ht="24" customHeight="1">
      <c r="A267" s="152"/>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row>
    <row r="268" spans="1:26" ht="24" customHeight="1">
      <c r="A268" s="152"/>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row>
    <row r="269" spans="1:26" ht="24" customHeight="1">
      <c r="A269" s="152"/>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row>
    <row r="270" spans="1:26" ht="24" customHeight="1">
      <c r="A270" s="152"/>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row>
    <row r="271" spans="1:26" ht="24" customHeight="1">
      <c r="A271" s="152"/>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row>
    <row r="272" spans="1:26" ht="24" customHeight="1">
      <c r="A272" s="152"/>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row>
    <row r="273" spans="1:26" ht="24" customHeight="1">
      <c r="A273" s="152"/>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row>
    <row r="274" spans="1:26" ht="24" customHeight="1">
      <c r="A274" s="152"/>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row>
    <row r="275" spans="1:26" ht="24" customHeight="1">
      <c r="A275" s="152"/>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row>
    <row r="276" spans="1:26" ht="24" customHeight="1">
      <c r="A276" s="152"/>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row>
    <row r="277" spans="1:26" ht="24" customHeight="1">
      <c r="A277" s="152"/>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row>
    <row r="278" spans="1:26" ht="24" customHeight="1">
      <c r="A278" s="152"/>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row>
    <row r="279" spans="1:26" ht="24" customHeight="1">
      <c r="A279" s="152"/>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row>
    <row r="280" spans="1:26" ht="24" customHeight="1">
      <c r="A280" s="152"/>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row>
    <row r="281" spans="1:26" ht="24" customHeight="1">
      <c r="A281" s="152"/>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row>
    <row r="282" spans="1:26" ht="24" customHeight="1">
      <c r="A282" s="152"/>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row>
    <row r="283" spans="1:26" ht="24" customHeight="1">
      <c r="A283" s="152"/>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row>
    <row r="284" spans="1:26" ht="24" customHeight="1">
      <c r="A284" s="152"/>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row>
    <row r="285" spans="1:26" ht="24" customHeight="1">
      <c r="A285" s="152"/>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row>
    <row r="286" spans="1:26" ht="24" customHeight="1">
      <c r="A286" s="152"/>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row>
    <row r="287" spans="1:26" ht="24" customHeight="1">
      <c r="A287" s="152"/>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row>
    <row r="288" spans="1:26" ht="24" customHeight="1">
      <c r="A288" s="152"/>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row>
    <row r="289" spans="1:26" ht="24" customHeight="1">
      <c r="A289" s="152"/>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row>
    <row r="290" spans="1:26" ht="24" customHeight="1">
      <c r="A290" s="152"/>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row>
    <row r="291" spans="1:26" ht="24" customHeight="1">
      <c r="A291" s="152"/>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row>
    <row r="292" spans="1:26" ht="24" customHeight="1">
      <c r="A292" s="152"/>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row>
    <row r="293" spans="1:26" ht="24" customHeight="1">
      <c r="A293" s="152"/>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row>
    <row r="294" spans="1:26" ht="24" customHeight="1">
      <c r="A294" s="152"/>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row>
    <row r="295" spans="1:26" ht="24" customHeight="1">
      <c r="A295" s="152"/>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row>
    <row r="296" spans="1:26" ht="24" customHeight="1">
      <c r="A296" s="152"/>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row>
    <row r="297" spans="1:26" ht="24" customHeight="1">
      <c r="A297" s="152"/>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row>
    <row r="298" spans="1:26" ht="24" customHeight="1">
      <c r="A298" s="152"/>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row>
    <row r="299" spans="1:26" ht="24" customHeight="1">
      <c r="A299" s="152"/>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row>
    <row r="300" spans="1:26" ht="24" customHeight="1">
      <c r="A300" s="152"/>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row>
    <row r="301" spans="1:26" ht="24" customHeight="1">
      <c r="A301" s="152"/>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row>
    <row r="302" spans="1:26" ht="24" customHeight="1">
      <c r="A302" s="152"/>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row>
    <row r="303" spans="1:26" ht="24" customHeight="1">
      <c r="A303" s="152"/>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row>
    <row r="304" spans="1:26" ht="24" customHeight="1">
      <c r="A304" s="152"/>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row>
    <row r="305" spans="1:26" ht="24" customHeight="1">
      <c r="A305" s="152"/>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row>
    <row r="306" spans="1:26" ht="24" customHeight="1">
      <c r="A306" s="152"/>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row>
    <row r="307" spans="1:26" ht="24" customHeight="1">
      <c r="A307" s="152"/>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row>
    <row r="308" spans="1:26" ht="24" customHeight="1">
      <c r="A308" s="152"/>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row>
    <row r="309" spans="1:26" ht="24" customHeight="1">
      <c r="A309" s="152"/>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row>
    <row r="310" spans="1:26" ht="24" customHeight="1">
      <c r="A310" s="152"/>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row>
    <row r="311" spans="1:26" ht="24" customHeight="1">
      <c r="A311" s="152"/>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row>
    <row r="312" spans="1:26" ht="24" customHeight="1">
      <c r="A312" s="152"/>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row>
    <row r="313" spans="1:26" ht="24" customHeight="1">
      <c r="A313" s="152"/>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row>
    <row r="314" spans="1:26" ht="24" customHeight="1">
      <c r="A314" s="152"/>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row>
    <row r="315" spans="1:26" ht="24" customHeight="1">
      <c r="A315" s="152"/>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row>
    <row r="316" spans="1:26" ht="24" customHeight="1">
      <c r="A316" s="152"/>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row>
    <row r="317" spans="1:26" ht="24" customHeight="1">
      <c r="A317" s="152"/>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row>
    <row r="318" spans="1:26" ht="24" customHeight="1">
      <c r="A318" s="152"/>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row>
    <row r="319" spans="1:26" ht="24" customHeight="1">
      <c r="A319" s="152"/>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row>
    <row r="320" spans="1:26" ht="24" customHeight="1">
      <c r="A320" s="152"/>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row>
    <row r="321" spans="1:26" ht="24" customHeight="1">
      <c r="A321" s="152"/>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row>
    <row r="322" spans="1:26" ht="24" customHeight="1">
      <c r="A322" s="152"/>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row>
    <row r="323" spans="1:26" ht="24" customHeight="1">
      <c r="A323" s="152"/>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row>
    <row r="324" spans="1:26" ht="24" customHeight="1">
      <c r="A324" s="152"/>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row>
    <row r="325" spans="1:26" ht="24" customHeight="1">
      <c r="A325" s="152"/>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row>
    <row r="326" spans="1:26" ht="24" customHeight="1">
      <c r="A326" s="152"/>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row>
    <row r="327" spans="1:26" ht="24" customHeight="1">
      <c r="A327" s="152"/>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row>
    <row r="328" spans="1:26" ht="24" customHeight="1">
      <c r="A328" s="152"/>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row>
    <row r="329" spans="1:26" ht="24" customHeight="1">
      <c r="A329" s="152"/>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row>
    <row r="330" spans="1:26" ht="24" customHeight="1">
      <c r="A330" s="152"/>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row>
    <row r="331" spans="1:26" ht="24" customHeight="1">
      <c r="A331" s="152"/>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row>
    <row r="332" spans="1:26" ht="24" customHeight="1">
      <c r="A332" s="152"/>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row>
    <row r="333" spans="1:26" ht="24" customHeight="1">
      <c r="A333" s="152"/>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row>
    <row r="334" spans="1:26" ht="24" customHeight="1">
      <c r="A334" s="152"/>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row>
    <row r="335" spans="1:26" ht="24" customHeight="1">
      <c r="A335" s="152"/>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row>
    <row r="336" spans="1:26" ht="24" customHeight="1">
      <c r="A336" s="152"/>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row>
    <row r="337" spans="1:26" ht="24" customHeight="1">
      <c r="A337" s="152"/>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row>
    <row r="338" spans="1:26" ht="24" customHeight="1">
      <c r="A338" s="152"/>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row>
    <row r="339" spans="1:26" ht="24" customHeight="1">
      <c r="A339" s="152"/>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row>
    <row r="340" spans="1:26" ht="24" customHeight="1">
      <c r="A340" s="152"/>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row>
    <row r="341" spans="1:26" ht="24" customHeight="1">
      <c r="A341" s="152"/>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row>
    <row r="342" spans="1:26" ht="24" customHeight="1">
      <c r="A342" s="152"/>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row>
    <row r="343" spans="1:26" ht="24" customHeight="1">
      <c r="A343" s="152"/>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row>
    <row r="344" spans="1:26" ht="24" customHeight="1">
      <c r="A344" s="152"/>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row>
    <row r="345" spans="1:26" ht="24" customHeight="1">
      <c r="A345" s="152"/>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row>
    <row r="346" spans="1:26" ht="24" customHeight="1">
      <c r="A346" s="152"/>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row>
    <row r="347" spans="1:26" ht="24" customHeight="1">
      <c r="A347" s="152"/>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row>
    <row r="348" spans="1:26" ht="24" customHeight="1">
      <c r="A348" s="152"/>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row>
    <row r="349" spans="1:26" ht="24" customHeight="1">
      <c r="A349" s="152"/>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row>
    <row r="350" spans="1:26" ht="24" customHeight="1">
      <c r="A350" s="152"/>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row>
    <row r="351" spans="1:26" ht="24" customHeight="1">
      <c r="A351" s="152"/>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row>
    <row r="352" spans="1:26" ht="24" customHeight="1">
      <c r="A352" s="152"/>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row>
    <row r="353" spans="1:26" ht="24" customHeight="1">
      <c r="A353" s="152"/>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row>
    <row r="354" spans="1:26" ht="24" customHeight="1">
      <c r="A354" s="152"/>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row>
    <row r="355" spans="1:26" ht="24" customHeight="1">
      <c r="A355" s="152"/>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row>
    <row r="356" spans="1:26" ht="24" customHeight="1">
      <c r="A356" s="152"/>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row>
    <row r="357" spans="1:26" ht="24" customHeight="1">
      <c r="A357" s="152"/>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row>
    <row r="358" spans="1:26" ht="24" customHeight="1">
      <c r="A358" s="152"/>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row>
    <row r="359" spans="1:26" ht="24" customHeight="1">
      <c r="A359" s="152"/>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row>
    <row r="360" spans="1:26" ht="24" customHeight="1">
      <c r="A360" s="152"/>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row>
    <row r="361" spans="1:26" ht="24" customHeight="1">
      <c r="A361" s="152"/>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row>
    <row r="362" spans="1:26" ht="24" customHeight="1">
      <c r="A362" s="152"/>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row>
    <row r="363" spans="1:26" ht="24" customHeight="1">
      <c r="A363" s="152"/>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row>
    <row r="364" spans="1:26" ht="24" customHeight="1">
      <c r="A364" s="152"/>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row>
    <row r="365" spans="1:26" ht="24" customHeight="1">
      <c r="A365" s="152"/>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row>
    <row r="366" spans="1:26" ht="24" customHeight="1">
      <c r="A366" s="152"/>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row>
    <row r="367" spans="1:26" ht="24" customHeight="1">
      <c r="A367" s="152"/>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row>
    <row r="368" spans="1:26" ht="24" customHeight="1">
      <c r="A368" s="152"/>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row>
    <row r="369" spans="1:26" ht="24" customHeight="1">
      <c r="A369" s="152"/>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row>
    <row r="370" spans="1:26" ht="24" customHeight="1">
      <c r="A370" s="152"/>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row>
    <row r="371" spans="1:26" ht="24" customHeight="1">
      <c r="A371" s="152"/>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row>
    <row r="372" spans="1:26" ht="24" customHeight="1">
      <c r="A372" s="152"/>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row>
    <row r="373" spans="1:26" ht="24" customHeight="1">
      <c r="A373" s="152"/>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row>
    <row r="374" spans="1:26" ht="24" customHeight="1">
      <c r="A374" s="152"/>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row>
    <row r="375" spans="1:26" ht="24" customHeight="1">
      <c r="A375" s="152"/>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row>
    <row r="376" spans="1:26" ht="24" customHeight="1">
      <c r="A376" s="152"/>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row>
    <row r="377" spans="1:26" ht="24" customHeight="1">
      <c r="A377" s="152"/>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row>
    <row r="378" spans="1:26" ht="24" customHeight="1">
      <c r="A378" s="152"/>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row>
    <row r="379" spans="1:26" ht="24" customHeight="1">
      <c r="A379" s="152"/>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row>
    <row r="380" spans="1:26" ht="24" customHeight="1">
      <c r="A380" s="152"/>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row>
    <row r="381" spans="1:26" ht="24" customHeight="1">
      <c r="A381" s="152"/>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row>
    <row r="382" spans="1:26" ht="24" customHeight="1">
      <c r="A382" s="152"/>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row>
    <row r="383" spans="1:26" ht="24" customHeight="1">
      <c r="A383" s="152"/>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row>
    <row r="384" spans="1:26" ht="24" customHeight="1">
      <c r="A384" s="152"/>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row>
    <row r="385" spans="1:26" ht="24" customHeight="1">
      <c r="A385" s="152"/>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row>
    <row r="386" spans="1:26" ht="24" customHeight="1">
      <c r="A386" s="152"/>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row>
    <row r="387" spans="1:26" ht="24" customHeight="1">
      <c r="A387" s="152"/>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row>
    <row r="388" spans="1:26" ht="24" customHeight="1">
      <c r="A388" s="152"/>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row>
    <row r="389" spans="1:26" ht="24" customHeight="1">
      <c r="A389" s="152"/>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row>
    <row r="390" spans="1:26" ht="24" customHeight="1">
      <c r="A390" s="152"/>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row>
    <row r="391" spans="1:26" ht="24" customHeight="1">
      <c r="A391" s="152"/>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row>
    <row r="392" spans="1:26" ht="24" customHeight="1">
      <c r="A392" s="152"/>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row>
    <row r="393" spans="1:26" ht="24" customHeight="1">
      <c r="A393" s="152"/>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row>
    <row r="394" spans="1:26" ht="24" customHeight="1">
      <c r="A394" s="152"/>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row>
    <row r="395" spans="1:26" ht="24" customHeight="1">
      <c r="A395" s="152"/>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row>
    <row r="396" spans="1:26" ht="24" customHeight="1">
      <c r="A396" s="152"/>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row>
    <row r="397" spans="1:26" ht="24" customHeight="1">
      <c r="A397" s="152"/>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row>
    <row r="398" spans="1:26" ht="24" customHeight="1">
      <c r="A398" s="152"/>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row>
    <row r="399" spans="1:26" ht="24" customHeight="1">
      <c r="A399" s="152"/>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row>
    <row r="400" spans="1:26" ht="24" customHeight="1">
      <c r="A400" s="152"/>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row>
    <row r="401" spans="1:26" ht="24" customHeight="1">
      <c r="A401" s="152"/>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row>
    <row r="402" spans="1:26" ht="24" customHeight="1">
      <c r="A402" s="152"/>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row>
    <row r="403" spans="1:26" ht="24" customHeight="1">
      <c r="A403" s="152"/>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row>
    <row r="404" spans="1:26" ht="24" customHeight="1">
      <c r="A404" s="152"/>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row>
    <row r="405" spans="1:26" ht="24" customHeight="1">
      <c r="A405" s="152"/>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row>
    <row r="406" spans="1:26" ht="24" customHeight="1">
      <c r="A406" s="152"/>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row>
    <row r="407" spans="1:26" ht="24" customHeight="1">
      <c r="A407" s="152"/>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row>
    <row r="408" spans="1:26" ht="24" customHeight="1">
      <c r="A408" s="152"/>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row>
    <row r="409" spans="1:26" ht="24" customHeight="1">
      <c r="A409" s="152"/>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row>
    <row r="410" spans="1:26" ht="24" customHeight="1">
      <c r="A410" s="152"/>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row>
    <row r="411" spans="1:26" ht="24" customHeight="1">
      <c r="A411" s="152"/>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row>
    <row r="412" spans="1:26" ht="24" customHeight="1">
      <c r="A412" s="152"/>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row>
    <row r="413" spans="1:26" ht="24" customHeight="1">
      <c r="A413" s="152"/>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row>
    <row r="414" spans="1:26" ht="24" customHeight="1">
      <c r="A414" s="152"/>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row>
    <row r="415" spans="1:26" ht="24" customHeight="1">
      <c r="A415" s="152"/>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row>
    <row r="416" spans="1:26" ht="24" customHeight="1">
      <c r="A416" s="152"/>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row>
    <row r="417" spans="1:26" ht="24" customHeight="1">
      <c r="A417" s="152"/>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row>
    <row r="418" spans="1:26" ht="24" customHeight="1">
      <c r="A418" s="152"/>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row>
    <row r="419" spans="1:26" ht="24" customHeight="1">
      <c r="A419" s="152"/>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row>
    <row r="420" spans="1:26" ht="24" customHeight="1">
      <c r="A420" s="152"/>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row>
    <row r="421" spans="1:26" ht="24" customHeight="1">
      <c r="A421" s="152"/>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row>
    <row r="422" spans="1:26" ht="24" customHeight="1">
      <c r="A422" s="152"/>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row>
    <row r="423" spans="1:26" ht="24" customHeight="1">
      <c r="A423" s="152"/>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row>
    <row r="424" spans="1:26" ht="24" customHeight="1">
      <c r="A424" s="152"/>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row>
    <row r="425" spans="1:26" ht="24" customHeight="1">
      <c r="A425" s="152"/>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row>
    <row r="426" spans="1:26" ht="24" customHeight="1">
      <c r="A426" s="152"/>
      <c r="B426" s="153"/>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row>
    <row r="427" spans="1:26" ht="24" customHeight="1">
      <c r="A427" s="152"/>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row>
    <row r="428" spans="1:26" ht="24" customHeight="1">
      <c r="A428" s="152"/>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row>
    <row r="429" spans="1:26" ht="24" customHeight="1">
      <c r="A429" s="152"/>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row>
    <row r="430" spans="1:26" ht="24" customHeight="1">
      <c r="A430" s="152"/>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row>
    <row r="431" spans="1:26" ht="24" customHeight="1">
      <c r="A431" s="152"/>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row>
    <row r="432" spans="1:26" ht="24" customHeight="1">
      <c r="A432" s="152"/>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c r="X432" s="153"/>
      <c r="Y432" s="153"/>
      <c r="Z432" s="153"/>
    </row>
    <row r="433" spans="1:26" ht="24" customHeight="1">
      <c r="A433" s="152"/>
      <c r="B433" s="153"/>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row>
    <row r="434" spans="1:26" ht="24" customHeight="1">
      <c r="A434" s="152"/>
      <c r="B434" s="153"/>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row>
    <row r="435" spans="1:26" ht="24" customHeight="1">
      <c r="A435" s="152"/>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row>
    <row r="436" spans="1:26" ht="24" customHeight="1">
      <c r="A436" s="152"/>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row>
    <row r="437" spans="1:26" ht="24" customHeight="1">
      <c r="A437" s="152"/>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row>
    <row r="438" spans="1:26" ht="24" customHeight="1">
      <c r="A438" s="152"/>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row>
    <row r="439" spans="1:26" ht="24" customHeight="1">
      <c r="A439" s="152"/>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row>
    <row r="440" spans="1:26" ht="24" customHeight="1">
      <c r="A440" s="152"/>
      <c r="B440" s="153"/>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row>
    <row r="441" spans="1:26" ht="24" customHeight="1">
      <c r="A441" s="152"/>
      <c r="B441" s="153"/>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row>
    <row r="442" spans="1:26" ht="24" customHeight="1">
      <c r="A442" s="152"/>
      <c r="B442" s="153"/>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row>
    <row r="443" spans="1:26" ht="24" customHeight="1">
      <c r="A443" s="152"/>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row>
    <row r="444" spans="1:26" ht="24" customHeight="1">
      <c r="A444" s="152"/>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row>
    <row r="445" spans="1:26" ht="24" customHeight="1">
      <c r="A445" s="152"/>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row>
    <row r="446" spans="1:26" ht="24" customHeight="1">
      <c r="A446" s="152"/>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row>
    <row r="447" spans="1:26" ht="24" customHeight="1">
      <c r="A447" s="152"/>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row>
    <row r="448" spans="1:26" ht="24" customHeight="1">
      <c r="A448" s="152"/>
      <c r="B448" s="153"/>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row>
    <row r="449" spans="1:26" ht="24" customHeight="1">
      <c r="A449" s="152"/>
      <c r="B449" s="153"/>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row>
    <row r="450" spans="1:26" ht="24" customHeight="1">
      <c r="A450" s="152"/>
      <c r="B450" s="153"/>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row>
    <row r="451" spans="1:26" ht="24" customHeight="1">
      <c r="A451" s="152"/>
      <c r="B451" s="153"/>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row>
    <row r="452" spans="1:26" ht="24" customHeight="1">
      <c r="A452" s="152"/>
      <c r="B452" s="153"/>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row>
    <row r="453" spans="1:26" ht="24" customHeight="1">
      <c r="A453" s="152"/>
      <c r="B453" s="153"/>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row>
    <row r="454" spans="1:26" ht="24" customHeight="1">
      <c r="A454" s="152"/>
      <c r="B454" s="153"/>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row>
    <row r="455" spans="1:26" ht="24" customHeight="1">
      <c r="A455" s="152"/>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row>
    <row r="456" spans="1:26" ht="24" customHeight="1">
      <c r="A456" s="152"/>
      <c r="B456" s="153"/>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row>
    <row r="457" spans="1:26" ht="24" customHeight="1">
      <c r="A457" s="152"/>
      <c r="B457" s="153"/>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row>
    <row r="458" spans="1:26" ht="24" customHeight="1">
      <c r="A458" s="152"/>
      <c r="B458" s="153"/>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row>
    <row r="459" spans="1:26" ht="24" customHeight="1">
      <c r="A459" s="152"/>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row>
    <row r="460" spans="1:26" ht="24" customHeight="1">
      <c r="A460" s="152"/>
      <c r="B460" s="153"/>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row>
    <row r="461" spans="1:26" ht="24" customHeight="1">
      <c r="A461" s="152"/>
      <c r="B461" s="153"/>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row>
    <row r="462" spans="1:26" ht="24" customHeight="1">
      <c r="A462" s="152"/>
      <c r="B462" s="153"/>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row>
    <row r="463" spans="1:26" ht="24" customHeight="1">
      <c r="A463" s="152"/>
      <c r="B463" s="153"/>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row>
    <row r="464" spans="1:26" ht="24" customHeight="1">
      <c r="A464" s="152"/>
      <c r="B464" s="153"/>
      <c r="C464" s="153"/>
      <c r="D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row>
    <row r="465" spans="1:26" ht="24" customHeight="1">
      <c r="A465" s="152"/>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row>
    <row r="466" spans="1:26" ht="24" customHeight="1">
      <c r="A466" s="152"/>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row>
    <row r="467" spans="1:26" ht="24" customHeight="1">
      <c r="A467" s="152"/>
      <c r="B467" s="153"/>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row>
    <row r="468" spans="1:26" ht="24" customHeight="1">
      <c r="A468" s="152"/>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row>
    <row r="469" spans="1:26" ht="24" customHeight="1">
      <c r="A469" s="152"/>
      <c r="B469" s="153"/>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row>
    <row r="470" spans="1:26" ht="24" customHeight="1">
      <c r="A470" s="152"/>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row>
    <row r="471" spans="1:26" ht="24" customHeight="1">
      <c r="A471" s="152"/>
      <c r="B471" s="153"/>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row>
    <row r="472" spans="1:26" ht="24" customHeight="1">
      <c r="A472" s="152"/>
      <c r="B472" s="153"/>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row>
    <row r="473" spans="1:26" ht="24" customHeight="1">
      <c r="A473" s="152"/>
      <c r="B473" s="153"/>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row>
    <row r="474" spans="1:26" ht="24" customHeight="1">
      <c r="A474" s="152"/>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row>
    <row r="475" spans="1:26" ht="24" customHeight="1">
      <c r="A475" s="152"/>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row>
    <row r="476" spans="1:26" ht="24" customHeight="1">
      <c r="A476" s="152"/>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row>
    <row r="477" spans="1:26" ht="24" customHeight="1">
      <c r="A477" s="152"/>
      <c r="B477" s="153"/>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row>
    <row r="478" spans="1:26" ht="24" customHeight="1">
      <c r="A478" s="152"/>
      <c r="B478" s="153"/>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row>
    <row r="479" spans="1:26" ht="24" customHeight="1">
      <c r="A479" s="152"/>
      <c r="B479" s="153"/>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row>
    <row r="480" spans="1:26" ht="24" customHeight="1">
      <c r="A480" s="152"/>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row>
    <row r="481" spans="1:26" ht="24" customHeight="1">
      <c r="A481" s="152"/>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row>
    <row r="482" spans="1:26" ht="24" customHeight="1">
      <c r="A482" s="152"/>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row>
    <row r="483" spans="1:26" ht="24" customHeight="1">
      <c r="A483" s="152"/>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row>
    <row r="484" spans="1:26" ht="24" customHeight="1">
      <c r="A484" s="152"/>
      <c r="B484" s="153"/>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row>
    <row r="485" spans="1:26" ht="24" customHeight="1">
      <c r="A485" s="152"/>
      <c r="B485" s="153"/>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row>
    <row r="486" spans="1:26" ht="24" customHeight="1">
      <c r="A486" s="152"/>
      <c r="B486" s="153"/>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row>
    <row r="487" spans="1:26" ht="24" customHeight="1">
      <c r="A487" s="152"/>
      <c r="B487" s="153"/>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row>
    <row r="488" spans="1:26" ht="24" customHeight="1">
      <c r="A488" s="152"/>
      <c r="B488" s="153"/>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row>
    <row r="489" spans="1:26" ht="24" customHeight="1">
      <c r="A489" s="152"/>
      <c r="B489" s="153"/>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row>
    <row r="490" spans="1:26" ht="24" customHeight="1">
      <c r="A490" s="152"/>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row>
    <row r="491" spans="1:26" ht="24" customHeight="1">
      <c r="A491" s="152"/>
      <c r="B491" s="153"/>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row>
    <row r="492" spans="1:26" ht="24" customHeight="1">
      <c r="A492" s="152"/>
      <c r="B492" s="153"/>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row>
    <row r="493" spans="1:26" ht="24" customHeight="1">
      <c r="A493" s="152"/>
      <c r="B493" s="153"/>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row>
    <row r="494" spans="1:26" ht="24" customHeight="1">
      <c r="A494" s="152"/>
      <c r="B494" s="153"/>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row>
    <row r="495" spans="1:26" ht="24" customHeight="1">
      <c r="A495" s="152"/>
      <c r="B495" s="153"/>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row>
    <row r="496" spans="1:26" ht="24" customHeight="1">
      <c r="A496" s="152"/>
      <c r="B496" s="153"/>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row>
    <row r="497" spans="1:26" ht="24" customHeight="1">
      <c r="A497" s="152"/>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row>
    <row r="498" spans="1:26" ht="24" customHeight="1">
      <c r="A498" s="152"/>
      <c r="B498" s="153"/>
      <c r="C498" s="153"/>
      <c r="D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3"/>
      <c r="Z498" s="153"/>
    </row>
    <row r="499" spans="1:26" ht="24" customHeight="1">
      <c r="A499" s="152"/>
      <c r="B499" s="153"/>
      <c r="C499" s="153"/>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row>
    <row r="500" spans="1:26" ht="24" customHeight="1">
      <c r="A500" s="152"/>
      <c r="B500" s="153"/>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row>
    <row r="501" spans="1:26" ht="24" customHeight="1">
      <c r="A501" s="152"/>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row>
    <row r="502" spans="1:26" ht="24" customHeight="1">
      <c r="A502" s="152"/>
      <c r="B502" s="153"/>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row>
    <row r="503" spans="1:26" ht="24" customHeight="1">
      <c r="A503" s="152"/>
      <c r="B503" s="153"/>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row>
    <row r="504" spans="1:26" ht="24" customHeight="1">
      <c r="A504" s="152"/>
      <c r="B504" s="153"/>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row>
    <row r="505" spans="1:26" ht="24" customHeight="1">
      <c r="A505" s="152"/>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row>
    <row r="506" spans="1:26" ht="24" customHeight="1">
      <c r="A506" s="152"/>
      <c r="B506" s="153"/>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row>
    <row r="507" spans="1:26" ht="24" customHeight="1">
      <c r="A507" s="152"/>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row>
    <row r="508" spans="1:26" ht="24" customHeight="1">
      <c r="A508" s="152"/>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row>
    <row r="509" spans="1:26" ht="24" customHeight="1">
      <c r="A509" s="152"/>
      <c r="B509" s="153"/>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row>
    <row r="510" spans="1:26" ht="24" customHeight="1">
      <c r="A510" s="152"/>
      <c r="B510" s="153"/>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row>
    <row r="511" spans="1:26" ht="24" customHeight="1">
      <c r="A511" s="152"/>
      <c r="B511" s="153"/>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row>
    <row r="512" spans="1:26" ht="24" customHeight="1">
      <c r="A512" s="152"/>
      <c r="B512" s="153"/>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row>
    <row r="513" spans="1:26" ht="24" customHeight="1">
      <c r="A513" s="152"/>
      <c r="B513" s="153"/>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row>
    <row r="514" spans="1:26" ht="24" customHeight="1">
      <c r="A514" s="152"/>
      <c r="B514" s="153"/>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row>
    <row r="515" spans="1:26" ht="24" customHeight="1">
      <c r="A515" s="152"/>
      <c r="B515" s="153"/>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row>
    <row r="516" spans="1:26" ht="24" customHeight="1">
      <c r="A516" s="152"/>
      <c r="B516" s="153"/>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row>
    <row r="517" spans="1:26" ht="24" customHeight="1">
      <c r="A517" s="152"/>
      <c r="B517" s="153"/>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row>
    <row r="518" spans="1:26" ht="24" customHeight="1">
      <c r="A518" s="152"/>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row>
    <row r="519" spans="1:26" ht="24" customHeight="1">
      <c r="A519" s="152"/>
      <c r="B519" s="153"/>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row>
    <row r="520" spans="1:26" ht="24" customHeight="1">
      <c r="A520" s="152"/>
      <c r="B520" s="153"/>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row>
    <row r="521" spans="1:26" ht="24" customHeight="1">
      <c r="A521" s="152"/>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row>
    <row r="522" spans="1:26" ht="24" customHeight="1">
      <c r="A522" s="152"/>
      <c r="B522" s="153"/>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row>
    <row r="523" spans="1:26" ht="24" customHeight="1">
      <c r="A523" s="152"/>
      <c r="B523" s="153"/>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row>
    <row r="524" spans="1:26" ht="24" customHeight="1">
      <c r="A524" s="152"/>
      <c r="B524" s="153"/>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row>
    <row r="525" spans="1:26" ht="24" customHeight="1">
      <c r="A525" s="152"/>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row>
    <row r="526" spans="1:26" ht="24" customHeight="1">
      <c r="A526" s="152"/>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row>
    <row r="527" spans="1:26" ht="24" customHeight="1">
      <c r="A527" s="152"/>
      <c r="B527" s="153"/>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row>
    <row r="528" spans="1:26" ht="24" customHeight="1">
      <c r="A528" s="152"/>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row>
    <row r="529" spans="1:26" ht="24" customHeight="1">
      <c r="A529" s="152"/>
      <c r="B529" s="153"/>
      <c r="C529" s="153"/>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row>
    <row r="530" spans="1:26" ht="24" customHeight="1">
      <c r="A530" s="152"/>
      <c r="B530" s="153"/>
      <c r="C530" s="153"/>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3"/>
    </row>
    <row r="531" spans="1:26" ht="24" customHeight="1">
      <c r="A531" s="152"/>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3"/>
      <c r="Z531" s="153"/>
    </row>
    <row r="532" spans="1:26" ht="24" customHeight="1">
      <c r="A532" s="152"/>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row>
    <row r="533" spans="1:26" ht="24" customHeight="1">
      <c r="A533" s="152"/>
      <c r="B533" s="153"/>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row>
    <row r="534" spans="1:26" ht="24" customHeight="1">
      <c r="A534" s="152"/>
      <c r="B534" s="153"/>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row>
    <row r="535" spans="1:26" ht="24" customHeight="1">
      <c r="A535" s="152"/>
      <c r="B535" s="153"/>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row>
    <row r="536" spans="1:26" ht="24" customHeight="1">
      <c r="A536" s="152"/>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row>
    <row r="537" spans="1:26" ht="24" customHeight="1">
      <c r="A537" s="152"/>
      <c r="B537" s="153"/>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row>
    <row r="538" spans="1:26" ht="24" customHeight="1">
      <c r="A538" s="152"/>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row>
    <row r="539" spans="1:26" ht="24" customHeight="1">
      <c r="A539" s="152"/>
      <c r="B539" s="153"/>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row>
    <row r="540" spans="1:26" ht="24" customHeight="1">
      <c r="A540" s="152"/>
      <c r="B540" s="153"/>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row>
    <row r="541" spans="1:26" ht="24" customHeight="1">
      <c r="A541" s="152"/>
      <c r="B541" s="153"/>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row>
    <row r="542" spans="1:26" ht="24" customHeight="1">
      <c r="A542" s="152"/>
      <c r="B542" s="153"/>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row>
    <row r="543" spans="1:26" ht="24" customHeight="1">
      <c r="A543" s="152"/>
      <c r="B543" s="153"/>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row>
    <row r="544" spans="1:26" ht="24" customHeight="1">
      <c r="A544" s="152"/>
      <c r="B544" s="153"/>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row>
    <row r="545" spans="1:26" ht="24" customHeight="1">
      <c r="A545" s="152"/>
      <c r="B545" s="153"/>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row>
    <row r="546" spans="1:26" ht="24" customHeight="1">
      <c r="A546" s="152"/>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row>
    <row r="547" spans="1:26" ht="24" customHeight="1">
      <c r="A547" s="152"/>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row>
    <row r="548" spans="1:26" ht="24" customHeight="1">
      <c r="A548" s="152"/>
      <c r="B548" s="153"/>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row>
    <row r="549" spans="1:26" ht="24" customHeight="1">
      <c r="A549" s="152"/>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row>
    <row r="550" spans="1:26" ht="24" customHeight="1">
      <c r="A550" s="152"/>
      <c r="B550" s="153"/>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row>
    <row r="551" spans="1:26" ht="24" customHeight="1">
      <c r="A551" s="152"/>
      <c r="B551" s="153"/>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row>
    <row r="552" spans="1:26" ht="24" customHeight="1">
      <c r="A552" s="152"/>
      <c r="B552" s="153"/>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row>
    <row r="553" spans="1:26" ht="24" customHeight="1">
      <c r="A553" s="152"/>
      <c r="B553" s="153"/>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row>
    <row r="554" spans="1:26" ht="24" customHeight="1">
      <c r="A554" s="152"/>
      <c r="B554" s="153"/>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row>
    <row r="555" spans="1:26" ht="24" customHeight="1">
      <c r="A555" s="152"/>
      <c r="B555" s="153"/>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row>
    <row r="556" spans="1:26" ht="24" customHeight="1">
      <c r="A556" s="152"/>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row>
    <row r="557" spans="1:26" ht="24" customHeight="1">
      <c r="A557" s="152"/>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row>
    <row r="558" spans="1:26" ht="24" customHeight="1">
      <c r="A558" s="152"/>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row>
    <row r="559" spans="1:26" ht="24" customHeight="1">
      <c r="A559" s="152"/>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row>
    <row r="560" spans="1:26" ht="24" customHeight="1">
      <c r="A560" s="152"/>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row>
    <row r="561" spans="1:26" ht="24" customHeight="1">
      <c r="A561" s="152"/>
      <c r="B561" s="153"/>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row>
    <row r="562" spans="1:26" ht="24" customHeight="1">
      <c r="A562" s="152"/>
      <c r="B562" s="153"/>
      <c r="C562" s="153"/>
      <c r="D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row>
    <row r="563" spans="1:26" ht="24" customHeight="1">
      <c r="A563" s="152"/>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row>
    <row r="564" spans="1:26" ht="24" customHeight="1">
      <c r="A564" s="152"/>
      <c r="B564" s="153"/>
      <c r="C564" s="153"/>
      <c r="D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row>
    <row r="565" spans="1:26" ht="24" customHeight="1">
      <c r="A565" s="152"/>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row>
    <row r="566" spans="1:26" ht="24" customHeight="1">
      <c r="A566" s="152"/>
      <c r="B566" s="153"/>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row>
    <row r="567" spans="1:26" ht="24" customHeight="1">
      <c r="A567" s="152"/>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row>
    <row r="568" spans="1:26" ht="24" customHeight="1">
      <c r="A568" s="152"/>
      <c r="B568" s="153"/>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row>
    <row r="569" spans="1:26" ht="24" customHeight="1">
      <c r="A569" s="152"/>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row>
    <row r="570" spans="1:26" ht="24" customHeight="1">
      <c r="A570" s="152"/>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row>
    <row r="571" spans="1:26" ht="24" customHeight="1">
      <c r="A571" s="152"/>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row>
    <row r="572" spans="1:26" ht="24" customHeight="1">
      <c r="A572" s="152"/>
      <c r="B572" s="153"/>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row>
    <row r="573" spans="1:26" ht="24" customHeight="1">
      <c r="A573" s="152"/>
      <c r="B573" s="153"/>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row>
    <row r="574" spans="1:26" ht="24" customHeight="1">
      <c r="A574" s="152"/>
      <c r="B574" s="153"/>
      <c r="C574" s="153"/>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row>
    <row r="575" spans="1:26" ht="24" customHeight="1">
      <c r="A575" s="152"/>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row>
    <row r="576" spans="1:26" ht="24" customHeight="1">
      <c r="A576" s="152"/>
      <c r="B576" s="153"/>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row>
    <row r="577" spans="1:26" ht="24" customHeight="1">
      <c r="A577" s="152"/>
      <c r="B577" s="153"/>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row>
    <row r="578" spans="1:26" ht="24" customHeight="1">
      <c r="A578" s="152"/>
      <c r="B578" s="153"/>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row>
    <row r="579" spans="1:26" ht="24" customHeight="1">
      <c r="A579" s="152"/>
      <c r="B579" s="153"/>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row>
    <row r="580" spans="1:26" ht="24" customHeight="1">
      <c r="A580" s="152"/>
      <c r="B580" s="153"/>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row>
    <row r="581" spans="1:26" ht="24" customHeight="1">
      <c r="A581" s="152"/>
      <c r="B581" s="153"/>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row>
    <row r="582" spans="1:26" ht="24" customHeight="1">
      <c r="A582" s="152"/>
      <c r="B582" s="153"/>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row>
    <row r="583" spans="1:26" ht="24" customHeight="1">
      <c r="A583" s="152"/>
      <c r="B583" s="153"/>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row>
    <row r="584" spans="1:26" ht="24" customHeight="1">
      <c r="A584" s="152"/>
      <c r="B584" s="153"/>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row>
    <row r="585" spans="1:26" ht="24" customHeight="1">
      <c r="A585" s="152"/>
      <c r="B585" s="153"/>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row>
    <row r="586" spans="1:26" ht="24" customHeight="1">
      <c r="A586" s="152"/>
      <c r="B586" s="153"/>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row>
    <row r="587" spans="1:26" ht="24" customHeight="1">
      <c r="A587" s="152"/>
      <c r="B587" s="153"/>
      <c r="C587" s="153"/>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row>
    <row r="588" spans="1:26" ht="24" customHeight="1">
      <c r="A588" s="152"/>
      <c r="B588" s="153"/>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row>
    <row r="589" spans="1:26" ht="24" customHeight="1">
      <c r="A589" s="152"/>
      <c r="B589" s="153"/>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row>
    <row r="590" spans="1:26" ht="24" customHeight="1">
      <c r="A590" s="152"/>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row>
    <row r="591" spans="1:26" ht="24" customHeight="1">
      <c r="A591" s="152"/>
      <c r="B591" s="153"/>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row>
    <row r="592" spans="1:26" ht="24" customHeight="1">
      <c r="A592" s="152"/>
      <c r="B592" s="153"/>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row>
    <row r="593" spans="1:26" ht="24" customHeight="1">
      <c r="A593" s="152"/>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row>
    <row r="594" spans="1:26" ht="24" customHeight="1">
      <c r="A594" s="152"/>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row>
    <row r="595" spans="1:26" ht="24" customHeight="1">
      <c r="A595" s="152"/>
      <c r="B595" s="153"/>
      <c r="C595" s="153"/>
      <c r="D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3"/>
      <c r="Z595" s="153"/>
    </row>
    <row r="596" spans="1:26" ht="24" customHeight="1">
      <c r="A596" s="152"/>
      <c r="B596" s="153"/>
      <c r="C596" s="153"/>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row>
    <row r="597" spans="1:26" ht="24" customHeight="1">
      <c r="A597" s="152"/>
      <c r="B597" s="153"/>
      <c r="C597" s="153"/>
      <c r="D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3"/>
      <c r="Z597" s="153"/>
    </row>
    <row r="598" spans="1:26" ht="24" customHeight="1">
      <c r="A598" s="152"/>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row>
    <row r="599" spans="1:26" ht="24" customHeight="1">
      <c r="A599" s="152"/>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row>
    <row r="600" spans="1:26" ht="24" customHeight="1">
      <c r="A600" s="152"/>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row>
    <row r="601" spans="1:26" ht="24" customHeight="1">
      <c r="A601" s="152"/>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row>
    <row r="602" spans="1:26" ht="24" customHeight="1">
      <c r="A602" s="152"/>
      <c r="B602" s="153"/>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row>
    <row r="603" spans="1:26" ht="24" customHeight="1">
      <c r="A603" s="152"/>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row>
    <row r="604" spans="1:26" ht="24" customHeight="1">
      <c r="A604" s="152"/>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row>
    <row r="605" spans="1:26" ht="24" customHeight="1">
      <c r="A605" s="152"/>
      <c r="B605" s="153"/>
      <c r="C605" s="153"/>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row>
    <row r="606" spans="1:26" ht="24" customHeight="1">
      <c r="A606" s="152"/>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row>
    <row r="607" spans="1:26" ht="24" customHeight="1">
      <c r="A607" s="152"/>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row>
    <row r="608" spans="1:26" ht="24" customHeight="1">
      <c r="A608" s="152"/>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row>
    <row r="609" spans="1:26" ht="24" customHeight="1">
      <c r="A609" s="152"/>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row>
    <row r="610" spans="1:26" ht="24" customHeight="1">
      <c r="A610" s="152"/>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row>
    <row r="611" spans="1:26" ht="24" customHeight="1">
      <c r="A611" s="152"/>
      <c r="B611" s="153"/>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row>
    <row r="612" spans="1:26" ht="24" customHeight="1">
      <c r="A612" s="152"/>
      <c r="B612" s="153"/>
      <c r="C612" s="153"/>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row>
    <row r="613" spans="1:26" ht="24" customHeight="1">
      <c r="A613" s="152"/>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row>
    <row r="614" spans="1:26" ht="24" customHeight="1">
      <c r="A614" s="152"/>
      <c r="B614" s="153"/>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row>
    <row r="615" spans="1:26" ht="24" customHeight="1">
      <c r="A615" s="152"/>
      <c r="B615" s="153"/>
      <c r="C615" s="153"/>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row>
    <row r="616" spans="1:26" ht="24" customHeight="1">
      <c r="A616" s="152"/>
      <c r="B616" s="153"/>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row>
    <row r="617" spans="1:26" ht="24" customHeight="1">
      <c r="A617" s="152"/>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row>
    <row r="618" spans="1:26" ht="24" customHeight="1">
      <c r="A618" s="152"/>
      <c r="B618" s="153"/>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row>
    <row r="619" spans="1:26" ht="24" customHeight="1">
      <c r="A619" s="152"/>
      <c r="B619" s="153"/>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row>
    <row r="620" spans="1:26" ht="24" customHeight="1">
      <c r="A620" s="152"/>
      <c r="B620" s="153"/>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row>
    <row r="621" spans="1:26" ht="24" customHeight="1">
      <c r="A621" s="152"/>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row>
    <row r="622" spans="1:26" ht="24" customHeight="1">
      <c r="A622" s="152"/>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row>
    <row r="623" spans="1:26" ht="24" customHeight="1">
      <c r="A623" s="152"/>
      <c r="B623" s="153"/>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row>
    <row r="624" spans="1:26" ht="24" customHeight="1">
      <c r="A624" s="152"/>
      <c r="B624" s="153"/>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row>
    <row r="625" spans="1:26" ht="24" customHeight="1">
      <c r="A625" s="152"/>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row>
    <row r="626" spans="1:26" ht="24" customHeight="1">
      <c r="A626" s="152"/>
      <c r="B626" s="153"/>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row>
    <row r="627" spans="1:26" ht="24" customHeight="1">
      <c r="A627" s="152"/>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row>
    <row r="628" spans="1:26" ht="24" customHeight="1">
      <c r="A628" s="152"/>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c r="X628" s="153"/>
      <c r="Y628" s="153"/>
      <c r="Z628" s="153"/>
    </row>
    <row r="629" spans="1:26" ht="24" customHeight="1">
      <c r="A629" s="152"/>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c r="X629" s="153"/>
      <c r="Y629" s="153"/>
      <c r="Z629" s="153"/>
    </row>
    <row r="630" spans="1:26" ht="24" customHeight="1">
      <c r="A630" s="152"/>
      <c r="B630" s="153"/>
      <c r="C630" s="153"/>
      <c r="D630" s="153"/>
      <c r="E630" s="153"/>
      <c r="F630" s="153"/>
      <c r="G630" s="153"/>
      <c r="H630" s="153"/>
      <c r="I630" s="153"/>
      <c r="J630" s="153"/>
      <c r="K630" s="153"/>
      <c r="L630" s="153"/>
      <c r="M630" s="153"/>
      <c r="N630" s="153"/>
      <c r="O630" s="153"/>
      <c r="P630" s="153"/>
      <c r="Q630" s="153"/>
      <c r="R630" s="153"/>
      <c r="S630" s="153"/>
      <c r="T630" s="153"/>
      <c r="U630" s="153"/>
      <c r="V630" s="153"/>
      <c r="W630" s="153"/>
      <c r="X630" s="153"/>
      <c r="Y630" s="153"/>
      <c r="Z630" s="153"/>
    </row>
    <row r="631" spans="1:26" ht="24" customHeight="1">
      <c r="A631" s="152"/>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row>
    <row r="632" spans="1:26" ht="24" customHeight="1">
      <c r="A632" s="152"/>
      <c r="B632" s="153"/>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row>
    <row r="633" spans="1:26" ht="24" customHeight="1">
      <c r="A633" s="152"/>
      <c r="B633" s="153"/>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row>
    <row r="634" spans="1:26" ht="24" customHeight="1">
      <c r="A634" s="152"/>
      <c r="B634" s="153"/>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row>
    <row r="635" spans="1:26" ht="24" customHeight="1">
      <c r="A635" s="152"/>
      <c r="B635" s="153"/>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row>
    <row r="636" spans="1:26" ht="24" customHeight="1">
      <c r="A636" s="152"/>
      <c r="B636" s="153"/>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row>
    <row r="637" spans="1:26" ht="24" customHeight="1">
      <c r="A637" s="152"/>
      <c r="B637" s="153"/>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row>
    <row r="638" spans="1:26" ht="24" customHeight="1">
      <c r="A638" s="152"/>
      <c r="B638" s="153"/>
      <c r="C638" s="153"/>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row>
    <row r="639" spans="1:26" ht="24" customHeight="1">
      <c r="A639" s="152"/>
      <c r="B639" s="153"/>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row>
    <row r="640" spans="1:26" ht="24" customHeight="1">
      <c r="A640" s="152"/>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row>
    <row r="641" spans="1:26" ht="24" customHeight="1">
      <c r="A641" s="152"/>
      <c r="B641" s="153"/>
      <c r="C641" s="153"/>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row>
    <row r="642" spans="1:26" ht="24" customHeight="1">
      <c r="A642" s="152"/>
      <c r="B642" s="153"/>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row>
    <row r="643" spans="1:26" ht="24" customHeight="1">
      <c r="A643" s="152"/>
      <c r="B643" s="153"/>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row>
    <row r="644" spans="1:26" ht="24" customHeight="1">
      <c r="A644" s="152"/>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row>
    <row r="645" spans="1:26" ht="24" customHeight="1">
      <c r="A645" s="152"/>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row>
    <row r="646" spans="1:26" ht="24" customHeight="1">
      <c r="A646" s="152"/>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row>
    <row r="647" spans="1:26" ht="24" customHeight="1">
      <c r="A647" s="152"/>
      <c r="B647" s="153"/>
      <c r="C647" s="153"/>
      <c r="D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row>
    <row r="648" spans="1:26" ht="24" customHeight="1">
      <c r="A648" s="152"/>
      <c r="B648" s="153"/>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row>
    <row r="649" spans="1:26" ht="24" customHeight="1">
      <c r="A649" s="152"/>
      <c r="B649" s="153"/>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row>
    <row r="650" spans="1:26" ht="24" customHeight="1">
      <c r="A650" s="152"/>
      <c r="B650" s="153"/>
      <c r="C650" s="153"/>
      <c r="D650" s="153"/>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row>
    <row r="651" spans="1:26" ht="24" customHeight="1">
      <c r="A651" s="152"/>
      <c r="B651" s="153"/>
      <c r="C651" s="153"/>
      <c r="D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row>
    <row r="652" spans="1:26" ht="24" customHeight="1">
      <c r="A652" s="152"/>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row>
    <row r="653" spans="1:26" ht="24" customHeight="1">
      <c r="A653" s="152"/>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row>
    <row r="654" spans="1:26" ht="24" customHeight="1">
      <c r="A654" s="152"/>
      <c r="B654" s="153"/>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row>
    <row r="655" spans="1:26" ht="24" customHeight="1">
      <c r="A655" s="152"/>
      <c r="B655" s="153"/>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row>
    <row r="656" spans="1:26" ht="24" customHeight="1">
      <c r="A656" s="152"/>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row>
    <row r="657" spans="1:26" ht="24" customHeight="1">
      <c r="A657" s="152"/>
      <c r="B657" s="153"/>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row>
    <row r="658" spans="1:26" ht="24" customHeight="1">
      <c r="A658" s="152"/>
      <c r="B658" s="153"/>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row>
    <row r="659" spans="1:26" ht="24" customHeight="1">
      <c r="A659" s="152"/>
      <c r="B659" s="153"/>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row>
    <row r="660" spans="1:26" ht="24" customHeight="1">
      <c r="A660" s="152"/>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row>
    <row r="661" spans="1:26" ht="24" customHeight="1">
      <c r="A661" s="152"/>
      <c r="B661" s="153"/>
      <c r="C661" s="153"/>
      <c r="D661" s="153"/>
      <c r="E661" s="153"/>
      <c r="F661" s="153"/>
      <c r="G661" s="153"/>
      <c r="H661" s="153"/>
      <c r="I661" s="153"/>
      <c r="J661" s="153"/>
      <c r="K661" s="153"/>
      <c r="L661" s="153"/>
      <c r="M661" s="153"/>
      <c r="N661" s="153"/>
      <c r="O661" s="153"/>
      <c r="P661" s="153"/>
      <c r="Q661" s="153"/>
      <c r="R661" s="153"/>
      <c r="S661" s="153"/>
      <c r="T661" s="153"/>
      <c r="U661" s="153"/>
      <c r="V661" s="153"/>
      <c r="W661" s="153"/>
      <c r="X661" s="153"/>
      <c r="Y661" s="153"/>
      <c r="Z661" s="153"/>
    </row>
    <row r="662" spans="1:26" ht="24" customHeight="1">
      <c r="A662" s="152"/>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c r="X662" s="153"/>
      <c r="Y662" s="153"/>
      <c r="Z662" s="153"/>
    </row>
    <row r="663" spans="1:26" ht="24" customHeight="1">
      <c r="A663" s="152"/>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c r="X663" s="153"/>
      <c r="Y663" s="153"/>
      <c r="Z663" s="153"/>
    </row>
    <row r="664" spans="1:26" ht="24" customHeight="1">
      <c r="A664" s="152"/>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row>
    <row r="665" spans="1:26" ht="24" customHeight="1">
      <c r="A665" s="152"/>
      <c r="B665" s="153"/>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row>
    <row r="666" spans="1:26" ht="24" customHeight="1">
      <c r="A666" s="152"/>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row>
    <row r="667" spans="1:26" ht="24" customHeight="1">
      <c r="A667" s="152"/>
      <c r="B667" s="153"/>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row>
    <row r="668" spans="1:26" ht="24" customHeight="1">
      <c r="A668" s="152"/>
      <c r="B668" s="153"/>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row>
    <row r="669" spans="1:26" ht="24" customHeight="1">
      <c r="A669" s="152"/>
      <c r="B669" s="153"/>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row>
    <row r="670" spans="1:26" ht="24" customHeight="1">
      <c r="A670" s="152"/>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row>
    <row r="671" spans="1:26" ht="24" customHeight="1">
      <c r="A671" s="152"/>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row>
    <row r="672" spans="1:26" ht="24" customHeight="1">
      <c r="A672" s="152"/>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row>
    <row r="673" spans="1:26" ht="24" customHeight="1">
      <c r="A673" s="152"/>
      <c r="B673" s="153"/>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row>
    <row r="674" spans="1:26" ht="24" customHeight="1">
      <c r="A674" s="152"/>
      <c r="B674" s="153"/>
      <c r="C674" s="153"/>
      <c r="D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row>
    <row r="675" spans="1:26" ht="24" customHeight="1">
      <c r="A675" s="152"/>
      <c r="B675" s="153"/>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row>
    <row r="676" spans="1:26" ht="24" customHeight="1">
      <c r="A676" s="152"/>
      <c r="B676" s="153"/>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row>
    <row r="677" spans="1:26" ht="24" customHeight="1">
      <c r="A677" s="152"/>
      <c r="B677" s="153"/>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row>
    <row r="678" spans="1:26" ht="24" customHeight="1">
      <c r="A678" s="152"/>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row>
    <row r="679" spans="1:26" ht="24" customHeight="1">
      <c r="A679" s="152"/>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row>
    <row r="680" spans="1:26" ht="24" customHeight="1">
      <c r="A680" s="152"/>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row>
    <row r="681" spans="1:26" ht="24" customHeight="1">
      <c r="A681" s="152"/>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row>
    <row r="682" spans="1:26" ht="24" customHeight="1">
      <c r="A682" s="152"/>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row>
    <row r="683" spans="1:26" ht="24" customHeight="1">
      <c r="A683" s="152"/>
      <c r="B683" s="153"/>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row>
    <row r="684" spans="1:26" ht="24" customHeight="1">
      <c r="A684" s="152"/>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row>
    <row r="685" spans="1:26" ht="24" customHeight="1">
      <c r="A685" s="152"/>
      <c r="B685" s="153"/>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row>
    <row r="686" spans="1:26" ht="24" customHeight="1">
      <c r="A686" s="152"/>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row>
    <row r="687" spans="1:26" ht="24" customHeight="1">
      <c r="A687" s="152"/>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row>
    <row r="688" spans="1:26" ht="24" customHeight="1">
      <c r="A688" s="152"/>
      <c r="B688" s="153"/>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row>
    <row r="689" spans="1:26" ht="24" customHeight="1">
      <c r="A689" s="152"/>
      <c r="B689" s="153"/>
      <c r="C689" s="153"/>
      <c r="D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row>
    <row r="690" spans="1:26" ht="24" customHeight="1">
      <c r="A690" s="152"/>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row>
    <row r="691" spans="1:26" ht="24" customHeight="1">
      <c r="A691" s="152"/>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row>
    <row r="692" spans="1:26" ht="24" customHeight="1">
      <c r="A692" s="152"/>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row>
    <row r="693" spans="1:26" ht="24" customHeight="1">
      <c r="A693" s="152"/>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row>
    <row r="694" spans="1:26" ht="24" customHeight="1">
      <c r="A694" s="152"/>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c r="X694" s="153"/>
      <c r="Y694" s="153"/>
      <c r="Z694" s="153"/>
    </row>
    <row r="695" spans="1:26" ht="24" customHeight="1">
      <c r="A695" s="152"/>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c r="X695" s="153"/>
      <c r="Y695" s="153"/>
      <c r="Z695" s="153"/>
    </row>
    <row r="696" spans="1:26" ht="24" customHeight="1">
      <c r="A696" s="152"/>
      <c r="B696" s="153"/>
      <c r="C696" s="153"/>
      <c r="D696" s="153"/>
      <c r="E696" s="153"/>
      <c r="F696" s="153"/>
      <c r="G696" s="153"/>
      <c r="H696" s="153"/>
      <c r="I696" s="153"/>
      <c r="J696" s="153"/>
      <c r="K696" s="153"/>
      <c r="L696" s="153"/>
      <c r="M696" s="153"/>
      <c r="N696" s="153"/>
      <c r="O696" s="153"/>
      <c r="P696" s="153"/>
      <c r="Q696" s="153"/>
      <c r="R696" s="153"/>
      <c r="S696" s="153"/>
      <c r="T696" s="153"/>
      <c r="U696" s="153"/>
      <c r="V696" s="153"/>
      <c r="W696" s="153"/>
      <c r="X696" s="153"/>
      <c r="Y696" s="153"/>
      <c r="Z696" s="153"/>
    </row>
    <row r="697" spans="1:26" ht="24" customHeight="1">
      <c r="A697" s="152"/>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row>
    <row r="698" spans="1:26" ht="24" customHeight="1">
      <c r="A698" s="152"/>
      <c r="B698" s="153"/>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row>
    <row r="699" spans="1:26" ht="24" customHeight="1">
      <c r="A699" s="152"/>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row>
    <row r="700" spans="1:26" ht="24" customHeight="1">
      <c r="A700" s="152"/>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row>
    <row r="701" spans="1:26" ht="24" customHeight="1">
      <c r="A701" s="152"/>
      <c r="B701" s="153"/>
      <c r="C701" s="153"/>
      <c r="D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row>
    <row r="702" spans="1:26" ht="24" customHeight="1">
      <c r="A702" s="152"/>
      <c r="B702" s="153"/>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row>
    <row r="703" spans="1:26" ht="24" customHeight="1">
      <c r="A703" s="152"/>
      <c r="B703" s="153"/>
      <c r="C703" s="153"/>
      <c r="D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row>
    <row r="704" spans="1:26" ht="24" customHeight="1">
      <c r="A704" s="152"/>
      <c r="B704" s="153"/>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row>
    <row r="705" spans="1:26" ht="24" customHeight="1">
      <c r="A705" s="152"/>
      <c r="B705" s="153"/>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row>
    <row r="706" spans="1:26" ht="24" customHeight="1">
      <c r="A706" s="152"/>
      <c r="B706" s="153"/>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row>
    <row r="707" spans="1:26" ht="24" customHeight="1">
      <c r="A707" s="152"/>
      <c r="B707" s="153"/>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row>
    <row r="708" spans="1:26" ht="24" customHeight="1">
      <c r="A708" s="152"/>
      <c r="B708" s="153"/>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row>
    <row r="709" spans="1:26" ht="24" customHeight="1">
      <c r="A709" s="152"/>
      <c r="B709" s="153"/>
      <c r="C709" s="153"/>
      <c r="D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row>
    <row r="710" spans="1:26" ht="24" customHeight="1">
      <c r="A710" s="152"/>
      <c r="B710" s="153"/>
      <c r="C710" s="153"/>
      <c r="D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row>
    <row r="711" spans="1:26" ht="24" customHeight="1">
      <c r="A711" s="152"/>
      <c r="B711" s="153"/>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row>
    <row r="712" spans="1:26" ht="24" customHeight="1">
      <c r="A712" s="152"/>
      <c r="B712" s="153"/>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row>
    <row r="713" spans="1:26" ht="24" customHeight="1">
      <c r="A713" s="152"/>
      <c r="B713" s="153"/>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row>
    <row r="714" spans="1:26" ht="24" customHeight="1">
      <c r="A714" s="152"/>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row>
    <row r="715" spans="1:26" ht="24" customHeight="1">
      <c r="A715" s="152"/>
      <c r="B715" s="153"/>
      <c r="C715" s="153"/>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row>
    <row r="716" spans="1:26" ht="24" customHeight="1">
      <c r="A716" s="152"/>
      <c r="B716" s="153"/>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row>
    <row r="717" spans="1:26" ht="24" customHeight="1">
      <c r="A717" s="152"/>
      <c r="B717" s="153"/>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row>
    <row r="718" spans="1:26" ht="24" customHeight="1">
      <c r="A718" s="152"/>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row>
    <row r="719" spans="1:26" ht="24" customHeight="1">
      <c r="A719" s="152"/>
      <c r="B719" s="153"/>
      <c r="C719" s="153"/>
      <c r="D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row>
    <row r="720" spans="1:26" ht="24" customHeight="1">
      <c r="A720" s="152"/>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row>
    <row r="721" spans="1:26" ht="24" customHeight="1">
      <c r="A721" s="152"/>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row>
    <row r="722" spans="1:26" ht="24" customHeight="1">
      <c r="A722" s="152"/>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row>
    <row r="723" spans="1:26" ht="24" customHeight="1">
      <c r="A723" s="152"/>
      <c r="B723" s="153"/>
      <c r="C723" s="153"/>
      <c r="D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row>
    <row r="724" spans="1:26" ht="24" customHeight="1">
      <c r="A724" s="152"/>
      <c r="B724" s="153"/>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row>
    <row r="725" spans="1:26" ht="24" customHeight="1">
      <c r="A725" s="152"/>
      <c r="B725" s="153"/>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row>
    <row r="726" spans="1:26" ht="24" customHeight="1">
      <c r="A726" s="152"/>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row>
    <row r="727" spans="1:26" ht="24" customHeight="1">
      <c r="A727" s="152"/>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c r="X727" s="153"/>
      <c r="Y727" s="153"/>
      <c r="Z727" s="153"/>
    </row>
    <row r="728" spans="1:26" ht="24" customHeight="1">
      <c r="A728" s="152"/>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c r="X728" s="153"/>
      <c r="Y728" s="153"/>
      <c r="Z728" s="153"/>
    </row>
    <row r="729" spans="1:26" ht="24" customHeight="1">
      <c r="A729" s="152"/>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c r="X729" s="153"/>
      <c r="Y729" s="153"/>
      <c r="Z729" s="153"/>
    </row>
    <row r="730" spans="1:26" ht="24" customHeight="1">
      <c r="A730" s="152"/>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row>
    <row r="731" spans="1:26" ht="24" customHeight="1">
      <c r="A731" s="152"/>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row>
    <row r="732" spans="1:26" ht="24" customHeight="1">
      <c r="A732" s="152"/>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row>
    <row r="733" spans="1:26" ht="24" customHeight="1">
      <c r="A733" s="152"/>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row>
    <row r="734" spans="1:26" ht="24" customHeight="1">
      <c r="A734" s="152"/>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row>
    <row r="735" spans="1:26" ht="24" customHeight="1">
      <c r="A735" s="152"/>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row>
    <row r="736" spans="1:26" ht="24" customHeight="1">
      <c r="A736" s="152"/>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row>
    <row r="737" spans="1:26" ht="24" customHeight="1">
      <c r="A737" s="152"/>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row>
    <row r="738" spans="1:26" ht="24" customHeight="1">
      <c r="A738" s="152"/>
      <c r="B738" s="153"/>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row>
    <row r="739" spans="1:26" ht="24" customHeight="1">
      <c r="A739" s="152"/>
      <c r="B739" s="153"/>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row>
    <row r="740" spans="1:26" ht="24" customHeight="1">
      <c r="A740" s="152"/>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row>
    <row r="741" spans="1:26" ht="24" customHeight="1">
      <c r="A741" s="152"/>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row>
    <row r="742" spans="1:26" ht="24" customHeight="1">
      <c r="A742" s="152"/>
      <c r="B742" s="153"/>
      <c r="C742" s="153"/>
      <c r="D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row>
    <row r="743" spans="1:26" ht="24" customHeight="1">
      <c r="A743" s="152"/>
      <c r="B743" s="153"/>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row>
    <row r="744" spans="1:26" ht="24" customHeight="1">
      <c r="A744" s="152"/>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row>
    <row r="745" spans="1:26" ht="24" customHeight="1">
      <c r="A745" s="152"/>
      <c r="B745" s="153"/>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row>
    <row r="746" spans="1:26" ht="24" customHeight="1">
      <c r="A746" s="152"/>
      <c r="B746" s="153"/>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row>
    <row r="747" spans="1:26" ht="24" customHeight="1">
      <c r="A747" s="152"/>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row>
    <row r="748" spans="1:26" ht="24" customHeight="1">
      <c r="A748" s="152"/>
      <c r="B748" s="153"/>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row>
    <row r="749" spans="1:26" ht="24" customHeight="1">
      <c r="A749" s="152"/>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row>
    <row r="750" spans="1:26" ht="24" customHeight="1">
      <c r="A750" s="152"/>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row>
    <row r="751" spans="1:26" ht="24" customHeight="1">
      <c r="A751" s="152"/>
      <c r="B751" s="153"/>
      <c r="C751" s="153"/>
      <c r="D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row>
    <row r="752" spans="1:26" ht="24" customHeight="1">
      <c r="A752" s="152"/>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row>
    <row r="753" spans="1:26" ht="24" customHeight="1">
      <c r="A753" s="152"/>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row>
    <row r="754" spans="1:26" ht="24" customHeight="1">
      <c r="A754" s="152"/>
      <c r="B754" s="153"/>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row>
    <row r="755" spans="1:26" ht="24" customHeight="1">
      <c r="A755" s="152"/>
      <c r="B755" s="153"/>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row>
    <row r="756" spans="1:26" ht="24" customHeight="1">
      <c r="A756" s="152"/>
      <c r="B756" s="153"/>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row>
    <row r="757" spans="1:26" ht="24" customHeight="1">
      <c r="A757" s="152"/>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row>
    <row r="758" spans="1:26" ht="24" customHeight="1">
      <c r="A758" s="152"/>
      <c r="B758" s="153"/>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row>
    <row r="759" spans="1:26" ht="24" customHeight="1">
      <c r="A759" s="152"/>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row>
    <row r="760" spans="1:26" ht="24" customHeight="1">
      <c r="A760" s="152"/>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c r="X760" s="153"/>
      <c r="Y760" s="153"/>
      <c r="Z760" s="153"/>
    </row>
    <row r="761" spans="1:26" ht="24" customHeight="1">
      <c r="A761" s="152"/>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c r="X761" s="153"/>
      <c r="Y761" s="153"/>
      <c r="Z761" s="153"/>
    </row>
    <row r="762" spans="1:26" ht="24" customHeight="1">
      <c r="A762" s="152"/>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c r="X762" s="153"/>
      <c r="Y762" s="153"/>
      <c r="Z762" s="153"/>
    </row>
    <row r="763" spans="1:26" ht="24" customHeight="1">
      <c r="A763" s="152"/>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row>
    <row r="764" spans="1:26" ht="24" customHeight="1">
      <c r="A764" s="152"/>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row>
    <row r="765" spans="1:26" ht="24" customHeight="1">
      <c r="A765" s="152"/>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row>
    <row r="766" spans="1:26" ht="24" customHeight="1">
      <c r="A766" s="152"/>
      <c r="B766" s="153"/>
      <c r="C766" s="153"/>
      <c r="D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row>
    <row r="767" spans="1:26" ht="24" customHeight="1">
      <c r="A767" s="152"/>
      <c r="B767" s="153"/>
      <c r="C767" s="153"/>
      <c r="D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row>
    <row r="768" spans="1:26" ht="24" customHeight="1">
      <c r="A768" s="152"/>
      <c r="B768" s="153"/>
      <c r="C768" s="153"/>
      <c r="D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row>
    <row r="769" spans="1:26" ht="24" customHeight="1">
      <c r="A769" s="152"/>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row>
    <row r="770" spans="1:26" ht="24" customHeight="1">
      <c r="A770" s="152"/>
      <c r="B770" s="153"/>
      <c r="C770" s="153"/>
      <c r="D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row>
    <row r="771" spans="1:26" ht="24" customHeight="1">
      <c r="A771" s="152"/>
      <c r="B771" s="153"/>
      <c r="C771" s="153"/>
      <c r="D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row>
    <row r="772" spans="1:26" ht="24" customHeight="1">
      <c r="A772" s="152"/>
      <c r="B772" s="153"/>
      <c r="C772" s="153"/>
      <c r="D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row>
    <row r="773" spans="1:26" ht="24" customHeight="1">
      <c r="A773" s="152"/>
      <c r="B773" s="153"/>
      <c r="C773" s="153"/>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row>
    <row r="774" spans="1:26" ht="24" customHeight="1">
      <c r="A774" s="152"/>
      <c r="B774" s="153"/>
      <c r="C774" s="153"/>
      <c r="D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row>
    <row r="775" spans="1:26" ht="24" customHeight="1">
      <c r="A775" s="152"/>
      <c r="B775" s="153"/>
      <c r="C775" s="153"/>
      <c r="D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row>
    <row r="776" spans="1:26" ht="24" customHeight="1">
      <c r="A776" s="152"/>
      <c r="B776" s="153"/>
      <c r="C776" s="153"/>
      <c r="D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row>
    <row r="777" spans="1:26" ht="24" customHeight="1">
      <c r="A777" s="152"/>
      <c r="B777" s="153"/>
      <c r="C777" s="153"/>
      <c r="D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row>
    <row r="778" spans="1:26" ht="24" customHeight="1">
      <c r="A778" s="152"/>
      <c r="B778" s="153"/>
      <c r="C778" s="153"/>
      <c r="D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row>
    <row r="779" spans="1:26" ht="24" customHeight="1">
      <c r="A779" s="152"/>
      <c r="B779" s="153"/>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row>
    <row r="780" spans="1:26" ht="24" customHeight="1">
      <c r="A780" s="152"/>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row>
    <row r="781" spans="1:26" ht="24" customHeight="1">
      <c r="A781" s="152"/>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row>
    <row r="782" spans="1:26" ht="24" customHeight="1">
      <c r="A782" s="152"/>
      <c r="B782" s="153"/>
      <c r="C782" s="153"/>
      <c r="D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row>
    <row r="783" spans="1:26" ht="24" customHeight="1">
      <c r="A783" s="152"/>
      <c r="B783" s="153"/>
      <c r="C783" s="153"/>
      <c r="D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row>
    <row r="784" spans="1:26" ht="24" customHeight="1">
      <c r="A784" s="152"/>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row>
    <row r="785" spans="1:26" ht="24" customHeight="1">
      <c r="A785" s="152"/>
      <c r="B785" s="153"/>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row>
    <row r="786" spans="1:26" ht="24" customHeight="1">
      <c r="A786" s="152"/>
      <c r="B786" s="153"/>
      <c r="C786" s="153"/>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row>
    <row r="787" spans="1:26" ht="24" customHeight="1">
      <c r="A787" s="152"/>
      <c r="B787" s="153"/>
      <c r="C787" s="153"/>
      <c r="D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row>
    <row r="788" spans="1:26" ht="24" customHeight="1">
      <c r="A788" s="152"/>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row>
    <row r="789" spans="1:26" ht="24" customHeight="1">
      <c r="A789" s="152"/>
      <c r="B789" s="153"/>
      <c r="C789" s="153"/>
      <c r="D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row>
    <row r="790" spans="1:26" ht="24" customHeight="1">
      <c r="A790" s="152"/>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row>
    <row r="791" spans="1:26" ht="24" customHeight="1">
      <c r="A791" s="152"/>
      <c r="B791" s="153"/>
      <c r="C791" s="153"/>
      <c r="D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row>
    <row r="792" spans="1:26" ht="24" customHeight="1">
      <c r="A792" s="152"/>
      <c r="B792" s="153"/>
      <c r="C792" s="153"/>
      <c r="D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row>
    <row r="793" spans="1:26" ht="24" customHeight="1">
      <c r="A793" s="152"/>
      <c r="B793" s="153"/>
      <c r="C793" s="153"/>
      <c r="D793" s="153"/>
      <c r="E793" s="153"/>
      <c r="F793" s="153"/>
      <c r="G793" s="153"/>
      <c r="H793" s="153"/>
      <c r="I793" s="153"/>
      <c r="J793" s="153"/>
      <c r="K793" s="153"/>
      <c r="L793" s="153"/>
      <c r="M793" s="153"/>
      <c r="N793" s="153"/>
      <c r="O793" s="153"/>
      <c r="P793" s="153"/>
      <c r="Q793" s="153"/>
      <c r="R793" s="153"/>
      <c r="S793" s="153"/>
      <c r="T793" s="153"/>
      <c r="U793" s="153"/>
      <c r="V793" s="153"/>
      <c r="W793" s="153"/>
      <c r="X793" s="153"/>
      <c r="Y793" s="153"/>
      <c r="Z793" s="153"/>
    </row>
    <row r="794" spans="1:26" ht="24" customHeight="1">
      <c r="A794" s="152"/>
      <c r="B794" s="153"/>
      <c r="C794" s="153"/>
      <c r="D794" s="153"/>
      <c r="E794" s="153"/>
      <c r="F794" s="153"/>
      <c r="G794" s="153"/>
      <c r="H794" s="153"/>
      <c r="I794" s="153"/>
      <c r="J794" s="153"/>
      <c r="K794" s="153"/>
      <c r="L794" s="153"/>
      <c r="M794" s="153"/>
      <c r="N794" s="153"/>
      <c r="O794" s="153"/>
      <c r="P794" s="153"/>
      <c r="Q794" s="153"/>
      <c r="R794" s="153"/>
      <c r="S794" s="153"/>
      <c r="T794" s="153"/>
      <c r="U794" s="153"/>
      <c r="V794" s="153"/>
      <c r="W794" s="153"/>
      <c r="X794" s="153"/>
      <c r="Y794" s="153"/>
      <c r="Z794" s="153"/>
    </row>
    <row r="795" spans="1:26" ht="24" customHeight="1">
      <c r="A795" s="152"/>
      <c r="B795" s="153"/>
      <c r="C795" s="153"/>
      <c r="D795" s="153"/>
      <c r="E795" s="153"/>
      <c r="F795" s="153"/>
      <c r="G795" s="153"/>
      <c r="H795" s="153"/>
      <c r="I795" s="153"/>
      <c r="J795" s="153"/>
      <c r="K795" s="153"/>
      <c r="L795" s="153"/>
      <c r="M795" s="153"/>
      <c r="N795" s="153"/>
      <c r="O795" s="153"/>
      <c r="P795" s="153"/>
      <c r="Q795" s="153"/>
      <c r="R795" s="153"/>
      <c r="S795" s="153"/>
      <c r="T795" s="153"/>
      <c r="U795" s="153"/>
      <c r="V795" s="153"/>
      <c r="W795" s="153"/>
      <c r="X795" s="153"/>
      <c r="Y795" s="153"/>
      <c r="Z795" s="153"/>
    </row>
    <row r="796" spans="1:26" ht="24" customHeight="1">
      <c r="A796" s="152"/>
      <c r="B796" s="153"/>
      <c r="C796" s="153"/>
      <c r="D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row>
    <row r="797" spans="1:26" ht="24" customHeight="1">
      <c r="A797" s="152"/>
      <c r="B797" s="153"/>
      <c r="C797" s="153"/>
      <c r="D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row>
    <row r="798" spans="1:26" ht="24" customHeight="1">
      <c r="A798" s="152"/>
      <c r="B798" s="153"/>
      <c r="C798" s="153"/>
      <c r="D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row>
    <row r="799" spans="1:26" ht="24" customHeight="1">
      <c r="A799" s="152"/>
      <c r="B799" s="153"/>
      <c r="C799" s="153"/>
      <c r="D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row>
    <row r="800" spans="1:26" ht="24" customHeight="1">
      <c r="A800" s="152"/>
      <c r="B800" s="153"/>
      <c r="C800" s="153"/>
      <c r="D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row>
    <row r="801" spans="1:26" ht="24" customHeight="1">
      <c r="A801" s="152"/>
      <c r="B801" s="153"/>
      <c r="C801" s="153"/>
      <c r="D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row>
    <row r="802" spans="1:26" ht="24" customHeight="1">
      <c r="A802" s="152"/>
      <c r="B802" s="153"/>
      <c r="C802" s="153"/>
      <c r="D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row>
    <row r="803" spans="1:26" ht="24" customHeight="1">
      <c r="A803" s="152"/>
      <c r="B803" s="153"/>
      <c r="C803" s="153"/>
      <c r="D803" s="153"/>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row>
    <row r="804" spans="1:26" ht="24" customHeight="1">
      <c r="A804" s="152"/>
      <c r="B804" s="153"/>
      <c r="C804" s="153"/>
      <c r="D804" s="153"/>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row>
    <row r="805" spans="1:26" ht="24" customHeight="1">
      <c r="A805" s="152"/>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row>
    <row r="806" spans="1:26" ht="24" customHeight="1">
      <c r="A806" s="152"/>
      <c r="B806" s="153"/>
      <c r="C806" s="153"/>
      <c r="D806" s="153"/>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row>
    <row r="807" spans="1:26" ht="24" customHeight="1">
      <c r="A807" s="152"/>
      <c r="B807" s="153"/>
      <c r="C807" s="153"/>
      <c r="D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row>
    <row r="808" spans="1:26" ht="24" customHeight="1">
      <c r="A808" s="152"/>
      <c r="B808" s="153"/>
      <c r="C808" s="153"/>
      <c r="D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row>
    <row r="809" spans="1:26" ht="24" customHeight="1">
      <c r="A809" s="152"/>
      <c r="B809" s="153"/>
      <c r="C809" s="153"/>
      <c r="D809" s="153"/>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row>
    <row r="810" spans="1:26" ht="24" customHeight="1">
      <c r="A810" s="152"/>
      <c r="B810" s="153"/>
      <c r="C810" s="153"/>
      <c r="D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row>
    <row r="811" spans="1:26" ht="24" customHeight="1">
      <c r="A811" s="152"/>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row>
    <row r="812" spans="1:26" ht="24" customHeight="1">
      <c r="A812" s="152"/>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row>
    <row r="813" spans="1:26" ht="24" customHeight="1">
      <c r="A813" s="152"/>
      <c r="B813" s="153"/>
      <c r="C813" s="153"/>
      <c r="D813" s="153"/>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row>
    <row r="814" spans="1:26" ht="24" customHeight="1">
      <c r="A814" s="152"/>
      <c r="B814" s="153"/>
      <c r="C814" s="153"/>
      <c r="D814" s="153"/>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row>
    <row r="815" spans="1:26" ht="24" customHeight="1">
      <c r="A815" s="152"/>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row>
    <row r="816" spans="1:26" ht="24" customHeight="1">
      <c r="A816" s="152"/>
      <c r="B816" s="153"/>
      <c r="C816" s="153"/>
      <c r="D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row>
    <row r="817" spans="1:26" ht="24" customHeight="1">
      <c r="A817" s="152"/>
      <c r="B817" s="153"/>
      <c r="C817" s="153"/>
      <c r="D817" s="153"/>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row>
    <row r="818" spans="1:26" ht="24" customHeight="1">
      <c r="A818" s="152"/>
      <c r="B818" s="153"/>
      <c r="C818" s="153"/>
      <c r="D818" s="153"/>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row>
    <row r="819" spans="1:26" ht="24" customHeight="1">
      <c r="A819" s="152"/>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row>
    <row r="820" spans="1:26" ht="24" customHeight="1">
      <c r="A820" s="152"/>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row>
    <row r="821" spans="1:26" ht="24" customHeight="1">
      <c r="A821" s="152"/>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row>
    <row r="822" spans="1:26" ht="24" customHeight="1">
      <c r="A822" s="152"/>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row>
    <row r="823" spans="1:26" ht="24" customHeight="1">
      <c r="A823" s="152"/>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row>
    <row r="824" spans="1:26" ht="24" customHeight="1">
      <c r="A824" s="152"/>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row>
    <row r="825" spans="1:26" ht="24" customHeight="1">
      <c r="A825" s="152"/>
      <c r="B825" s="153"/>
      <c r="C825" s="153"/>
      <c r="D825" s="153"/>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row>
    <row r="826" spans="1:26" ht="24" customHeight="1">
      <c r="A826" s="152"/>
      <c r="B826" s="153"/>
      <c r="C826" s="153"/>
      <c r="D826" s="153"/>
      <c r="E826" s="153"/>
      <c r="F826" s="153"/>
      <c r="G826" s="153"/>
      <c r="H826" s="153"/>
      <c r="I826" s="153"/>
      <c r="J826" s="153"/>
      <c r="K826" s="153"/>
      <c r="L826" s="153"/>
      <c r="M826" s="153"/>
      <c r="N826" s="153"/>
      <c r="O826" s="153"/>
      <c r="P826" s="153"/>
      <c r="Q826" s="153"/>
      <c r="R826" s="153"/>
      <c r="S826" s="153"/>
      <c r="T826" s="153"/>
      <c r="U826" s="153"/>
      <c r="V826" s="153"/>
      <c r="W826" s="153"/>
      <c r="X826" s="153"/>
      <c r="Y826" s="153"/>
      <c r="Z826" s="153"/>
    </row>
    <row r="827" spans="1:26" ht="24" customHeight="1">
      <c r="A827" s="152"/>
      <c r="B827" s="153"/>
      <c r="C827" s="153"/>
      <c r="D827" s="153"/>
      <c r="E827" s="153"/>
      <c r="F827" s="153"/>
      <c r="G827" s="153"/>
      <c r="H827" s="153"/>
      <c r="I827" s="153"/>
      <c r="J827" s="153"/>
      <c r="K827" s="153"/>
      <c r="L827" s="153"/>
      <c r="M827" s="153"/>
      <c r="N827" s="153"/>
      <c r="O827" s="153"/>
      <c r="P827" s="153"/>
      <c r="Q827" s="153"/>
      <c r="R827" s="153"/>
      <c r="S827" s="153"/>
      <c r="T827" s="153"/>
      <c r="U827" s="153"/>
      <c r="V827" s="153"/>
      <c r="W827" s="153"/>
      <c r="X827" s="153"/>
      <c r="Y827" s="153"/>
      <c r="Z827" s="153"/>
    </row>
    <row r="828" spans="1:26" ht="24" customHeight="1">
      <c r="A828" s="152"/>
      <c r="B828" s="153"/>
      <c r="C828" s="153"/>
      <c r="D828" s="153"/>
      <c r="E828" s="153"/>
      <c r="F828" s="153"/>
      <c r="G828" s="153"/>
      <c r="H828" s="153"/>
      <c r="I828" s="153"/>
      <c r="J828" s="153"/>
      <c r="K828" s="153"/>
      <c r="L828" s="153"/>
      <c r="M828" s="153"/>
      <c r="N828" s="153"/>
      <c r="O828" s="153"/>
      <c r="P828" s="153"/>
      <c r="Q828" s="153"/>
      <c r="R828" s="153"/>
      <c r="S828" s="153"/>
      <c r="T828" s="153"/>
      <c r="U828" s="153"/>
      <c r="V828" s="153"/>
      <c r="W828" s="153"/>
      <c r="X828" s="153"/>
      <c r="Y828" s="153"/>
      <c r="Z828" s="153"/>
    </row>
    <row r="829" spans="1:26" ht="24" customHeight="1">
      <c r="A829" s="152"/>
      <c r="B829" s="153"/>
      <c r="C829" s="153"/>
      <c r="D829" s="153"/>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row>
    <row r="830" spans="1:26" ht="24" customHeight="1">
      <c r="A830" s="152"/>
      <c r="B830" s="153"/>
      <c r="C830" s="153"/>
      <c r="D830" s="153"/>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row>
    <row r="831" spans="1:26" ht="24" customHeight="1">
      <c r="A831" s="152"/>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row>
    <row r="832" spans="1:26" ht="24" customHeight="1">
      <c r="A832" s="152"/>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row>
    <row r="833" spans="1:26" ht="24" customHeight="1">
      <c r="A833" s="152"/>
      <c r="B833" s="153"/>
      <c r="C833" s="153"/>
      <c r="D833" s="153"/>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row>
    <row r="834" spans="1:26" ht="24" customHeight="1">
      <c r="A834" s="152"/>
      <c r="B834" s="153"/>
      <c r="C834" s="153"/>
      <c r="D834" s="153"/>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row>
    <row r="835" spans="1:26" ht="24" customHeight="1">
      <c r="A835" s="152"/>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row>
    <row r="836" spans="1:26" ht="24" customHeight="1">
      <c r="A836" s="152"/>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row>
    <row r="837" spans="1:26" ht="24" customHeight="1">
      <c r="A837" s="152"/>
      <c r="B837" s="153"/>
      <c r="C837" s="153"/>
      <c r="D837" s="153"/>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row>
    <row r="838" spans="1:26" ht="24" customHeight="1">
      <c r="A838" s="152"/>
      <c r="B838" s="153"/>
      <c r="C838" s="153"/>
      <c r="D838" s="153"/>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row>
    <row r="839" spans="1:26" ht="24" customHeight="1">
      <c r="A839" s="152"/>
      <c r="B839" s="153"/>
      <c r="C839" s="153"/>
      <c r="D839" s="153"/>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row>
    <row r="840" spans="1:26" ht="24" customHeight="1">
      <c r="A840" s="152"/>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row>
    <row r="841" spans="1:26" ht="24" customHeight="1">
      <c r="A841" s="152"/>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row>
    <row r="842" spans="1:26" ht="24" customHeight="1">
      <c r="A842" s="152"/>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row>
    <row r="843" spans="1:26" ht="24" customHeight="1">
      <c r="A843" s="152"/>
      <c r="B843" s="153"/>
      <c r="C843" s="153"/>
      <c r="D843" s="153"/>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row>
    <row r="844" spans="1:26" ht="24" customHeight="1">
      <c r="A844" s="152"/>
      <c r="B844" s="153"/>
      <c r="C844" s="153"/>
      <c r="D844" s="153"/>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row>
    <row r="845" spans="1:26" ht="24" customHeight="1">
      <c r="A845" s="152"/>
      <c r="B845" s="153"/>
      <c r="C845" s="153"/>
      <c r="D845" s="153"/>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row>
    <row r="846" spans="1:26" ht="24" customHeight="1">
      <c r="A846" s="152"/>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row>
    <row r="847" spans="1:26" ht="24" customHeight="1">
      <c r="A847" s="152"/>
      <c r="B847" s="153"/>
      <c r="C847" s="153"/>
      <c r="D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row>
    <row r="848" spans="1:26" ht="24" customHeight="1">
      <c r="A848" s="152"/>
      <c r="B848" s="153"/>
      <c r="C848" s="153"/>
      <c r="D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row>
    <row r="849" spans="1:26" ht="24" customHeight="1">
      <c r="A849" s="152"/>
      <c r="B849" s="153"/>
      <c r="C849" s="153"/>
      <c r="D849" s="153"/>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row>
    <row r="850" spans="1:26" ht="24" customHeight="1">
      <c r="A850" s="152"/>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row>
    <row r="851" spans="1:26" ht="24" customHeight="1">
      <c r="A851" s="152"/>
      <c r="B851" s="153"/>
      <c r="C851" s="153"/>
      <c r="D851" s="153"/>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row>
    <row r="852" spans="1:26" ht="24" customHeight="1">
      <c r="A852" s="152"/>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row>
    <row r="853" spans="1:26" ht="24" customHeight="1">
      <c r="A853" s="152"/>
      <c r="B853" s="153"/>
      <c r="C853" s="153"/>
      <c r="D853" s="153"/>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row>
    <row r="854" spans="1:26" ht="24" customHeight="1">
      <c r="A854" s="152"/>
      <c r="B854" s="153"/>
      <c r="C854" s="153"/>
      <c r="D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row>
    <row r="855" spans="1:26" ht="24" customHeight="1">
      <c r="A855" s="152"/>
      <c r="B855" s="153"/>
      <c r="C855" s="153"/>
      <c r="D855" s="153"/>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row>
    <row r="856" spans="1:26" ht="24" customHeight="1">
      <c r="A856" s="152"/>
      <c r="B856" s="153"/>
      <c r="C856" s="153"/>
      <c r="D856" s="153"/>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row>
    <row r="857" spans="1:26" ht="24" customHeight="1">
      <c r="A857" s="152"/>
      <c r="B857" s="153"/>
      <c r="C857" s="153"/>
      <c r="D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row>
    <row r="858" spans="1:26" ht="24" customHeight="1">
      <c r="A858" s="152"/>
      <c r="B858" s="153"/>
      <c r="C858" s="153"/>
      <c r="D858" s="153"/>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row>
    <row r="859" spans="1:26" ht="24" customHeight="1">
      <c r="A859" s="152"/>
      <c r="B859" s="153"/>
      <c r="C859" s="153"/>
      <c r="D859" s="153"/>
      <c r="E859" s="153"/>
      <c r="F859" s="153"/>
      <c r="G859" s="153"/>
      <c r="H859" s="153"/>
      <c r="I859" s="153"/>
      <c r="J859" s="153"/>
      <c r="K859" s="153"/>
      <c r="L859" s="153"/>
      <c r="M859" s="153"/>
      <c r="N859" s="153"/>
      <c r="O859" s="153"/>
      <c r="P859" s="153"/>
      <c r="Q859" s="153"/>
      <c r="R859" s="153"/>
      <c r="S859" s="153"/>
      <c r="T859" s="153"/>
      <c r="U859" s="153"/>
      <c r="V859" s="153"/>
      <c r="W859" s="153"/>
      <c r="X859" s="153"/>
      <c r="Y859" s="153"/>
      <c r="Z859" s="153"/>
    </row>
    <row r="860" spans="1:26" ht="24" customHeight="1">
      <c r="A860" s="152"/>
      <c r="B860" s="153"/>
      <c r="C860" s="153"/>
      <c r="D860" s="153"/>
      <c r="E860" s="153"/>
      <c r="F860" s="153"/>
      <c r="G860" s="153"/>
      <c r="H860" s="153"/>
      <c r="I860" s="153"/>
      <c r="J860" s="153"/>
      <c r="K860" s="153"/>
      <c r="L860" s="153"/>
      <c r="M860" s="153"/>
      <c r="N860" s="153"/>
      <c r="O860" s="153"/>
      <c r="P860" s="153"/>
      <c r="Q860" s="153"/>
      <c r="R860" s="153"/>
      <c r="S860" s="153"/>
      <c r="T860" s="153"/>
      <c r="U860" s="153"/>
      <c r="V860" s="153"/>
      <c r="W860" s="153"/>
      <c r="X860" s="153"/>
      <c r="Y860" s="153"/>
      <c r="Z860" s="153"/>
    </row>
    <row r="861" spans="1:26" ht="24" customHeight="1">
      <c r="A861" s="152"/>
      <c r="B861" s="153"/>
      <c r="C861" s="153"/>
      <c r="D861" s="153"/>
      <c r="E861" s="153"/>
      <c r="F861" s="153"/>
      <c r="G861" s="153"/>
      <c r="H861" s="153"/>
      <c r="I861" s="153"/>
      <c r="J861" s="153"/>
      <c r="K861" s="153"/>
      <c r="L861" s="153"/>
      <c r="M861" s="153"/>
      <c r="N861" s="153"/>
      <c r="O861" s="153"/>
      <c r="P861" s="153"/>
      <c r="Q861" s="153"/>
      <c r="R861" s="153"/>
      <c r="S861" s="153"/>
      <c r="T861" s="153"/>
      <c r="U861" s="153"/>
      <c r="V861" s="153"/>
      <c r="W861" s="153"/>
      <c r="X861" s="153"/>
      <c r="Y861" s="153"/>
      <c r="Z861" s="153"/>
    </row>
    <row r="862" spans="1:26" ht="24" customHeight="1">
      <c r="A862" s="152"/>
      <c r="B862" s="153"/>
      <c r="C862" s="153"/>
      <c r="D862" s="153"/>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row>
    <row r="863" spans="1:26" ht="24" customHeight="1">
      <c r="A863" s="152"/>
      <c r="B863" s="153"/>
      <c r="C863" s="153"/>
      <c r="D863" s="153"/>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row>
    <row r="864" spans="1:26" ht="24" customHeight="1">
      <c r="A864" s="152"/>
      <c r="B864" s="153"/>
      <c r="C864" s="153"/>
      <c r="D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row>
    <row r="865" spans="1:26" ht="24" customHeight="1">
      <c r="A865" s="152"/>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row>
    <row r="866" spans="1:26" ht="24" customHeight="1">
      <c r="A866" s="152"/>
      <c r="B866" s="153"/>
      <c r="C866" s="153"/>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row>
    <row r="867" spans="1:26" ht="24" customHeight="1">
      <c r="A867" s="152"/>
      <c r="B867" s="153"/>
      <c r="C867" s="153"/>
      <c r="D867" s="153"/>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row>
    <row r="868" spans="1:26" ht="24" customHeight="1">
      <c r="A868" s="152"/>
      <c r="B868" s="153"/>
      <c r="C868" s="153"/>
      <c r="D868" s="153"/>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row>
    <row r="869" spans="1:26" ht="24" customHeight="1">
      <c r="A869" s="152"/>
      <c r="B869" s="153"/>
      <c r="C869" s="153"/>
      <c r="D869" s="153"/>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row>
    <row r="870" spans="1:26" ht="24" customHeight="1">
      <c r="A870" s="152"/>
      <c r="B870" s="153"/>
      <c r="C870" s="153"/>
      <c r="D870" s="153"/>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row>
    <row r="871" spans="1:26" ht="24" customHeight="1">
      <c r="A871" s="152"/>
      <c r="B871" s="153"/>
      <c r="C871" s="153"/>
      <c r="D871" s="153"/>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row>
    <row r="872" spans="1:26" ht="24" customHeight="1">
      <c r="A872" s="152"/>
      <c r="B872" s="153"/>
      <c r="C872" s="153"/>
      <c r="D872" s="153"/>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row>
    <row r="873" spans="1:26" ht="24" customHeight="1">
      <c r="A873" s="152"/>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row>
    <row r="874" spans="1:26" ht="24" customHeight="1">
      <c r="A874" s="152"/>
      <c r="B874" s="153"/>
      <c r="C874" s="153"/>
      <c r="D874" s="153"/>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row>
    <row r="875" spans="1:26" ht="24" customHeight="1">
      <c r="A875" s="152"/>
      <c r="B875" s="153"/>
      <c r="C875" s="153"/>
      <c r="D875" s="153"/>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row>
    <row r="876" spans="1:26" ht="24" customHeight="1">
      <c r="A876" s="152"/>
      <c r="B876" s="153"/>
      <c r="C876" s="153"/>
      <c r="D876" s="153"/>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row>
    <row r="877" spans="1:26" ht="24" customHeight="1">
      <c r="A877" s="152"/>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row>
    <row r="878" spans="1:26" ht="24" customHeight="1">
      <c r="A878" s="152"/>
      <c r="B878" s="153"/>
      <c r="C878" s="153"/>
      <c r="D878" s="153"/>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row>
    <row r="879" spans="1:26" ht="24" customHeight="1">
      <c r="A879" s="152"/>
      <c r="B879" s="153"/>
      <c r="C879" s="153"/>
      <c r="D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row>
    <row r="880" spans="1:26" ht="24" customHeight="1">
      <c r="A880" s="152"/>
      <c r="B880" s="153"/>
      <c r="C880" s="153"/>
      <c r="D880" s="153"/>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row>
    <row r="881" spans="1:26" ht="24" customHeight="1">
      <c r="A881" s="152"/>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row>
    <row r="882" spans="1:26" ht="24" customHeight="1">
      <c r="A882" s="152"/>
      <c r="B882" s="153"/>
      <c r="C882" s="153"/>
      <c r="D882" s="153"/>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row>
    <row r="883" spans="1:26" ht="24" customHeight="1">
      <c r="A883" s="152"/>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row>
    <row r="884" spans="1:26" ht="24" customHeight="1">
      <c r="A884" s="152"/>
      <c r="B884" s="153"/>
      <c r="C884" s="153"/>
      <c r="D884" s="153"/>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row>
    <row r="885" spans="1:26" ht="24" customHeight="1">
      <c r="A885" s="152"/>
      <c r="B885" s="153"/>
      <c r="C885" s="153"/>
      <c r="D885" s="153"/>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row>
    <row r="886" spans="1:26" ht="24" customHeight="1">
      <c r="A886" s="152"/>
      <c r="B886" s="153"/>
      <c r="C886" s="153"/>
      <c r="D886" s="153"/>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row>
    <row r="887" spans="1:26" ht="24" customHeight="1">
      <c r="A887" s="152"/>
      <c r="B887" s="153"/>
      <c r="C887" s="153"/>
      <c r="D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row>
    <row r="888" spans="1:26" ht="24" customHeight="1">
      <c r="A888" s="152"/>
      <c r="B888" s="153"/>
      <c r="C888" s="153"/>
      <c r="D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row>
    <row r="889" spans="1:26" ht="24" customHeight="1">
      <c r="A889" s="152"/>
      <c r="B889" s="153"/>
      <c r="C889" s="153"/>
      <c r="D889" s="153"/>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row>
    <row r="890" spans="1:26" ht="24" customHeight="1">
      <c r="A890" s="152"/>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row>
    <row r="891" spans="1:26" ht="24" customHeight="1">
      <c r="A891" s="152"/>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row>
    <row r="892" spans="1:26" ht="24" customHeight="1">
      <c r="A892" s="152"/>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c r="X892" s="153"/>
      <c r="Y892" s="153"/>
      <c r="Z892" s="153"/>
    </row>
    <row r="893" spans="1:26" ht="24" customHeight="1">
      <c r="A893" s="152"/>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c r="X893" s="153"/>
      <c r="Y893" s="153"/>
      <c r="Z893" s="153"/>
    </row>
    <row r="894" spans="1:26" ht="24" customHeight="1">
      <c r="A894" s="152"/>
      <c r="B894" s="153"/>
      <c r="C894" s="153"/>
      <c r="D894" s="153"/>
      <c r="E894" s="153"/>
      <c r="F894" s="153"/>
      <c r="G894" s="153"/>
      <c r="H894" s="153"/>
      <c r="I894" s="153"/>
      <c r="J894" s="153"/>
      <c r="K894" s="153"/>
      <c r="L894" s="153"/>
      <c r="M894" s="153"/>
      <c r="N894" s="153"/>
      <c r="O894" s="153"/>
      <c r="P894" s="153"/>
      <c r="Q894" s="153"/>
      <c r="R894" s="153"/>
      <c r="S894" s="153"/>
      <c r="T894" s="153"/>
      <c r="U894" s="153"/>
      <c r="V894" s="153"/>
      <c r="W894" s="153"/>
      <c r="X894" s="153"/>
      <c r="Y894" s="153"/>
      <c r="Z894" s="153"/>
    </row>
    <row r="895" spans="1:26" ht="24" customHeight="1">
      <c r="A895" s="152"/>
      <c r="B895" s="153"/>
      <c r="C895" s="153"/>
      <c r="D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row>
    <row r="896" spans="1:26" ht="24" customHeight="1">
      <c r="A896" s="152"/>
      <c r="B896" s="153"/>
      <c r="C896" s="153"/>
      <c r="D896" s="153"/>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row>
    <row r="897" spans="1:26" ht="24" customHeight="1">
      <c r="A897" s="152"/>
      <c r="B897" s="153"/>
      <c r="C897" s="153"/>
      <c r="D897" s="153"/>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row>
    <row r="898" spans="1:26" ht="24" customHeight="1">
      <c r="A898" s="152"/>
      <c r="B898" s="153"/>
      <c r="C898" s="153"/>
      <c r="D898" s="153"/>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row>
    <row r="899" spans="1:26" ht="24" customHeight="1">
      <c r="A899" s="152"/>
      <c r="B899" s="153"/>
      <c r="C899" s="153"/>
      <c r="D899" s="153"/>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row>
    <row r="900" spans="1:26" ht="24" customHeight="1">
      <c r="A900" s="152"/>
      <c r="B900" s="153"/>
      <c r="C900" s="153"/>
      <c r="D900" s="153"/>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row>
    <row r="901" spans="1:26" ht="24" customHeight="1">
      <c r="A901" s="152"/>
      <c r="B901" s="153"/>
      <c r="C901" s="153"/>
      <c r="D901" s="153"/>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row>
    <row r="902" spans="1:26" ht="24" customHeight="1">
      <c r="A902" s="152"/>
      <c r="B902" s="153"/>
      <c r="C902" s="153"/>
      <c r="D902" s="153"/>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row>
    <row r="903" spans="1:26" ht="24" customHeight="1">
      <c r="A903" s="152"/>
      <c r="B903" s="153"/>
      <c r="C903" s="153"/>
      <c r="D903" s="153"/>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row>
    <row r="904" spans="1:26" ht="24" customHeight="1">
      <c r="A904" s="152"/>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row>
    <row r="905" spans="1:26" ht="24" customHeight="1">
      <c r="A905" s="152"/>
      <c r="B905" s="153"/>
      <c r="C905" s="153"/>
      <c r="D905" s="153"/>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row>
    <row r="906" spans="1:26" ht="24" customHeight="1">
      <c r="A906" s="152"/>
      <c r="B906" s="153"/>
      <c r="C906" s="153"/>
      <c r="D906" s="153"/>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row>
    <row r="907" spans="1:26" ht="24" customHeight="1">
      <c r="A907" s="152"/>
      <c r="B907" s="153"/>
      <c r="C907" s="153"/>
      <c r="D907" s="153"/>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row>
    <row r="908" spans="1:26" ht="24" customHeight="1">
      <c r="A908" s="152"/>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row>
    <row r="909" spans="1:26" ht="24" customHeight="1">
      <c r="A909" s="152"/>
      <c r="B909" s="153"/>
      <c r="C909" s="153"/>
      <c r="D909" s="153"/>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row>
    <row r="910" spans="1:26" ht="24" customHeight="1">
      <c r="A910" s="152"/>
      <c r="B910" s="153"/>
      <c r="C910" s="153"/>
      <c r="D910" s="153"/>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row>
    <row r="911" spans="1:26" ht="24" customHeight="1">
      <c r="A911" s="152"/>
      <c r="B911" s="153"/>
      <c r="C911" s="153"/>
      <c r="D911" s="153"/>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row>
    <row r="912" spans="1:26" ht="24" customHeight="1">
      <c r="A912" s="152"/>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row>
    <row r="913" spans="1:26" ht="24" customHeight="1">
      <c r="A913" s="152"/>
      <c r="B913" s="153"/>
      <c r="C913" s="153"/>
      <c r="D913" s="153"/>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row>
    <row r="914" spans="1:26" ht="24" customHeight="1">
      <c r="A914" s="152"/>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row>
    <row r="915" spans="1:26" ht="24" customHeight="1">
      <c r="A915" s="152"/>
      <c r="B915" s="153"/>
      <c r="C915" s="153"/>
      <c r="D915" s="153"/>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row>
    <row r="916" spans="1:26" ht="24" customHeight="1">
      <c r="A916" s="152"/>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row>
    <row r="917" spans="1:26" ht="24" customHeight="1">
      <c r="A917" s="152"/>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row>
    <row r="918" spans="1:26" ht="24" customHeight="1">
      <c r="A918" s="152"/>
      <c r="B918" s="153"/>
      <c r="C918" s="153"/>
      <c r="D918" s="153"/>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row>
    <row r="919" spans="1:26" ht="24" customHeight="1">
      <c r="A919" s="152"/>
      <c r="B919" s="153"/>
      <c r="C919" s="153"/>
      <c r="D919" s="153"/>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row>
    <row r="920" spans="1:26" ht="24" customHeight="1">
      <c r="A920" s="152"/>
      <c r="B920" s="153"/>
      <c r="C920" s="153"/>
      <c r="D920" s="153"/>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row>
    <row r="921" spans="1:26" ht="24" customHeight="1">
      <c r="A921" s="152"/>
      <c r="B921" s="153"/>
      <c r="C921" s="153"/>
      <c r="D921" s="153"/>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row>
    <row r="922" spans="1:26" ht="24" customHeight="1">
      <c r="A922" s="152"/>
      <c r="B922" s="153"/>
      <c r="C922" s="153"/>
      <c r="D922" s="153"/>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row>
    <row r="923" spans="1:26" ht="24" customHeight="1">
      <c r="A923" s="152"/>
      <c r="B923" s="153"/>
      <c r="C923" s="153"/>
      <c r="D923" s="153"/>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row>
    <row r="924" spans="1:26" ht="24" customHeight="1">
      <c r="A924" s="152"/>
      <c r="B924" s="153"/>
      <c r="C924" s="153"/>
      <c r="D924" s="153"/>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row>
    <row r="925" spans="1:26" ht="24" customHeight="1">
      <c r="A925" s="152"/>
      <c r="B925" s="153"/>
      <c r="C925" s="153"/>
      <c r="D925" s="153"/>
      <c r="E925" s="153"/>
      <c r="F925" s="153"/>
      <c r="G925" s="153"/>
      <c r="H925" s="153"/>
      <c r="I925" s="153"/>
      <c r="J925" s="153"/>
      <c r="K925" s="153"/>
      <c r="L925" s="153"/>
      <c r="M925" s="153"/>
      <c r="N925" s="153"/>
      <c r="O925" s="153"/>
      <c r="P925" s="153"/>
      <c r="Q925" s="153"/>
      <c r="R925" s="153"/>
      <c r="S925" s="153"/>
      <c r="T925" s="153"/>
      <c r="U925" s="153"/>
      <c r="V925" s="153"/>
      <c r="W925" s="153"/>
      <c r="X925" s="153"/>
      <c r="Y925" s="153"/>
      <c r="Z925" s="153"/>
    </row>
    <row r="926" spans="1:26" ht="24" customHeight="1">
      <c r="A926" s="152"/>
      <c r="B926" s="153"/>
      <c r="C926" s="153"/>
      <c r="D926" s="153"/>
      <c r="E926" s="153"/>
      <c r="F926" s="153"/>
      <c r="G926" s="153"/>
      <c r="H926" s="153"/>
      <c r="I926" s="153"/>
      <c r="J926" s="153"/>
      <c r="K926" s="153"/>
      <c r="L926" s="153"/>
      <c r="M926" s="153"/>
      <c r="N926" s="153"/>
      <c r="O926" s="153"/>
      <c r="P926" s="153"/>
      <c r="Q926" s="153"/>
      <c r="R926" s="153"/>
      <c r="S926" s="153"/>
      <c r="T926" s="153"/>
      <c r="U926" s="153"/>
      <c r="V926" s="153"/>
      <c r="W926" s="153"/>
      <c r="X926" s="153"/>
      <c r="Y926" s="153"/>
      <c r="Z926" s="153"/>
    </row>
    <row r="927" spans="1:26" ht="24" customHeight="1">
      <c r="A927" s="152"/>
      <c r="B927" s="153"/>
      <c r="C927" s="153"/>
      <c r="D927" s="153"/>
      <c r="E927" s="153"/>
      <c r="F927" s="153"/>
      <c r="G927" s="153"/>
      <c r="H927" s="153"/>
      <c r="I927" s="153"/>
      <c r="J927" s="153"/>
      <c r="K927" s="153"/>
      <c r="L927" s="153"/>
      <c r="M927" s="153"/>
      <c r="N927" s="153"/>
      <c r="O927" s="153"/>
      <c r="P927" s="153"/>
      <c r="Q927" s="153"/>
      <c r="R927" s="153"/>
      <c r="S927" s="153"/>
      <c r="T927" s="153"/>
      <c r="U927" s="153"/>
      <c r="V927" s="153"/>
      <c r="W927" s="153"/>
      <c r="X927" s="153"/>
      <c r="Y927" s="153"/>
      <c r="Z927" s="153"/>
    </row>
    <row r="928" spans="1:26" ht="24" customHeight="1">
      <c r="A928" s="152"/>
      <c r="B928" s="153"/>
      <c r="C928" s="153"/>
      <c r="D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row>
    <row r="929" spans="1:26" ht="24" customHeight="1">
      <c r="A929" s="152"/>
      <c r="B929" s="153"/>
      <c r="C929" s="153"/>
      <c r="D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row>
    <row r="930" spans="1:26" ht="24" customHeight="1">
      <c r="A930" s="152"/>
      <c r="B930" s="153"/>
      <c r="C930" s="153"/>
      <c r="D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row>
    <row r="931" spans="1:26" ht="24" customHeight="1">
      <c r="A931" s="152"/>
      <c r="B931" s="153"/>
      <c r="C931" s="153"/>
      <c r="D931" s="153"/>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row>
    <row r="932" spans="1:26" ht="24" customHeight="1">
      <c r="A932" s="152"/>
      <c r="B932" s="153"/>
      <c r="C932" s="153"/>
      <c r="D932" s="153"/>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row>
    <row r="933" spans="1:26" ht="24" customHeight="1">
      <c r="A933" s="152"/>
      <c r="B933" s="153"/>
      <c r="C933" s="153"/>
      <c r="D933" s="153"/>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row>
    <row r="934" spans="1:26" ht="24" customHeight="1">
      <c r="A934" s="152"/>
      <c r="B934" s="153"/>
      <c r="C934" s="153"/>
      <c r="D934" s="153"/>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row>
    <row r="935" spans="1:26" ht="24" customHeight="1">
      <c r="A935" s="152"/>
      <c r="B935" s="153"/>
      <c r="C935" s="153"/>
      <c r="D935" s="153"/>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row>
    <row r="936" spans="1:26" ht="24" customHeight="1">
      <c r="A936" s="152"/>
      <c r="B936" s="153"/>
      <c r="C936" s="153"/>
      <c r="D936" s="153"/>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row>
    <row r="937" spans="1:26" ht="24" customHeight="1">
      <c r="A937" s="152"/>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row>
    <row r="938" spans="1:26" ht="24" customHeight="1">
      <c r="A938" s="152"/>
      <c r="B938" s="153"/>
      <c r="C938" s="153"/>
      <c r="D938" s="153"/>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row>
    <row r="939" spans="1:26" ht="24" customHeight="1">
      <c r="A939" s="152"/>
      <c r="B939" s="153"/>
      <c r="C939" s="153"/>
      <c r="D939" s="153"/>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row>
    <row r="940" spans="1:26" ht="24" customHeight="1">
      <c r="A940" s="152"/>
      <c r="B940" s="153"/>
      <c r="C940" s="153"/>
      <c r="D940" s="153"/>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row>
    <row r="941" spans="1:26" ht="24" customHeight="1">
      <c r="A941" s="152"/>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row>
    <row r="942" spans="1:26" ht="24" customHeight="1">
      <c r="A942" s="152"/>
      <c r="B942" s="153"/>
      <c r="C942" s="153"/>
      <c r="D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row>
    <row r="943" spans="1:26" ht="24" customHeight="1">
      <c r="A943" s="152"/>
      <c r="B943" s="153"/>
      <c r="C943" s="153"/>
      <c r="D943" s="153"/>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row>
    <row r="944" spans="1:26" ht="24" customHeight="1">
      <c r="A944" s="152"/>
      <c r="B944" s="153"/>
      <c r="C944" s="153"/>
      <c r="D944" s="153"/>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row>
    <row r="945" spans="1:26" ht="24" customHeight="1">
      <c r="A945" s="152"/>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row>
    <row r="946" spans="1:26" ht="24" customHeight="1">
      <c r="A946" s="152"/>
      <c r="B946" s="153"/>
      <c r="C946" s="153"/>
      <c r="D946" s="153"/>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row>
    <row r="947" spans="1:26" ht="24" customHeight="1">
      <c r="A947" s="152"/>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row>
    <row r="948" spans="1:26" ht="24" customHeight="1">
      <c r="A948" s="152"/>
      <c r="B948" s="153"/>
      <c r="C948" s="153"/>
      <c r="D948" s="153"/>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row>
    <row r="949" spans="1:26" ht="24" customHeight="1">
      <c r="A949" s="152"/>
      <c r="B949" s="153"/>
      <c r="C949" s="153"/>
      <c r="D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row>
    <row r="950" spans="1:26" ht="24" customHeight="1">
      <c r="A950" s="152"/>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row>
    <row r="951" spans="1:26" ht="24" customHeight="1">
      <c r="A951" s="152"/>
      <c r="B951" s="153"/>
      <c r="C951" s="153"/>
      <c r="D951" s="153"/>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row>
    <row r="952" spans="1:26" ht="24" customHeight="1">
      <c r="A952" s="152"/>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row>
    <row r="953" spans="1:26" ht="24" customHeight="1">
      <c r="A953" s="152"/>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row>
    <row r="954" spans="1:26" ht="24" customHeight="1">
      <c r="A954" s="152"/>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row>
    <row r="955" spans="1:26" ht="24" customHeight="1">
      <c r="A955" s="152"/>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row>
    <row r="956" spans="1:26" ht="24" customHeight="1">
      <c r="A956" s="152"/>
      <c r="B956" s="153"/>
      <c r="C956" s="153"/>
      <c r="D956" s="153"/>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row>
    <row r="957" spans="1:26" ht="24" customHeight="1">
      <c r="A957" s="152"/>
      <c r="B957" s="153"/>
      <c r="C957" s="153"/>
      <c r="D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row>
    <row r="958" spans="1:26" ht="24" customHeight="1">
      <c r="A958" s="152"/>
      <c r="B958" s="153"/>
      <c r="C958" s="153"/>
      <c r="D958" s="153"/>
      <c r="E958" s="153"/>
      <c r="F958" s="153"/>
      <c r="G958" s="153"/>
      <c r="H958" s="153"/>
      <c r="I958" s="153"/>
      <c r="J958" s="153"/>
      <c r="K958" s="153"/>
      <c r="L958" s="153"/>
      <c r="M958" s="153"/>
      <c r="N958" s="153"/>
      <c r="O958" s="153"/>
      <c r="P958" s="153"/>
      <c r="Q958" s="153"/>
      <c r="R958" s="153"/>
      <c r="S958" s="153"/>
      <c r="T958" s="153"/>
      <c r="U958" s="153"/>
      <c r="V958" s="153"/>
      <c r="W958" s="153"/>
      <c r="X958" s="153"/>
      <c r="Y958" s="153"/>
      <c r="Z958" s="153"/>
    </row>
    <row r="959" spans="1:26" ht="24" customHeight="1">
      <c r="A959" s="152"/>
      <c r="B959" s="153"/>
      <c r="C959" s="153"/>
      <c r="D959" s="153"/>
      <c r="E959" s="153"/>
      <c r="F959" s="153"/>
      <c r="G959" s="153"/>
      <c r="H959" s="153"/>
      <c r="I959" s="153"/>
      <c r="J959" s="153"/>
      <c r="K959" s="153"/>
      <c r="L959" s="153"/>
      <c r="M959" s="153"/>
      <c r="N959" s="153"/>
      <c r="O959" s="153"/>
      <c r="P959" s="153"/>
      <c r="Q959" s="153"/>
      <c r="R959" s="153"/>
      <c r="S959" s="153"/>
      <c r="T959" s="153"/>
      <c r="U959" s="153"/>
      <c r="V959" s="153"/>
      <c r="W959" s="153"/>
      <c r="X959" s="153"/>
      <c r="Y959" s="153"/>
      <c r="Z959" s="153"/>
    </row>
    <row r="960" spans="1:26" ht="24" customHeight="1">
      <c r="A960" s="152"/>
      <c r="B960" s="153"/>
      <c r="C960" s="153"/>
      <c r="D960" s="153"/>
      <c r="E960" s="153"/>
      <c r="F960" s="153"/>
      <c r="G960" s="153"/>
      <c r="H960" s="153"/>
      <c r="I960" s="153"/>
      <c r="J960" s="153"/>
      <c r="K960" s="153"/>
      <c r="L960" s="153"/>
      <c r="M960" s="153"/>
      <c r="N960" s="153"/>
      <c r="O960" s="153"/>
      <c r="P960" s="153"/>
      <c r="Q960" s="153"/>
      <c r="R960" s="153"/>
      <c r="S960" s="153"/>
      <c r="T960" s="153"/>
      <c r="U960" s="153"/>
      <c r="V960" s="153"/>
      <c r="W960" s="153"/>
      <c r="X960" s="153"/>
      <c r="Y960" s="153"/>
      <c r="Z960" s="153"/>
    </row>
    <row r="961" spans="1:26" ht="24" customHeight="1">
      <c r="A961" s="152"/>
      <c r="B961" s="153"/>
      <c r="C961" s="153"/>
      <c r="D961" s="153"/>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row>
    <row r="962" spans="1:26" ht="24" customHeight="1">
      <c r="A962" s="152"/>
      <c r="B962" s="153"/>
      <c r="C962" s="153"/>
      <c r="D962" s="153"/>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row>
    <row r="963" spans="1:26" ht="24" customHeight="1">
      <c r="A963" s="152"/>
      <c r="B963" s="153"/>
      <c r="C963" s="153"/>
      <c r="D963" s="153"/>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row>
    <row r="964" spans="1:26" ht="24" customHeight="1">
      <c r="A964" s="152"/>
      <c r="B964" s="153"/>
      <c r="C964" s="153"/>
      <c r="D964" s="153"/>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row>
    <row r="965" spans="1:26" ht="24" customHeight="1">
      <c r="A965" s="152"/>
      <c r="B965" s="153"/>
      <c r="C965" s="153"/>
      <c r="D965" s="153"/>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row>
    <row r="966" spans="1:26" ht="24" customHeight="1">
      <c r="A966" s="152"/>
      <c r="B966" s="153"/>
      <c r="C966" s="153"/>
      <c r="D966" s="153"/>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row>
    <row r="967" spans="1:26" ht="24" customHeight="1">
      <c r="A967" s="152"/>
      <c r="B967" s="153"/>
      <c r="C967" s="153"/>
      <c r="D967" s="153"/>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row>
    <row r="968" spans="1:26" ht="24" customHeight="1">
      <c r="A968" s="152"/>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row>
    <row r="969" spans="1:26" ht="24" customHeight="1">
      <c r="A969" s="152"/>
      <c r="B969" s="153"/>
      <c r="C969" s="153"/>
      <c r="D969" s="153"/>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row>
    <row r="970" spans="1:26" ht="24" customHeight="1">
      <c r="A970" s="152"/>
      <c r="B970" s="153"/>
      <c r="C970" s="153"/>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row>
    <row r="971" spans="1:26" ht="24" customHeight="1">
      <c r="A971" s="152"/>
      <c r="B971" s="153"/>
      <c r="C971" s="153"/>
      <c r="D971" s="153"/>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row>
    <row r="972" spans="1:26" ht="24" customHeight="1">
      <c r="A972" s="152"/>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row>
    <row r="973" spans="1:26" ht="24" customHeight="1">
      <c r="A973" s="152"/>
      <c r="B973" s="153"/>
      <c r="C973" s="153"/>
      <c r="D973" s="153"/>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row>
    <row r="974" spans="1:26" ht="24" customHeight="1">
      <c r="A974" s="152"/>
      <c r="B974" s="153"/>
      <c r="C974" s="153"/>
      <c r="D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row>
    <row r="975" spans="1:26" ht="24" customHeight="1">
      <c r="A975" s="152"/>
      <c r="B975" s="153"/>
      <c r="C975" s="153"/>
      <c r="D975" s="153"/>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row>
    <row r="976" spans="1:26" ht="24" customHeight="1">
      <c r="A976" s="152"/>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row>
    <row r="977" spans="1:26" ht="24" customHeight="1">
      <c r="A977" s="152"/>
      <c r="B977" s="153"/>
      <c r="C977" s="153"/>
      <c r="D977" s="153"/>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row>
    <row r="978" spans="1:26" ht="24" customHeight="1">
      <c r="A978" s="152"/>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row>
    <row r="979" spans="1:26" ht="24" customHeight="1">
      <c r="A979" s="152"/>
      <c r="B979" s="153"/>
      <c r="C979" s="153"/>
      <c r="D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row>
    <row r="980" spans="1:26" ht="24" customHeight="1">
      <c r="A980" s="152"/>
      <c r="B980" s="153"/>
      <c r="C980" s="153"/>
      <c r="D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row>
    <row r="981" spans="1:26" ht="24" customHeight="1">
      <c r="A981" s="152"/>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row>
    <row r="982" spans="1:26" ht="24" customHeight="1">
      <c r="A982" s="152"/>
      <c r="B982" s="153"/>
      <c r="C982" s="153"/>
      <c r="D982" s="153"/>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row>
    <row r="983" spans="1:26" ht="24" customHeight="1">
      <c r="A983" s="152"/>
      <c r="B983" s="153"/>
      <c r="C983" s="153"/>
      <c r="D983" s="153"/>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row>
    <row r="984" spans="1:26" ht="24" customHeight="1">
      <c r="A984" s="152"/>
      <c r="B984" s="153"/>
      <c r="C984" s="153"/>
      <c r="D984" s="153"/>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row>
    <row r="985" spans="1:26" ht="24" customHeight="1">
      <c r="A985" s="152"/>
      <c r="B985" s="153"/>
      <c r="C985" s="153"/>
      <c r="D985" s="153"/>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row>
    <row r="986" spans="1:26" ht="24" customHeight="1">
      <c r="A986" s="152"/>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row>
    <row r="987" spans="1:26" ht="24" customHeight="1">
      <c r="A987" s="152"/>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row>
    <row r="988" spans="1:26" ht="24" customHeight="1">
      <c r="A988" s="152"/>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row>
    <row r="989" spans="1:26" ht="24" customHeight="1">
      <c r="A989" s="152"/>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row>
    <row r="990" spans="1:26" ht="24" customHeight="1">
      <c r="A990" s="152"/>
      <c r="B990" s="153"/>
      <c r="C990" s="153"/>
      <c r="D990" s="153"/>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row>
    <row r="991" spans="1:26" ht="24" customHeight="1">
      <c r="A991" s="152"/>
      <c r="B991" s="153"/>
      <c r="C991" s="153"/>
      <c r="D991" s="153"/>
      <c r="E991" s="153"/>
      <c r="F991" s="153"/>
      <c r="G991" s="153"/>
      <c r="H991" s="153"/>
      <c r="I991" s="153"/>
      <c r="J991" s="153"/>
      <c r="K991" s="153"/>
      <c r="L991" s="153"/>
      <c r="M991" s="153"/>
      <c r="N991" s="153"/>
      <c r="O991" s="153"/>
      <c r="P991" s="153"/>
      <c r="Q991" s="153"/>
      <c r="R991" s="153"/>
      <c r="S991" s="153"/>
      <c r="T991" s="153"/>
      <c r="U991" s="153"/>
      <c r="V991" s="153"/>
      <c r="W991" s="153"/>
      <c r="X991" s="153"/>
      <c r="Y991" s="153"/>
      <c r="Z991" s="153"/>
    </row>
    <row r="992" spans="1:26" ht="24" customHeight="1">
      <c r="A992" s="152"/>
      <c r="B992" s="153"/>
      <c r="C992" s="153"/>
      <c r="D992" s="153"/>
      <c r="E992" s="153"/>
      <c r="F992" s="153"/>
      <c r="G992" s="153"/>
      <c r="H992" s="153"/>
      <c r="I992" s="153"/>
      <c r="J992" s="153"/>
      <c r="K992" s="153"/>
      <c r="L992" s="153"/>
      <c r="M992" s="153"/>
      <c r="N992" s="153"/>
      <c r="O992" s="153"/>
      <c r="P992" s="153"/>
      <c r="Q992" s="153"/>
      <c r="R992" s="153"/>
      <c r="S992" s="153"/>
      <c r="T992" s="153"/>
      <c r="U992" s="153"/>
      <c r="V992" s="153"/>
      <c r="W992" s="153"/>
      <c r="X992" s="153"/>
      <c r="Y992" s="153"/>
      <c r="Z992" s="153"/>
    </row>
    <row r="993" spans="1:26" ht="24" customHeight="1">
      <c r="A993" s="152"/>
      <c r="B993" s="153"/>
      <c r="C993" s="153"/>
      <c r="D993" s="153"/>
      <c r="E993" s="153"/>
      <c r="F993" s="153"/>
      <c r="G993" s="153"/>
      <c r="H993" s="153"/>
      <c r="I993" s="153"/>
      <c r="J993" s="153"/>
      <c r="K993" s="153"/>
      <c r="L993" s="153"/>
      <c r="M993" s="153"/>
      <c r="N993" s="153"/>
      <c r="O993" s="153"/>
      <c r="P993" s="153"/>
      <c r="Q993" s="153"/>
      <c r="R993" s="153"/>
      <c r="S993" s="153"/>
      <c r="T993" s="153"/>
      <c r="U993" s="153"/>
      <c r="V993" s="153"/>
      <c r="W993" s="153"/>
      <c r="X993" s="153"/>
      <c r="Y993" s="153"/>
      <c r="Z993" s="153"/>
    </row>
    <row r="994" spans="1:26" ht="24" customHeight="1">
      <c r="A994" s="152"/>
      <c r="B994" s="153"/>
      <c r="C994" s="153"/>
      <c r="D994" s="153"/>
      <c r="E994" s="153"/>
      <c r="F994" s="153"/>
      <c r="G994" s="153"/>
      <c r="H994" s="153"/>
      <c r="I994" s="153"/>
      <c r="J994" s="153"/>
      <c r="K994" s="153"/>
      <c r="L994" s="153"/>
      <c r="M994" s="153"/>
      <c r="N994" s="153"/>
      <c r="O994" s="153"/>
      <c r="P994" s="153"/>
      <c r="Q994" s="153"/>
      <c r="R994" s="153"/>
      <c r="S994" s="153"/>
      <c r="T994" s="153"/>
      <c r="U994" s="153"/>
      <c r="V994" s="153"/>
      <c r="W994" s="153"/>
      <c r="X994" s="153"/>
      <c r="Y994" s="153"/>
      <c r="Z994" s="153"/>
    </row>
    <row r="995" spans="1:26" ht="24" customHeight="1">
      <c r="A995" s="152"/>
      <c r="B995" s="153"/>
      <c r="C995" s="153"/>
      <c r="D995" s="153"/>
      <c r="E995" s="153"/>
      <c r="F995" s="153"/>
      <c r="G995" s="153"/>
      <c r="H995" s="153"/>
      <c r="I995" s="153"/>
      <c r="J995" s="153"/>
      <c r="K995" s="153"/>
      <c r="L995" s="153"/>
      <c r="M995" s="153"/>
      <c r="N995" s="153"/>
      <c r="O995" s="153"/>
      <c r="P995" s="153"/>
      <c r="Q995" s="153"/>
      <c r="R995" s="153"/>
      <c r="S995" s="153"/>
      <c r="T995" s="153"/>
      <c r="U995" s="153"/>
      <c r="V995" s="153"/>
      <c r="W995" s="153"/>
      <c r="X995" s="153"/>
      <c r="Y995" s="153"/>
      <c r="Z995" s="153"/>
    </row>
    <row r="996" spans="1:26" ht="24" customHeight="1">
      <c r="A996" s="152"/>
      <c r="B996" s="153"/>
      <c r="C996" s="153"/>
      <c r="D996" s="153"/>
      <c r="E996" s="153"/>
      <c r="F996" s="153"/>
      <c r="G996" s="153"/>
      <c r="H996" s="153"/>
      <c r="I996" s="153"/>
      <c r="J996" s="153"/>
      <c r="K996" s="153"/>
      <c r="L996" s="153"/>
      <c r="M996" s="153"/>
      <c r="N996" s="153"/>
      <c r="O996" s="153"/>
      <c r="P996" s="153"/>
      <c r="Q996" s="153"/>
      <c r="R996" s="153"/>
      <c r="S996" s="153"/>
      <c r="T996" s="153"/>
      <c r="U996" s="153"/>
      <c r="V996" s="153"/>
      <c r="W996" s="153"/>
      <c r="X996" s="153"/>
      <c r="Y996" s="153"/>
      <c r="Z996" s="153"/>
    </row>
    <row r="997" spans="1:26" ht="24" customHeight="1">
      <c r="A997" s="152"/>
      <c r="B997" s="153"/>
      <c r="C997" s="153"/>
      <c r="D997" s="153"/>
      <c r="E997" s="153"/>
      <c r="F997" s="153"/>
      <c r="G997" s="153"/>
      <c r="H997" s="153"/>
      <c r="I997" s="153"/>
      <c r="J997" s="153"/>
      <c r="K997" s="153"/>
      <c r="L997" s="153"/>
      <c r="M997" s="153"/>
      <c r="N997" s="153"/>
      <c r="O997" s="153"/>
      <c r="P997" s="153"/>
      <c r="Q997" s="153"/>
      <c r="R997" s="153"/>
      <c r="S997" s="153"/>
      <c r="T997" s="153"/>
      <c r="U997" s="153"/>
      <c r="V997" s="153"/>
      <c r="W997" s="153"/>
      <c r="X997" s="153"/>
      <c r="Y997" s="153"/>
      <c r="Z997" s="153"/>
    </row>
    <row r="998" spans="1:26" ht="24" customHeight="1">
      <c r="A998" s="152"/>
      <c r="B998" s="153"/>
      <c r="C998" s="153"/>
      <c r="D998" s="153"/>
      <c r="E998" s="153"/>
      <c r="F998" s="153"/>
      <c r="G998" s="153"/>
      <c r="H998" s="153"/>
      <c r="I998" s="153"/>
      <c r="J998" s="153"/>
      <c r="K998" s="153"/>
      <c r="L998" s="153"/>
      <c r="M998" s="153"/>
      <c r="N998" s="153"/>
      <c r="O998" s="153"/>
      <c r="P998" s="153"/>
      <c r="Q998" s="153"/>
      <c r="R998" s="153"/>
      <c r="S998" s="153"/>
      <c r="T998" s="153"/>
      <c r="U998" s="153"/>
      <c r="V998" s="153"/>
      <c r="W998" s="153"/>
      <c r="X998" s="153"/>
      <c r="Y998" s="153"/>
      <c r="Z998" s="153"/>
    </row>
    <row r="999" spans="1:26" ht="24" customHeight="1">
      <c r="A999" s="152"/>
      <c r="B999" s="153"/>
      <c r="C999" s="153"/>
      <c r="D999" s="153"/>
      <c r="E999" s="153"/>
      <c r="F999" s="153"/>
      <c r="G999" s="153"/>
      <c r="H999" s="153"/>
      <c r="I999" s="153"/>
      <c r="J999" s="153"/>
      <c r="K999" s="153"/>
      <c r="L999" s="153"/>
      <c r="M999" s="153"/>
      <c r="N999" s="153"/>
      <c r="O999" s="153"/>
      <c r="P999" s="153"/>
      <c r="Q999" s="153"/>
      <c r="R999" s="153"/>
      <c r="S999" s="153"/>
      <c r="T999" s="153"/>
      <c r="U999" s="153"/>
      <c r="V999" s="153"/>
      <c r="W999" s="153"/>
      <c r="X999" s="153"/>
      <c r="Y999" s="153"/>
      <c r="Z999" s="153"/>
    </row>
  </sheetData>
  <sheetProtection sheet="1" formatCells="0" formatColumns="0" formatRows="0" insertColumns="0" insertRows="0" insertHyperlinks="0" deleteColumns="0" deleteRows="0" sort="0" autoFilter="0" pivotTables="0"/>
  <customSheetViews>
    <customSheetView guid="{9B008D34-F000-412D-B848-95502D7DC370}" scale="70" showPageBreaks="1" fitToPage="1" printArea="1" state="hidden" view="pageBreakPreview">
      <selection activeCell="L28" sqref="L28"/>
      <pageMargins left="0.7" right="0.7" top="0.75" bottom="0.75" header="0" footer="0"/>
      <pageSetup paperSize="9" scale="74" orientation="landscape" r:id="rId1"/>
    </customSheetView>
  </customSheetViews>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2"/>
  <pageMargins left="0.7" right="0.7" top="0.75" bottom="0.75" header="0" footer="0"/>
  <pageSetup paperSize="9" scale="74"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9E8BCD1-6029-4185-BB08-8A257FF0099B}">
  <ds:schemaRefs>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elements/1.1/"/>
    <ds:schemaRef ds:uri="8B97BE19-CDDD-400E-817A-CFDD13F7EC12"/>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3.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4.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132</vt:i4>
      </vt:variant>
    </vt:vector>
  </HeadingPairs>
  <TitlesOfParts>
    <vt:vector size="166" baseType="lpstr">
      <vt:lpstr>リスト</vt:lpstr>
      <vt:lpstr>第１号－１様式</vt:lpstr>
      <vt:lpstr>別紙1</vt:lpstr>
      <vt:lpstr> 別紙１（補足資料）</vt:lpstr>
      <vt:lpstr>別紙2</vt:lpstr>
      <vt:lpstr>第１号－２様式</vt:lpstr>
      <vt:lpstr>別紙１－１ </vt:lpstr>
      <vt:lpstr>別紙１－２</vt:lpstr>
      <vt:lpstr>別紙１－３</vt:lpstr>
      <vt:lpstr>別紙２－２</vt:lpstr>
      <vt:lpstr>第2号様式（交付申請書）</vt:lpstr>
      <vt:lpstr>第3号様式（実績報告書）</vt:lpstr>
      <vt:lpstr>実績ｰ別紙1</vt:lpstr>
      <vt:lpstr>実績-別紙１－１ </vt:lpstr>
      <vt:lpstr>実績-別紙１－２</vt:lpstr>
      <vt:lpstr>実績-別紙１－３</vt:lpstr>
      <vt:lpstr>実績-別紙2</vt:lpstr>
      <vt:lpstr>第４号様式（直・仕入控除）</vt:lpstr>
      <vt:lpstr>第５号様式（間・仕入控除）</vt:lpstr>
      <vt:lpstr>第６号様式 (調書)</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 別紙１（補足資料）'!Print_Area</vt:lpstr>
      <vt:lpstr>'（別紙1）'!Print_Area</vt:lpstr>
      <vt:lpstr>'（別紙2）'!Print_Area</vt:lpstr>
      <vt:lpstr>【参考】計算方法早見表!Print_Area</vt:lpstr>
      <vt:lpstr>【参考】算出区分!Print_Area</vt:lpstr>
      <vt:lpstr>〔別紙1〕!Print_Area</vt:lpstr>
      <vt:lpstr>〔別紙2〕!Print_Area</vt:lpstr>
      <vt:lpstr>実績ｰ別紙1!Print_Area</vt:lpstr>
      <vt:lpstr>'実績-別紙１－２'!Print_Area</vt:lpstr>
      <vt:lpstr>'実績-別紙１－３'!Print_Area</vt:lpstr>
      <vt:lpstr>'実績-別紙2'!Print_Area</vt:lpstr>
      <vt:lpstr>'第１号－１様式'!Print_Area</vt:lpstr>
      <vt:lpstr>'第１号－２様式'!Print_Area</vt:lpstr>
      <vt:lpstr>'第2号様式（交付申請書）'!Print_Area</vt:lpstr>
      <vt:lpstr>'第3号様式（実績報告書）'!Print_Area</vt:lpstr>
      <vt:lpstr>第6号様式!Print_Area</vt:lpstr>
      <vt:lpstr>'第６号様式 (調書)'!Print_Area</vt:lpstr>
      <vt:lpstr>別紙1!Print_Area</vt:lpstr>
      <vt:lpstr>'別紙１－２'!Print_Area</vt:lpstr>
      <vt:lpstr>'別紙１－３'!Print_Area</vt:lpstr>
      <vt:lpstr>別紙2!Print_Area</vt:lpstr>
      <vt:lpstr>'別紙2（案２）'!Print_Area</vt:lpstr>
      <vt:lpstr>'別紙２－２'!Print_Area</vt:lpstr>
      <vt:lpstr>'（別紙1）'!Print_Titles</vt:lpstr>
      <vt:lpstr>'（別紙2）'!Print_Titles</vt:lpstr>
      <vt:lpstr>〔別紙1〕!Print_Titles</vt:lpstr>
      <vt:lpstr>〔別紙2〕!Print_Titles</vt:lpstr>
      <vt:lpstr>実績ｰ別紙1!Print_Titles</vt:lpstr>
      <vt:lpstr>'実績-別紙2'!Print_Titles</vt:lpstr>
      <vt:lpstr>別紙1!Print_Titles</vt:lpstr>
      <vt:lpstr>別紙2!Print_Titles</vt:lpstr>
      <vt:lpstr>'別紙2（案２）'!Print_Titles</vt:lpstr>
      <vt:lpstr>'別紙２－２'!Print_Titles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根津 正人(netsu-masato)</dc:creator>
  <cp:lastModifiedBy>長谷川 拓哉(hasegawa-takuya)</cp:lastModifiedBy>
  <cp:lastPrinted>2023-05-08T06:10:30Z</cp:lastPrinted>
  <dcterms:created xsi:type="dcterms:W3CDTF">1997-01-08T22:48:59Z</dcterms:created>
  <dcterms:modified xsi:type="dcterms:W3CDTF">2023-09-20T02:54:23Z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