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15" windowWidth="4320" windowHeight="3630" activeTab="0"/>
  </bookViews>
  <sheets>
    <sheet name="第６表" sheetId="1" r:id="rId1"/>
  </sheets>
  <definedNames>
    <definedName name="_xlnm.Print_Area" localSheetId="0">'第６表'!$A$1:$R$78</definedName>
  </definedNames>
  <calcPr fullCalcOnLoad="1"/>
</workbook>
</file>

<file path=xl/sharedStrings.xml><?xml version="1.0" encoding="utf-8"?>
<sst xmlns="http://schemas.openxmlformats.org/spreadsheetml/2006/main" count="28" uniqueCount="27">
  <si>
    <t>全国計</t>
  </si>
  <si>
    <t>区分</t>
  </si>
  <si>
    <t>じん肺管理区分決定件数</t>
  </si>
  <si>
    <t>業種名</t>
  </si>
  <si>
    <t>適用事業所数</t>
  </si>
  <si>
    <t>従事労働者数
粉じん作業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</si>
  <si>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</si>
  <si>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</si>
  <si>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</si>
  <si>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</si>
  <si>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</si>
  <si>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</si>
  <si>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</si>
  <si>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</si>
  <si>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PR4(c)：エックス線写真の像が第4型（じん肺による大陰影の大きさが1側の肺野の3分の1を超えるものである。）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</si>
  <si>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</si>
  <si>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</si>
  <si>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イ</t>
  </si>
  <si>
    <t>ロ</t>
  </si>
  <si>
    <t>計</t>
  </si>
  <si>
    <t>PR4（c）</t>
  </si>
  <si>
    <t>F（＋＋）</t>
  </si>
  <si>
    <t>管理３</t>
  </si>
  <si>
    <t>管理４</t>
  </si>
  <si>
    <t>有所見者数</t>
  </si>
  <si>
    <t>合併症り患件数</t>
  </si>
  <si>
    <t>実施事業場数
じん肺健康診断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</si>
</sst>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4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0" xfId="61" applyFont="1" applyBorder="1">
      <alignment/>
      <protection/>
    </xf>
    <xf numFmtId="194" fontId="0" fillId="0" borderId="0" xfId="61" applyNumberFormat="1" applyFont="1" applyAlignment="1">
      <alignment vertical="top"/>
      <protection/>
    </xf>
    <xf numFmtId="207" fontId="46" fillId="0" borderId="0" xfId="61" applyNumberFormat="1" applyFont="1" applyAlignment="1">
      <alignment horizontal="centerContinuous" vertical="center"/>
      <protection/>
    </xf>
    <xf numFmtId="0" fontId="47" fillId="0" borderId="0" xfId="61" applyFont="1" applyAlignment="1">
      <alignment horizontal="centerContinuous" vertical="center"/>
      <protection/>
    </xf>
    <xf numFmtId="0" fontId="48" fillId="0" borderId="0" xfId="61" applyFont="1">
      <alignment/>
      <protection/>
    </xf>
    <xf numFmtId="0" fontId="48" fillId="0" borderId="0" xfId="61" applyNumberFormat="1" applyFont="1" applyAlignment="1">
      <alignment horizontal="centerContinuous" vertical="top"/>
      <protection/>
    </xf>
    <xf numFmtId="0" fontId="48" fillId="0" borderId="0" xfId="61" applyNumberFormat="1" applyFont="1" applyAlignment="1">
      <alignment horizontal="right" vertical="center"/>
      <protection/>
    </xf>
    <xf numFmtId="208" fontId="47" fillId="0" borderId="11" xfId="61" applyNumberFormat="1" applyFont="1" applyBorder="1">
      <alignment/>
      <protection/>
    </xf>
    <xf numFmtId="194" fontId="47" fillId="0" borderId="12" xfId="61" applyNumberFormat="1" applyFont="1" applyBorder="1" applyAlignment="1">
      <alignment vertical="top"/>
      <protection/>
    </xf>
    <xf numFmtId="0" fontId="47" fillId="0" borderId="0" xfId="61" applyFont="1">
      <alignment/>
      <protection/>
    </xf>
    <xf numFmtId="0" fontId="47" fillId="0" borderId="13" xfId="61" applyFont="1" applyBorder="1">
      <alignment/>
      <protection/>
    </xf>
    <xf numFmtId="0" fontId="47" fillId="0" borderId="14" xfId="61" applyFont="1" applyBorder="1" applyAlignment="1">
      <alignment horizontal="right" vertical="top"/>
      <protection/>
    </xf>
    <xf numFmtId="0" fontId="47" fillId="0" borderId="15" xfId="61" applyFont="1" applyBorder="1">
      <alignment/>
      <protection/>
    </xf>
    <xf numFmtId="0" fontId="47" fillId="0" borderId="16" xfId="61" applyFont="1" applyBorder="1">
      <alignment/>
      <protection/>
    </xf>
    <xf numFmtId="0" fontId="47" fillId="0" borderId="17" xfId="61" applyFont="1" applyBorder="1">
      <alignment/>
      <protection/>
    </xf>
    <xf numFmtId="194" fontId="47" fillId="0" borderId="17" xfId="61" applyNumberFormat="1" applyFont="1" applyBorder="1" applyAlignment="1">
      <alignment vertical="top"/>
      <protection/>
    </xf>
    <xf numFmtId="194" fontId="47" fillId="0" borderId="18" xfId="61" applyNumberFormat="1" applyFont="1" applyBorder="1" applyAlignment="1">
      <alignment vertical="top"/>
      <protection/>
    </xf>
    <xf numFmtId="194" fontId="47" fillId="0" borderId="19" xfId="61" applyNumberFormat="1" applyFont="1" applyBorder="1" applyAlignment="1">
      <alignment horizontal="center" vertical="center"/>
      <protection/>
    </xf>
    <xf numFmtId="208" fontId="47" fillId="0" borderId="20" xfId="61" applyNumberFormat="1" applyFont="1" applyBorder="1">
      <alignment/>
      <protection/>
    </xf>
    <xf numFmtId="194" fontId="47" fillId="0" borderId="21" xfId="61" applyNumberFormat="1" applyFont="1" applyBorder="1" applyAlignment="1">
      <alignment vertical="top"/>
      <protection/>
    </xf>
    <xf numFmtId="194" fontId="47" fillId="0" borderId="22" xfId="61" applyNumberFormat="1" applyFont="1" applyBorder="1" applyAlignment="1">
      <alignment vertical="top"/>
      <protection/>
    </xf>
    <xf numFmtId="194" fontId="47" fillId="0" borderId="23" xfId="61" applyNumberFormat="1" applyFont="1" applyBorder="1" applyAlignment="1">
      <alignment vertical="top"/>
      <protection/>
    </xf>
    <xf numFmtId="208" fontId="47" fillId="0" borderId="24" xfId="61" applyNumberFormat="1" applyFont="1" applyBorder="1">
      <alignment/>
      <protection/>
    </xf>
    <xf numFmtId="0" fontId="47" fillId="0" borderId="18" xfId="61" applyFont="1" applyBorder="1">
      <alignment/>
      <protection/>
    </xf>
    <xf numFmtId="0" fontId="47" fillId="0" borderId="19" xfId="61" applyFont="1" applyBorder="1">
      <alignment/>
      <protection/>
    </xf>
    <xf numFmtId="194" fontId="47" fillId="0" borderId="25" xfId="61" applyNumberFormat="1" applyFont="1" applyBorder="1" applyAlignment="1">
      <alignment horizontal="center" vertical="center"/>
      <protection/>
    </xf>
    <xf numFmtId="194" fontId="47" fillId="0" borderId="20" xfId="61" applyNumberFormat="1" applyFont="1" applyBorder="1" applyAlignment="1">
      <alignment vertical="top"/>
      <protection/>
    </xf>
    <xf numFmtId="0" fontId="47" fillId="0" borderId="14" xfId="61" applyFont="1" applyBorder="1" applyAlignment="1">
      <alignment horizontal="center" vertical="center"/>
      <protection/>
    </xf>
    <xf numFmtId="0" fontId="47" fillId="0" borderId="26" xfId="61" applyFont="1" applyBorder="1">
      <alignment/>
      <protection/>
    </xf>
    <xf numFmtId="0" fontId="47" fillId="0" borderId="27" xfId="61" applyFont="1" applyBorder="1" applyAlignment="1">
      <alignment horizontal="distributed" vertical="center"/>
      <protection/>
    </xf>
    <xf numFmtId="194" fontId="47" fillId="0" borderId="28" xfId="61" applyNumberFormat="1" applyFont="1" applyBorder="1" applyAlignment="1">
      <alignment vertical="top"/>
      <protection/>
    </xf>
    <xf numFmtId="194" fontId="47" fillId="0" borderId="29" xfId="61" applyNumberFormat="1" applyFont="1" applyBorder="1" applyAlignment="1">
      <alignment horizontal="distributed" vertical="center"/>
      <protection/>
    </xf>
    <xf numFmtId="0" fontId="47" fillId="0" borderId="28" xfId="61" applyFont="1" applyBorder="1">
      <alignment/>
      <protection/>
    </xf>
    <xf numFmtId="0" fontId="47" fillId="0" borderId="30" xfId="61" applyFont="1" applyBorder="1" applyAlignment="1">
      <alignment horizontal="distributed" vertical="center"/>
      <protection/>
    </xf>
    <xf numFmtId="194" fontId="47" fillId="0" borderId="31" xfId="61" applyNumberFormat="1" applyFont="1" applyBorder="1" applyAlignment="1">
      <alignment horizontal="distributed" vertical="center"/>
      <protection/>
    </xf>
    <xf numFmtId="208" fontId="47" fillId="0" borderId="26" xfId="61" applyNumberFormat="1" applyFont="1" applyBorder="1">
      <alignment/>
      <protection/>
    </xf>
    <xf numFmtId="208" fontId="47" fillId="0" borderId="32" xfId="61" applyNumberFormat="1" applyFont="1" applyBorder="1">
      <alignment/>
      <protection/>
    </xf>
    <xf numFmtId="208" fontId="47" fillId="0" borderId="27" xfId="61" applyNumberFormat="1" applyFont="1" applyBorder="1">
      <alignment/>
      <protection/>
    </xf>
    <xf numFmtId="194" fontId="47" fillId="0" borderId="33" xfId="61" applyNumberFormat="1" applyFont="1" applyBorder="1" applyAlignment="1">
      <alignment vertical="top"/>
      <protection/>
    </xf>
    <xf numFmtId="194" fontId="47" fillId="0" borderId="29" xfId="61" applyNumberFormat="1" applyFont="1" applyBorder="1" applyAlignment="1">
      <alignment vertical="top"/>
      <protection/>
    </xf>
    <xf numFmtId="208" fontId="47" fillId="0" borderId="28" xfId="61" applyNumberFormat="1" applyFont="1" applyBorder="1">
      <alignment/>
      <protection/>
    </xf>
    <xf numFmtId="208" fontId="47" fillId="0" borderId="30" xfId="61" applyNumberFormat="1" applyFont="1" applyBorder="1">
      <alignment/>
      <protection/>
    </xf>
    <xf numFmtId="194" fontId="47" fillId="0" borderId="34" xfId="61" applyNumberFormat="1" applyFont="1" applyBorder="1" applyAlignment="1">
      <alignment vertical="top"/>
      <protection/>
    </xf>
    <xf numFmtId="194" fontId="47" fillId="0" borderId="31" xfId="61" applyNumberFormat="1" applyFont="1" applyBorder="1" applyAlignment="1">
      <alignment vertical="top"/>
      <protection/>
    </xf>
    <xf numFmtId="194" fontId="47" fillId="0" borderId="11" xfId="61" applyNumberFormat="1" applyFont="1" applyBorder="1" applyAlignment="1">
      <alignment vertical="top"/>
      <protection/>
    </xf>
    <xf numFmtId="194" fontId="47" fillId="0" borderId="30" xfId="61" applyNumberFormat="1" applyFont="1" applyBorder="1" applyAlignment="1">
      <alignment vertical="top"/>
      <protection/>
    </xf>
    <xf numFmtId="0" fontId="47" fillId="0" borderId="26" xfId="61" applyFont="1" applyBorder="1" applyAlignment="1">
      <alignment horizontal="center" vertical="center"/>
      <protection/>
    </xf>
    <xf numFmtId="0" fontId="47" fillId="0" borderId="32" xfId="61" applyFont="1" applyBorder="1" applyAlignment="1">
      <alignment horizontal="center" vertical="center"/>
      <protection/>
    </xf>
    <xf numFmtId="0" fontId="47" fillId="0" borderId="27" xfId="61" applyFont="1" applyBorder="1" applyAlignment="1">
      <alignment horizontal="center" vertical="center"/>
      <protection/>
    </xf>
    <xf numFmtId="0" fontId="47" fillId="0" borderId="35" xfId="61" applyFont="1" applyBorder="1" applyAlignment="1">
      <alignment horizontal="centerContinuous" vertical="center"/>
      <protection/>
    </xf>
    <xf numFmtId="0" fontId="47" fillId="0" borderId="36" xfId="61" applyFont="1" applyBorder="1" applyAlignment="1">
      <alignment horizontal="centerContinuous" vertical="center"/>
      <protection/>
    </xf>
    <xf numFmtId="0" fontId="47" fillId="0" borderId="37" xfId="61" applyFont="1" applyBorder="1" applyAlignment="1">
      <alignment horizontal="centerContinuous" vertical="center"/>
      <protection/>
    </xf>
    <xf numFmtId="0" fontId="47" fillId="0" borderId="38" xfId="61" applyFont="1" applyBorder="1" applyAlignment="1">
      <alignment horizontal="center" vertical="distributed"/>
      <protection/>
    </xf>
    <xf numFmtId="0" fontId="47" fillId="0" borderId="38" xfId="61" applyFont="1" applyBorder="1" applyAlignment="1">
      <alignment horizontal="center" vertical="center" wrapText="1"/>
      <protection/>
    </xf>
    <xf numFmtId="0" fontId="47" fillId="0" borderId="39" xfId="61" applyFont="1" applyBorder="1" applyAlignment="1">
      <alignment horizontal="center" vertical="distributed"/>
      <protection/>
    </xf>
    <xf numFmtId="0" fontId="47" fillId="0" borderId="11" xfId="61" applyFont="1" applyBorder="1" applyAlignment="1">
      <alignment horizontal="center" vertical="distributed" textRotation="255" wrapText="1"/>
      <protection/>
    </xf>
    <xf numFmtId="0" fontId="47" fillId="0" borderId="34" xfId="61" applyFont="1" applyBorder="1" applyAlignment="1">
      <alignment horizontal="center" vertical="distributed" textRotation="255" wrapText="1"/>
      <protection/>
    </xf>
    <xf numFmtId="0" fontId="47" fillId="0" borderId="28" xfId="61" applyFont="1" applyBorder="1" applyAlignment="1">
      <alignment horizontal="center" vertical="distributed" textRotation="255"/>
      <protection/>
    </xf>
    <xf numFmtId="0" fontId="47" fillId="0" borderId="23" xfId="61" applyFont="1" applyBorder="1" applyAlignment="1">
      <alignment horizontal="center" vertical="distributed" textRotation="255"/>
      <protection/>
    </xf>
    <xf numFmtId="0" fontId="47" fillId="0" borderId="40" xfId="61" applyFont="1" applyBorder="1" applyAlignment="1">
      <alignment horizontal="center" vertical="distributed" textRotation="255"/>
      <protection/>
    </xf>
    <xf numFmtId="0" fontId="47" fillId="0" borderId="38" xfId="61" applyFont="1" applyBorder="1" applyAlignment="1">
      <alignment horizontal="center" vertical="distributed" textRotation="255"/>
      <protection/>
    </xf>
    <xf numFmtId="0" fontId="47" fillId="0" borderId="41" xfId="61" applyFont="1" applyBorder="1" applyAlignment="1">
      <alignment horizontal="center" vertical="distributed" textRotation="255"/>
      <protection/>
    </xf>
    <xf numFmtId="0" fontId="47" fillId="0" borderId="42" xfId="61" applyFont="1" applyBorder="1" applyAlignment="1">
      <alignment horizontal="center" vertical="distributed" textRotation="255"/>
      <protection/>
    </xf>
    <xf numFmtId="0" fontId="47" fillId="0" borderId="40" xfId="61" applyFont="1" applyBorder="1" applyAlignment="1">
      <alignment horizontal="distributed" vertical="center" wrapText="1"/>
      <protection/>
    </xf>
    <xf numFmtId="0" fontId="47" fillId="0" borderId="43" xfId="61" applyFont="1" applyBorder="1" applyAlignment="1">
      <alignment horizontal="distributed" vertical="center" wrapText="1"/>
      <protection/>
    </xf>
    <xf numFmtId="0" fontId="47" fillId="0" borderId="40" xfId="61" applyFont="1" applyBorder="1" applyAlignment="1">
      <alignment horizontal="distributed" vertical="distributed"/>
      <protection/>
    </xf>
    <xf numFmtId="49" fontId="47" fillId="0" borderId="24" xfId="61" applyNumberFormat="1" applyFont="1" applyBorder="1" applyAlignment="1">
      <alignment horizontal="center" vertical="distributed" textRotation="255"/>
      <protection/>
    </xf>
    <xf numFmtId="49" fontId="47" fillId="0" borderId="20" xfId="61" applyNumberFormat="1" applyFont="1" applyBorder="1" applyAlignment="1">
      <alignment horizontal="center" vertical="distributed" textRotation="255"/>
      <protection/>
    </xf>
    <xf numFmtId="49" fontId="47" fillId="0" borderId="22" xfId="61" applyNumberFormat="1" applyFont="1" applyBorder="1" applyAlignment="1">
      <alignment horizontal="center" vertical="distributed" textRotation="255"/>
      <protection/>
    </xf>
    <xf numFmtId="0" fontId="47" fillId="0" borderId="30" xfId="61" applyFont="1" applyBorder="1" applyAlignment="1">
      <alignment horizontal="center" vertical="distributed" textRotation="255" wrapText="1"/>
      <protection/>
    </xf>
    <xf numFmtId="0" fontId="47" fillId="0" borderId="31" xfId="61" applyFont="1" applyBorder="1" applyAlignment="1">
      <alignment horizontal="center" vertical="distributed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409575"/>
          <a:ext cx="3171825" cy="11525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47</xdr:row>
      <xdr:rowOff>0</xdr:rowOff>
    </xdr:to>
    <xdr:sp>
      <xdr:nvSpPr>
        <xdr:cNvPr id="2" name="テキスト 25"/>
        <xdr:cNvSpPr txBox="1">
          <a:spLocks noChangeArrowheads="1"/>
        </xdr:cNvSpPr>
      </xdr:nvSpPr>
      <xdr:spPr>
        <a:xfrm>
          <a:off x="0" y="2190750"/>
          <a:ext cx="266700" cy="601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720000" rIns="27432" bIns="72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65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8201025"/>
          <a:ext cx="266700" cy="2581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0000" rIns="27432" bIns="36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69</xdr:row>
      <xdr:rowOff>0</xdr:rowOff>
    </xdr:to>
    <xdr:sp>
      <xdr:nvSpPr>
        <xdr:cNvPr id="4" name="テキスト 27"/>
        <xdr:cNvSpPr txBox="1">
          <a:spLocks noChangeArrowheads="1"/>
        </xdr:cNvSpPr>
      </xdr:nvSpPr>
      <xdr:spPr>
        <a:xfrm>
          <a:off x="0" y="10782300"/>
          <a:ext cx="26670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71</xdr:row>
      <xdr:rowOff>0</xdr:rowOff>
    </xdr:to>
    <xdr:sp>
      <xdr:nvSpPr>
        <xdr:cNvPr id="5" name="テキスト 28"/>
        <xdr:cNvSpPr txBox="1">
          <a:spLocks noChangeArrowheads="1"/>
        </xdr:cNvSpPr>
      </xdr:nvSpPr>
      <xdr:spPr>
        <a:xfrm>
          <a:off x="0" y="11363325"/>
          <a:ext cx="31718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73</xdr:row>
      <xdr:rowOff>0</xdr:rowOff>
    </xdr:to>
    <xdr:sp>
      <xdr:nvSpPr>
        <xdr:cNvPr id="6" name="テキスト 29"/>
        <xdr:cNvSpPr txBox="1">
          <a:spLocks noChangeArrowheads="1"/>
        </xdr:cNvSpPr>
      </xdr:nvSpPr>
      <xdr:spPr>
        <a:xfrm>
          <a:off x="0" y="11658600"/>
          <a:ext cx="31718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47</xdr:row>
      <xdr:rowOff>0</xdr:rowOff>
    </xdr:to>
    <xdr:sp>
      <xdr:nvSpPr>
        <xdr:cNvPr id="7" name="テキスト 30"/>
        <xdr:cNvSpPr txBox="1">
          <a:spLocks noChangeArrowheads="1"/>
        </xdr:cNvSpPr>
      </xdr:nvSpPr>
      <xdr:spPr>
        <a:xfrm>
          <a:off x="266700" y="7905750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小計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8" name="テキスト 31"/>
        <xdr:cNvSpPr txBox="1">
          <a:spLocks noChangeArrowheads="1"/>
        </xdr:cNvSpPr>
      </xdr:nvSpPr>
      <xdr:spPr>
        <a:xfrm>
          <a:off x="266700" y="7620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9" name="テキスト 32"/>
        <xdr:cNvSpPr txBox="1">
          <a:spLocks noChangeArrowheads="1"/>
        </xdr:cNvSpPr>
      </xdr:nvSpPr>
      <xdr:spPr>
        <a:xfrm>
          <a:off x="266700" y="7334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10" name="テキスト 33"/>
        <xdr:cNvSpPr txBox="1">
          <a:spLocks noChangeArrowheads="1"/>
        </xdr:cNvSpPr>
      </xdr:nvSpPr>
      <xdr:spPr>
        <a:xfrm>
          <a:off x="266700" y="7048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1" name="テキスト 34"/>
        <xdr:cNvSpPr txBox="1">
          <a:spLocks noChangeArrowheads="1"/>
        </xdr:cNvSpPr>
      </xdr:nvSpPr>
      <xdr:spPr>
        <a:xfrm>
          <a:off x="266700" y="6762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2" name="テキスト 35"/>
        <xdr:cNvSpPr txBox="1">
          <a:spLocks noChangeArrowheads="1"/>
        </xdr:cNvSpPr>
      </xdr:nvSpPr>
      <xdr:spPr>
        <a:xfrm>
          <a:off x="266700" y="6477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13" name="テキスト 36"/>
        <xdr:cNvSpPr txBox="1">
          <a:spLocks noChangeArrowheads="1"/>
        </xdr:cNvSpPr>
      </xdr:nvSpPr>
      <xdr:spPr>
        <a:xfrm>
          <a:off x="266700" y="6191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4" name="テキスト 37"/>
        <xdr:cNvSpPr txBox="1">
          <a:spLocks noChangeArrowheads="1"/>
        </xdr:cNvSpPr>
      </xdr:nvSpPr>
      <xdr:spPr>
        <a:xfrm>
          <a:off x="266700" y="5905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テキスト 38"/>
        <xdr:cNvSpPr txBox="1">
          <a:spLocks noChangeArrowheads="1"/>
        </xdr:cNvSpPr>
      </xdr:nvSpPr>
      <xdr:spPr>
        <a:xfrm>
          <a:off x="266700" y="5619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>
      <xdr:nvSpPr>
        <xdr:cNvPr id="16" name="テキスト 39"/>
        <xdr:cNvSpPr txBox="1">
          <a:spLocks noChangeArrowheads="1"/>
        </xdr:cNvSpPr>
      </xdr:nvSpPr>
      <xdr:spPr>
        <a:xfrm>
          <a:off x="266700" y="5334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7" name="テキスト 40"/>
        <xdr:cNvSpPr txBox="1">
          <a:spLocks noChangeArrowheads="1"/>
        </xdr:cNvSpPr>
      </xdr:nvSpPr>
      <xdr:spPr>
        <a:xfrm>
          <a:off x="266700" y="5048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8" name="テキスト 41"/>
        <xdr:cNvSpPr txBox="1">
          <a:spLocks noChangeArrowheads="1"/>
        </xdr:cNvSpPr>
      </xdr:nvSpPr>
      <xdr:spPr>
        <a:xfrm>
          <a:off x="266700" y="4762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19" name="テキスト 42"/>
        <xdr:cNvSpPr txBox="1">
          <a:spLocks noChangeArrowheads="1"/>
        </xdr:cNvSpPr>
      </xdr:nvSpPr>
      <xdr:spPr>
        <a:xfrm>
          <a:off x="266700" y="4476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21</xdr:row>
      <xdr:rowOff>0</xdr:rowOff>
    </xdr:to>
    <xdr:sp>
      <xdr:nvSpPr>
        <xdr:cNvPr id="20" name="テキスト 43"/>
        <xdr:cNvSpPr txBox="1">
          <a:spLocks noChangeArrowheads="1"/>
        </xdr:cNvSpPr>
      </xdr:nvSpPr>
      <xdr:spPr>
        <a:xfrm>
          <a:off x="266700" y="4191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19</xdr:row>
      <xdr:rowOff>0</xdr:rowOff>
    </xdr:to>
    <xdr:sp>
      <xdr:nvSpPr>
        <xdr:cNvPr id="21" name="テキスト 44"/>
        <xdr:cNvSpPr txBox="1">
          <a:spLocks noChangeArrowheads="1"/>
        </xdr:cNvSpPr>
      </xdr:nvSpPr>
      <xdr:spPr>
        <a:xfrm>
          <a:off x="266700" y="3905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>
      <xdr:nvSpPr>
        <xdr:cNvPr id="22" name="テキスト 45"/>
        <xdr:cNvSpPr txBox="1">
          <a:spLocks noChangeArrowheads="1"/>
        </xdr:cNvSpPr>
      </xdr:nvSpPr>
      <xdr:spPr>
        <a:xfrm>
          <a:off x="266700" y="3619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23" name="テキスト 46"/>
        <xdr:cNvSpPr txBox="1">
          <a:spLocks noChangeArrowheads="1"/>
        </xdr:cNvSpPr>
      </xdr:nvSpPr>
      <xdr:spPr>
        <a:xfrm>
          <a:off x="266700" y="3333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24" name="テキスト 47"/>
        <xdr:cNvSpPr txBox="1">
          <a:spLocks noChangeArrowheads="1"/>
        </xdr:cNvSpPr>
      </xdr:nvSpPr>
      <xdr:spPr>
        <a:xfrm>
          <a:off x="266700" y="3048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25" name="テキスト 48"/>
        <xdr:cNvSpPr txBox="1">
          <a:spLocks noChangeArrowheads="1"/>
        </xdr:cNvSpPr>
      </xdr:nvSpPr>
      <xdr:spPr>
        <a:xfrm>
          <a:off x="266700" y="2762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6" name="テキスト 49"/>
        <xdr:cNvSpPr txBox="1">
          <a:spLocks noChangeArrowheads="1"/>
        </xdr:cNvSpPr>
      </xdr:nvSpPr>
      <xdr:spPr>
        <a:xfrm>
          <a:off x="266700" y="2476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7" name="テキスト 50"/>
        <xdr:cNvSpPr txBox="1">
          <a:spLocks noChangeArrowheads="1"/>
        </xdr:cNvSpPr>
      </xdr:nvSpPr>
      <xdr:spPr>
        <a:xfrm>
          <a:off x="266700" y="2190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69</xdr:row>
      <xdr:rowOff>0</xdr:rowOff>
    </xdr:to>
    <xdr:sp>
      <xdr:nvSpPr>
        <xdr:cNvPr id="28" name="テキスト 51"/>
        <xdr:cNvSpPr txBox="1">
          <a:spLocks noChangeArrowheads="1"/>
        </xdr:cNvSpPr>
      </xdr:nvSpPr>
      <xdr:spPr>
        <a:xfrm>
          <a:off x="266700" y="11068050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67</xdr:row>
      <xdr:rowOff>0</xdr:rowOff>
    </xdr:to>
    <xdr:sp>
      <xdr:nvSpPr>
        <xdr:cNvPr id="29" name="テキスト 52"/>
        <xdr:cNvSpPr txBox="1">
          <a:spLocks noChangeArrowheads="1"/>
        </xdr:cNvSpPr>
      </xdr:nvSpPr>
      <xdr:spPr>
        <a:xfrm>
          <a:off x="266700" y="107823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0" name="テキスト 53"/>
        <xdr:cNvSpPr txBox="1">
          <a:spLocks noChangeArrowheads="1"/>
        </xdr:cNvSpPr>
      </xdr:nvSpPr>
      <xdr:spPr>
        <a:xfrm>
          <a:off x="266700" y="10487025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小計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63</xdr:row>
      <xdr:rowOff>0</xdr:rowOff>
    </xdr:to>
    <xdr:sp>
      <xdr:nvSpPr>
        <xdr:cNvPr id="31" name="テキスト 54"/>
        <xdr:cNvSpPr txBox="1">
          <a:spLocks noChangeArrowheads="1"/>
        </xdr:cNvSpPr>
      </xdr:nvSpPr>
      <xdr:spPr>
        <a:xfrm>
          <a:off x="266700" y="102012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61</xdr:row>
      <xdr:rowOff>0</xdr:rowOff>
    </xdr:to>
    <xdr:sp>
      <xdr:nvSpPr>
        <xdr:cNvPr id="32" name="テキスト 55"/>
        <xdr:cNvSpPr txBox="1">
          <a:spLocks noChangeArrowheads="1"/>
        </xdr:cNvSpPr>
      </xdr:nvSpPr>
      <xdr:spPr>
        <a:xfrm>
          <a:off x="266700" y="99155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59</xdr:row>
      <xdr:rowOff>0</xdr:rowOff>
    </xdr:to>
    <xdr:sp>
      <xdr:nvSpPr>
        <xdr:cNvPr id="33" name="テキスト 56"/>
        <xdr:cNvSpPr txBox="1">
          <a:spLocks noChangeArrowheads="1"/>
        </xdr:cNvSpPr>
      </xdr:nvSpPr>
      <xdr:spPr>
        <a:xfrm>
          <a:off x="266700" y="96297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34" name="テキスト 57"/>
        <xdr:cNvSpPr txBox="1">
          <a:spLocks noChangeArrowheads="1"/>
        </xdr:cNvSpPr>
      </xdr:nvSpPr>
      <xdr:spPr>
        <a:xfrm>
          <a:off x="266700" y="93440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5" name="テキスト 58"/>
        <xdr:cNvSpPr txBox="1">
          <a:spLocks noChangeArrowheads="1"/>
        </xdr:cNvSpPr>
      </xdr:nvSpPr>
      <xdr:spPr>
        <a:xfrm>
          <a:off x="266700" y="90582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36" name="テキスト 59"/>
        <xdr:cNvSpPr txBox="1">
          <a:spLocks noChangeArrowheads="1"/>
        </xdr:cNvSpPr>
      </xdr:nvSpPr>
      <xdr:spPr>
        <a:xfrm>
          <a:off x="266700" y="87725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7" name="テキスト 60"/>
        <xdr:cNvSpPr txBox="1">
          <a:spLocks noChangeArrowheads="1"/>
        </xdr:cNvSpPr>
      </xdr:nvSpPr>
      <xdr:spPr>
        <a:xfrm>
          <a:off x="266700" y="84867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8" name="テキスト 61"/>
        <xdr:cNvSpPr txBox="1">
          <a:spLocks noChangeArrowheads="1"/>
        </xdr:cNvSpPr>
      </xdr:nvSpPr>
      <xdr:spPr>
        <a:xfrm>
          <a:off x="266700" y="82010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一般石炭鉱業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showGridLines="0" tabSelected="1" view="pageBreakPreview" zoomScaleNormal="85" zoomScaleSheetLayoutView="100" zoomScalePageLayoutView="0" workbookViewId="0" topLeftCell="D1">
      <pane ySplit="5" topLeftCell="A66" activePane="bottomLeft" state="frozen"/>
      <selection pane="topLeft" activeCell="A1" sqref="A1:Y2"/>
      <selection pane="bottomLeft" activeCell="I83" sqref="I83"/>
    </sheetView>
  </sheetViews>
  <sheetFormatPr defaultColWidth="9.00390625" defaultRowHeight="12"/>
  <cols>
    <col min="1" max="1" width="3.50390625" style="1" customWidth="1"/>
    <col min="2" max="2" width="38.125" style="1" customWidth="1"/>
    <col min="3" max="21" width="11.50390625" style="1" customWidth="1"/>
    <col min="22" max="24" width="10.125" style="1" customWidth="1"/>
    <col min="25" max="16384" width="9.375" style="1" customWidth="1"/>
  </cols>
  <sheetData>
    <row r="1" spans="1:18" ht="16.5" customHeight="1">
      <c r="A1" s="6">
        <v>40544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15.7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 t="s">
        <v>0</v>
      </c>
    </row>
    <row r="3" spans="1:18" ht="19.5" customHeight="1">
      <c r="A3" s="14"/>
      <c r="B3" s="15" t="s">
        <v>1</v>
      </c>
      <c r="C3" s="50">
        <v>1</v>
      </c>
      <c r="D3" s="51">
        <v>2</v>
      </c>
      <c r="E3" s="51">
        <v>3</v>
      </c>
      <c r="F3" s="51">
        <v>4</v>
      </c>
      <c r="G3" s="52">
        <v>5</v>
      </c>
      <c r="H3" s="53" t="s">
        <v>2</v>
      </c>
      <c r="I3" s="54"/>
      <c r="J3" s="54"/>
      <c r="K3" s="54"/>
      <c r="L3" s="54"/>
      <c r="M3" s="54"/>
      <c r="N3" s="54"/>
      <c r="O3" s="54"/>
      <c r="P3" s="55"/>
      <c r="Q3" s="70" t="s">
        <v>24</v>
      </c>
      <c r="R3" s="70" t="s">
        <v>25</v>
      </c>
    </row>
    <row r="4" spans="1:28" s="4" customFormat="1" ht="71.25" customHeight="1">
      <c r="A4" s="16" t="s">
        <v>3</v>
      </c>
      <c r="B4" s="17"/>
      <c r="C4" s="61" t="s">
        <v>4</v>
      </c>
      <c r="D4" s="59" t="s">
        <v>5</v>
      </c>
      <c r="E4" s="59" t="s">
        <v>26</v>
      </c>
      <c r="F4" s="59" t="s">
        <v>6</v>
      </c>
      <c r="G4" s="73" t="s">
        <v>7</v>
      </c>
      <c r="H4" s="65" t="s">
        <v>8</v>
      </c>
      <c r="I4" s="63" t="s">
        <v>9</v>
      </c>
      <c r="J4" s="63" t="s">
        <v>10</v>
      </c>
      <c r="K4" s="69" t="s">
        <v>22</v>
      </c>
      <c r="L4" s="69"/>
      <c r="M4" s="69"/>
      <c r="N4" s="67" t="s">
        <v>23</v>
      </c>
      <c r="O4" s="67"/>
      <c r="P4" s="68"/>
      <c r="Q4" s="71"/>
      <c r="R4" s="71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8" s="3" customFormat="1" ht="49.5" customHeight="1" thickBot="1">
      <c r="A5" s="27"/>
      <c r="B5" s="28"/>
      <c r="C5" s="62"/>
      <c r="D5" s="60"/>
      <c r="E5" s="60"/>
      <c r="F5" s="60"/>
      <c r="G5" s="74"/>
      <c r="H5" s="66"/>
      <c r="I5" s="64"/>
      <c r="J5" s="64"/>
      <c r="K5" s="56" t="s">
        <v>17</v>
      </c>
      <c r="L5" s="56" t="s">
        <v>18</v>
      </c>
      <c r="M5" s="56" t="s">
        <v>19</v>
      </c>
      <c r="N5" s="57" t="s">
        <v>20</v>
      </c>
      <c r="O5" s="57" t="s">
        <v>21</v>
      </c>
      <c r="P5" s="58" t="s">
        <v>19</v>
      </c>
      <c r="Q5" s="72"/>
      <c r="R5" s="72"/>
    </row>
    <row r="6" spans="1:18" ht="11.25">
      <c r="A6" s="32"/>
      <c r="B6" s="33"/>
      <c r="C6" s="39"/>
      <c r="D6" s="40"/>
      <c r="E6" s="40"/>
      <c r="F6" s="40"/>
      <c r="G6" s="41"/>
      <c r="H6" s="39">
        <f aca="true" t="shared" si="0" ref="H6:H69">I6+J6+M6+P6</f>
        <v>4</v>
      </c>
      <c r="I6" s="40">
        <v>0</v>
      </c>
      <c r="J6" s="40">
        <v>4</v>
      </c>
      <c r="K6" s="40">
        <v>0</v>
      </c>
      <c r="L6" s="40">
        <v>0</v>
      </c>
      <c r="M6" s="40">
        <f aca="true" t="shared" si="1" ref="M6:M69">K6+L6</f>
        <v>0</v>
      </c>
      <c r="N6" s="40">
        <v>0</v>
      </c>
      <c r="O6" s="40">
        <v>0</v>
      </c>
      <c r="P6" s="41">
        <f aca="true" t="shared" si="2" ref="P6:P69">N6+O6</f>
        <v>0</v>
      </c>
      <c r="Q6" s="26">
        <f>SUM(J6,M6,P6)</f>
        <v>4</v>
      </c>
      <c r="R6" s="26">
        <v>0</v>
      </c>
    </row>
    <row r="7" spans="1:18" s="5" customFormat="1" ht="11.25">
      <c r="A7" s="34"/>
      <c r="B7" s="35"/>
      <c r="C7" s="42">
        <v>329</v>
      </c>
      <c r="D7" s="12">
        <v>5547</v>
      </c>
      <c r="E7" s="12">
        <v>200</v>
      </c>
      <c r="F7" s="12">
        <v>3141</v>
      </c>
      <c r="G7" s="43">
        <v>1</v>
      </c>
      <c r="H7" s="42">
        <f t="shared" si="0"/>
        <v>22</v>
      </c>
      <c r="I7" s="12">
        <v>1</v>
      </c>
      <c r="J7" s="12">
        <v>17</v>
      </c>
      <c r="K7" s="12">
        <v>2</v>
      </c>
      <c r="L7" s="12">
        <v>1</v>
      </c>
      <c r="M7" s="12">
        <f t="shared" si="1"/>
        <v>3</v>
      </c>
      <c r="N7" s="12">
        <v>0</v>
      </c>
      <c r="O7" s="12">
        <v>1</v>
      </c>
      <c r="P7" s="43">
        <f t="shared" si="2"/>
        <v>1</v>
      </c>
      <c r="Q7" s="23">
        <f aca="true" t="shared" si="3" ref="Q7:Q45">SUM(J7,M7,P7)</f>
        <v>21</v>
      </c>
      <c r="R7" s="23">
        <v>0</v>
      </c>
    </row>
    <row r="8" spans="1:18" ht="11.25">
      <c r="A8" s="36"/>
      <c r="B8" s="37"/>
      <c r="C8" s="44"/>
      <c r="D8" s="11"/>
      <c r="E8" s="11"/>
      <c r="F8" s="11"/>
      <c r="G8" s="45"/>
      <c r="H8" s="44">
        <f t="shared" si="0"/>
        <v>44</v>
      </c>
      <c r="I8" s="11">
        <v>33</v>
      </c>
      <c r="J8" s="11">
        <v>7</v>
      </c>
      <c r="K8" s="11">
        <v>2</v>
      </c>
      <c r="L8" s="11">
        <v>1</v>
      </c>
      <c r="M8" s="11">
        <f t="shared" si="1"/>
        <v>3</v>
      </c>
      <c r="N8" s="11">
        <v>0</v>
      </c>
      <c r="O8" s="11">
        <v>1</v>
      </c>
      <c r="P8" s="45">
        <f t="shared" si="2"/>
        <v>1</v>
      </c>
      <c r="Q8" s="22">
        <f t="shared" si="3"/>
        <v>11</v>
      </c>
      <c r="R8" s="22">
        <v>2</v>
      </c>
    </row>
    <row r="9" spans="1:18" s="5" customFormat="1" ht="11.25">
      <c r="A9" s="34"/>
      <c r="B9" s="35"/>
      <c r="C9" s="42">
        <v>1371</v>
      </c>
      <c r="D9" s="12">
        <v>22860</v>
      </c>
      <c r="E9" s="12">
        <v>829</v>
      </c>
      <c r="F9" s="12">
        <v>12008</v>
      </c>
      <c r="G9" s="43">
        <v>4</v>
      </c>
      <c r="H9" s="42">
        <f t="shared" si="0"/>
        <v>66</v>
      </c>
      <c r="I9" s="12">
        <v>5</v>
      </c>
      <c r="J9" s="12">
        <v>59</v>
      </c>
      <c r="K9" s="12">
        <v>2</v>
      </c>
      <c r="L9" s="12">
        <v>0</v>
      </c>
      <c r="M9" s="12">
        <f t="shared" si="1"/>
        <v>2</v>
      </c>
      <c r="N9" s="12">
        <v>0</v>
      </c>
      <c r="O9" s="12">
        <v>0</v>
      </c>
      <c r="P9" s="43">
        <f t="shared" si="2"/>
        <v>0</v>
      </c>
      <c r="Q9" s="23">
        <f t="shared" si="3"/>
        <v>61</v>
      </c>
      <c r="R9" s="23">
        <v>0</v>
      </c>
    </row>
    <row r="10" spans="1:18" ht="11.25">
      <c r="A10" s="36"/>
      <c r="B10" s="37"/>
      <c r="C10" s="44"/>
      <c r="D10" s="11"/>
      <c r="E10" s="11"/>
      <c r="F10" s="11"/>
      <c r="G10" s="45"/>
      <c r="H10" s="44">
        <f t="shared" si="0"/>
        <v>21</v>
      </c>
      <c r="I10" s="11">
        <v>11</v>
      </c>
      <c r="J10" s="11">
        <v>5</v>
      </c>
      <c r="K10" s="11">
        <v>1</v>
      </c>
      <c r="L10" s="11">
        <v>1</v>
      </c>
      <c r="M10" s="11">
        <f t="shared" si="1"/>
        <v>2</v>
      </c>
      <c r="N10" s="11">
        <v>0</v>
      </c>
      <c r="O10" s="11">
        <v>3</v>
      </c>
      <c r="P10" s="45">
        <f t="shared" si="2"/>
        <v>3</v>
      </c>
      <c r="Q10" s="22">
        <f t="shared" si="3"/>
        <v>10</v>
      </c>
      <c r="R10" s="22">
        <v>0</v>
      </c>
    </row>
    <row r="11" spans="1:18" s="5" customFormat="1" ht="11.25">
      <c r="A11" s="34"/>
      <c r="B11" s="35"/>
      <c r="C11" s="42">
        <v>826</v>
      </c>
      <c r="D11" s="12">
        <v>6550</v>
      </c>
      <c r="E11" s="12">
        <v>371</v>
      </c>
      <c r="F11" s="12">
        <v>3468</v>
      </c>
      <c r="G11" s="43">
        <v>2</v>
      </c>
      <c r="H11" s="42">
        <f t="shared" si="0"/>
        <v>12</v>
      </c>
      <c r="I11" s="12">
        <v>0</v>
      </c>
      <c r="J11" s="12">
        <v>10</v>
      </c>
      <c r="K11" s="12">
        <v>2</v>
      </c>
      <c r="L11" s="12">
        <v>0</v>
      </c>
      <c r="M11" s="12">
        <f t="shared" si="1"/>
        <v>2</v>
      </c>
      <c r="N11" s="12">
        <v>0</v>
      </c>
      <c r="O11" s="12">
        <v>0</v>
      </c>
      <c r="P11" s="43">
        <f t="shared" si="2"/>
        <v>0</v>
      </c>
      <c r="Q11" s="23">
        <f t="shared" si="3"/>
        <v>12</v>
      </c>
      <c r="R11" s="23">
        <v>0</v>
      </c>
    </row>
    <row r="12" spans="1:18" ht="11.25">
      <c r="A12" s="36"/>
      <c r="B12" s="37"/>
      <c r="C12" s="44"/>
      <c r="D12" s="11"/>
      <c r="E12" s="11"/>
      <c r="F12" s="11"/>
      <c r="G12" s="45"/>
      <c r="H12" s="44">
        <f t="shared" si="0"/>
        <v>7</v>
      </c>
      <c r="I12" s="11">
        <v>5</v>
      </c>
      <c r="J12" s="11">
        <v>0</v>
      </c>
      <c r="K12" s="11">
        <v>0</v>
      </c>
      <c r="L12" s="11">
        <v>0</v>
      </c>
      <c r="M12" s="11">
        <f t="shared" si="1"/>
        <v>0</v>
      </c>
      <c r="N12" s="11">
        <v>0</v>
      </c>
      <c r="O12" s="11">
        <v>2</v>
      </c>
      <c r="P12" s="45">
        <f t="shared" si="2"/>
        <v>2</v>
      </c>
      <c r="Q12" s="22">
        <f t="shared" si="3"/>
        <v>2</v>
      </c>
      <c r="R12" s="22">
        <v>0</v>
      </c>
    </row>
    <row r="13" spans="1:18" s="5" customFormat="1" ht="11.25">
      <c r="A13" s="34"/>
      <c r="B13" s="35"/>
      <c r="C13" s="42">
        <v>211</v>
      </c>
      <c r="D13" s="12">
        <v>3864</v>
      </c>
      <c r="E13" s="12">
        <v>120</v>
      </c>
      <c r="F13" s="12">
        <v>2053</v>
      </c>
      <c r="G13" s="43">
        <v>0</v>
      </c>
      <c r="H13" s="42">
        <f t="shared" si="0"/>
        <v>35</v>
      </c>
      <c r="I13" s="12">
        <v>3</v>
      </c>
      <c r="J13" s="12">
        <v>32</v>
      </c>
      <c r="K13" s="12">
        <v>0</v>
      </c>
      <c r="L13" s="12">
        <v>0</v>
      </c>
      <c r="M13" s="12">
        <f t="shared" si="1"/>
        <v>0</v>
      </c>
      <c r="N13" s="12">
        <v>0</v>
      </c>
      <c r="O13" s="12">
        <v>0</v>
      </c>
      <c r="P13" s="43">
        <f t="shared" si="2"/>
        <v>0</v>
      </c>
      <c r="Q13" s="23">
        <f t="shared" si="3"/>
        <v>32</v>
      </c>
      <c r="R13" s="23">
        <v>0</v>
      </c>
    </row>
    <row r="14" spans="1:18" ht="11.25">
      <c r="A14" s="36"/>
      <c r="B14" s="37"/>
      <c r="C14" s="44"/>
      <c r="D14" s="11"/>
      <c r="E14" s="11"/>
      <c r="F14" s="11"/>
      <c r="G14" s="45"/>
      <c r="H14" s="44">
        <f t="shared" si="0"/>
        <v>44</v>
      </c>
      <c r="I14" s="11">
        <v>5</v>
      </c>
      <c r="J14" s="11">
        <v>16</v>
      </c>
      <c r="K14" s="11">
        <v>7</v>
      </c>
      <c r="L14" s="11">
        <v>7</v>
      </c>
      <c r="M14" s="11">
        <f t="shared" si="1"/>
        <v>14</v>
      </c>
      <c r="N14" s="11">
        <v>1</v>
      </c>
      <c r="O14" s="11">
        <v>8</v>
      </c>
      <c r="P14" s="45">
        <f t="shared" si="2"/>
        <v>9</v>
      </c>
      <c r="Q14" s="22">
        <f t="shared" si="3"/>
        <v>39</v>
      </c>
      <c r="R14" s="22">
        <v>4</v>
      </c>
    </row>
    <row r="15" spans="1:18" s="5" customFormat="1" ht="11.25">
      <c r="A15" s="34"/>
      <c r="B15" s="35"/>
      <c r="C15" s="42">
        <v>744</v>
      </c>
      <c r="D15" s="12">
        <v>6197</v>
      </c>
      <c r="E15" s="12">
        <v>310</v>
      </c>
      <c r="F15" s="12">
        <v>3706</v>
      </c>
      <c r="G15" s="43">
        <v>4</v>
      </c>
      <c r="H15" s="42">
        <f t="shared" si="0"/>
        <v>163</v>
      </c>
      <c r="I15" s="12">
        <v>2</v>
      </c>
      <c r="J15" s="12">
        <v>112</v>
      </c>
      <c r="K15" s="12">
        <v>27</v>
      </c>
      <c r="L15" s="12">
        <v>22</v>
      </c>
      <c r="M15" s="12">
        <f t="shared" si="1"/>
        <v>49</v>
      </c>
      <c r="N15" s="12">
        <v>0</v>
      </c>
      <c r="O15" s="12">
        <v>0</v>
      </c>
      <c r="P15" s="43">
        <f t="shared" si="2"/>
        <v>0</v>
      </c>
      <c r="Q15" s="23">
        <f t="shared" si="3"/>
        <v>161</v>
      </c>
      <c r="R15" s="23">
        <v>0</v>
      </c>
    </row>
    <row r="16" spans="1:18" ht="11.25">
      <c r="A16" s="36"/>
      <c r="B16" s="37"/>
      <c r="C16" s="44"/>
      <c r="D16" s="11"/>
      <c r="E16" s="11"/>
      <c r="F16" s="11"/>
      <c r="G16" s="45"/>
      <c r="H16" s="44">
        <f t="shared" si="0"/>
        <v>32</v>
      </c>
      <c r="I16" s="11">
        <v>10</v>
      </c>
      <c r="J16" s="11">
        <v>13</v>
      </c>
      <c r="K16" s="11">
        <v>3</v>
      </c>
      <c r="L16" s="11">
        <v>4</v>
      </c>
      <c r="M16" s="11">
        <f t="shared" si="1"/>
        <v>7</v>
      </c>
      <c r="N16" s="11">
        <v>0</v>
      </c>
      <c r="O16" s="11">
        <v>2</v>
      </c>
      <c r="P16" s="45">
        <f t="shared" si="2"/>
        <v>2</v>
      </c>
      <c r="Q16" s="22">
        <f t="shared" si="3"/>
        <v>22</v>
      </c>
      <c r="R16" s="22">
        <v>16</v>
      </c>
    </row>
    <row r="17" spans="1:18" s="5" customFormat="1" ht="11.25">
      <c r="A17" s="34"/>
      <c r="B17" s="35"/>
      <c r="C17" s="42">
        <v>156</v>
      </c>
      <c r="D17" s="12">
        <v>3405</v>
      </c>
      <c r="E17" s="12">
        <v>100</v>
      </c>
      <c r="F17" s="12">
        <v>1929</v>
      </c>
      <c r="G17" s="43">
        <v>1</v>
      </c>
      <c r="H17" s="42">
        <f t="shared" si="0"/>
        <v>52</v>
      </c>
      <c r="I17" s="12">
        <v>4</v>
      </c>
      <c r="J17" s="12">
        <v>43</v>
      </c>
      <c r="K17" s="12">
        <v>3</v>
      </c>
      <c r="L17" s="12">
        <v>2</v>
      </c>
      <c r="M17" s="12">
        <f t="shared" si="1"/>
        <v>5</v>
      </c>
      <c r="N17" s="12">
        <v>0</v>
      </c>
      <c r="O17" s="12">
        <v>0</v>
      </c>
      <c r="P17" s="43">
        <f t="shared" si="2"/>
        <v>0</v>
      </c>
      <c r="Q17" s="23">
        <f t="shared" si="3"/>
        <v>48</v>
      </c>
      <c r="R17" s="23">
        <v>0</v>
      </c>
    </row>
    <row r="18" spans="1:18" ht="11.25">
      <c r="A18" s="36"/>
      <c r="B18" s="37"/>
      <c r="C18" s="44"/>
      <c r="D18" s="11"/>
      <c r="E18" s="11"/>
      <c r="F18" s="11"/>
      <c r="G18" s="45"/>
      <c r="H18" s="44">
        <f t="shared" si="0"/>
        <v>44</v>
      </c>
      <c r="I18" s="11">
        <v>11</v>
      </c>
      <c r="J18" s="11">
        <v>22</v>
      </c>
      <c r="K18" s="11">
        <v>1</v>
      </c>
      <c r="L18" s="11">
        <v>2</v>
      </c>
      <c r="M18" s="11">
        <f t="shared" si="1"/>
        <v>3</v>
      </c>
      <c r="N18" s="11">
        <v>2</v>
      </c>
      <c r="O18" s="11">
        <v>6</v>
      </c>
      <c r="P18" s="45">
        <f t="shared" si="2"/>
        <v>8</v>
      </c>
      <c r="Q18" s="22">
        <f t="shared" si="3"/>
        <v>33</v>
      </c>
      <c r="R18" s="22">
        <v>2</v>
      </c>
    </row>
    <row r="19" spans="1:18" s="5" customFormat="1" ht="11.25">
      <c r="A19" s="34"/>
      <c r="B19" s="35"/>
      <c r="C19" s="42">
        <v>202</v>
      </c>
      <c r="D19" s="12">
        <v>1954</v>
      </c>
      <c r="E19" s="12">
        <v>96</v>
      </c>
      <c r="F19" s="12">
        <v>990</v>
      </c>
      <c r="G19" s="43">
        <v>0</v>
      </c>
      <c r="H19" s="42">
        <f t="shared" si="0"/>
        <v>71</v>
      </c>
      <c r="I19" s="12">
        <v>2</v>
      </c>
      <c r="J19" s="12">
        <v>51</v>
      </c>
      <c r="K19" s="12">
        <v>12</v>
      </c>
      <c r="L19" s="12">
        <v>6</v>
      </c>
      <c r="M19" s="12">
        <f t="shared" si="1"/>
        <v>18</v>
      </c>
      <c r="N19" s="12">
        <v>0</v>
      </c>
      <c r="O19" s="12">
        <v>0</v>
      </c>
      <c r="P19" s="43">
        <f t="shared" si="2"/>
        <v>0</v>
      </c>
      <c r="Q19" s="23">
        <f t="shared" si="3"/>
        <v>69</v>
      </c>
      <c r="R19" s="23">
        <v>0</v>
      </c>
    </row>
    <row r="20" spans="1:18" ht="11.25">
      <c r="A20" s="36"/>
      <c r="B20" s="37"/>
      <c r="C20" s="44"/>
      <c r="D20" s="11"/>
      <c r="E20" s="11"/>
      <c r="F20" s="11"/>
      <c r="G20" s="45"/>
      <c r="H20" s="44">
        <f t="shared" si="0"/>
        <v>80</v>
      </c>
      <c r="I20" s="11">
        <v>22</v>
      </c>
      <c r="J20" s="11">
        <v>17</v>
      </c>
      <c r="K20" s="11">
        <v>12</v>
      </c>
      <c r="L20" s="11">
        <v>12</v>
      </c>
      <c r="M20" s="11">
        <f t="shared" si="1"/>
        <v>24</v>
      </c>
      <c r="N20" s="11">
        <v>2</v>
      </c>
      <c r="O20" s="11">
        <v>15</v>
      </c>
      <c r="P20" s="45">
        <f t="shared" si="2"/>
        <v>17</v>
      </c>
      <c r="Q20" s="22">
        <f t="shared" si="3"/>
        <v>58</v>
      </c>
      <c r="R20" s="22">
        <v>11</v>
      </c>
    </row>
    <row r="21" spans="1:18" s="5" customFormat="1" ht="11.25">
      <c r="A21" s="34"/>
      <c r="B21" s="35"/>
      <c r="C21" s="42">
        <v>1833</v>
      </c>
      <c r="D21" s="12">
        <v>12866</v>
      </c>
      <c r="E21" s="12">
        <v>716</v>
      </c>
      <c r="F21" s="12">
        <v>6238</v>
      </c>
      <c r="G21" s="43">
        <v>5</v>
      </c>
      <c r="H21" s="42">
        <f t="shared" si="0"/>
        <v>197</v>
      </c>
      <c r="I21" s="12">
        <v>10</v>
      </c>
      <c r="J21" s="12">
        <v>147</v>
      </c>
      <c r="K21" s="12">
        <v>24</v>
      </c>
      <c r="L21" s="12">
        <v>16</v>
      </c>
      <c r="M21" s="12">
        <f t="shared" si="1"/>
        <v>40</v>
      </c>
      <c r="N21" s="12">
        <v>0</v>
      </c>
      <c r="O21" s="12">
        <v>0</v>
      </c>
      <c r="P21" s="43">
        <f t="shared" si="2"/>
        <v>0</v>
      </c>
      <c r="Q21" s="23">
        <f t="shared" si="3"/>
        <v>187</v>
      </c>
      <c r="R21" s="23">
        <v>2</v>
      </c>
    </row>
    <row r="22" spans="1:18" ht="11.25">
      <c r="A22" s="36"/>
      <c r="B22" s="37"/>
      <c r="C22" s="44"/>
      <c r="D22" s="11"/>
      <c r="E22" s="11"/>
      <c r="F22" s="11"/>
      <c r="G22" s="45"/>
      <c r="H22" s="44">
        <f t="shared" si="0"/>
        <v>23</v>
      </c>
      <c r="I22" s="11">
        <v>6</v>
      </c>
      <c r="J22" s="11">
        <v>8</v>
      </c>
      <c r="K22" s="11">
        <v>6</v>
      </c>
      <c r="L22" s="11">
        <v>2</v>
      </c>
      <c r="M22" s="11">
        <f t="shared" si="1"/>
        <v>8</v>
      </c>
      <c r="N22" s="11">
        <v>0</v>
      </c>
      <c r="O22" s="11">
        <v>1</v>
      </c>
      <c r="P22" s="45">
        <f t="shared" si="2"/>
        <v>1</v>
      </c>
      <c r="Q22" s="22">
        <f t="shared" si="3"/>
        <v>17</v>
      </c>
      <c r="R22" s="22">
        <v>2</v>
      </c>
    </row>
    <row r="23" spans="1:18" s="5" customFormat="1" ht="11.25">
      <c r="A23" s="34"/>
      <c r="B23" s="35"/>
      <c r="C23" s="42">
        <v>523</v>
      </c>
      <c r="D23" s="12">
        <v>23459</v>
      </c>
      <c r="E23" s="12">
        <v>346</v>
      </c>
      <c r="F23" s="12">
        <v>11577</v>
      </c>
      <c r="G23" s="43">
        <v>0</v>
      </c>
      <c r="H23" s="42">
        <f t="shared" si="0"/>
        <v>90</v>
      </c>
      <c r="I23" s="12">
        <v>8</v>
      </c>
      <c r="J23" s="12">
        <v>71</v>
      </c>
      <c r="K23" s="12">
        <v>8</v>
      </c>
      <c r="L23" s="12">
        <v>3</v>
      </c>
      <c r="M23" s="12">
        <f t="shared" si="1"/>
        <v>11</v>
      </c>
      <c r="N23" s="12">
        <v>0</v>
      </c>
      <c r="O23" s="12">
        <v>0</v>
      </c>
      <c r="P23" s="43">
        <f t="shared" si="2"/>
        <v>0</v>
      </c>
      <c r="Q23" s="23">
        <f t="shared" si="3"/>
        <v>82</v>
      </c>
      <c r="R23" s="23">
        <v>0</v>
      </c>
    </row>
    <row r="24" spans="1:18" ht="11.25">
      <c r="A24" s="36"/>
      <c r="B24" s="37"/>
      <c r="C24" s="44"/>
      <c r="D24" s="11"/>
      <c r="E24" s="11"/>
      <c r="F24" s="11"/>
      <c r="G24" s="45"/>
      <c r="H24" s="44">
        <f t="shared" si="0"/>
        <v>36</v>
      </c>
      <c r="I24" s="11">
        <v>5</v>
      </c>
      <c r="J24" s="11">
        <v>12</v>
      </c>
      <c r="K24" s="11">
        <v>6</v>
      </c>
      <c r="L24" s="11">
        <v>7</v>
      </c>
      <c r="M24" s="11">
        <f t="shared" si="1"/>
        <v>13</v>
      </c>
      <c r="N24" s="11">
        <v>1</v>
      </c>
      <c r="O24" s="11">
        <v>5</v>
      </c>
      <c r="P24" s="45">
        <f t="shared" si="2"/>
        <v>6</v>
      </c>
      <c r="Q24" s="22">
        <f t="shared" si="3"/>
        <v>31</v>
      </c>
      <c r="R24" s="22">
        <v>1</v>
      </c>
    </row>
    <row r="25" spans="1:18" s="5" customFormat="1" ht="11.25">
      <c r="A25" s="34"/>
      <c r="B25" s="35"/>
      <c r="C25" s="42">
        <v>905</v>
      </c>
      <c r="D25" s="12">
        <v>16732</v>
      </c>
      <c r="E25" s="12">
        <v>458</v>
      </c>
      <c r="F25" s="12">
        <v>8646</v>
      </c>
      <c r="G25" s="43">
        <v>25</v>
      </c>
      <c r="H25" s="42">
        <f t="shared" si="0"/>
        <v>336</v>
      </c>
      <c r="I25" s="12">
        <v>21</v>
      </c>
      <c r="J25" s="12">
        <v>239</v>
      </c>
      <c r="K25" s="12">
        <v>49</v>
      </c>
      <c r="L25" s="12">
        <v>23</v>
      </c>
      <c r="M25" s="12">
        <f t="shared" si="1"/>
        <v>72</v>
      </c>
      <c r="N25" s="12">
        <v>2</v>
      </c>
      <c r="O25" s="12">
        <v>2</v>
      </c>
      <c r="P25" s="43">
        <f t="shared" si="2"/>
        <v>4</v>
      </c>
      <c r="Q25" s="23">
        <f t="shared" si="3"/>
        <v>315</v>
      </c>
      <c r="R25" s="23">
        <v>1</v>
      </c>
    </row>
    <row r="26" spans="1:18" ht="11.25">
      <c r="A26" s="36"/>
      <c r="B26" s="37"/>
      <c r="C26" s="44"/>
      <c r="D26" s="11"/>
      <c r="E26" s="11"/>
      <c r="F26" s="11"/>
      <c r="G26" s="45"/>
      <c r="H26" s="44">
        <f t="shared" si="0"/>
        <v>6</v>
      </c>
      <c r="I26" s="11">
        <v>2</v>
      </c>
      <c r="J26" s="11">
        <v>3</v>
      </c>
      <c r="K26" s="11">
        <v>1</v>
      </c>
      <c r="L26" s="11">
        <v>0</v>
      </c>
      <c r="M26" s="11">
        <f t="shared" si="1"/>
        <v>1</v>
      </c>
      <c r="N26" s="11">
        <v>0</v>
      </c>
      <c r="O26" s="11">
        <v>0</v>
      </c>
      <c r="P26" s="45">
        <f t="shared" si="2"/>
        <v>0</v>
      </c>
      <c r="Q26" s="22">
        <f t="shared" si="3"/>
        <v>4</v>
      </c>
      <c r="R26" s="22">
        <v>1</v>
      </c>
    </row>
    <row r="27" spans="1:18" s="5" customFormat="1" ht="11.25">
      <c r="A27" s="34"/>
      <c r="B27" s="35"/>
      <c r="C27" s="42">
        <v>348</v>
      </c>
      <c r="D27" s="12">
        <v>5183</v>
      </c>
      <c r="E27" s="12">
        <v>171</v>
      </c>
      <c r="F27" s="12">
        <v>2295</v>
      </c>
      <c r="G27" s="43">
        <v>3</v>
      </c>
      <c r="H27" s="42">
        <f t="shared" si="0"/>
        <v>54</v>
      </c>
      <c r="I27" s="12">
        <v>7</v>
      </c>
      <c r="J27" s="12">
        <v>45</v>
      </c>
      <c r="K27" s="12">
        <v>2</v>
      </c>
      <c r="L27" s="12">
        <v>0</v>
      </c>
      <c r="M27" s="12">
        <f t="shared" si="1"/>
        <v>2</v>
      </c>
      <c r="N27" s="12">
        <v>0</v>
      </c>
      <c r="O27" s="12">
        <v>0</v>
      </c>
      <c r="P27" s="43">
        <f t="shared" si="2"/>
        <v>0</v>
      </c>
      <c r="Q27" s="23">
        <f t="shared" si="3"/>
        <v>47</v>
      </c>
      <c r="R27" s="23">
        <v>0</v>
      </c>
    </row>
    <row r="28" spans="1:18" ht="11.25">
      <c r="A28" s="36"/>
      <c r="B28" s="37"/>
      <c r="C28" s="44"/>
      <c r="D28" s="11"/>
      <c r="E28" s="11"/>
      <c r="F28" s="11"/>
      <c r="G28" s="45"/>
      <c r="H28" s="44">
        <f t="shared" si="0"/>
        <v>11</v>
      </c>
      <c r="I28" s="11">
        <v>1</v>
      </c>
      <c r="J28" s="11">
        <v>7</v>
      </c>
      <c r="K28" s="11">
        <v>1</v>
      </c>
      <c r="L28" s="11">
        <v>1</v>
      </c>
      <c r="M28" s="11">
        <f t="shared" si="1"/>
        <v>2</v>
      </c>
      <c r="N28" s="11">
        <v>0</v>
      </c>
      <c r="O28" s="11">
        <v>1</v>
      </c>
      <c r="P28" s="45">
        <f t="shared" si="2"/>
        <v>1</v>
      </c>
      <c r="Q28" s="22">
        <f t="shared" si="3"/>
        <v>10</v>
      </c>
      <c r="R28" s="22">
        <v>3</v>
      </c>
    </row>
    <row r="29" spans="1:18" s="5" customFormat="1" ht="11.25">
      <c r="A29" s="34"/>
      <c r="B29" s="35"/>
      <c r="C29" s="42">
        <v>243</v>
      </c>
      <c r="D29" s="12">
        <v>6769</v>
      </c>
      <c r="E29" s="12">
        <v>149</v>
      </c>
      <c r="F29" s="12">
        <v>2774</v>
      </c>
      <c r="G29" s="43">
        <v>0</v>
      </c>
      <c r="H29" s="42">
        <f t="shared" si="0"/>
        <v>51</v>
      </c>
      <c r="I29" s="12">
        <v>1</v>
      </c>
      <c r="J29" s="12">
        <v>49</v>
      </c>
      <c r="K29" s="12">
        <v>0</v>
      </c>
      <c r="L29" s="12">
        <v>1</v>
      </c>
      <c r="M29" s="12">
        <f t="shared" si="1"/>
        <v>1</v>
      </c>
      <c r="N29" s="12">
        <v>0</v>
      </c>
      <c r="O29" s="12">
        <v>0</v>
      </c>
      <c r="P29" s="43">
        <f t="shared" si="2"/>
        <v>0</v>
      </c>
      <c r="Q29" s="23">
        <f t="shared" si="3"/>
        <v>50</v>
      </c>
      <c r="R29" s="23">
        <v>0</v>
      </c>
    </row>
    <row r="30" spans="1:18" ht="11.25">
      <c r="A30" s="36"/>
      <c r="B30" s="37"/>
      <c r="C30" s="44"/>
      <c r="D30" s="11"/>
      <c r="E30" s="11"/>
      <c r="F30" s="11"/>
      <c r="G30" s="45"/>
      <c r="H30" s="44">
        <f t="shared" si="0"/>
        <v>1</v>
      </c>
      <c r="I30" s="11">
        <v>0</v>
      </c>
      <c r="J30" s="11">
        <v>0</v>
      </c>
      <c r="K30" s="11">
        <v>1</v>
      </c>
      <c r="L30" s="11">
        <v>0</v>
      </c>
      <c r="M30" s="11">
        <f t="shared" si="1"/>
        <v>1</v>
      </c>
      <c r="N30" s="11">
        <v>0</v>
      </c>
      <c r="O30" s="11">
        <v>0</v>
      </c>
      <c r="P30" s="45">
        <f t="shared" si="2"/>
        <v>0</v>
      </c>
      <c r="Q30" s="22">
        <f t="shared" si="3"/>
        <v>1</v>
      </c>
      <c r="R30" s="22">
        <v>0</v>
      </c>
    </row>
    <row r="31" spans="1:18" s="5" customFormat="1" ht="11.25">
      <c r="A31" s="34"/>
      <c r="B31" s="35"/>
      <c r="C31" s="42">
        <v>467</v>
      </c>
      <c r="D31" s="12">
        <v>4434</v>
      </c>
      <c r="E31" s="12">
        <v>197</v>
      </c>
      <c r="F31" s="12">
        <v>2230</v>
      </c>
      <c r="G31" s="43">
        <v>1</v>
      </c>
      <c r="H31" s="42">
        <f t="shared" si="0"/>
        <v>35</v>
      </c>
      <c r="I31" s="12">
        <v>0</v>
      </c>
      <c r="J31" s="12">
        <v>28</v>
      </c>
      <c r="K31" s="12">
        <v>4</v>
      </c>
      <c r="L31" s="12">
        <v>3</v>
      </c>
      <c r="M31" s="12">
        <f t="shared" si="1"/>
        <v>7</v>
      </c>
      <c r="N31" s="12">
        <v>0</v>
      </c>
      <c r="O31" s="12">
        <v>0</v>
      </c>
      <c r="P31" s="43">
        <f t="shared" si="2"/>
        <v>0</v>
      </c>
      <c r="Q31" s="23">
        <f t="shared" si="3"/>
        <v>35</v>
      </c>
      <c r="R31" s="23">
        <v>0</v>
      </c>
    </row>
    <row r="32" spans="1:18" ht="11.25">
      <c r="A32" s="36"/>
      <c r="B32" s="37"/>
      <c r="C32" s="44"/>
      <c r="D32" s="11"/>
      <c r="E32" s="11"/>
      <c r="F32" s="11"/>
      <c r="G32" s="45"/>
      <c r="H32" s="44">
        <f t="shared" si="0"/>
        <v>2</v>
      </c>
      <c r="I32" s="11">
        <v>1</v>
      </c>
      <c r="J32" s="11">
        <v>0</v>
      </c>
      <c r="K32" s="11">
        <v>0</v>
      </c>
      <c r="L32" s="11">
        <v>1</v>
      </c>
      <c r="M32" s="11">
        <f t="shared" si="1"/>
        <v>1</v>
      </c>
      <c r="N32" s="11">
        <v>0</v>
      </c>
      <c r="O32" s="11">
        <v>0</v>
      </c>
      <c r="P32" s="45">
        <f t="shared" si="2"/>
        <v>0</v>
      </c>
      <c r="Q32" s="22">
        <f t="shared" si="3"/>
        <v>1</v>
      </c>
      <c r="R32" s="22">
        <v>0</v>
      </c>
    </row>
    <row r="33" spans="1:18" s="5" customFormat="1" ht="11.25">
      <c r="A33" s="34"/>
      <c r="B33" s="35"/>
      <c r="C33" s="42">
        <v>316</v>
      </c>
      <c r="D33" s="12">
        <v>4456</v>
      </c>
      <c r="E33" s="12">
        <v>162</v>
      </c>
      <c r="F33" s="12">
        <v>2432</v>
      </c>
      <c r="G33" s="43">
        <v>1</v>
      </c>
      <c r="H33" s="42">
        <f t="shared" si="0"/>
        <v>14</v>
      </c>
      <c r="I33" s="12">
        <v>1</v>
      </c>
      <c r="J33" s="12">
        <v>13</v>
      </c>
      <c r="K33" s="12">
        <v>0</v>
      </c>
      <c r="L33" s="12">
        <v>0</v>
      </c>
      <c r="M33" s="12">
        <f t="shared" si="1"/>
        <v>0</v>
      </c>
      <c r="N33" s="12">
        <v>0</v>
      </c>
      <c r="O33" s="12">
        <v>0</v>
      </c>
      <c r="P33" s="43">
        <f t="shared" si="2"/>
        <v>0</v>
      </c>
      <c r="Q33" s="23">
        <f t="shared" si="3"/>
        <v>13</v>
      </c>
      <c r="R33" s="23">
        <v>0</v>
      </c>
    </row>
    <row r="34" spans="1:18" ht="11.25">
      <c r="A34" s="36"/>
      <c r="B34" s="37"/>
      <c r="C34" s="44"/>
      <c r="D34" s="11"/>
      <c r="E34" s="11"/>
      <c r="F34" s="11"/>
      <c r="G34" s="45"/>
      <c r="H34" s="44">
        <f t="shared" si="0"/>
        <v>87</v>
      </c>
      <c r="I34" s="11">
        <v>20</v>
      </c>
      <c r="J34" s="11">
        <v>53</v>
      </c>
      <c r="K34" s="11">
        <v>3</v>
      </c>
      <c r="L34" s="11">
        <v>2</v>
      </c>
      <c r="M34" s="11">
        <f t="shared" si="1"/>
        <v>5</v>
      </c>
      <c r="N34" s="11">
        <v>0</v>
      </c>
      <c r="O34" s="11">
        <v>9</v>
      </c>
      <c r="P34" s="45">
        <f t="shared" si="2"/>
        <v>9</v>
      </c>
      <c r="Q34" s="22">
        <f t="shared" si="3"/>
        <v>67</v>
      </c>
      <c r="R34" s="22">
        <v>6</v>
      </c>
    </row>
    <row r="35" spans="1:18" s="5" customFormat="1" ht="11.25">
      <c r="A35" s="34"/>
      <c r="B35" s="35"/>
      <c r="C35" s="42">
        <v>12802</v>
      </c>
      <c r="D35" s="12">
        <v>76727</v>
      </c>
      <c r="E35" s="12">
        <v>4919</v>
      </c>
      <c r="F35" s="12">
        <v>38816</v>
      </c>
      <c r="G35" s="43">
        <v>36</v>
      </c>
      <c r="H35" s="42">
        <f t="shared" si="0"/>
        <v>444</v>
      </c>
      <c r="I35" s="12">
        <v>41</v>
      </c>
      <c r="J35" s="12">
        <v>378</v>
      </c>
      <c r="K35" s="12">
        <v>21</v>
      </c>
      <c r="L35" s="12">
        <v>1</v>
      </c>
      <c r="M35" s="12">
        <f t="shared" si="1"/>
        <v>22</v>
      </c>
      <c r="N35" s="12">
        <v>0</v>
      </c>
      <c r="O35" s="12">
        <v>3</v>
      </c>
      <c r="P35" s="43">
        <f t="shared" si="2"/>
        <v>3</v>
      </c>
      <c r="Q35" s="23">
        <f t="shared" si="3"/>
        <v>403</v>
      </c>
      <c r="R35" s="23">
        <v>1</v>
      </c>
    </row>
    <row r="36" spans="1:18" ht="11.25">
      <c r="A36" s="36"/>
      <c r="B36" s="37"/>
      <c r="C36" s="44"/>
      <c r="D36" s="11"/>
      <c r="E36" s="11"/>
      <c r="F36" s="11"/>
      <c r="G36" s="45"/>
      <c r="H36" s="44">
        <f t="shared" si="0"/>
        <v>34</v>
      </c>
      <c r="I36" s="11">
        <v>5</v>
      </c>
      <c r="J36" s="11">
        <v>21</v>
      </c>
      <c r="K36" s="11">
        <v>0</v>
      </c>
      <c r="L36" s="11">
        <v>4</v>
      </c>
      <c r="M36" s="11">
        <f t="shared" si="1"/>
        <v>4</v>
      </c>
      <c r="N36" s="11">
        <v>0</v>
      </c>
      <c r="O36" s="11">
        <v>4</v>
      </c>
      <c r="P36" s="45">
        <f t="shared" si="2"/>
        <v>4</v>
      </c>
      <c r="Q36" s="22">
        <f t="shared" si="3"/>
        <v>29</v>
      </c>
      <c r="R36" s="22">
        <v>3</v>
      </c>
    </row>
    <row r="37" spans="1:18" s="5" customFormat="1" ht="11.25">
      <c r="A37" s="34"/>
      <c r="B37" s="35"/>
      <c r="C37" s="42">
        <v>5708</v>
      </c>
      <c r="D37" s="12">
        <v>55542</v>
      </c>
      <c r="E37" s="12">
        <v>2564</v>
      </c>
      <c r="F37" s="12">
        <v>27738</v>
      </c>
      <c r="G37" s="43">
        <v>21</v>
      </c>
      <c r="H37" s="42">
        <f t="shared" si="0"/>
        <v>406</v>
      </c>
      <c r="I37" s="12">
        <v>14</v>
      </c>
      <c r="J37" s="12">
        <v>368</v>
      </c>
      <c r="K37" s="12">
        <v>15</v>
      </c>
      <c r="L37" s="12">
        <v>7</v>
      </c>
      <c r="M37" s="12">
        <f t="shared" si="1"/>
        <v>22</v>
      </c>
      <c r="N37" s="12">
        <v>1</v>
      </c>
      <c r="O37" s="12">
        <v>1</v>
      </c>
      <c r="P37" s="43">
        <f t="shared" si="2"/>
        <v>2</v>
      </c>
      <c r="Q37" s="23">
        <f t="shared" si="3"/>
        <v>392</v>
      </c>
      <c r="R37" s="23">
        <v>1</v>
      </c>
    </row>
    <row r="38" spans="1:18" ht="11.25">
      <c r="A38" s="36"/>
      <c r="B38" s="37"/>
      <c r="C38" s="44"/>
      <c r="D38" s="11"/>
      <c r="E38" s="11"/>
      <c r="F38" s="11"/>
      <c r="G38" s="45"/>
      <c r="H38" s="44">
        <f t="shared" si="0"/>
        <v>5</v>
      </c>
      <c r="I38" s="11">
        <v>2</v>
      </c>
      <c r="J38" s="11">
        <v>3</v>
      </c>
      <c r="K38" s="11">
        <v>0</v>
      </c>
      <c r="L38" s="11">
        <v>0</v>
      </c>
      <c r="M38" s="11">
        <f t="shared" si="1"/>
        <v>0</v>
      </c>
      <c r="N38" s="11">
        <v>0</v>
      </c>
      <c r="O38" s="11">
        <v>0</v>
      </c>
      <c r="P38" s="45">
        <f t="shared" si="2"/>
        <v>0</v>
      </c>
      <c r="Q38" s="22">
        <f t="shared" si="3"/>
        <v>3</v>
      </c>
      <c r="R38" s="22">
        <v>0</v>
      </c>
    </row>
    <row r="39" spans="1:18" s="5" customFormat="1" ht="11.25">
      <c r="A39" s="34"/>
      <c r="B39" s="35"/>
      <c r="C39" s="42">
        <v>1589</v>
      </c>
      <c r="D39" s="12">
        <v>23957</v>
      </c>
      <c r="E39" s="12">
        <v>867</v>
      </c>
      <c r="F39" s="12">
        <v>13664</v>
      </c>
      <c r="G39" s="43">
        <v>7</v>
      </c>
      <c r="H39" s="42">
        <f t="shared" si="0"/>
        <v>74</v>
      </c>
      <c r="I39" s="12">
        <v>3</v>
      </c>
      <c r="J39" s="12">
        <v>70</v>
      </c>
      <c r="K39" s="12">
        <v>1</v>
      </c>
      <c r="L39" s="12">
        <v>0</v>
      </c>
      <c r="M39" s="12">
        <f t="shared" si="1"/>
        <v>1</v>
      </c>
      <c r="N39" s="12">
        <v>0</v>
      </c>
      <c r="O39" s="12">
        <v>0</v>
      </c>
      <c r="P39" s="43">
        <f t="shared" si="2"/>
        <v>0</v>
      </c>
      <c r="Q39" s="23">
        <f t="shared" si="3"/>
        <v>71</v>
      </c>
      <c r="R39" s="23">
        <v>0</v>
      </c>
    </row>
    <row r="40" spans="1:18" ht="11.25">
      <c r="A40" s="36"/>
      <c r="B40" s="37"/>
      <c r="C40" s="44"/>
      <c r="D40" s="11"/>
      <c r="E40" s="11"/>
      <c r="F40" s="11"/>
      <c r="G40" s="45"/>
      <c r="H40" s="44">
        <f t="shared" si="0"/>
        <v>83</v>
      </c>
      <c r="I40" s="11">
        <v>36</v>
      </c>
      <c r="J40" s="11">
        <v>34</v>
      </c>
      <c r="K40" s="11">
        <v>3</v>
      </c>
      <c r="L40" s="11">
        <v>4</v>
      </c>
      <c r="M40" s="11">
        <f t="shared" si="1"/>
        <v>7</v>
      </c>
      <c r="N40" s="11">
        <v>1</v>
      </c>
      <c r="O40" s="11">
        <v>5</v>
      </c>
      <c r="P40" s="45">
        <f t="shared" si="2"/>
        <v>6</v>
      </c>
      <c r="Q40" s="22">
        <f t="shared" si="3"/>
        <v>47</v>
      </c>
      <c r="R40" s="22">
        <v>5</v>
      </c>
    </row>
    <row r="41" spans="1:18" s="5" customFormat="1" ht="11.25">
      <c r="A41" s="34"/>
      <c r="B41" s="35"/>
      <c r="C41" s="42">
        <v>2393</v>
      </c>
      <c r="D41" s="12">
        <v>28256</v>
      </c>
      <c r="E41" s="12">
        <v>1270</v>
      </c>
      <c r="F41" s="12">
        <v>12547</v>
      </c>
      <c r="G41" s="43">
        <v>2</v>
      </c>
      <c r="H41" s="42">
        <f t="shared" si="0"/>
        <v>483</v>
      </c>
      <c r="I41" s="12">
        <v>21</v>
      </c>
      <c r="J41" s="12">
        <v>452</v>
      </c>
      <c r="K41" s="12">
        <v>8</v>
      </c>
      <c r="L41" s="12">
        <v>1</v>
      </c>
      <c r="M41" s="12">
        <f t="shared" si="1"/>
        <v>9</v>
      </c>
      <c r="N41" s="12">
        <v>0</v>
      </c>
      <c r="O41" s="12">
        <v>1</v>
      </c>
      <c r="P41" s="43">
        <f t="shared" si="2"/>
        <v>1</v>
      </c>
      <c r="Q41" s="23">
        <f t="shared" si="3"/>
        <v>462</v>
      </c>
      <c r="R41" s="23">
        <v>0</v>
      </c>
    </row>
    <row r="42" spans="1:18" ht="11.25">
      <c r="A42" s="36"/>
      <c r="B42" s="37"/>
      <c r="C42" s="44"/>
      <c r="D42" s="11"/>
      <c r="E42" s="11"/>
      <c r="F42" s="11"/>
      <c r="G42" s="45"/>
      <c r="H42" s="44">
        <f t="shared" si="0"/>
        <v>69</v>
      </c>
      <c r="I42" s="11">
        <v>6</v>
      </c>
      <c r="J42" s="11">
        <v>44</v>
      </c>
      <c r="K42" s="11">
        <v>5</v>
      </c>
      <c r="L42" s="11">
        <v>9</v>
      </c>
      <c r="M42" s="11">
        <f t="shared" si="1"/>
        <v>14</v>
      </c>
      <c r="N42" s="11">
        <v>0</v>
      </c>
      <c r="O42" s="11">
        <v>5</v>
      </c>
      <c r="P42" s="45">
        <f t="shared" si="2"/>
        <v>5</v>
      </c>
      <c r="Q42" s="22">
        <f t="shared" si="3"/>
        <v>63</v>
      </c>
      <c r="R42" s="22">
        <v>6</v>
      </c>
    </row>
    <row r="43" spans="1:18" s="5" customFormat="1" ht="11.25">
      <c r="A43" s="34"/>
      <c r="B43" s="35"/>
      <c r="C43" s="42">
        <v>2712</v>
      </c>
      <c r="D43" s="12">
        <v>78395</v>
      </c>
      <c r="E43" s="12">
        <v>1490</v>
      </c>
      <c r="F43" s="12">
        <v>40279</v>
      </c>
      <c r="G43" s="43">
        <v>17</v>
      </c>
      <c r="H43" s="42">
        <f t="shared" si="0"/>
        <v>325</v>
      </c>
      <c r="I43" s="12">
        <v>41</v>
      </c>
      <c r="J43" s="12">
        <v>267</v>
      </c>
      <c r="K43" s="12">
        <v>10</v>
      </c>
      <c r="L43" s="12">
        <v>7</v>
      </c>
      <c r="M43" s="12">
        <f t="shared" si="1"/>
        <v>17</v>
      </c>
      <c r="N43" s="12">
        <v>0</v>
      </c>
      <c r="O43" s="12">
        <v>0</v>
      </c>
      <c r="P43" s="43">
        <f t="shared" si="2"/>
        <v>0</v>
      </c>
      <c r="Q43" s="23">
        <f t="shared" si="3"/>
        <v>284</v>
      </c>
      <c r="R43" s="23">
        <v>0</v>
      </c>
    </row>
    <row r="44" spans="1:18" ht="11.25">
      <c r="A44" s="36"/>
      <c r="B44" s="37"/>
      <c r="C44" s="44"/>
      <c r="D44" s="11"/>
      <c r="E44" s="11"/>
      <c r="F44" s="11"/>
      <c r="G44" s="45"/>
      <c r="H44" s="44">
        <f t="shared" si="0"/>
        <v>20</v>
      </c>
      <c r="I44" s="11">
        <v>3</v>
      </c>
      <c r="J44" s="11">
        <v>9</v>
      </c>
      <c r="K44" s="11">
        <v>3</v>
      </c>
      <c r="L44" s="11">
        <v>0</v>
      </c>
      <c r="M44" s="11">
        <f t="shared" si="1"/>
        <v>3</v>
      </c>
      <c r="N44" s="11">
        <v>1</v>
      </c>
      <c r="O44" s="11">
        <v>4</v>
      </c>
      <c r="P44" s="45">
        <f t="shared" si="2"/>
        <v>5</v>
      </c>
      <c r="Q44" s="22">
        <f t="shared" si="3"/>
        <v>17</v>
      </c>
      <c r="R44" s="22">
        <v>3</v>
      </c>
    </row>
    <row r="45" spans="1:18" s="5" customFormat="1" ht="11.25">
      <c r="A45" s="34"/>
      <c r="B45" s="35"/>
      <c r="C45" s="42">
        <v>2563</v>
      </c>
      <c r="D45" s="12">
        <v>17682</v>
      </c>
      <c r="E45" s="12">
        <v>1102</v>
      </c>
      <c r="F45" s="12">
        <v>9048</v>
      </c>
      <c r="G45" s="43">
        <v>6</v>
      </c>
      <c r="H45" s="42">
        <f t="shared" si="0"/>
        <v>94</v>
      </c>
      <c r="I45" s="12">
        <v>12</v>
      </c>
      <c r="J45" s="12">
        <v>78</v>
      </c>
      <c r="K45" s="12">
        <v>2</v>
      </c>
      <c r="L45" s="12">
        <v>1</v>
      </c>
      <c r="M45" s="12">
        <f t="shared" si="1"/>
        <v>3</v>
      </c>
      <c r="N45" s="12">
        <v>0</v>
      </c>
      <c r="O45" s="12">
        <v>1</v>
      </c>
      <c r="P45" s="43">
        <f t="shared" si="2"/>
        <v>1</v>
      </c>
      <c r="Q45" s="23">
        <f t="shared" si="3"/>
        <v>82</v>
      </c>
      <c r="R45" s="23">
        <v>0</v>
      </c>
    </row>
    <row r="46" spans="1:18" ht="11.25">
      <c r="A46" s="36"/>
      <c r="B46" s="37"/>
      <c r="C46" s="44"/>
      <c r="D46" s="11"/>
      <c r="E46" s="11"/>
      <c r="F46" s="11"/>
      <c r="G46" s="45"/>
      <c r="H46" s="44">
        <f t="shared" si="0"/>
        <v>653</v>
      </c>
      <c r="I46" s="11">
        <f>SUM(I6:I45)-I47</f>
        <v>184</v>
      </c>
      <c r="J46" s="11">
        <f>SUM(J6:J45)-J47</f>
        <v>278</v>
      </c>
      <c r="K46" s="11">
        <f>SUM(K6:K45)-K47</f>
        <v>55</v>
      </c>
      <c r="L46" s="11">
        <f>SUM(L6:L45)-L47</f>
        <v>57</v>
      </c>
      <c r="M46" s="11">
        <f t="shared" si="1"/>
        <v>112</v>
      </c>
      <c r="N46" s="11">
        <f>SUM(N6:N45)-N47</f>
        <v>8</v>
      </c>
      <c r="O46" s="11">
        <f>SUM(O6:O45)-O47</f>
        <v>71</v>
      </c>
      <c r="P46" s="45">
        <f t="shared" si="2"/>
        <v>79</v>
      </c>
      <c r="Q46" s="22">
        <f>SUM(Q6,Q8,Q10,Q12,Q14,Q16,Q18,Q20,Q22,Q24,Q26,Q28,Q30,Q32,Q34,Q36,Q38,Q40,Q42,Q44)</f>
        <v>469</v>
      </c>
      <c r="R46" s="22">
        <f>SUM(R6:R45)-R47</f>
        <v>65</v>
      </c>
    </row>
    <row r="47" spans="1:18" s="5" customFormat="1" ht="12" thickBot="1">
      <c r="A47" s="25"/>
      <c r="B47" s="38"/>
      <c r="C47" s="25">
        <f>SUMIF($B6:$B45,"",C6:C45)</f>
        <v>36241</v>
      </c>
      <c r="D47" s="46">
        <f>SUMIF($B6:$B45,"",D6:D45)</f>
        <v>404835</v>
      </c>
      <c r="E47" s="46">
        <f>SUMIF($B6:$B45,"",E6:E45)</f>
        <v>16437</v>
      </c>
      <c r="F47" s="46">
        <f>SUMIF($B6:$B45,"",F6:F45)</f>
        <v>205579</v>
      </c>
      <c r="G47" s="47">
        <f>SUMIF($B6:$B45,"",G6:G45)</f>
        <v>136</v>
      </c>
      <c r="H47" s="25">
        <f t="shared" si="0"/>
        <v>3024</v>
      </c>
      <c r="I47" s="46">
        <f>SUM(I7,I9,I11,I13,I15,I17,I19,I21,I23,I25,I27,I29,I31,I33,I35,I37,I39,I41,I43,I45)</f>
        <v>197</v>
      </c>
      <c r="J47" s="46">
        <f>SUM(J7,J9,J11,J13,J15,J17,J19,J21,J23,J25,J27,J29,J31,J33,J35,J37,J39,J41,J43,J45)</f>
        <v>2529</v>
      </c>
      <c r="K47" s="46">
        <f>SUM(K7,K9,K11,K13,K15,K17,K19,K21,K23,K25,K27,K29,K31,K33,K35,K37,K39,K41,K43,K45)</f>
        <v>192</v>
      </c>
      <c r="L47" s="46">
        <f>SUM(L7,L9,L11,L13,L15,L17,L19,L21,L23,L25,L27,L29,L31,L33,L35,L37,L39,L41,L43,L45)</f>
        <v>94</v>
      </c>
      <c r="M47" s="46">
        <f t="shared" si="1"/>
        <v>286</v>
      </c>
      <c r="N47" s="46">
        <f>SUM(N7,N9,N11,N13,N15,N17,N19,N21,N23,N25,N27,N29,N31,N33,N35,N37,N39,N41,N43,N45)</f>
        <v>3</v>
      </c>
      <c r="O47" s="46">
        <f>SUM(O7,O9,O11,O13,O15,O17,O19,O21,O23,O25,O27,O29,O31,O33,O35,O37,O39,O41,O43,O45)</f>
        <v>9</v>
      </c>
      <c r="P47" s="47">
        <f t="shared" si="2"/>
        <v>12</v>
      </c>
      <c r="Q47" s="24">
        <f>SUM(Q7,Q9,Q11,Q13,Q15,Q17,Q19,Q21,Q23,Q25,Q27,Q29,Q31,Q33,Q35,Q37,Q39,Q41,Q43,Q45)</f>
        <v>2827</v>
      </c>
      <c r="R47" s="24">
        <f>SUM(R7,R9,R11,R13,R15,R17,R19,R21,R23,R25,R27,R29,R31,R33,R35,R37,R39,R41,R43,R45)</f>
        <v>5</v>
      </c>
    </row>
    <row r="48" spans="1:18" ht="11.25">
      <c r="A48" s="32"/>
      <c r="B48" s="33"/>
      <c r="C48" s="39"/>
      <c r="D48" s="40"/>
      <c r="E48" s="40"/>
      <c r="F48" s="40"/>
      <c r="G48" s="41"/>
      <c r="H48" s="39">
        <f t="shared" si="0"/>
        <v>256</v>
      </c>
      <c r="I48" s="40">
        <v>74</v>
      </c>
      <c r="J48" s="40">
        <v>73</v>
      </c>
      <c r="K48" s="40">
        <v>20</v>
      </c>
      <c r="L48" s="40">
        <v>43</v>
      </c>
      <c r="M48" s="40">
        <f t="shared" si="1"/>
        <v>63</v>
      </c>
      <c r="N48" s="40">
        <v>13</v>
      </c>
      <c r="O48" s="40">
        <v>33</v>
      </c>
      <c r="P48" s="41">
        <f t="shared" si="2"/>
        <v>46</v>
      </c>
      <c r="Q48" s="26">
        <f aca="true" t="shared" si="4" ref="Q48:Q63">SUM(J48,M48,P48)</f>
        <v>182</v>
      </c>
      <c r="R48" s="26">
        <v>29</v>
      </c>
    </row>
    <row r="49" spans="1:18" s="5" customFormat="1" ht="11.25">
      <c r="A49" s="34"/>
      <c r="B49" s="35"/>
      <c r="C49" s="42">
        <v>7</v>
      </c>
      <c r="D49" s="12">
        <v>313</v>
      </c>
      <c r="E49" s="12">
        <v>4</v>
      </c>
      <c r="F49" s="12">
        <v>301</v>
      </c>
      <c r="G49" s="43">
        <v>0</v>
      </c>
      <c r="H49" s="42">
        <f t="shared" si="0"/>
        <v>1</v>
      </c>
      <c r="I49" s="12">
        <v>1</v>
      </c>
      <c r="J49" s="12">
        <v>0</v>
      </c>
      <c r="K49" s="12">
        <v>0</v>
      </c>
      <c r="L49" s="12">
        <v>0</v>
      </c>
      <c r="M49" s="12">
        <f t="shared" si="1"/>
        <v>0</v>
      </c>
      <c r="N49" s="12">
        <v>0</v>
      </c>
      <c r="O49" s="12">
        <v>0</v>
      </c>
      <c r="P49" s="43">
        <f t="shared" si="2"/>
        <v>0</v>
      </c>
      <c r="Q49" s="23">
        <f t="shared" si="4"/>
        <v>0</v>
      </c>
      <c r="R49" s="23">
        <v>0</v>
      </c>
    </row>
    <row r="50" spans="1:18" ht="11.25">
      <c r="A50" s="36"/>
      <c r="B50" s="37"/>
      <c r="C50" s="44"/>
      <c r="D50" s="11"/>
      <c r="E50" s="11"/>
      <c r="F50" s="11"/>
      <c r="G50" s="45"/>
      <c r="H50" s="44">
        <f t="shared" si="0"/>
        <v>4</v>
      </c>
      <c r="I50" s="11">
        <v>3</v>
      </c>
      <c r="J50" s="11">
        <v>0</v>
      </c>
      <c r="K50" s="11">
        <v>0</v>
      </c>
      <c r="L50" s="11">
        <v>0</v>
      </c>
      <c r="M50" s="11">
        <f t="shared" si="1"/>
        <v>0</v>
      </c>
      <c r="N50" s="11">
        <v>0</v>
      </c>
      <c r="O50" s="11">
        <v>1</v>
      </c>
      <c r="P50" s="45">
        <f t="shared" si="2"/>
        <v>1</v>
      </c>
      <c r="Q50" s="22">
        <f t="shared" si="4"/>
        <v>1</v>
      </c>
      <c r="R50" s="22">
        <v>0</v>
      </c>
    </row>
    <row r="51" spans="1:18" s="5" customFormat="1" ht="11.25">
      <c r="A51" s="34"/>
      <c r="B51" s="35"/>
      <c r="C51" s="42">
        <v>4</v>
      </c>
      <c r="D51" s="12">
        <v>50</v>
      </c>
      <c r="E51" s="12">
        <v>3</v>
      </c>
      <c r="F51" s="12">
        <v>17</v>
      </c>
      <c r="G51" s="43">
        <v>0</v>
      </c>
      <c r="H51" s="42">
        <f t="shared" si="0"/>
        <v>0</v>
      </c>
      <c r="I51" s="12">
        <v>0</v>
      </c>
      <c r="J51" s="12">
        <v>0</v>
      </c>
      <c r="K51" s="12">
        <v>0</v>
      </c>
      <c r="L51" s="12">
        <v>0</v>
      </c>
      <c r="M51" s="12">
        <f t="shared" si="1"/>
        <v>0</v>
      </c>
      <c r="N51" s="12">
        <v>0</v>
      </c>
      <c r="O51" s="12">
        <v>0</v>
      </c>
      <c r="P51" s="43">
        <f t="shared" si="2"/>
        <v>0</v>
      </c>
      <c r="Q51" s="23">
        <f t="shared" si="4"/>
        <v>0</v>
      </c>
      <c r="R51" s="23">
        <v>0</v>
      </c>
    </row>
    <row r="52" spans="1:18" ht="11.25">
      <c r="A52" s="36"/>
      <c r="B52" s="37"/>
      <c r="C52" s="44"/>
      <c r="D52" s="11"/>
      <c r="E52" s="11"/>
      <c r="F52" s="11"/>
      <c r="G52" s="45"/>
      <c r="H52" s="44">
        <f t="shared" si="0"/>
        <v>48</v>
      </c>
      <c r="I52" s="11">
        <v>10</v>
      </c>
      <c r="J52" s="11">
        <v>21</v>
      </c>
      <c r="K52" s="11">
        <v>3</v>
      </c>
      <c r="L52" s="11">
        <v>7</v>
      </c>
      <c r="M52" s="11">
        <f t="shared" si="1"/>
        <v>10</v>
      </c>
      <c r="N52" s="11">
        <v>0</v>
      </c>
      <c r="O52" s="11">
        <v>7</v>
      </c>
      <c r="P52" s="45">
        <f t="shared" si="2"/>
        <v>7</v>
      </c>
      <c r="Q52" s="22">
        <f t="shared" si="4"/>
        <v>38</v>
      </c>
      <c r="R52" s="22">
        <v>3</v>
      </c>
    </row>
    <row r="53" spans="1:18" s="5" customFormat="1" ht="11.25">
      <c r="A53" s="34"/>
      <c r="B53" s="35"/>
      <c r="C53" s="42">
        <v>917</v>
      </c>
      <c r="D53" s="12">
        <v>4158</v>
      </c>
      <c r="E53" s="12">
        <v>411</v>
      </c>
      <c r="F53" s="12">
        <v>2119</v>
      </c>
      <c r="G53" s="43">
        <v>3</v>
      </c>
      <c r="H53" s="42">
        <f t="shared" si="0"/>
        <v>107</v>
      </c>
      <c r="I53" s="12">
        <v>7</v>
      </c>
      <c r="J53" s="12">
        <v>79</v>
      </c>
      <c r="K53" s="12">
        <v>10</v>
      </c>
      <c r="L53" s="12">
        <v>10</v>
      </c>
      <c r="M53" s="12">
        <f t="shared" si="1"/>
        <v>20</v>
      </c>
      <c r="N53" s="12">
        <v>0</v>
      </c>
      <c r="O53" s="12">
        <v>1</v>
      </c>
      <c r="P53" s="43">
        <f t="shared" si="2"/>
        <v>1</v>
      </c>
      <c r="Q53" s="23">
        <f t="shared" si="4"/>
        <v>100</v>
      </c>
      <c r="R53" s="23">
        <v>0</v>
      </c>
    </row>
    <row r="54" spans="1:18" ht="11.25">
      <c r="A54" s="36"/>
      <c r="B54" s="37"/>
      <c r="C54" s="44"/>
      <c r="D54" s="11"/>
      <c r="E54" s="11"/>
      <c r="F54" s="11"/>
      <c r="G54" s="45"/>
      <c r="H54" s="44">
        <f t="shared" si="0"/>
        <v>2</v>
      </c>
      <c r="I54" s="11">
        <v>0</v>
      </c>
      <c r="J54" s="11">
        <v>0</v>
      </c>
      <c r="K54" s="11">
        <v>1</v>
      </c>
      <c r="L54" s="11">
        <v>1</v>
      </c>
      <c r="M54" s="11">
        <f t="shared" si="1"/>
        <v>2</v>
      </c>
      <c r="N54" s="11">
        <v>0</v>
      </c>
      <c r="O54" s="11">
        <v>0</v>
      </c>
      <c r="P54" s="45">
        <f t="shared" si="2"/>
        <v>0</v>
      </c>
      <c r="Q54" s="22">
        <f t="shared" si="4"/>
        <v>2</v>
      </c>
      <c r="R54" s="22">
        <v>1</v>
      </c>
    </row>
    <row r="55" spans="1:18" s="5" customFormat="1" ht="11.25">
      <c r="A55" s="34"/>
      <c r="B55" s="35"/>
      <c r="C55" s="42">
        <v>156</v>
      </c>
      <c r="D55" s="12">
        <v>500</v>
      </c>
      <c r="E55" s="12">
        <v>66</v>
      </c>
      <c r="F55" s="12">
        <v>308</v>
      </c>
      <c r="G55" s="43">
        <v>1</v>
      </c>
      <c r="H55" s="42">
        <f t="shared" si="0"/>
        <v>4</v>
      </c>
      <c r="I55" s="12">
        <v>0</v>
      </c>
      <c r="J55" s="12">
        <v>3</v>
      </c>
      <c r="K55" s="12">
        <v>0</v>
      </c>
      <c r="L55" s="12">
        <v>1</v>
      </c>
      <c r="M55" s="12">
        <f t="shared" si="1"/>
        <v>1</v>
      </c>
      <c r="N55" s="12">
        <v>0</v>
      </c>
      <c r="O55" s="12">
        <v>0</v>
      </c>
      <c r="P55" s="43">
        <f t="shared" si="2"/>
        <v>0</v>
      </c>
      <c r="Q55" s="23">
        <f t="shared" si="4"/>
        <v>4</v>
      </c>
      <c r="R55" s="23">
        <v>0</v>
      </c>
    </row>
    <row r="56" spans="1:18" ht="11.25">
      <c r="A56" s="36"/>
      <c r="B56" s="37"/>
      <c r="C56" s="44"/>
      <c r="D56" s="11"/>
      <c r="E56" s="11"/>
      <c r="F56" s="11"/>
      <c r="G56" s="45"/>
      <c r="H56" s="44">
        <f t="shared" si="0"/>
        <v>4</v>
      </c>
      <c r="I56" s="11">
        <v>2</v>
      </c>
      <c r="J56" s="11">
        <v>2</v>
      </c>
      <c r="K56" s="11">
        <v>0</v>
      </c>
      <c r="L56" s="11">
        <v>0</v>
      </c>
      <c r="M56" s="11">
        <f t="shared" si="1"/>
        <v>0</v>
      </c>
      <c r="N56" s="11">
        <v>0</v>
      </c>
      <c r="O56" s="11">
        <v>0</v>
      </c>
      <c r="P56" s="45">
        <f t="shared" si="2"/>
        <v>0</v>
      </c>
      <c r="Q56" s="22">
        <f t="shared" si="4"/>
        <v>2</v>
      </c>
      <c r="R56" s="22">
        <v>0</v>
      </c>
    </row>
    <row r="57" spans="1:18" s="5" customFormat="1" ht="11.25">
      <c r="A57" s="34"/>
      <c r="B57" s="35"/>
      <c r="C57" s="42">
        <v>87</v>
      </c>
      <c r="D57" s="12">
        <v>472</v>
      </c>
      <c r="E57" s="12">
        <v>41</v>
      </c>
      <c r="F57" s="12">
        <v>273</v>
      </c>
      <c r="G57" s="43">
        <v>6</v>
      </c>
      <c r="H57" s="42">
        <f t="shared" si="0"/>
        <v>9</v>
      </c>
      <c r="I57" s="12">
        <v>1</v>
      </c>
      <c r="J57" s="12">
        <v>7</v>
      </c>
      <c r="K57" s="12">
        <v>0</v>
      </c>
      <c r="L57" s="12">
        <v>1</v>
      </c>
      <c r="M57" s="12">
        <f t="shared" si="1"/>
        <v>1</v>
      </c>
      <c r="N57" s="12">
        <v>0</v>
      </c>
      <c r="O57" s="12">
        <v>0</v>
      </c>
      <c r="P57" s="43">
        <f t="shared" si="2"/>
        <v>0</v>
      </c>
      <c r="Q57" s="23">
        <f t="shared" si="4"/>
        <v>8</v>
      </c>
      <c r="R57" s="23">
        <v>0</v>
      </c>
    </row>
    <row r="58" spans="1:18" ht="11.25">
      <c r="A58" s="36"/>
      <c r="B58" s="37"/>
      <c r="C58" s="44"/>
      <c r="D58" s="11"/>
      <c r="E58" s="11"/>
      <c r="F58" s="11"/>
      <c r="G58" s="45"/>
      <c r="H58" s="44">
        <f t="shared" si="0"/>
        <v>40</v>
      </c>
      <c r="I58" s="11">
        <v>12</v>
      </c>
      <c r="J58" s="11">
        <v>18</v>
      </c>
      <c r="K58" s="11">
        <v>5</v>
      </c>
      <c r="L58" s="11">
        <v>2</v>
      </c>
      <c r="M58" s="11">
        <f t="shared" si="1"/>
        <v>7</v>
      </c>
      <c r="N58" s="11">
        <v>0</v>
      </c>
      <c r="O58" s="11">
        <v>3</v>
      </c>
      <c r="P58" s="45">
        <f t="shared" si="2"/>
        <v>3</v>
      </c>
      <c r="Q58" s="22">
        <f t="shared" si="4"/>
        <v>28</v>
      </c>
      <c r="R58" s="22">
        <v>15</v>
      </c>
    </row>
    <row r="59" spans="1:18" s="5" customFormat="1" ht="11.25">
      <c r="A59" s="34"/>
      <c r="B59" s="35"/>
      <c r="C59" s="42">
        <v>10</v>
      </c>
      <c r="D59" s="12">
        <v>343</v>
      </c>
      <c r="E59" s="12">
        <v>4</v>
      </c>
      <c r="F59" s="12">
        <v>86</v>
      </c>
      <c r="G59" s="43">
        <v>0</v>
      </c>
      <c r="H59" s="42">
        <f t="shared" si="0"/>
        <v>10</v>
      </c>
      <c r="I59" s="12">
        <v>5</v>
      </c>
      <c r="J59" s="12">
        <v>5</v>
      </c>
      <c r="K59" s="12">
        <v>0</v>
      </c>
      <c r="L59" s="12">
        <v>0</v>
      </c>
      <c r="M59" s="12">
        <f t="shared" si="1"/>
        <v>0</v>
      </c>
      <c r="N59" s="12">
        <v>0</v>
      </c>
      <c r="O59" s="12">
        <v>0</v>
      </c>
      <c r="P59" s="43">
        <f t="shared" si="2"/>
        <v>0</v>
      </c>
      <c r="Q59" s="23">
        <f t="shared" si="4"/>
        <v>5</v>
      </c>
      <c r="R59" s="23">
        <v>0</v>
      </c>
    </row>
    <row r="60" spans="1:18" ht="11.25">
      <c r="A60" s="36"/>
      <c r="B60" s="37"/>
      <c r="C60" s="44"/>
      <c r="D60" s="11"/>
      <c r="E60" s="11"/>
      <c r="F60" s="11"/>
      <c r="G60" s="45"/>
      <c r="H60" s="44">
        <f t="shared" si="0"/>
        <v>0</v>
      </c>
      <c r="I60" s="11">
        <v>0</v>
      </c>
      <c r="J60" s="11">
        <v>0</v>
      </c>
      <c r="K60" s="11">
        <v>0</v>
      </c>
      <c r="L60" s="11">
        <v>0</v>
      </c>
      <c r="M60" s="11">
        <f t="shared" si="1"/>
        <v>0</v>
      </c>
      <c r="N60" s="11">
        <v>0</v>
      </c>
      <c r="O60" s="11">
        <v>0</v>
      </c>
      <c r="P60" s="45">
        <f t="shared" si="2"/>
        <v>0</v>
      </c>
      <c r="Q60" s="22">
        <f t="shared" si="4"/>
        <v>0</v>
      </c>
      <c r="R60" s="22">
        <v>0</v>
      </c>
    </row>
    <row r="61" spans="1:18" s="5" customFormat="1" ht="11.25">
      <c r="A61" s="34"/>
      <c r="B61" s="35"/>
      <c r="C61" s="42">
        <v>3</v>
      </c>
      <c r="D61" s="12">
        <v>27</v>
      </c>
      <c r="E61" s="12">
        <v>0</v>
      </c>
      <c r="F61" s="12">
        <v>0</v>
      </c>
      <c r="G61" s="43">
        <v>0</v>
      </c>
      <c r="H61" s="42">
        <f t="shared" si="0"/>
        <v>0</v>
      </c>
      <c r="I61" s="12">
        <v>0</v>
      </c>
      <c r="J61" s="12">
        <v>0</v>
      </c>
      <c r="K61" s="12">
        <v>0</v>
      </c>
      <c r="L61" s="12">
        <v>0</v>
      </c>
      <c r="M61" s="12">
        <f t="shared" si="1"/>
        <v>0</v>
      </c>
      <c r="N61" s="12">
        <v>0</v>
      </c>
      <c r="O61" s="12">
        <v>0</v>
      </c>
      <c r="P61" s="43">
        <f t="shared" si="2"/>
        <v>0</v>
      </c>
      <c r="Q61" s="23">
        <f t="shared" si="4"/>
        <v>0</v>
      </c>
      <c r="R61" s="23">
        <v>0</v>
      </c>
    </row>
    <row r="62" spans="1:18" ht="11.25">
      <c r="A62" s="36"/>
      <c r="B62" s="37"/>
      <c r="C62" s="44"/>
      <c r="D62" s="11"/>
      <c r="E62" s="11"/>
      <c r="F62" s="11"/>
      <c r="G62" s="45"/>
      <c r="H62" s="44">
        <f t="shared" si="0"/>
        <v>16</v>
      </c>
      <c r="I62" s="11">
        <v>6</v>
      </c>
      <c r="J62" s="11">
        <v>5</v>
      </c>
      <c r="K62" s="11">
        <v>2</v>
      </c>
      <c r="L62" s="11">
        <v>1</v>
      </c>
      <c r="M62" s="11">
        <f t="shared" si="1"/>
        <v>3</v>
      </c>
      <c r="N62" s="11">
        <v>1</v>
      </c>
      <c r="O62" s="11">
        <v>1</v>
      </c>
      <c r="P62" s="45">
        <f t="shared" si="2"/>
        <v>2</v>
      </c>
      <c r="Q62" s="22">
        <f t="shared" si="4"/>
        <v>10</v>
      </c>
      <c r="R62" s="22">
        <v>2</v>
      </c>
    </row>
    <row r="63" spans="1:18" s="5" customFormat="1" ht="11.25">
      <c r="A63" s="34"/>
      <c r="B63" s="35"/>
      <c r="C63" s="42">
        <v>149</v>
      </c>
      <c r="D63" s="12">
        <v>1701</v>
      </c>
      <c r="E63" s="12">
        <v>84</v>
      </c>
      <c r="F63" s="12">
        <v>863</v>
      </c>
      <c r="G63" s="43">
        <v>1</v>
      </c>
      <c r="H63" s="42">
        <f t="shared" si="0"/>
        <v>28</v>
      </c>
      <c r="I63" s="12">
        <v>2</v>
      </c>
      <c r="J63" s="12">
        <v>26</v>
      </c>
      <c r="K63" s="12">
        <v>0</v>
      </c>
      <c r="L63" s="12">
        <v>0</v>
      </c>
      <c r="M63" s="12">
        <f t="shared" si="1"/>
        <v>0</v>
      </c>
      <c r="N63" s="12">
        <v>0</v>
      </c>
      <c r="O63" s="12">
        <v>0</v>
      </c>
      <c r="P63" s="43">
        <f t="shared" si="2"/>
        <v>0</v>
      </c>
      <c r="Q63" s="23">
        <f t="shared" si="4"/>
        <v>26</v>
      </c>
      <c r="R63" s="23">
        <v>0</v>
      </c>
    </row>
    <row r="64" spans="1:18" ht="11.25">
      <c r="A64" s="36"/>
      <c r="B64" s="37"/>
      <c r="C64" s="44"/>
      <c r="D64" s="11"/>
      <c r="E64" s="11"/>
      <c r="F64" s="11"/>
      <c r="G64" s="45"/>
      <c r="H64" s="44">
        <f t="shared" si="0"/>
        <v>370</v>
      </c>
      <c r="I64" s="11">
        <f>SUM(I48:I63)-I65</f>
        <v>107</v>
      </c>
      <c r="J64" s="11">
        <f>SUM(J48:J63)-J65</f>
        <v>119</v>
      </c>
      <c r="K64" s="11">
        <f>SUM(K48:K63)-K65</f>
        <v>31</v>
      </c>
      <c r="L64" s="11">
        <f>SUM(L48:L63)-L65</f>
        <v>54</v>
      </c>
      <c r="M64" s="11">
        <f t="shared" si="1"/>
        <v>85</v>
      </c>
      <c r="N64" s="11">
        <f>SUM(N48:N63)-N65</f>
        <v>14</v>
      </c>
      <c r="O64" s="11">
        <f>SUM(O48:O63)-O65</f>
        <v>45</v>
      </c>
      <c r="P64" s="45">
        <f t="shared" si="2"/>
        <v>59</v>
      </c>
      <c r="Q64" s="22">
        <f>SUM(Q48,Q50,Q52,Q54,Q56,Q58,Q60,Q62)</f>
        <v>263</v>
      </c>
      <c r="R64" s="22">
        <f>SUM(R48:R63)-R65</f>
        <v>50</v>
      </c>
    </row>
    <row r="65" spans="1:18" s="5" customFormat="1" ht="12" thickBot="1">
      <c r="A65" s="25"/>
      <c r="B65" s="38"/>
      <c r="C65" s="25">
        <f>SUMIF($B48:$B63,"",C48:C63)</f>
        <v>1333</v>
      </c>
      <c r="D65" s="46">
        <f>SUMIF($B48:$B63,"",D48:D63)</f>
        <v>7564</v>
      </c>
      <c r="E65" s="46">
        <f>SUMIF($B48:$B63,"",E48:E63)</f>
        <v>613</v>
      </c>
      <c r="F65" s="46">
        <f>SUMIF($B48:$B63,"",F48:F63)</f>
        <v>3967</v>
      </c>
      <c r="G65" s="47">
        <f>SUMIF($B48:$B63,"",G48:G63)</f>
        <v>11</v>
      </c>
      <c r="H65" s="25">
        <f t="shared" si="0"/>
        <v>159</v>
      </c>
      <c r="I65" s="46">
        <f>SUM(I49,I51,I53,I55,I57,I59,I61,I63)</f>
        <v>16</v>
      </c>
      <c r="J65" s="46">
        <f>SUM(J49,J51,J53,J55,J57,J59,J61,J63)</f>
        <v>120</v>
      </c>
      <c r="K65" s="46">
        <f>SUM(K49,K51,K53,K55,K57,K59,K61,K63)</f>
        <v>10</v>
      </c>
      <c r="L65" s="46">
        <f>SUM(L49,L51,L53,L55,L57,L59,L61,L63)</f>
        <v>12</v>
      </c>
      <c r="M65" s="46">
        <f t="shared" si="1"/>
        <v>22</v>
      </c>
      <c r="N65" s="46">
        <f>SUM(N49,N51,N53,N55,N57,N59,N61,N63)</f>
        <v>0</v>
      </c>
      <c r="O65" s="46">
        <f>SUM(O49,O51,O53,O55,O57,O59,O61,O63)</f>
        <v>1</v>
      </c>
      <c r="P65" s="47">
        <f t="shared" si="2"/>
        <v>1</v>
      </c>
      <c r="Q65" s="24">
        <f>SUM(Q49,Q51,Q53,Q55,Q57,Q59,Q61,Q63)</f>
        <v>143</v>
      </c>
      <c r="R65" s="24">
        <f>SUM(R49,R51,R53,R55,R57,R59,R61,R63)</f>
        <v>0</v>
      </c>
    </row>
    <row r="66" spans="1:18" ht="11.25">
      <c r="A66" s="36"/>
      <c r="B66" s="37"/>
      <c r="C66" s="44"/>
      <c r="D66" s="11"/>
      <c r="E66" s="11"/>
      <c r="F66" s="11"/>
      <c r="G66" s="45"/>
      <c r="H66" s="44">
        <f t="shared" si="0"/>
        <v>223</v>
      </c>
      <c r="I66" s="11">
        <v>116</v>
      </c>
      <c r="J66" s="11">
        <v>53</v>
      </c>
      <c r="K66" s="11">
        <v>20</v>
      </c>
      <c r="L66" s="11">
        <v>23</v>
      </c>
      <c r="M66" s="11">
        <f t="shared" si="1"/>
        <v>43</v>
      </c>
      <c r="N66" s="11">
        <v>4</v>
      </c>
      <c r="O66" s="11">
        <v>7</v>
      </c>
      <c r="P66" s="45">
        <f t="shared" si="2"/>
        <v>11</v>
      </c>
      <c r="Q66" s="22">
        <f aca="true" t="shared" si="5" ref="Q66:Q71">SUM(J66,M66,P66)</f>
        <v>107</v>
      </c>
      <c r="R66" s="22">
        <v>51</v>
      </c>
    </row>
    <row r="67" spans="1:18" s="5" customFormat="1" ht="11.25">
      <c r="A67" s="34"/>
      <c r="B67" s="35"/>
      <c r="C67" s="42">
        <v>256</v>
      </c>
      <c r="D67" s="12">
        <v>2643</v>
      </c>
      <c r="E67" s="12">
        <v>137</v>
      </c>
      <c r="F67" s="12">
        <v>3192</v>
      </c>
      <c r="G67" s="43">
        <v>0</v>
      </c>
      <c r="H67" s="42">
        <f t="shared" si="0"/>
        <v>16</v>
      </c>
      <c r="I67" s="12">
        <v>5</v>
      </c>
      <c r="J67" s="12">
        <v>7</v>
      </c>
      <c r="K67" s="12">
        <v>3</v>
      </c>
      <c r="L67" s="12">
        <v>1</v>
      </c>
      <c r="M67" s="12">
        <f t="shared" si="1"/>
        <v>4</v>
      </c>
      <c r="N67" s="12">
        <v>0</v>
      </c>
      <c r="O67" s="12">
        <v>0</v>
      </c>
      <c r="P67" s="43">
        <f t="shared" si="2"/>
        <v>0</v>
      </c>
      <c r="Q67" s="23">
        <f t="shared" si="5"/>
        <v>11</v>
      </c>
      <c r="R67" s="23">
        <v>0</v>
      </c>
    </row>
    <row r="68" spans="1:18" ht="11.25">
      <c r="A68" s="36"/>
      <c r="B68" s="37"/>
      <c r="C68" s="44"/>
      <c r="D68" s="11"/>
      <c r="E68" s="11"/>
      <c r="F68" s="11"/>
      <c r="G68" s="45"/>
      <c r="H68" s="44">
        <f t="shared" si="0"/>
        <v>319</v>
      </c>
      <c r="I68" s="11">
        <v>122</v>
      </c>
      <c r="J68" s="11">
        <v>93</v>
      </c>
      <c r="K68" s="11">
        <v>37</v>
      </c>
      <c r="L68" s="11">
        <v>29</v>
      </c>
      <c r="M68" s="11">
        <f t="shared" si="1"/>
        <v>66</v>
      </c>
      <c r="N68" s="11">
        <v>1</v>
      </c>
      <c r="O68" s="11">
        <v>37</v>
      </c>
      <c r="P68" s="45">
        <f t="shared" si="2"/>
        <v>38</v>
      </c>
      <c r="Q68" s="22">
        <f t="shared" si="5"/>
        <v>197</v>
      </c>
      <c r="R68" s="22">
        <v>49</v>
      </c>
    </row>
    <row r="69" spans="1:18" s="5" customFormat="1" ht="12" thickBot="1">
      <c r="A69" s="25"/>
      <c r="B69" s="38"/>
      <c r="C69" s="34">
        <v>2319</v>
      </c>
      <c r="D69" s="48">
        <v>15440</v>
      </c>
      <c r="E69" s="48">
        <v>1083</v>
      </c>
      <c r="F69" s="48">
        <v>8621</v>
      </c>
      <c r="G69" s="49">
        <v>16</v>
      </c>
      <c r="H69" s="34">
        <f t="shared" si="0"/>
        <v>181</v>
      </c>
      <c r="I69" s="48">
        <v>8</v>
      </c>
      <c r="J69" s="48">
        <v>124</v>
      </c>
      <c r="K69" s="48">
        <v>23</v>
      </c>
      <c r="L69" s="48">
        <v>25</v>
      </c>
      <c r="M69" s="48">
        <f t="shared" si="1"/>
        <v>48</v>
      </c>
      <c r="N69" s="48">
        <v>0</v>
      </c>
      <c r="O69" s="48">
        <v>1</v>
      </c>
      <c r="P69" s="49">
        <f t="shared" si="2"/>
        <v>1</v>
      </c>
      <c r="Q69" s="30">
        <f t="shared" si="5"/>
        <v>173</v>
      </c>
      <c r="R69" s="30">
        <v>1</v>
      </c>
    </row>
    <row r="70" spans="1:18" ht="11.25">
      <c r="A70" s="18"/>
      <c r="B70" s="31"/>
      <c r="C70" s="39"/>
      <c r="D70" s="40"/>
      <c r="E70" s="40"/>
      <c r="F70" s="40"/>
      <c r="G70" s="41"/>
      <c r="H70" s="39">
        <f>I70+J70+M70+P70</f>
        <v>62</v>
      </c>
      <c r="I70" s="40">
        <v>22</v>
      </c>
      <c r="J70" s="40">
        <v>27</v>
      </c>
      <c r="K70" s="40">
        <v>5</v>
      </c>
      <c r="L70" s="40">
        <v>4</v>
      </c>
      <c r="M70" s="40">
        <f>K70+L70</f>
        <v>9</v>
      </c>
      <c r="N70" s="40">
        <v>0</v>
      </c>
      <c r="O70" s="40">
        <v>4</v>
      </c>
      <c r="P70" s="41">
        <f>N70+O70</f>
        <v>4</v>
      </c>
      <c r="Q70" s="26">
        <f t="shared" si="5"/>
        <v>40</v>
      </c>
      <c r="R70" s="26">
        <v>13</v>
      </c>
    </row>
    <row r="71" spans="1:18" s="5" customFormat="1" ht="12" thickBot="1">
      <c r="A71" s="19"/>
      <c r="B71" s="29"/>
      <c r="C71" s="25">
        <v>2109</v>
      </c>
      <c r="D71" s="46">
        <v>23783</v>
      </c>
      <c r="E71" s="46">
        <v>1171</v>
      </c>
      <c r="F71" s="46">
        <v>13118</v>
      </c>
      <c r="G71" s="47">
        <v>11</v>
      </c>
      <c r="H71" s="25">
        <f>I71+J71+M71+P71</f>
        <v>92</v>
      </c>
      <c r="I71" s="46">
        <v>11</v>
      </c>
      <c r="J71" s="46">
        <v>63</v>
      </c>
      <c r="K71" s="46">
        <v>5</v>
      </c>
      <c r="L71" s="46">
        <v>13</v>
      </c>
      <c r="M71" s="46">
        <f>K71+L71</f>
        <v>18</v>
      </c>
      <c r="N71" s="46">
        <v>0</v>
      </c>
      <c r="O71" s="46">
        <v>0</v>
      </c>
      <c r="P71" s="47">
        <f>N71+O71</f>
        <v>0</v>
      </c>
      <c r="Q71" s="24">
        <f t="shared" si="5"/>
        <v>81</v>
      </c>
      <c r="R71" s="24">
        <v>0</v>
      </c>
    </row>
    <row r="72" spans="1:18" ht="11.25">
      <c r="A72" s="14"/>
      <c r="B72" s="31"/>
      <c r="C72" s="39"/>
      <c r="D72" s="40"/>
      <c r="E72" s="40"/>
      <c r="F72" s="40"/>
      <c r="G72" s="41"/>
      <c r="H72" s="39">
        <f>I72+J72+M72+P72</f>
        <v>1627</v>
      </c>
      <c r="I72" s="40">
        <f aca="true" t="shared" si="6" ref="I72:L73">I70+I68+I66+I64+I46</f>
        <v>551</v>
      </c>
      <c r="J72" s="40">
        <f t="shared" si="6"/>
        <v>570</v>
      </c>
      <c r="K72" s="40">
        <f t="shared" si="6"/>
        <v>148</v>
      </c>
      <c r="L72" s="40">
        <f t="shared" si="6"/>
        <v>167</v>
      </c>
      <c r="M72" s="40">
        <f>K72+L72</f>
        <v>315</v>
      </c>
      <c r="N72" s="40">
        <f>N70+N68+N66+N64+N46</f>
        <v>27</v>
      </c>
      <c r="O72" s="40">
        <f>O70+O68+O66+O64+O46</f>
        <v>164</v>
      </c>
      <c r="P72" s="41">
        <f>N72+O72</f>
        <v>191</v>
      </c>
      <c r="Q72" s="26">
        <f>J72+M72+P72</f>
        <v>1076</v>
      </c>
      <c r="R72" s="26">
        <f>R70+R68+R66+R64+R46</f>
        <v>228</v>
      </c>
    </row>
    <row r="73" spans="1:18" s="5" customFormat="1" ht="12" thickBot="1">
      <c r="A73" s="20"/>
      <c r="B73" s="21"/>
      <c r="C73" s="25">
        <f>C71+C69+C67+C65+C47</f>
        <v>42258</v>
      </c>
      <c r="D73" s="46">
        <f>D71+D69+D67+D65+D47</f>
        <v>454265</v>
      </c>
      <c r="E73" s="46">
        <f>E71+E69+E67+E65+E47</f>
        <v>19441</v>
      </c>
      <c r="F73" s="46">
        <f>F71+F69+F67+F65+F47</f>
        <v>234477</v>
      </c>
      <c r="G73" s="47">
        <f>G71+G69+G67+G65+G47</f>
        <v>174</v>
      </c>
      <c r="H73" s="25">
        <f>I73+J73+M73+P73</f>
        <v>3472</v>
      </c>
      <c r="I73" s="46">
        <f t="shared" si="6"/>
        <v>237</v>
      </c>
      <c r="J73" s="46">
        <f t="shared" si="6"/>
        <v>2843</v>
      </c>
      <c r="K73" s="46">
        <f t="shared" si="6"/>
        <v>233</v>
      </c>
      <c r="L73" s="46">
        <f t="shared" si="6"/>
        <v>145</v>
      </c>
      <c r="M73" s="46">
        <f>K73+L73</f>
        <v>378</v>
      </c>
      <c r="N73" s="46">
        <f>N71+N69+N67+N65+N47</f>
        <v>3</v>
      </c>
      <c r="O73" s="46">
        <f>O71+O69+O67+O65+O47</f>
        <v>11</v>
      </c>
      <c r="P73" s="47">
        <f>N73+O73</f>
        <v>14</v>
      </c>
      <c r="Q73" s="24">
        <f>J73+M73+P73</f>
        <v>3235</v>
      </c>
      <c r="R73" s="24">
        <f>R71+R69+R67+R65+R47</f>
        <v>6</v>
      </c>
    </row>
    <row r="74" spans="1:18" ht="11.25">
      <c r="A74" s="13" t="s">
        <v>11</v>
      </c>
      <c r="B74" s="13"/>
      <c r="C74" s="13"/>
      <c r="D74" s="13"/>
      <c r="E74" s="13"/>
      <c r="F74" s="13"/>
      <c r="G74" s="13"/>
      <c r="H74" s="13" t="s">
        <v>12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1.25">
      <c r="A75" s="13" t="s">
        <v>13</v>
      </c>
      <c r="B75" s="13"/>
      <c r="C75" s="13"/>
      <c r="D75" s="13"/>
      <c r="E75" s="13"/>
      <c r="F75" s="13"/>
      <c r="G75" s="13"/>
      <c r="H75" s="13" t="s">
        <v>14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1.25">
      <c r="A76" s="13"/>
      <c r="B76" s="13"/>
      <c r="C76" s="13"/>
      <c r="D76" s="13"/>
      <c r="E76" s="13"/>
      <c r="F76" s="13"/>
      <c r="G76" s="13"/>
      <c r="H76" s="13" t="s">
        <v>15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1.25">
      <c r="A77" s="13"/>
      <c r="B77" s="13"/>
      <c r="C77" s="13"/>
      <c r="D77" s="13"/>
      <c r="E77" s="13"/>
      <c r="F77" s="13"/>
      <c r="G77" s="13"/>
      <c r="H77" s="13" t="s">
        <v>16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</sheetData>
  <sheetProtection/>
  <mergeCells count="12">
    <mergeCell ref="N4:P4"/>
    <mergeCell ref="K4:M4"/>
    <mergeCell ref="R3:R5"/>
    <mergeCell ref="Q3:Q5"/>
    <mergeCell ref="G4:G5"/>
    <mergeCell ref="F4:F5"/>
    <mergeCell ref="E4:E5"/>
    <mergeCell ref="D4:D5"/>
    <mergeCell ref="C4:C5"/>
    <mergeCell ref="J4:J5"/>
    <mergeCell ref="I4:I5"/>
    <mergeCell ref="H4:H5"/>
  </mergeCells>
  <printOptions horizontalCentered="1"/>
  <pageMargins left="0.5905511811023623" right="0.5905511811023623" top="0.7874015748031497" bottom="0.5905511811023623" header="0.7874015748031497" footer="0.5905511811023623"/>
  <pageSetup horizontalDpi="600" verticalDpi="600" orientation="landscape" pageOrder="overThenDown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2012-06-29T06:06:37Z</dcterms:modified>
  <cp:category/>
  <cp:version/>
  <cp:contentType/>
  <cp:contentStatus/>
</cp:coreProperties>
</file>