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30" windowWidth="4320" windowHeight="5460" activeTab="0"/>
  </bookViews>
  <sheets>
    <sheet name="第６表" sheetId="1" r:id="rId1"/>
  </sheets>
  <definedNames>
    <definedName name="_xlnm.Print_Area" localSheetId="0">'第６表'!$A$1:$R$77</definedName>
  </definedNames>
  <calcPr fullCalcOnLoad="1"/>
</workbook>
</file>

<file path=xl/sharedStrings.xml><?xml version="1.0" encoding="utf-8"?>
<sst xmlns="http://schemas.openxmlformats.org/spreadsheetml/2006/main" count="19" uniqueCount="19">
  <si>
    <t>区分</t>
  </si>
  <si>
    <t>じん肺管理区分決定件数</t>
  </si>
  <si>
    <t>業種名</t>
  </si>
  <si>
    <t>適用事業所数</t>
  </si>
  <si>
    <t>従事労働者数
粉じん作業</t>
  </si>
  <si>
    <t>実施事業場数
じん肺健康診断</t>
  </si>
  <si>
    <t>実施労働者数
じん肺健康診断</t>
  </si>
  <si>
    <t>労働者数
新規有所見</t>
  </si>
  <si>
    <t>計</t>
  </si>
  <si>
    <t>管理１</t>
  </si>
  <si>
    <t>管理２</t>
  </si>
  <si>
    <t>資料：じん肺健康管理実施結果調</t>
  </si>
  <si>
    <t>２．表中の記号はそれぞれ次の意味を表わす。</t>
  </si>
  <si>
    <t>（注）１．（）内の数字は随時申請で外数である。</t>
  </si>
  <si>
    <t xml:space="preserve">    PR4(c)：エックス線写真の像が第4型（じん肺による大陰影の大きさが1測の肺野の3分の1を超えるものである。）</t>
  </si>
  <si>
    <t xml:space="preserve">    F(++) ：じん肺による著しい肺機能の障害がある。</t>
  </si>
  <si>
    <t>３．新規有所見労働者は管理1であった労働者で、管理2以上に決定された者の数である。</t>
  </si>
  <si>
    <t>全国計</t>
  </si>
  <si>
    <t>平成22年　業種別じん肺健康管理実施状況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</si>
</sst>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[Red]#,##0"/>
    <numFmt numFmtId="177" formatCode="#,##0;[Red]#,##0"/>
    <numFmt numFmtId="178" formatCode="#,##0_);\(#,##0\)"/>
    <numFmt numFmtId="179" formatCode="&quot;(&quot;#,##0&quot;)&quot;;#,##0"/>
    <numFmt numFmtId="180" formatCode="&quot;衛４０２ じん肺健康管理実施状況報告（平成&quot;#&quot;年分）&quot;"/>
    <numFmt numFmtId="181" formatCode="&quot;衛４０２ じん肺健康管理実施状況報告（平成&quot;@&quot;年分）&quot;"/>
    <numFmt numFmtId="182" formatCode="&quot;じん肺健康管理実施状況報告（平成&quot;@&quot;年分）&quot;"/>
    <numFmt numFmtId="183" formatCode="&quot;業種別じん肺健康管理実施状況（平成&quot;@&quot;年分）&quot;"/>
    <numFmt numFmtId="184" formatCode="[$-411]&quot;業種別じん肺健康管理実施状況（&quot;ggge&quot;年分）&quot;"/>
    <numFmt numFmtId="185" formatCode="[$-411]ggg\ e&quot;年 業種別じん肺健康管理実施状況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7" fontId="4" fillId="0" borderId="24" xfId="0" applyNumberFormat="1" applyFont="1" applyBorder="1" applyAlignment="1">
      <alignment vertical="top"/>
    </xf>
    <xf numFmtId="177" fontId="4" fillId="0" borderId="25" xfId="0" applyNumberFormat="1" applyFont="1" applyBorder="1" applyAlignment="1">
      <alignment vertical="top"/>
    </xf>
    <xf numFmtId="177" fontId="4" fillId="0" borderId="26" xfId="0" applyNumberFormat="1" applyFont="1" applyBorder="1" applyAlignment="1">
      <alignment vertical="top"/>
    </xf>
    <xf numFmtId="177" fontId="4" fillId="0" borderId="27" xfId="0" applyNumberFormat="1" applyFont="1" applyBorder="1" applyAlignment="1">
      <alignment vertical="top"/>
    </xf>
    <xf numFmtId="177" fontId="4" fillId="0" borderId="0" xfId="0" applyNumberFormat="1" applyFont="1" applyAlignment="1">
      <alignment vertical="top"/>
    </xf>
    <xf numFmtId="179" fontId="4" fillId="0" borderId="10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 vertical="top"/>
    </xf>
    <xf numFmtId="177" fontId="4" fillId="0" borderId="18" xfId="0" applyNumberFormat="1" applyFont="1" applyBorder="1" applyAlignment="1">
      <alignment vertical="top"/>
    </xf>
    <xf numFmtId="177" fontId="4" fillId="0" borderId="30" xfId="0" applyNumberFormat="1" applyFont="1" applyBorder="1" applyAlignment="1">
      <alignment vertical="top"/>
    </xf>
    <xf numFmtId="177" fontId="4" fillId="0" borderId="1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right" vertical="top"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4" fillId="0" borderId="30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77" fontId="4" fillId="0" borderId="34" xfId="0" applyNumberFormat="1" applyFont="1" applyBorder="1" applyAlignment="1">
      <alignment vertical="top"/>
    </xf>
    <xf numFmtId="177" fontId="4" fillId="0" borderId="33" xfId="0" applyNumberFormat="1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centerContinuous" vertical="center"/>
    </xf>
    <xf numFmtId="0" fontId="4" fillId="0" borderId="35" xfId="0" applyFont="1" applyBorder="1" applyAlignment="1">
      <alignment horizontal="center" vertical="distributed" textRotation="255"/>
    </xf>
    <xf numFmtId="0" fontId="4" fillId="0" borderId="36" xfId="0" applyFont="1" applyBorder="1" applyAlignment="1">
      <alignment horizontal="center" vertical="distributed" textRotation="255"/>
    </xf>
    <xf numFmtId="0" fontId="4" fillId="0" borderId="37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18</xdr:col>
      <xdr:colOff>0</xdr:colOff>
      <xdr:row>4</xdr:row>
      <xdr:rowOff>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12239625" y="409575"/>
          <a:ext cx="657225" cy="139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合併症り患件数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13"/>
        <xdr:cNvSpPr>
          <a:spLocks/>
        </xdr:cNvSpPr>
      </xdr:nvSpPr>
      <xdr:spPr>
        <a:xfrm>
          <a:off x="0" y="409575"/>
          <a:ext cx="2381250" cy="1390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19050</xdr:rowOff>
    </xdr:from>
    <xdr:to>
      <xdr:col>12</xdr:col>
      <xdr:colOff>628650</xdr:colOff>
      <xdr:row>3</xdr:row>
      <xdr:rowOff>752475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7658100" y="676275"/>
          <a:ext cx="19240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管理３</a:t>
          </a:r>
        </a:p>
      </xdr:txBody>
    </xdr:sp>
    <xdr:clientData/>
  </xdr:twoCellAnchor>
  <xdr:twoCellAnchor>
    <xdr:from>
      <xdr:col>10</xdr:col>
      <xdr:colOff>9525</xdr:colOff>
      <xdr:row>3</xdr:row>
      <xdr:rowOff>771525</xdr:rowOff>
    </xdr:from>
    <xdr:to>
      <xdr:col>10</xdr:col>
      <xdr:colOff>647700</xdr:colOff>
      <xdr:row>3</xdr:row>
      <xdr:rowOff>1133475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76485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  <xdr:twoCellAnchor>
    <xdr:from>
      <xdr:col>11</xdr:col>
      <xdr:colOff>9525</xdr:colOff>
      <xdr:row>3</xdr:row>
      <xdr:rowOff>771525</xdr:rowOff>
    </xdr:from>
    <xdr:to>
      <xdr:col>11</xdr:col>
      <xdr:colOff>647700</xdr:colOff>
      <xdr:row>3</xdr:row>
      <xdr:rowOff>1133475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83058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twoCellAnchor>
  <xdr:twoCellAnchor>
    <xdr:from>
      <xdr:col>12</xdr:col>
      <xdr:colOff>9525</xdr:colOff>
      <xdr:row>3</xdr:row>
      <xdr:rowOff>771525</xdr:rowOff>
    </xdr:from>
    <xdr:to>
      <xdr:col>12</xdr:col>
      <xdr:colOff>647700</xdr:colOff>
      <xdr:row>3</xdr:row>
      <xdr:rowOff>1133475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896302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13</xdr:col>
      <xdr:colOff>19050</xdr:colOff>
      <xdr:row>3</xdr:row>
      <xdr:rowOff>9525</xdr:rowOff>
    </xdr:from>
    <xdr:to>
      <xdr:col>15</xdr:col>
      <xdr:colOff>609600</xdr:colOff>
      <xdr:row>3</xdr:row>
      <xdr:rowOff>752475</xdr:rowOff>
    </xdr:to>
    <xdr:sp>
      <xdr:nvSpPr>
        <xdr:cNvPr id="7" name="テキスト 18"/>
        <xdr:cNvSpPr txBox="1">
          <a:spLocks noChangeArrowheads="1"/>
        </xdr:cNvSpPr>
      </xdr:nvSpPr>
      <xdr:spPr>
        <a:xfrm>
          <a:off x="9629775" y="666750"/>
          <a:ext cx="19050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管理４</a:t>
          </a:r>
        </a:p>
      </xdr:txBody>
    </xdr:sp>
    <xdr:clientData/>
  </xdr:twoCellAnchor>
  <xdr:twoCellAnchor>
    <xdr:from>
      <xdr:col>13</xdr:col>
      <xdr:colOff>9525</xdr:colOff>
      <xdr:row>3</xdr:row>
      <xdr:rowOff>771525</xdr:rowOff>
    </xdr:from>
    <xdr:to>
      <xdr:col>13</xdr:col>
      <xdr:colOff>647700</xdr:colOff>
      <xdr:row>3</xdr:row>
      <xdr:rowOff>1133475</xdr:rowOff>
    </xdr:to>
    <xdr:sp>
      <xdr:nvSpPr>
        <xdr:cNvPr id="8" name="テキスト 19"/>
        <xdr:cNvSpPr txBox="1">
          <a:spLocks noChangeArrowheads="1"/>
        </xdr:cNvSpPr>
      </xdr:nvSpPr>
      <xdr:spPr>
        <a:xfrm>
          <a:off x="962025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PR4(c)</a:t>
          </a:r>
        </a:p>
      </xdr:txBody>
    </xdr:sp>
    <xdr:clientData/>
  </xdr:twoCellAnchor>
  <xdr:twoCellAnchor>
    <xdr:from>
      <xdr:col>14</xdr:col>
      <xdr:colOff>9525</xdr:colOff>
      <xdr:row>3</xdr:row>
      <xdr:rowOff>771525</xdr:rowOff>
    </xdr:from>
    <xdr:to>
      <xdr:col>14</xdr:col>
      <xdr:colOff>647700</xdr:colOff>
      <xdr:row>3</xdr:row>
      <xdr:rowOff>1133475</xdr:rowOff>
    </xdr:to>
    <xdr:sp>
      <xdr:nvSpPr>
        <xdr:cNvPr id="9" name="テキスト 20"/>
        <xdr:cNvSpPr txBox="1">
          <a:spLocks noChangeArrowheads="1"/>
        </xdr:cNvSpPr>
      </xdr:nvSpPr>
      <xdr:spPr>
        <a:xfrm>
          <a:off x="10277475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F(++)</a:t>
          </a:r>
        </a:p>
      </xdr:txBody>
    </xdr:sp>
    <xdr:clientData/>
  </xdr:twoCellAnchor>
  <xdr:twoCellAnchor>
    <xdr:from>
      <xdr:col>15</xdr:col>
      <xdr:colOff>9525</xdr:colOff>
      <xdr:row>3</xdr:row>
      <xdr:rowOff>771525</xdr:rowOff>
    </xdr:from>
    <xdr:to>
      <xdr:col>15</xdr:col>
      <xdr:colOff>647700</xdr:colOff>
      <xdr:row>3</xdr:row>
      <xdr:rowOff>1133475</xdr:rowOff>
    </xdr:to>
    <xdr:sp>
      <xdr:nvSpPr>
        <xdr:cNvPr id="10" name="テキスト 21"/>
        <xdr:cNvSpPr txBox="1">
          <a:spLocks noChangeArrowheads="1"/>
        </xdr:cNvSpPr>
      </xdr:nvSpPr>
      <xdr:spPr>
        <a:xfrm>
          <a:off x="10934700" y="14287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16</xdr:col>
      <xdr:colOff>647700</xdr:colOff>
      <xdr:row>3</xdr:row>
      <xdr:rowOff>1133475</xdr:rowOff>
    </xdr:to>
    <xdr:sp>
      <xdr:nvSpPr>
        <xdr:cNvPr id="11" name="テキスト 24"/>
        <xdr:cNvSpPr txBox="1">
          <a:spLocks noChangeArrowheads="1"/>
        </xdr:cNvSpPr>
      </xdr:nvSpPr>
      <xdr:spPr>
        <a:xfrm>
          <a:off x="11591925" y="419100"/>
          <a:ext cx="63817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有所見者数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46</xdr:row>
      <xdr:rowOff>0</xdr:rowOff>
    </xdr:to>
    <xdr:sp>
      <xdr:nvSpPr>
        <xdr:cNvPr id="12" name="テキスト 25"/>
        <xdr:cNvSpPr txBox="1">
          <a:spLocks noChangeArrowheads="1"/>
        </xdr:cNvSpPr>
      </xdr:nvSpPr>
      <xdr:spPr>
        <a:xfrm>
          <a:off x="0" y="1800225"/>
          <a:ext cx="200025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720000" rIns="27432" bIns="72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64</xdr:row>
      <xdr:rowOff>0</xdr:rowOff>
    </xdr:to>
    <xdr:sp>
      <xdr:nvSpPr>
        <xdr:cNvPr id="13" name="テキスト 26"/>
        <xdr:cNvSpPr txBox="1">
          <a:spLocks noChangeArrowheads="1"/>
        </xdr:cNvSpPr>
      </xdr:nvSpPr>
      <xdr:spPr>
        <a:xfrm>
          <a:off x="0" y="7800975"/>
          <a:ext cx="200025" cy="2571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0000" rIns="27432" bIns="36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鉱業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68</xdr:row>
      <xdr:rowOff>0</xdr:rowOff>
    </xdr:to>
    <xdr:sp>
      <xdr:nvSpPr>
        <xdr:cNvPr id="14" name="テキスト 27"/>
        <xdr:cNvSpPr txBox="1">
          <a:spLocks noChangeArrowheads="1"/>
        </xdr:cNvSpPr>
      </xdr:nvSpPr>
      <xdr:spPr>
        <a:xfrm>
          <a:off x="0" y="10372725"/>
          <a:ext cx="2000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70</xdr:row>
      <xdr:rowOff>0</xdr:rowOff>
    </xdr:to>
    <xdr:sp>
      <xdr:nvSpPr>
        <xdr:cNvPr id="15" name="テキスト 28"/>
        <xdr:cNvSpPr txBox="1">
          <a:spLocks noChangeArrowheads="1"/>
        </xdr:cNvSpPr>
      </xdr:nvSpPr>
      <xdr:spPr>
        <a:xfrm>
          <a:off x="0" y="1094422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72</xdr:row>
      <xdr:rowOff>0</xdr:rowOff>
    </xdr:to>
    <xdr:sp>
      <xdr:nvSpPr>
        <xdr:cNvPr id="16" name="テキスト 29"/>
        <xdr:cNvSpPr txBox="1">
          <a:spLocks noChangeArrowheads="1"/>
        </xdr:cNvSpPr>
      </xdr:nvSpPr>
      <xdr:spPr>
        <a:xfrm>
          <a:off x="0" y="11229975"/>
          <a:ext cx="23812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17" name="テキスト 30"/>
        <xdr:cNvSpPr txBox="1">
          <a:spLocks noChangeArrowheads="1"/>
        </xdr:cNvSpPr>
      </xdr:nvSpPr>
      <xdr:spPr>
        <a:xfrm>
          <a:off x="200025" y="7515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0</xdr:rowOff>
    </xdr:to>
    <xdr:sp>
      <xdr:nvSpPr>
        <xdr:cNvPr id="18" name="テキスト 31"/>
        <xdr:cNvSpPr txBox="1">
          <a:spLocks noChangeArrowheads="1"/>
        </xdr:cNvSpPr>
      </xdr:nvSpPr>
      <xdr:spPr>
        <a:xfrm>
          <a:off x="200025" y="7229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19" name="テキスト 32"/>
        <xdr:cNvSpPr txBox="1">
          <a:spLocks noChangeArrowheads="1"/>
        </xdr:cNvSpPr>
      </xdr:nvSpPr>
      <xdr:spPr>
        <a:xfrm>
          <a:off x="200025" y="6943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20" name="テキスト 33"/>
        <xdr:cNvSpPr txBox="1">
          <a:spLocks noChangeArrowheads="1"/>
        </xdr:cNvSpPr>
      </xdr:nvSpPr>
      <xdr:spPr>
        <a:xfrm>
          <a:off x="200025" y="6657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21" name="テキスト 34"/>
        <xdr:cNvSpPr txBox="1">
          <a:spLocks noChangeArrowheads="1"/>
        </xdr:cNvSpPr>
      </xdr:nvSpPr>
      <xdr:spPr>
        <a:xfrm>
          <a:off x="200025" y="6372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>
      <xdr:nvSpPr>
        <xdr:cNvPr id="22" name="テキスト 35"/>
        <xdr:cNvSpPr txBox="1">
          <a:spLocks noChangeArrowheads="1"/>
        </xdr:cNvSpPr>
      </xdr:nvSpPr>
      <xdr:spPr>
        <a:xfrm>
          <a:off x="200025" y="6086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23" name="テキスト 36"/>
        <xdr:cNvSpPr txBox="1">
          <a:spLocks noChangeArrowheads="1"/>
        </xdr:cNvSpPr>
      </xdr:nvSpPr>
      <xdr:spPr>
        <a:xfrm>
          <a:off x="200025" y="5800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>
      <xdr:nvSpPr>
        <xdr:cNvPr id="24" name="テキスト 37"/>
        <xdr:cNvSpPr txBox="1">
          <a:spLocks noChangeArrowheads="1"/>
        </xdr:cNvSpPr>
      </xdr:nvSpPr>
      <xdr:spPr>
        <a:xfrm>
          <a:off x="200025" y="5514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>
      <xdr:nvSpPr>
        <xdr:cNvPr id="25" name="テキスト 38"/>
        <xdr:cNvSpPr txBox="1">
          <a:spLocks noChangeArrowheads="1"/>
        </xdr:cNvSpPr>
      </xdr:nvSpPr>
      <xdr:spPr>
        <a:xfrm>
          <a:off x="200025" y="5229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26" name="テキスト 39"/>
        <xdr:cNvSpPr txBox="1">
          <a:spLocks noChangeArrowheads="1"/>
        </xdr:cNvSpPr>
      </xdr:nvSpPr>
      <xdr:spPr>
        <a:xfrm>
          <a:off x="200025" y="4943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26</xdr:row>
      <xdr:rowOff>0</xdr:rowOff>
    </xdr:to>
    <xdr:sp>
      <xdr:nvSpPr>
        <xdr:cNvPr id="27" name="テキスト 40"/>
        <xdr:cNvSpPr txBox="1">
          <a:spLocks noChangeArrowheads="1"/>
        </xdr:cNvSpPr>
      </xdr:nvSpPr>
      <xdr:spPr>
        <a:xfrm>
          <a:off x="200025" y="4657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28" name="テキスト 41"/>
        <xdr:cNvSpPr txBox="1">
          <a:spLocks noChangeArrowheads="1"/>
        </xdr:cNvSpPr>
      </xdr:nvSpPr>
      <xdr:spPr>
        <a:xfrm>
          <a:off x="200025" y="4371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29" name="テキスト 42"/>
        <xdr:cNvSpPr txBox="1">
          <a:spLocks noChangeArrowheads="1"/>
        </xdr:cNvSpPr>
      </xdr:nvSpPr>
      <xdr:spPr>
        <a:xfrm>
          <a:off x="200025" y="4086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0" name="テキスト 43"/>
        <xdr:cNvSpPr txBox="1">
          <a:spLocks noChangeArrowheads="1"/>
        </xdr:cNvSpPr>
      </xdr:nvSpPr>
      <xdr:spPr>
        <a:xfrm>
          <a:off x="200025" y="3800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31" name="テキスト 44"/>
        <xdr:cNvSpPr txBox="1">
          <a:spLocks noChangeArrowheads="1"/>
        </xdr:cNvSpPr>
      </xdr:nvSpPr>
      <xdr:spPr>
        <a:xfrm>
          <a:off x="200025" y="3514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32" name="テキスト 45"/>
        <xdr:cNvSpPr txBox="1">
          <a:spLocks noChangeArrowheads="1"/>
        </xdr:cNvSpPr>
      </xdr:nvSpPr>
      <xdr:spPr>
        <a:xfrm>
          <a:off x="200025" y="3228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3" name="テキスト 46"/>
        <xdr:cNvSpPr txBox="1">
          <a:spLocks noChangeArrowheads="1"/>
        </xdr:cNvSpPr>
      </xdr:nvSpPr>
      <xdr:spPr>
        <a:xfrm>
          <a:off x="200025" y="2943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4" name="テキスト 47"/>
        <xdr:cNvSpPr txBox="1">
          <a:spLocks noChangeArrowheads="1"/>
        </xdr:cNvSpPr>
      </xdr:nvSpPr>
      <xdr:spPr>
        <a:xfrm>
          <a:off x="200025" y="2657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35" name="テキスト 48"/>
        <xdr:cNvSpPr txBox="1">
          <a:spLocks noChangeArrowheads="1"/>
        </xdr:cNvSpPr>
      </xdr:nvSpPr>
      <xdr:spPr>
        <a:xfrm>
          <a:off x="200025" y="2371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6" name="テキスト 49"/>
        <xdr:cNvSpPr txBox="1">
          <a:spLocks noChangeArrowheads="1"/>
        </xdr:cNvSpPr>
      </xdr:nvSpPr>
      <xdr:spPr>
        <a:xfrm>
          <a:off x="200025" y="2085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37" name="テキスト 50"/>
        <xdr:cNvSpPr txBox="1">
          <a:spLocks noChangeArrowheads="1"/>
        </xdr:cNvSpPr>
      </xdr:nvSpPr>
      <xdr:spPr>
        <a:xfrm>
          <a:off x="200025" y="1800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68</xdr:row>
      <xdr:rowOff>0</xdr:rowOff>
    </xdr:to>
    <xdr:sp>
      <xdr:nvSpPr>
        <xdr:cNvPr id="38" name="テキスト 51"/>
        <xdr:cNvSpPr txBox="1">
          <a:spLocks noChangeArrowheads="1"/>
        </xdr:cNvSpPr>
      </xdr:nvSpPr>
      <xdr:spPr>
        <a:xfrm>
          <a:off x="200025" y="10658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66</xdr:row>
      <xdr:rowOff>0</xdr:rowOff>
    </xdr:to>
    <xdr:sp>
      <xdr:nvSpPr>
        <xdr:cNvPr id="39" name="テキスト 52"/>
        <xdr:cNvSpPr txBox="1">
          <a:spLocks noChangeArrowheads="1"/>
        </xdr:cNvSpPr>
      </xdr:nvSpPr>
      <xdr:spPr>
        <a:xfrm>
          <a:off x="200025" y="10372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64</xdr:row>
      <xdr:rowOff>0</xdr:rowOff>
    </xdr:to>
    <xdr:sp>
      <xdr:nvSpPr>
        <xdr:cNvPr id="40" name="テキスト 53"/>
        <xdr:cNvSpPr txBox="1">
          <a:spLocks noChangeArrowheads="1"/>
        </xdr:cNvSpPr>
      </xdr:nvSpPr>
      <xdr:spPr>
        <a:xfrm>
          <a:off x="200025" y="10086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小計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62</xdr:row>
      <xdr:rowOff>0</xdr:rowOff>
    </xdr:to>
    <xdr:sp>
      <xdr:nvSpPr>
        <xdr:cNvPr id="41" name="テキスト 54"/>
        <xdr:cNvSpPr txBox="1">
          <a:spLocks noChangeArrowheads="1"/>
        </xdr:cNvSpPr>
      </xdr:nvSpPr>
      <xdr:spPr>
        <a:xfrm>
          <a:off x="200025" y="9801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60</xdr:row>
      <xdr:rowOff>0</xdr:rowOff>
    </xdr:to>
    <xdr:sp>
      <xdr:nvSpPr>
        <xdr:cNvPr id="42" name="テキスト 55"/>
        <xdr:cNvSpPr txBox="1">
          <a:spLocks noChangeArrowheads="1"/>
        </xdr:cNvSpPr>
      </xdr:nvSpPr>
      <xdr:spPr>
        <a:xfrm>
          <a:off x="200025" y="9515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43" name="テキスト 56"/>
        <xdr:cNvSpPr txBox="1">
          <a:spLocks noChangeArrowheads="1"/>
        </xdr:cNvSpPr>
      </xdr:nvSpPr>
      <xdr:spPr>
        <a:xfrm>
          <a:off x="200025" y="9229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56</xdr:row>
      <xdr:rowOff>0</xdr:rowOff>
    </xdr:to>
    <xdr:sp>
      <xdr:nvSpPr>
        <xdr:cNvPr id="44" name="テキスト 57"/>
        <xdr:cNvSpPr txBox="1">
          <a:spLocks noChangeArrowheads="1"/>
        </xdr:cNvSpPr>
      </xdr:nvSpPr>
      <xdr:spPr>
        <a:xfrm>
          <a:off x="200025" y="8943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>
      <xdr:nvSpPr>
        <xdr:cNvPr id="45" name="テキスト 58"/>
        <xdr:cNvSpPr txBox="1">
          <a:spLocks noChangeArrowheads="1"/>
        </xdr:cNvSpPr>
      </xdr:nvSpPr>
      <xdr:spPr>
        <a:xfrm>
          <a:off x="200025" y="86582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46" name="テキスト 59"/>
        <xdr:cNvSpPr txBox="1">
          <a:spLocks noChangeArrowheads="1"/>
        </xdr:cNvSpPr>
      </xdr:nvSpPr>
      <xdr:spPr>
        <a:xfrm>
          <a:off x="200025" y="83724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47" name="テキスト 60"/>
        <xdr:cNvSpPr txBox="1">
          <a:spLocks noChangeArrowheads="1"/>
        </xdr:cNvSpPr>
      </xdr:nvSpPr>
      <xdr:spPr>
        <a:xfrm>
          <a:off x="200025" y="808672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>
      <xdr:nvSpPr>
        <xdr:cNvPr id="48" name="テキスト 61"/>
        <xdr:cNvSpPr txBox="1">
          <a:spLocks noChangeArrowheads="1"/>
        </xdr:cNvSpPr>
      </xdr:nvSpPr>
      <xdr:spPr>
        <a:xfrm>
          <a:off x="200025" y="7800975"/>
          <a:ext cx="21812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一般石炭鉱業</a:t>
          </a:r>
        </a:p>
      </xdr:txBody>
    </xdr:sp>
    <xdr:clientData/>
  </xdr:twoCellAnchor>
  <xdr:twoCellAnchor>
    <xdr:from>
      <xdr:col>9</xdr:col>
      <xdr:colOff>647700</xdr:colOff>
      <xdr:row>3</xdr:row>
      <xdr:rowOff>762000</xdr:rowOff>
    </xdr:from>
    <xdr:to>
      <xdr:col>15</xdr:col>
      <xdr:colOff>638175</xdr:colOff>
      <xdr:row>3</xdr:row>
      <xdr:rowOff>762000</xdr:rowOff>
    </xdr:to>
    <xdr:sp>
      <xdr:nvSpPr>
        <xdr:cNvPr id="49" name="Line 77"/>
        <xdr:cNvSpPr>
          <a:spLocks/>
        </xdr:cNvSpPr>
      </xdr:nvSpPr>
      <xdr:spPr>
        <a:xfrm>
          <a:off x="7629525" y="1419225"/>
          <a:ext cx="39338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showGridLines="0" tabSelected="1" zoomScalePageLayoutView="0" workbookViewId="0" topLeftCell="A1">
      <pane xSplit="2" ySplit="4" topLeftCell="J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9" sqref="G9"/>
    </sheetView>
  </sheetViews>
  <sheetFormatPr defaultColWidth="9.00390625" defaultRowHeight="13.5"/>
  <cols>
    <col min="1" max="1" width="2.625" style="1" customWidth="1"/>
    <col min="2" max="2" width="28.625" style="1" customWidth="1"/>
    <col min="3" max="21" width="8.625" style="1" customWidth="1"/>
    <col min="22" max="24" width="7.625" style="1" customWidth="1"/>
    <col min="25" max="16384" width="9.00390625" style="1" customWidth="1"/>
  </cols>
  <sheetData>
    <row r="1" spans="1:18" ht="16.5" customHeight="1">
      <c r="A1" s="48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s="31" customFormat="1" ht="15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 t="s">
        <v>17</v>
      </c>
    </row>
    <row r="3" spans="1:18" ht="19.5" customHeight="1">
      <c r="A3" s="40"/>
      <c r="B3" s="3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3" t="s">
        <v>1</v>
      </c>
      <c r="I3" s="4"/>
      <c r="J3" s="4"/>
      <c r="K3" s="5"/>
      <c r="L3" s="5"/>
      <c r="M3" s="5"/>
      <c r="N3" s="5"/>
      <c r="O3" s="5"/>
      <c r="P3" s="6"/>
      <c r="Q3" s="7"/>
      <c r="R3" s="7"/>
    </row>
    <row r="4" spans="1:28" s="13" customFormat="1" ht="90" customHeight="1">
      <c r="A4" s="41" t="s">
        <v>2</v>
      </c>
      <c r="B4" s="33"/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49" t="s">
        <v>9</v>
      </c>
      <c r="J4" s="50" t="s">
        <v>10</v>
      </c>
      <c r="K4" s="52"/>
      <c r="L4" s="52"/>
      <c r="M4" s="52"/>
      <c r="N4" s="53"/>
      <c r="O4" s="53"/>
      <c r="P4" s="51"/>
      <c r="Q4" s="8"/>
      <c r="R4" s="8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18" ht="11.25">
      <c r="A5" s="42"/>
      <c r="B5" s="34"/>
      <c r="C5" s="14"/>
      <c r="D5" s="14"/>
      <c r="E5" s="14"/>
      <c r="F5" s="14"/>
      <c r="G5" s="14"/>
      <c r="H5" s="15">
        <f aca="true" t="shared" si="0" ref="H5:H68">I5+J5+M5+P5</f>
        <v>10</v>
      </c>
      <c r="I5" s="14">
        <v>0</v>
      </c>
      <c r="J5" s="14">
        <v>6</v>
      </c>
      <c r="K5" s="14">
        <v>1</v>
      </c>
      <c r="L5" s="14">
        <v>1</v>
      </c>
      <c r="M5" s="14">
        <f aca="true" t="shared" si="1" ref="M5:M68">K5+L5</f>
        <v>2</v>
      </c>
      <c r="N5" s="14">
        <v>0</v>
      </c>
      <c r="O5" s="14">
        <v>2</v>
      </c>
      <c r="P5" s="16">
        <f aca="true" t="shared" si="2" ref="P5:P68">N5+O5</f>
        <v>2</v>
      </c>
      <c r="Q5" s="17">
        <f>SUM(J5,M5,P5)</f>
        <v>10</v>
      </c>
      <c r="R5" s="17">
        <v>0</v>
      </c>
    </row>
    <row r="6" spans="1:18" s="22" customFormat="1" ht="11.25">
      <c r="A6" s="43"/>
      <c r="B6" s="35"/>
      <c r="C6" s="18">
        <v>343</v>
      </c>
      <c r="D6" s="18">
        <v>5822</v>
      </c>
      <c r="E6" s="18">
        <v>209</v>
      </c>
      <c r="F6" s="18">
        <v>2989</v>
      </c>
      <c r="G6" s="18">
        <v>2</v>
      </c>
      <c r="H6" s="19">
        <f t="shared" si="0"/>
        <v>21</v>
      </c>
      <c r="I6" s="18">
        <v>1</v>
      </c>
      <c r="J6" s="18">
        <v>16</v>
      </c>
      <c r="K6" s="18">
        <v>2</v>
      </c>
      <c r="L6" s="18">
        <v>2</v>
      </c>
      <c r="M6" s="18">
        <f t="shared" si="1"/>
        <v>4</v>
      </c>
      <c r="N6" s="18">
        <v>0</v>
      </c>
      <c r="O6" s="18">
        <v>0</v>
      </c>
      <c r="P6" s="20">
        <f t="shared" si="2"/>
        <v>0</v>
      </c>
      <c r="Q6" s="21">
        <f aca="true" t="shared" si="3" ref="Q6:Q44">SUM(J6,M6,P6)</f>
        <v>20</v>
      </c>
      <c r="R6" s="21">
        <v>0</v>
      </c>
    </row>
    <row r="7" spans="1:18" ht="11.25">
      <c r="A7" s="42"/>
      <c r="B7" s="34"/>
      <c r="C7" s="14"/>
      <c r="D7" s="14"/>
      <c r="E7" s="14"/>
      <c r="F7" s="14"/>
      <c r="G7" s="14"/>
      <c r="H7" s="15">
        <f t="shared" si="0"/>
        <v>36</v>
      </c>
      <c r="I7" s="14">
        <v>10</v>
      </c>
      <c r="J7" s="14">
        <v>17</v>
      </c>
      <c r="K7" s="14">
        <v>5</v>
      </c>
      <c r="L7" s="14">
        <v>2</v>
      </c>
      <c r="M7" s="14">
        <f t="shared" si="1"/>
        <v>7</v>
      </c>
      <c r="N7" s="14">
        <v>0</v>
      </c>
      <c r="O7" s="14">
        <v>2</v>
      </c>
      <c r="P7" s="16">
        <f t="shared" si="2"/>
        <v>2</v>
      </c>
      <c r="Q7" s="17">
        <f t="shared" si="3"/>
        <v>26</v>
      </c>
      <c r="R7" s="17">
        <v>2</v>
      </c>
    </row>
    <row r="8" spans="1:18" s="22" customFormat="1" ht="11.25">
      <c r="A8" s="43"/>
      <c r="B8" s="35"/>
      <c r="C8" s="18">
        <v>1386</v>
      </c>
      <c r="D8" s="18">
        <v>24532</v>
      </c>
      <c r="E8" s="18">
        <v>855</v>
      </c>
      <c r="F8" s="18">
        <v>12595</v>
      </c>
      <c r="G8" s="18">
        <v>4</v>
      </c>
      <c r="H8" s="19">
        <f t="shared" si="0"/>
        <v>71</v>
      </c>
      <c r="I8" s="18">
        <v>6</v>
      </c>
      <c r="J8" s="18">
        <v>62</v>
      </c>
      <c r="K8" s="18">
        <v>3</v>
      </c>
      <c r="L8" s="18">
        <v>0</v>
      </c>
      <c r="M8" s="18">
        <f t="shared" si="1"/>
        <v>3</v>
      </c>
      <c r="N8" s="18">
        <v>0</v>
      </c>
      <c r="O8" s="18">
        <v>0</v>
      </c>
      <c r="P8" s="20">
        <f t="shared" si="2"/>
        <v>0</v>
      </c>
      <c r="Q8" s="21">
        <f t="shared" si="3"/>
        <v>65</v>
      </c>
      <c r="R8" s="21">
        <v>0</v>
      </c>
    </row>
    <row r="9" spans="1:18" ht="11.25">
      <c r="A9" s="42"/>
      <c r="B9" s="34"/>
      <c r="C9" s="14"/>
      <c r="D9" s="14"/>
      <c r="E9" s="14"/>
      <c r="F9" s="14"/>
      <c r="G9" s="14"/>
      <c r="H9" s="15">
        <f t="shared" si="0"/>
        <v>12</v>
      </c>
      <c r="I9" s="14">
        <v>4</v>
      </c>
      <c r="J9" s="14">
        <v>1</v>
      </c>
      <c r="K9" s="14">
        <v>0</v>
      </c>
      <c r="L9" s="14">
        <v>1</v>
      </c>
      <c r="M9" s="14">
        <f t="shared" si="1"/>
        <v>1</v>
      </c>
      <c r="N9" s="14">
        <v>0</v>
      </c>
      <c r="O9" s="14">
        <v>6</v>
      </c>
      <c r="P9" s="16">
        <f t="shared" si="2"/>
        <v>6</v>
      </c>
      <c r="Q9" s="17">
        <f t="shared" si="3"/>
        <v>8</v>
      </c>
      <c r="R9" s="17">
        <v>0</v>
      </c>
    </row>
    <row r="10" spans="1:18" s="22" customFormat="1" ht="11.25">
      <c r="A10" s="43"/>
      <c r="B10" s="35"/>
      <c r="C10" s="18">
        <v>882</v>
      </c>
      <c r="D10" s="18">
        <v>8193</v>
      </c>
      <c r="E10" s="18">
        <v>396</v>
      </c>
      <c r="F10" s="18">
        <v>3441</v>
      </c>
      <c r="G10" s="18">
        <v>2</v>
      </c>
      <c r="H10" s="19">
        <f t="shared" si="0"/>
        <v>14</v>
      </c>
      <c r="I10" s="18">
        <v>6</v>
      </c>
      <c r="J10" s="18">
        <v>6</v>
      </c>
      <c r="K10" s="18">
        <v>2</v>
      </c>
      <c r="L10" s="18">
        <v>0</v>
      </c>
      <c r="M10" s="18">
        <f t="shared" si="1"/>
        <v>2</v>
      </c>
      <c r="N10" s="18">
        <v>0</v>
      </c>
      <c r="O10" s="18">
        <v>0</v>
      </c>
      <c r="P10" s="20">
        <f t="shared" si="2"/>
        <v>0</v>
      </c>
      <c r="Q10" s="21">
        <f t="shared" si="3"/>
        <v>8</v>
      </c>
      <c r="R10" s="21">
        <v>0</v>
      </c>
    </row>
    <row r="11" spans="1:18" ht="11.25">
      <c r="A11" s="42"/>
      <c r="B11" s="34"/>
      <c r="C11" s="14"/>
      <c r="D11" s="14"/>
      <c r="E11" s="14"/>
      <c r="F11" s="14"/>
      <c r="G11" s="14"/>
      <c r="H11" s="15">
        <f t="shared" si="0"/>
        <v>15</v>
      </c>
      <c r="I11" s="14">
        <v>11</v>
      </c>
      <c r="J11" s="14">
        <v>2</v>
      </c>
      <c r="K11" s="14">
        <v>1</v>
      </c>
      <c r="L11" s="14">
        <v>0</v>
      </c>
      <c r="M11" s="14">
        <f t="shared" si="1"/>
        <v>1</v>
      </c>
      <c r="N11" s="14">
        <v>0</v>
      </c>
      <c r="O11" s="14">
        <v>1</v>
      </c>
      <c r="P11" s="16">
        <f t="shared" si="2"/>
        <v>1</v>
      </c>
      <c r="Q11" s="17">
        <f t="shared" si="3"/>
        <v>4</v>
      </c>
      <c r="R11" s="17">
        <v>1</v>
      </c>
    </row>
    <row r="12" spans="1:18" s="22" customFormat="1" ht="11.25">
      <c r="A12" s="43"/>
      <c r="B12" s="35"/>
      <c r="C12" s="18">
        <v>228</v>
      </c>
      <c r="D12" s="18">
        <v>4278</v>
      </c>
      <c r="E12" s="18">
        <v>139</v>
      </c>
      <c r="F12" s="18">
        <v>2625</v>
      </c>
      <c r="G12" s="18">
        <v>9</v>
      </c>
      <c r="H12" s="19">
        <f t="shared" si="0"/>
        <v>39</v>
      </c>
      <c r="I12" s="18">
        <v>1</v>
      </c>
      <c r="J12" s="18">
        <v>38</v>
      </c>
      <c r="K12" s="18">
        <v>0</v>
      </c>
      <c r="L12" s="18">
        <v>0</v>
      </c>
      <c r="M12" s="18">
        <f t="shared" si="1"/>
        <v>0</v>
      </c>
      <c r="N12" s="18">
        <v>0</v>
      </c>
      <c r="O12" s="18">
        <v>0</v>
      </c>
      <c r="P12" s="20">
        <f t="shared" si="2"/>
        <v>0</v>
      </c>
      <c r="Q12" s="21">
        <f t="shared" si="3"/>
        <v>38</v>
      </c>
      <c r="R12" s="21">
        <v>0</v>
      </c>
    </row>
    <row r="13" spans="1:18" ht="11.25">
      <c r="A13" s="42"/>
      <c r="B13" s="34"/>
      <c r="C13" s="14"/>
      <c r="D13" s="14"/>
      <c r="E13" s="14"/>
      <c r="F13" s="14"/>
      <c r="G13" s="14"/>
      <c r="H13" s="15">
        <f t="shared" si="0"/>
        <v>51</v>
      </c>
      <c r="I13" s="14">
        <v>3</v>
      </c>
      <c r="J13" s="14">
        <v>23</v>
      </c>
      <c r="K13" s="14">
        <v>6</v>
      </c>
      <c r="L13" s="14">
        <v>14</v>
      </c>
      <c r="M13" s="14">
        <f t="shared" si="1"/>
        <v>20</v>
      </c>
      <c r="N13" s="14">
        <v>2</v>
      </c>
      <c r="O13" s="14">
        <v>3</v>
      </c>
      <c r="P13" s="16">
        <f t="shared" si="2"/>
        <v>5</v>
      </c>
      <c r="Q13" s="17">
        <f t="shared" si="3"/>
        <v>48</v>
      </c>
      <c r="R13" s="17">
        <v>6</v>
      </c>
    </row>
    <row r="14" spans="1:18" s="22" customFormat="1" ht="11.25">
      <c r="A14" s="43"/>
      <c r="B14" s="35"/>
      <c r="C14" s="18">
        <v>781</v>
      </c>
      <c r="D14" s="18">
        <v>7446</v>
      </c>
      <c r="E14" s="18">
        <v>342</v>
      </c>
      <c r="F14" s="18">
        <v>4482</v>
      </c>
      <c r="G14" s="18">
        <v>5</v>
      </c>
      <c r="H14" s="19">
        <f t="shared" si="0"/>
        <v>184</v>
      </c>
      <c r="I14" s="18">
        <v>4</v>
      </c>
      <c r="J14" s="18">
        <v>126</v>
      </c>
      <c r="K14" s="18">
        <v>28</v>
      </c>
      <c r="L14" s="18">
        <v>26</v>
      </c>
      <c r="M14" s="18">
        <f t="shared" si="1"/>
        <v>54</v>
      </c>
      <c r="N14" s="18">
        <v>0</v>
      </c>
      <c r="O14" s="18">
        <v>0</v>
      </c>
      <c r="P14" s="20">
        <f t="shared" si="2"/>
        <v>0</v>
      </c>
      <c r="Q14" s="21">
        <f t="shared" si="3"/>
        <v>180</v>
      </c>
      <c r="R14" s="21">
        <v>0</v>
      </c>
    </row>
    <row r="15" spans="1:18" ht="11.25">
      <c r="A15" s="42"/>
      <c r="B15" s="34"/>
      <c r="C15" s="14"/>
      <c r="D15" s="14"/>
      <c r="E15" s="14"/>
      <c r="F15" s="14"/>
      <c r="G15" s="14"/>
      <c r="H15" s="15">
        <f t="shared" si="0"/>
        <v>39</v>
      </c>
      <c r="I15" s="14">
        <v>9</v>
      </c>
      <c r="J15" s="14">
        <v>14</v>
      </c>
      <c r="K15" s="14">
        <v>4</v>
      </c>
      <c r="L15" s="14">
        <v>5</v>
      </c>
      <c r="M15" s="14">
        <f t="shared" si="1"/>
        <v>9</v>
      </c>
      <c r="N15" s="14">
        <v>0</v>
      </c>
      <c r="O15" s="14">
        <v>7</v>
      </c>
      <c r="P15" s="16">
        <f t="shared" si="2"/>
        <v>7</v>
      </c>
      <c r="Q15" s="17">
        <f t="shared" si="3"/>
        <v>30</v>
      </c>
      <c r="R15" s="17">
        <v>16</v>
      </c>
    </row>
    <row r="16" spans="1:18" s="22" customFormat="1" ht="11.25">
      <c r="A16" s="43"/>
      <c r="B16" s="35"/>
      <c r="C16" s="18">
        <v>162</v>
      </c>
      <c r="D16" s="18">
        <v>3831</v>
      </c>
      <c r="E16" s="18">
        <v>108</v>
      </c>
      <c r="F16" s="18">
        <v>1786</v>
      </c>
      <c r="G16" s="18">
        <v>3</v>
      </c>
      <c r="H16" s="19">
        <f t="shared" si="0"/>
        <v>45</v>
      </c>
      <c r="I16" s="18">
        <v>2</v>
      </c>
      <c r="J16" s="18">
        <v>40</v>
      </c>
      <c r="K16" s="18">
        <v>1</v>
      </c>
      <c r="L16" s="18">
        <v>2</v>
      </c>
      <c r="M16" s="18">
        <f t="shared" si="1"/>
        <v>3</v>
      </c>
      <c r="N16" s="18">
        <v>0</v>
      </c>
      <c r="O16" s="18">
        <v>0</v>
      </c>
      <c r="P16" s="20">
        <f t="shared" si="2"/>
        <v>0</v>
      </c>
      <c r="Q16" s="21">
        <f t="shared" si="3"/>
        <v>43</v>
      </c>
      <c r="R16" s="21">
        <v>0</v>
      </c>
    </row>
    <row r="17" spans="1:18" ht="11.25">
      <c r="A17" s="42"/>
      <c r="B17" s="34"/>
      <c r="C17" s="14"/>
      <c r="D17" s="14"/>
      <c r="E17" s="14"/>
      <c r="F17" s="14"/>
      <c r="G17" s="14"/>
      <c r="H17" s="15">
        <f t="shared" si="0"/>
        <v>53</v>
      </c>
      <c r="I17" s="14">
        <v>16</v>
      </c>
      <c r="J17" s="14">
        <v>25</v>
      </c>
      <c r="K17" s="14">
        <v>4</v>
      </c>
      <c r="L17" s="14">
        <v>5</v>
      </c>
      <c r="M17" s="14">
        <f t="shared" si="1"/>
        <v>9</v>
      </c>
      <c r="N17" s="14">
        <v>0</v>
      </c>
      <c r="O17" s="14">
        <v>3</v>
      </c>
      <c r="P17" s="16">
        <f t="shared" si="2"/>
        <v>3</v>
      </c>
      <c r="Q17" s="17">
        <f t="shared" si="3"/>
        <v>37</v>
      </c>
      <c r="R17" s="17">
        <v>4</v>
      </c>
    </row>
    <row r="18" spans="1:18" s="22" customFormat="1" ht="11.25">
      <c r="A18" s="43"/>
      <c r="B18" s="35"/>
      <c r="C18" s="18">
        <v>199</v>
      </c>
      <c r="D18" s="18">
        <v>1756</v>
      </c>
      <c r="E18" s="18">
        <v>93</v>
      </c>
      <c r="F18" s="18">
        <v>1275</v>
      </c>
      <c r="G18" s="18">
        <v>0</v>
      </c>
      <c r="H18" s="19">
        <f t="shared" si="0"/>
        <v>98</v>
      </c>
      <c r="I18" s="18">
        <v>2</v>
      </c>
      <c r="J18" s="18">
        <v>73</v>
      </c>
      <c r="K18" s="18">
        <v>14</v>
      </c>
      <c r="L18" s="18">
        <v>9</v>
      </c>
      <c r="M18" s="18">
        <f t="shared" si="1"/>
        <v>23</v>
      </c>
      <c r="N18" s="18">
        <v>0</v>
      </c>
      <c r="O18" s="18">
        <v>0</v>
      </c>
      <c r="P18" s="20">
        <f t="shared" si="2"/>
        <v>0</v>
      </c>
      <c r="Q18" s="21">
        <f t="shared" si="3"/>
        <v>96</v>
      </c>
      <c r="R18" s="21">
        <v>1</v>
      </c>
    </row>
    <row r="19" spans="1:18" ht="11.25">
      <c r="A19" s="42"/>
      <c r="B19" s="34"/>
      <c r="C19" s="14"/>
      <c r="D19" s="14"/>
      <c r="E19" s="14"/>
      <c r="F19" s="14"/>
      <c r="G19" s="14"/>
      <c r="H19" s="15">
        <f t="shared" si="0"/>
        <v>93</v>
      </c>
      <c r="I19" s="14">
        <v>21</v>
      </c>
      <c r="J19" s="14">
        <v>29</v>
      </c>
      <c r="K19" s="14">
        <v>15</v>
      </c>
      <c r="L19" s="14">
        <v>9</v>
      </c>
      <c r="M19" s="14">
        <f t="shared" si="1"/>
        <v>24</v>
      </c>
      <c r="N19" s="14">
        <v>3</v>
      </c>
      <c r="O19" s="14">
        <v>16</v>
      </c>
      <c r="P19" s="16">
        <f t="shared" si="2"/>
        <v>19</v>
      </c>
      <c r="Q19" s="17">
        <f t="shared" si="3"/>
        <v>72</v>
      </c>
      <c r="R19" s="17">
        <v>8</v>
      </c>
    </row>
    <row r="20" spans="1:18" s="22" customFormat="1" ht="11.25">
      <c r="A20" s="43"/>
      <c r="B20" s="35"/>
      <c r="C20" s="18">
        <v>1934</v>
      </c>
      <c r="D20" s="18">
        <v>14349</v>
      </c>
      <c r="E20" s="18">
        <v>852</v>
      </c>
      <c r="F20" s="18">
        <v>8409</v>
      </c>
      <c r="G20" s="18">
        <v>5</v>
      </c>
      <c r="H20" s="19">
        <f t="shared" si="0"/>
        <v>243</v>
      </c>
      <c r="I20" s="18">
        <v>17</v>
      </c>
      <c r="J20" s="18">
        <v>174</v>
      </c>
      <c r="K20" s="18">
        <v>31</v>
      </c>
      <c r="L20" s="18">
        <v>20</v>
      </c>
      <c r="M20" s="18">
        <f t="shared" si="1"/>
        <v>51</v>
      </c>
      <c r="N20" s="18">
        <v>1</v>
      </c>
      <c r="O20" s="18">
        <v>0</v>
      </c>
      <c r="P20" s="20">
        <f t="shared" si="2"/>
        <v>1</v>
      </c>
      <c r="Q20" s="21">
        <f t="shared" si="3"/>
        <v>226</v>
      </c>
      <c r="R20" s="21">
        <v>1</v>
      </c>
    </row>
    <row r="21" spans="1:18" ht="11.25">
      <c r="A21" s="42"/>
      <c r="B21" s="34"/>
      <c r="C21" s="14"/>
      <c r="D21" s="14"/>
      <c r="E21" s="14"/>
      <c r="F21" s="14"/>
      <c r="G21" s="14"/>
      <c r="H21" s="15">
        <f t="shared" si="0"/>
        <v>28</v>
      </c>
      <c r="I21" s="14">
        <v>8</v>
      </c>
      <c r="J21" s="14">
        <v>11</v>
      </c>
      <c r="K21" s="14">
        <v>3</v>
      </c>
      <c r="L21" s="14">
        <v>1</v>
      </c>
      <c r="M21" s="14">
        <f t="shared" si="1"/>
        <v>4</v>
      </c>
      <c r="N21" s="14">
        <v>1</v>
      </c>
      <c r="O21" s="14">
        <v>4</v>
      </c>
      <c r="P21" s="16">
        <f t="shared" si="2"/>
        <v>5</v>
      </c>
      <c r="Q21" s="17">
        <f t="shared" si="3"/>
        <v>20</v>
      </c>
      <c r="R21" s="17">
        <v>2</v>
      </c>
    </row>
    <row r="22" spans="1:18" s="22" customFormat="1" ht="11.25">
      <c r="A22" s="43"/>
      <c r="B22" s="35"/>
      <c r="C22" s="18">
        <v>547</v>
      </c>
      <c r="D22" s="18">
        <v>24780</v>
      </c>
      <c r="E22" s="18">
        <v>369</v>
      </c>
      <c r="F22" s="18">
        <v>9641</v>
      </c>
      <c r="G22" s="18">
        <v>3</v>
      </c>
      <c r="H22" s="19">
        <f t="shared" si="0"/>
        <v>117</v>
      </c>
      <c r="I22" s="18">
        <v>5</v>
      </c>
      <c r="J22" s="18">
        <v>93</v>
      </c>
      <c r="K22" s="18">
        <v>16</v>
      </c>
      <c r="L22" s="18">
        <v>3</v>
      </c>
      <c r="M22" s="18">
        <f t="shared" si="1"/>
        <v>19</v>
      </c>
      <c r="N22" s="18">
        <v>0</v>
      </c>
      <c r="O22" s="18">
        <v>0</v>
      </c>
      <c r="P22" s="20">
        <f t="shared" si="2"/>
        <v>0</v>
      </c>
      <c r="Q22" s="21">
        <f t="shared" si="3"/>
        <v>112</v>
      </c>
      <c r="R22" s="21">
        <v>0</v>
      </c>
    </row>
    <row r="23" spans="1:18" ht="11.25">
      <c r="A23" s="42"/>
      <c r="B23" s="34"/>
      <c r="C23" s="14"/>
      <c r="D23" s="14"/>
      <c r="E23" s="14"/>
      <c r="F23" s="14"/>
      <c r="G23" s="14"/>
      <c r="H23" s="15">
        <f t="shared" si="0"/>
        <v>71</v>
      </c>
      <c r="I23" s="14">
        <v>18</v>
      </c>
      <c r="J23" s="14">
        <v>29</v>
      </c>
      <c r="K23" s="14">
        <v>5</v>
      </c>
      <c r="L23" s="14">
        <v>11</v>
      </c>
      <c r="M23" s="14">
        <f t="shared" si="1"/>
        <v>16</v>
      </c>
      <c r="N23" s="14">
        <v>4</v>
      </c>
      <c r="O23" s="14">
        <v>4</v>
      </c>
      <c r="P23" s="16">
        <f t="shared" si="2"/>
        <v>8</v>
      </c>
      <c r="Q23" s="17">
        <f t="shared" si="3"/>
        <v>53</v>
      </c>
      <c r="R23" s="17">
        <v>12</v>
      </c>
    </row>
    <row r="24" spans="1:18" s="22" customFormat="1" ht="11.25">
      <c r="A24" s="43"/>
      <c r="B24" s="35"/>
      <c r="C24" s="18">
        <v>928</v>
      </c>
      <c r="D24" s="18">
        <v>18118</v>
      </c>
      <c r="E24" s="18">
        <v>541</v>
      </c>
      <c r="F24" s="18">
        <v>8168</v>
      </c>
      <c r="G24" s="18">
        <v>21</v>
      </c>
      <c r="H24" s="19">
        <f t="shared" si="0"/>
        <v>369</v>
      </c>
      <c r="I24" s="18">
        <v>27</v>
      </c>
      <c r="J24" s="18">
        <v>265</v>
      </c>
      <c r="K24" s="18">
        <v>52</v>
      </c>
      <c r="L24" s="18">
        <v>23</v>
      </c>
      <c r="M24" s="18">
        <f t="shared" si="1"/>
        <v>75</v>
      </c>
      <c r="N24" s="18">
        <v>1</v>
      </c>
      <c r="O24" s="18">
        <v>1</v>
      </c>
      <c r="P24" s="20">
        <f t="shared" si="2"/>
        <v>2</v>
      </c>
      <c r="Q24" s="21">
        <f t="shared" si="3"/>
        <v>342</v>
      </c>
      <c r="R24" s="21">
        <v>0</v>
      </c>
    </row>
    <row r="25" spans="1:18" ht="11.25">
      <c r="A25" s="42"/>
      <c r="B25" s="34"/>
      <c r="C25" s="14"/>
      <c r="D25" s="14"/>
      <c r="E25" s="14"/>
      <c r="F25" s="14"/>
      <c r="G25" s="14"/>
      <c r="H25" s="15">
        <f t="shared" si="0"/>
        <v>7</v>
      </c>
      <c r="I25" s="14">
        <v>1</v>
      </c>
      <c r="J25" s="14">
        <v>3</v>
      </c>
      <c r="K25" s="14">
        <v>1</v>
      </c>
      <c r="L25" s="14">
        <v>1</v>
      </c>
      <c r="M25" s="14">
        <f t="shared" si="1"/>
        <v>2</v>
      </c>
      <c r="N25" s="14">
        <v>0</v>
      </c>
      <c r="O25" s="14">
        <v>1</v>
      </c>
      <c r="P25" s="16">
        <f t="shared" si="2"/>
        <v>1</v>
      </c>
      <c r="Q25" s="17">
        <f t="shared" si="3"/>
        <v>6</v>
      </c>
      <c r="R25" s="17">
        <v>0</v>
      </c>
    </row>
    <row r="26" spans="1:18" s="22" customFormat="1" ht="11.25">
      <c r="A26" s="43"/>
      <c r="B26" s="35"/>
      <c r="C26" s="18">
        <v>366</v>
      </c>
      <c r="D26" s="18">
        <v>5100</v>
      </c>
      <c r="E26" s="18">
        <v>185</v>
      </c>
      <c r="F26" s="18">
        <v>2433</v>
      </c>
      <c r="G26" s="18">
        <v>0</v>
      </c>
      <c r="H26" s="19">
        <f t="shared" si="0"/>
        <v>43</v>
      </c>
      <c r="I26" s="18">
        <v>3</v>
      </c>
      <c r="J26" s="18">
        <v>38</v>
      </c>
      <c r="K26" s="18">
        <v>1</v>
      </c>
      <c r="L26" s="18">
        <v>1</v>
      </c>
      <c r="M26" s="18">
        <f t="shared" si="1"/>
        <v>2</v>
      </c>
      <c r="N26" s="18">
        <v>0</v>
      </c>
      <c r="O26" s="18">
        <v>0</v>
      </c>
      <c r="P26" s="20">
        <f t="shared" si="2"/>
        <v>0</v>
      </c>
      <c r="Q26" s="21">
        <f t="shared" si="3"/>
        <v>40</v>
      </c>
      <c r="R26" s="21">
        <v>0</v>
      </c>
    </row>
    <row r="27" spans="1:18" ht="11.25">
      <c r="A27" s="42"/>
      <c r="B27" s="34"/>
      <c r="C27" s="14"/>
      <c r="D27" s="14"/>
      <c r="E27" s="14"/>
      <c r="F27" s="14"/>
      <c r="G27" s="14"/>
      <c r="H27" s="15">
        <f t="shared" si="0"/>
        <v>7</v>
      </c>
      <c r="I27" s="14">
        <v>1</v>
      </c>
      <c r="J27" s="14">
        <v>5</v>
      </c>
      <c r="K27" s="14">
        <v>0</v>
      </c>
      <c r="L27" s="14">
        <v>0</v>
      </c>
      <c r="M27" s="14">
        <f t="shared" si="1"/>
        <v>0</v>
      </c>
      <c r="N27" s="14">
        <v>0</v>
      </c>
      <c r="O27" s="14">
        <v>1</v>
      </c>
      <c r="P27" s="16">
        <f t="shared" si="2"/>
        <v>1</v>
      </c>
      <c r="Q27" s="17">
        <f t="shared" si="3"/>
        <v>6</v>
      </c>
      <c r="R27" s="17">
        <v>0</v>
      </c>
    </row>
    <row r="28" spans="1:18" s="22" customFormat="1" ht="11.25">
      <c r="A28" s="43"/>
      <c r="B28" s="35"/>
      <c r="C28" s="18">
        <v>248</v>
      </c>
      <c r="D28" s="18">
        <v>6914</v>
      </c>
      <c r="E28" s="18">
        <v>150</v>
      </c>
      <c r="F28" s="18">
        <v>3527</v>
      </c>
      <c r="G28" s="18">
        <v>2</v>
      </c>
      <c r="H28" s="19">
        <f t="shared" si="0"/>
        <v>40</v>
      </c>
      <c r="I28" s="18">
        <v>10</v>
      </c>
      <c r="J28" s="18">
        <v>29</v>
      </c>
      <c r="K28" s="18">
        <v>0</v>
      </c>
      <c r="L28" s="18">
        <v>1</v>
      </c>
      <c r="M28" s="18">
        <f t="shared" si="1"/>
        <v>1</v>
      </c>
      <c r="N28" s="18">
        <v>0</v>
      </c>
      <c r="O28" s="18">
        <v>0</v>
      </c>
      <c r="P28" s="20">
        <f t="shared" si="2"/>
        <v>0</v>
      </c>
      <c r="Q28" s="21">
        <f t="shared" si="3"/>
        <v>30</v>
      </c>
      <c r="R28" s="21">
        <v>0</v>
      </c>
    </row>
    <row r="29" spans="1:18" ht="11.25">
      <c r="A29" s="42"/>
      <c r="B29" s="34"/>
      <c r="C29" s="14"/>
      <c r="D29" s="14"/>
      <c r="E29" s="14"/>
      <c r="F29" s="14"/>
      <c r="G29" s="14"/>
      <c r="H29" s="15">
        <f t="shared" si="0"/>
        <v>3</v>
      </c>
      <c r="I29" s="14">
        <v>0</v>
      </c>
      <c r="J29" s="14">
        <v>0</v>
      </c>
      <c r="K29" s="14">
        <v>0</v>
      </c>
      <c r="L29" s="14">
        <v>3</v>
      </c>
      <c r="M29" s="14">
        <f t="shared" si="1"/>
        <v>3</v>
      </c>
      <c r="N29" s="14">
        <v>0</v>
      </c>
      <c r="O29" s="14">
        <v>0</v>
      </c>
      <c r="P29" s="16">
        <f t="shared" si="2"/>
        <v>0</v>
      </c>
      <c r="Q29" s="17">
        <f t="shared" si="3"/>
        <v>3</v>
      </c>
      <c r="R29" s="17">
        <v>1</v>
      </c>
    </row>
    <row r="30" spans="1:18" s="22" customFormat="1" ht="11.25">
      <c r="A30" s="43"/>
      <c r="B30" s="35"/>
      <c r="C30" s="18">
        <v>470</v>
      </c>
      <c r="D30" s="18">
        <v>5129</v>
      </c>
      <c r="E30" s="18">
        <v>231</v>
      </c>
      <c r="F30" s="18">
        <v>2333</v>
      </c>
      <c r="G30" s="18">
        <v>1</v>
      </c>
      <c r="H30" s="19">
        <f t="shared" si="0"/>
        <v>61</v>
      </c>
      <c r="I30" s="18">
        <v>3</v>
      </c>
      <c r="J30" s="18">
        <v>50</v>
      </c>
      <c r="K30" s="18">
        <v>4</v>
      </c>
      <c r="L30" s="18">
        <v>4</v>
      </c>
      <c r="M30" s="18">
        <f t="shared" si="1"/>
        <v>8</v>
      </c>
      <c r="N30" s="18">
        <v>0</v>
      </c>
      <c r="O30" s="18">
        <v>0</v>
      </c>
      <c r="P30" s="20">
        <f t="shared" si="2"/>
        <v>0</v>
      </c>
      <c r="Q30" s="21">
        <f t="shared" si="3"/>
        <v>58</v>
      </c>
      <c r="R30" s="21">
        <v>0</v>
      </c>
    </row>
    <row r="31" spans="1:18" ht="11.25">
      <c r="A31" s="42"/>
      <c r="B31" s="34"/>
      <c r="C31" s="14"/>
      <c r="D31" s="14"/>
      <c r="E31" s="14"/>
      <c r="F31" s="14"/>
      <c r="G31" s="14"/>
      <c r="H31" s="15">
        <f t="shared" si="0"/>
        <v>6</v>
      </c>
      <c r="I31" s="14">
        <v>2</v>
      </c>
      <c r="J31" s="14">
        <v>0</v>
      </c>
      <c r="K31" s="14">
        <v>0</v>
      </c>
      <c r="L31" s="14">
        <v>0</v>
      </c>
      <c r="M31" s="14">
        <f t="shared" si="1"/>
        <v>0</v>
      </c>
      <c r="N31" s="14">
        <v>0</v>
      </c>
      <c r="O31" s="14">
        <v>4</v>
      </c>
      <c r="P31" s="16">
        <f t="shared" si="2"/>
        <v>4</v>
      </c>
      <c r="Q31" s="17">
        <f t="shared" si="3"/>
        <v>4</v>
      </c>
      <c r="R31" s="17">
        <v>0</v>
      </c>
    </row>
    <row r="32" spans="1:18" s="22" customFormat="1" ht="11.25">
      <c r="A32" s="43"/>
      <c r="B32" s="35"/>
      <c r="C32" s="18">
        <v>315</v>
      </c>
      <c r="D32" s="18">
        <v>5011</v>
      </c>
      <c r="E32" s="18">
        <v>173</v>
      </c>
      <c r="F32" s="18">
        <v>2533</v>
      </c>
      <c r="G32" s="18">
        <v>0</v>
      </c>
      <c r="H32" s="19">
        <f t="shared" si="0"/>
        <v>22</v>
      </c>
      <c r="I32" s="18">
        <v>4</v>
      </c>
      <c r="J32" s="18">
        <v>18</v>
      </c>
      <c r="K32" s="18">
        <v>0</v>
      </c>
      <c r="L32" s="18">
        <v>0</v>
      </c>
      <c r="M32" s="18">
        <f t="shared" si="1"/>
        <v>0</v>
      </c>
      <c r="N32" s="18">
        <v>0</v>
      </c>
      <c r="O32" s="18">
        <v>0</v>
      </c>
      <c r="P32" s="20">
        <f t="shared" si="2"/>
        <v>0</v>
      </c>
      <c r="Q32" s="21">
        <f t="shared" si="3"/>
        <v>18</v>
      </c>
      <c r="R32" s="21">
        <v>0</v>
      </c>
    </row>
    <row r="33" spans="1:18" ht="11.25">
      <c r="A33" s="42"/>
      <c r="B33" s="34"/>
      <c r="C33" s="14"/>
      <c r="D33" s="14"/>
      <c r="E33" s="14"/>
      <c r="F33" s="14"/>
      <c r="G33" s="14"/>
      <c r="H33" s="15">
        <f t="shared" si="0"/>
        <v>85</v>
      </c>
      <c r="I33" s="14">
        <v>23</v>
      </c>
      <c r="J33" s="14">
        <v>40</v>
      </c>
      <c r="K33" s="14">
        <v>5</v>
      </c>
      <c r="L33" s="14">
        <v>7</v>
      </c>
      <c r="M33" s="14">
        <f t="shared" si="1"/>
        <v>12</v>
      </c>
      <c r="N33" s="14">
        <v>1</v>
      </c>
      <c r="O33" s="14">
        <v>9</v>
      </c>
      <c r="P33" s="16">
        <f t="shared" si="2"/>
        <v>10</v>
      </c>
      <c r="Q33" s="17">
        <f t="shared" si="3"/>
        <v>62</v>
      </c>
      <c r="R33" s="17">
        <v>9</v>
      </c>
    </row>
    <row r="34" spans="1:18" s="22" customFormat="1" ht="11.25">
      <c r="A34" s="43"/>
      <c r="B34" s="35"/>
      <c r="C34" s="18">
        <v>13055</v>
      </c>
      <c r="D34" s="18">
        <v>80919</v>
      </c>
      <c r="E34" s="18">
        <v>5096</v>
      </c>
      <c r="F34" s="18">
        <v>39790</v>
      </c>
      <c r="G34" s="18">
        <v>63</v>
      </c>
      <c r="H34" s="19">
        <f t="shared" si="0"/>
        <v>492</v>
      </c>
      <c r="I34" s="18">
        <v>41</v>
      </c>
      <c r="J34" s="18">
        <v>432</v>
      </c>
      <c r="K34" s="18">
        <v>14</v>
      </c>
      <c r="L34" s="18">
        <v>4</v>
      </c>
      <c r="M34" s="18">
        <f t="shared" si="1"/>
        <v>18</v>
      </c>
      <c r="N34" s="18">
        <v>0</v>
      </c>
      <c r="O34" s="18">
        <v>1</v>
      </c>
      <c r="P34" s="20">
        <f t="shared" si="2"/>
        <v>1</v>
      </c>
      <c r="Q34" s="21">
        <f t="shared" si="3"/>
        <v>451</v>
      </c>
      <c r="R34" s="21">
        <v>2</v>
      </c>
    </row>
    <row r="35" spans="1:18" ht="11.25">
      <c r="A35" s="42"/>
      <c r="B35" s="34"/>
      <c r="C35" s="14"/>
      <c r="D35" s="14"/>
      <c r="E35" s="14"/>
      <c r="F35" s="14"/>
      <c r="G35" s="14"/>
      <c r="H35" s="15">
        <f t="shared" si="0"/>
        <v>51</v>
      </c>
      <c r="I35" s="14">
        <v>11</v>
      </c>
      <c r="J35" s="14">
        <v>30</v>
      </c>
      <c r="K35" s="14">
        <v>1</v>
      </c>
      <c r="L35" s="14">
        <v>3</v>
      </c>
      <c r="M35" s="14">
        <f t="shared" si="1"/>
        <v>4</v>
      </c>
      <c r="N35" s="14">
        <v>0</v>
      </c>
      <c r="O35" s="14">
        <v>6</v>
      </c>
      <c r="P35" s="16">
        <f t="shared" si="2"/>
        <v>6</v>
      </c>
      <c r="Q35" s="17">
        <f t="shared" si="3"/>
        <v>40</v>
      </c>
      <c r="R35" s="17">
        <v>3</v>
      </c>
    </row>
    <row r="36" spans="1:18" s="22" customFormat="1" ht="11.25">
      <c r="A36" s="43"/>
      <c r="B36" s="35"/>
      <c r="C36" s="18">
        <v>5882</v>
      </c>
      <c r="D36" s="18">
        <v>57748</v>
      </c>
      <c r="E36" s="18">
        <v>2741</v>
      </c>
      <c r="F36" s="18">
        <v>29410</v>
      </c>
      <c r="G36" s="18">
        <v>32</v>
      </c>
      <c r="H36" s="19">
        <f t="shared" si="0"/>
        <v>373</v>
      </c>
      <c r="I36" s="18">
        <v>22</v>
      </c>
      <c r="J36" s="18">
        <v>329</v>
      </c>
      <c r="K36" s="18">
        <v>14</v>
      </c>
      <c r="L36" s="18">
        <v>8</v>
      </c>
      <c r="M36" s="18">
        <f t="shared" si="1"/>
        <v>22</v>
      </c>
      <c r="N36" s="18">
        <v>0</v>
      </c>
      <c r="O36" s="18">
        <v>0</v>
      </c>
      <c r="P36" s="20">
        <f t="shared" si="2"/>
        <v>0</v>
      </c>
      <c r="Q36" s="21">
        <f t="shared" si="3"/>
        <v>351</v>
      </c>
      <c r="R36" s="21">
        <v>1</v>
      </c>
    </row>
    <row r="37" spans="1:18" ht="11.25">
      <c r="A37" s="42"/>
      <c r="B37" s="34"/>
      <c r="C37" s="14"/>
      <c r="D37" s="14"/>
      <c r="E37" s="14"/>
      <c r="F37" s="14"/>
      <c r="G37" s="14"/>
      <c r="H37" s="15">
        <f t="shared" si="0"/>
        <v>13</v>
      </c>
      <c r="I37" s="14">
        <v>5</v>
      </c>
      <c r="J37" s="14">
        <v>8</v>
      </c>
      <c r="K37" s="14">
        <v>0</v>
      </c>
      <c r="L37" s="14">
        <v>0</v>
      </c>
      <c r="M37" s="14">
        <f t="shared" si="1"/>
        <v>0</v>
      </c>
      <c r="N37" s="14">
        <v>0</v>
      </c>
      <c r="O37" s="14">
        <v>0</v>
      </c>
      <c r="P37" s="16">
        <f t="shared" si="2"/>
        <v>0</v>
      </c>
      <c r="Q37" s="17">
        <f t="shared" si="3"/>
        <v>8</v>
      </c>
      <c r="R37" s="17">
        <v>2</v>
      </c>
    </row>
    <row r="38" spans="1:18" s="22" customFormat="1" ht="11.25">
      <c r="A38" s="43"/>
      <c r="B38" s="35"/>
      <c r="C38" s="18">
        <v>1632</v>
      </c>
      <c r="D38" s="18">
        <v>24795</v>
      </c>
      <c r="E38" s="18">
        <v>919</v>
      </c>
      <c r="F38" s="18">
        <v>14866</v>
      </c>
      <c r="G38" s="18">
        <v>7</v>
      </c>
      <c r="H38" s="19">
        <f t="shared" si="0"/>
        <v>80</v>
      </c>
      <c r="I38" s="18">
        <v>5</v>
      </c>
      <c r="J38" s="18">
        <v>73</v>
      </c>
      <c r="K38" s="18">
        <v>1</v>
      </c>
      <c r="L38" s="18">
        <v>1</v>
      </c>
      <c r="M38" s="18">
        <f t="shared" si="1"/>
        <v>2</v>
      </c>
      <c r="N38" s="18">
        <v>0</v>
      </c>
      <c r="O38" s="18">
        <v>0</v>
      </c>
      <c r="P38" s="20">
        <f t="shared" si="2"/>
        <v>0</v>
      </c>
      <c r="Q38" s="21">
        <f t="shared" si="3"/>
        <v>75</v>
      </c>
      <c r="R38" s="21">
        <v>0</v>
      </c>
    </row>
    <row r="39" spans="1:18" ht="11.25">
      <c r="A39" s="42"/>
      <c r="B39" s="34"/>
      <c r="C39" s="14"/>
      <c r="D39" s="14"/>
      <c r="E39" s="14"/>
      <c r="F39" s="14"/>
      <c r="G39" s="14"/>
      <c r="H39" s="15">
        <f t="shared" si="0"/>
        <v>75</v>
      </c>
      <c r="I39" s="14">
        <v>21</v>
      </c>
      <c r="J39" s="14">
        <v>38</v>
      </c>
      <c r="K39" s="14">
        <v>3</v>
      </c>
      <c r="L39" s="14">
        <v>5</v>
      </c>
      <c r="M39" s="14">
        <f t="shared" si="1"/>
        <v>8</v>
      </c>
      <c r="N39" s="14">
        <v>0</v>
      </c>
      <c r="O39" s="14">
        <v>8</v>
      </c>
      <c r="P39" s="16">
        <f t="shared" si="2"/>
        <v>8</v>
      </c>
      <c r="Q39" s="17">
        <f t="shared" si="3"/>
        <v>54</v>
      </c>
      <c r="R39" s="17">
        <v>7</v>
      </c>
    </row>
    <row r="40" spans="1:18" s="22" customFormat="1" ht="11.25">
      <c r="A40" s="43"/>
      <c r="B40" s="35"/>
      <c r="C40" s="18">
        <v>2381</v>
      </c>
      <c r="D40" s="18">
        <v>31529</v>
      </c>
      <c r="E40" s="18">
        <v>1357</v>
      </c>
      <c r="F40" s="18">
        <v>13816</v>
      </c>
      <c r="G40" s="18">
        <v>9</v>
      </c>
      <c r="H40" s="19">
        <f t="shared" si="0"/>
        <v>773</v>
      </c>
      <c r="I40" s="18">
        <v>21</v>
      </c>
      <c r="J40" s="18">
        <v>735</v>
      </c>
      <c r="K40" s="18">
        <v>16</v>
      </c>
      <c r="L40" s="18">
        <v>0</v>
      </c>
      <c r="M40" s="18">
        <f t="shared" si="1"/>
        <v>16</v>
      </c>
      <c r="N40" s="18">
        <v>0</v>
      </c>
      <c r="O40" s="18">
        <v>1</v>
      </c>
      <c r="P40" s="20">
        <f t="shared" si="2"/>
        <v>1</v>
      </c>
      <c r="Q40" s="21">
        <f t="shared" si="3"/>
        <v>752</v>
      </c>
      <c r="R40" s="21">
        <v>0</v>
      </c>
    </row>
    <row r="41" spans="1:18" ht="11.25">
      <c r="A41" s="42"/>
      <c r="B41" s="34"/>
      <c r="C41" s="14"/>
      <c r="D41" s="14"/>
      <c r="E41" s="14"/>
      <c r="F41" s="14"/>
      <c r="G41" s="14"/>
      <c r="H41" s="15">
        <f t="shared" si="0"/>
        <v>129</v>
      </c>
      <c r="I41" s="14">
        <v>52</v>
      </c>
      <c r="J41" s="14">
        <v>52</v>
      </c>
      <c r="K41" s="14">
        <v>14</v>
      </c>
      <c r="L41" s="14">
        <v>9</v>
      </c>
      <c r="M41" s="14">
        <f t="shared" si="1"/>
        <v>23</v>
      </c>
      <c r="N41" s="14">
        <v>0</v>
      </c>
      <c r="O41" s="14">
        <v>2</v>
      </c>
      <c r="P41" s="16">
        <f t="shared" si="2"/>
        <v>2</v>
      </c>
      <c r="Q41" s="17">
        <f t="shared" si="3"/>
        <v>77</v>
      </c>
      <c r="R41" s="17">
        <v>6</v>
      </c>
    </row>
    <row r="42" spans="1:18" s="22" customFormat="1" ht="11.25">
      <c r="A42" s="43"/>
      <c r="B42" s="35"/>
      <c r="C42" s="18">
        <v>2797</v>
      </c>
      <c r="D42" s="18">
        <v>79422</v>
      </c>
      <c r="E42" s="18">
        <v>1578</v>
      </c>
      <c r="F42" s="18">
        <v>39909</v>
      </c>
      <c r="G42" s="18">
        <v>32</v>
      </c>
      <c r="H42" s="19">
        <f t="shared" si="0"/>
        <v>412</v>
      </c>
      <c r="I42" s="18">
        <v>29</v>
      </c>
      <c r="J42" s="18">
        <v>365</v>
      </c>
      <c r="K42" s="18">
        <v>11</v>
      </c>
      <c r="L42" s="18">
        <v>7</v>
      </c>
      <c r="M42" s="18">
        <f t="shared" si="1"/>
        <v>18</v>
      </c>
      <c r="N42" s="18">
        <v>0</v>
      </c>
      <c r="O42" s="18">
        <v>0</v>
      </c>
      <c r="P42" s="20">
        <f t="shared" si="2"/>
        <v>0</v>
      </c>
      <c r="Q42" s="21">
        <f t="shared" si="3"/>
        <v>383</v>
      </c>
      <c r="R42" s="21">
        <v>0</v>
      </c>
    </row>
    <row r="43" spans="1:18" ht="11.25">
      <c r="A43" s="42"/>
      <c r="B43" s="34"/>
      <c r="C43" s="14"/>
      <c r="D43" s="14"/>
      <c r="E43" s="14"/>
      <c r="F43" s="14"/>
      <c r="G43" s="14"/>
      <c r="H43" s="15">
        <f t="shared" si="0"/>
        <v>27</v>
      </c>
      <c r="I43" s="14">
        <v>7</v>
      </c>
      <c r="J43" s="14">
        <v>9</v>
      </c>
      <c r="K43" s="14">
        <v>3</v>
      </c>
      <c r="L43" s="14">
        <v>4</v>
      </c>
      <c r="M43" s="14">
        <f t="shared" si="1"/>
        <v>7</v>
      </c>
      <c r="N43" s="14">
        <v>2</v>
      </c>
      <c r="O43" s="14">
        <v>2</v>
      </c>
      <c r="P43" s="16">
        <f t="shared" si="2"/>
        <v>4</v>
      </c>
      <c r="Q43" s="17">
        <f t="shared" si="3"/>
        <v>20</v>
      </c>
      <c r="R43" s="17">
        <v>6</v>
      </c>
    </row>
    <row r="44" spans="1:18" s="22" customFormat="1" ht="11.25">
      <c r="A44" s="43"/>
      <c r="B44" s="35"/>
      <c r="C44" s="18">
        <v>2565</v>
      </c>
      <c r="D44" s="18">
        <v>17484</v>
      </c>
      <c r="E44" s="18">
        <v>1130</v>
      </c>
      <c r="F44" s="18">
        <v>9263</v>
      </c>
      <c r="G44" s="18">
        <v>6</v>
      </c>
      <c r="H44" s="19">
        <f t="shared" si="0"/>
        <v>88</v>
      </c>
      <c r="I44" s="18">
        <v>13</v>
      </c>
      <c r="J44" s="18">
        <v>70</v>
      </c>
      <c r="K44" s="18">
        <v>2</v>
      </c>
      <c r="L44" s="18">
        <v>1</v>
      </c>
      <c r="M44" s="18">
        <f t="shared" si="1"/>
        <v>3</v>
      </c>
      <c r="N44" s="18">
        <v>0</v>
      </c>
      <c r="O44" s="18">
        <v>2</v>
      </c>
      <c r="P44" s="20">
        <f t="shared" si="2"/>
        <v>2</v>
      </c>
      <c r="Q44" s="21">
        <f t="shared" si="3"/>
        <v>75</v>
      </c>
      <c r="R44" s="21">
        <v>0</v>
      </c>
    </row>
    <row r="45" spans="1:18" ht="11.25">
      <c r="A45" s="42"/>
      <c r="B45" s="34"/>
      <c r="C45" s="14"/>
      <c r="D45" s="14"/>
      <c r="E45" s="14"/>
      <c r="F45" s="14"/>
      <c r="G45" s="14"/>
      <c r="H45" s="15">
        <f t="shared" si="0"/>
        <v>811</v>
      </c>
      <c r="I45" s="14">
        <f>SUM(I5:I44)-I46</f>
        <v>223</v>
      </c>
      <c r="J45" s="14">
        <f>SUM(J5:J44)-J46</f>
        <v>342</v>
      </c>
      <c r="K45" s="14">
        <f>SUM(K5:K44)-K46</f>
        <v>71</v>
      </c>
      <c r="L45" s="14">
        <f>SUM(L5:L44)-L46</f>
        <v>81</v>
      </c>
      <c r="M45" s="14">
        <f t="shared" si="1"/>
        <v>152</v>
      </c>
      <c r="N45" s="14">
        <f>SUM(N5:N44)-N46</f>
        <v>13</v>
      </c>
      <c r="O45" s="14">
        <f>SUM(O5:O44)-O46</f>
        <v>81</v>
      </c>
      <c r="P45" s="16">
        <f t="shared" si="2"/>
        <v>94</v>
      </c>
      <c r="Q45" s="17">
        <f>SUM(Q5,Q7,Q9,Q11,Q13,Q15,Q17,Q19,Q21,Q23,Q25,Q27,Q29,Q31,Q33,Q35,Q37,Q39,Q41,Q43)</f>
        <v>588</v>
      </c>
      <c r="R45" s="17">
        <f>SUM(R5:R44)-R46</f>
        <v>85</v>
      </c>
    </row>
    <row r="46" spans="1:18" s="22" customFormat="1" ht="11.25">
      <c r="A46" s="44"/>
      <c r="B46" s="37"/>
      <c r="C46" s="18">
        <f>SUMIF($B5:$B44,"",C5:C44)</f>
        <v>37101</v>
      </c>
      <c r="D46" s="18">
        <f>SUMIF($B5:$B44,"",D5:D44)</f>
        <v>427156</v>
      </c>
      <c r="E46" s="18">
        <f>SUMIF($B5:$B44,"",E5:E44)</f>
        <v>17464</v>
      </c>
      <c r="F46" s="18">
        <f>SUMIF($B5:$B44,"",F5:F44)</f>
        <v>213291</v>
      </c>
      <c r="G46" s="18">
        <f>SUMIF($B5:$B44,"",G5:G44)</f>
        <v>206</v>
      </c>
      <c r="H46" s="19">
        <f t="shared" si="0"/>
        <v>3585</v>
      </c>
      <c r="I46" s="18">
        <f>SUM(I6,I8,I10,I12,I14,I16,I18,I20,I22,I24,I26,I28,I30,I32,I34,I36,I38,I40,I42,I44)</f>
        <v>222</v>
      </c>
      <c r="J46" s="18">
        <f>SUM(J6,J8,J10,J12,J14,J16,J18,J20,J22,J24,J26,J28,J30,J32,J34,J36,J38,J40,J42,J44)</f>
        <v>3032</v>
      </c>
      <c r="K46" s="18">
        <f>SUM(K6,K8,K10,K12,K14,K16,K18,K20,K22,K24,K26,K28,K30,K32,K34,K36,K38,K40,K42,K44)</f>
        <v>212</v>
      </c>
      <c r="L46" s="18">
        <f>SUM(L6,L8,L10,L12,L14,L16,L18,L20,L22,L24,L26,L28,L30,L32,L34,L36,L38,L40,L42,L44)</f>
        <v>112</v>
      </c>
      <c r="M46" s="18">
        <f t="shared" si="1"/>
        <v>324</v>
      </c>
      <c r="N46" s="18">
        <f>SUM(N6,N8,N10,N12,N14,N16,N18,N20,N22,N24,N26,N28,N30,N32,N34,N36,N38,N40,N42,N44)</f>
        <v>2</v>
      </c>
      <c r="O46" s="18">
        <f>SUM(O6,O8,O10,O12,O14,O16,O18,O20,O22,O24,O26,O28,O30,O32,O34,O36,O38,O40,O42,O44)</f>
        <v>5</v>
      </c>
      <c r="P46" s="20">
        <f t="shared" si="2"/>
        <v>7</v>
      </c>
      <c r="Q46" s="21">
        <f>SUM(Q6,Q8,Q10,Q12,Q14,Q16,Q18,Q20,Q22,Q24,Q26,Q28,Q30,Q32,Q34,Q36,Q38,Q40,Q42,Q44)</f>
        <v>3363</v>
      </c>
      <c r="R46" s="21">
        <f>SUM(R6,R8,R10,R12,R14,R16,R18,R20,R22,R24,R26,R28,R30,R32,R34,R36,R38,R40,R42,R44)</f>
        <v>5</v>
      </c>
    </row>
    <row r="47" spans="1:18" ht="11.25">
      <c r="A47" s="42"/>
      <c r="B47" s="36"/>
      <c r="C47" s="23"/>
      <c r="D47" s="23"/>
      <c r="E47" s="23"/>
      <c r="F47" s="23"/>
      <c r="G47" s="23"/>
      <c r="H47" s="24">
        <f t="shared" si="0"/>
        <v>266</v>
      </c>
      <c r="I47" s="23">
        <v>95</v>
      </c>
      <c r="J47" s="23">
        <v>72</v>
      </c>
      <c r="K47" s="23">
        <v>17</v>
      </c>
      <c r="L47" s="23">
        <v>48</v>
      </c>
      <c r="M47" s="23">
        <f t="shared" si="1"/>
        <v>65</v>
      </c>
      <c r="N47" s="23">
        <v>14</v>
      </c>
      <c r="O47" s="23">
        <v>20</v>
      </c>
      <c r="P47" s="25">
        <f t="shared" si="2"/>
        <v>34</v>
      </c>
      <c r="Q47" s="26">
        <f aca="true" t="shared" si="4" ref="Q47:Q62">SUM(J47,M47,P47)</f>
        <v>171</v>
      </c>
      <c r="R47" s="26">
        <v>35</v>
      </c>
    </row>
    <row r="48" spans="1:18" s="22" customFormat="1" ht="11.25">
      <c r="A48" s="43"/>
      <c r="B48" s="35"/>
      <c r="C48" s="18">
        <v>7</v>
      </c>
      <c r="D48" s="18">
        <v>334</v>
      </c>
      <c r="E48" s="18">
        <v>5</v>
      </c>
      <c r="F48" s="18">
        <v>51</v>
      </c>
      <c r="G48" s="18">
        <v>0</v>
      </c>
      <c r="H48" s="19">
        <f t="shared" si="0"/>
        <v>1</v>
      </c>
      <c r="I48" s="18">
        <v>1</v>
      </c>
      <c r="J48" s="18">
        <v>0</v>
      </c>
      <c r="K48" s="18">
        <v>0</v>
      </c>
      <c r="L48" s="18">
        <v>0</v>
      </c>
      <c r="M48" s="18">
        <f t="shared" si="1"/>
        <v>0</v>
      </c>
      <c r="N48" s="18">
        <v>0</v>
      </c>
      <c r="O48" s="18">
        <v>0</v>
      </c>
      <c r="P48" s="20">
        <f t="shared" si="2"/>
        <v>0</v>
      </c>
      <c r="Q48" s="21">
        <f t="shared" si="4"/>
        <v>0</v>
      </c>
      <c r="R48" s="21">
        <v>0</v>
      </c>
    </row>
    <row r="49" spans="1:18" ht="11.25">
      <c r="A49" s="42"/>
      <c r="B49" s="34"/>
      <c r="C49" s="14"/>
      <c r="D49" s="14"/>
      <c r="E49" s="14"/>
      <c r="F49" s="14"/>
      <c r="G49" s="14"/>
      <c r="H49" s="15">
        <f t="shared" si="0"/>
        <v>2</v>
      </c>
      <c r="I49" s="14">
        <v>1</v>
      </c>
      <c r="J49" s="14">
        <v>0</v>
      </c>
      <c r="K49" s="14">
        <v>0</v>
      </c>
      <c r="L49" s="14">
        <v>0</v>
      </c>
      <c r="M49" s="14">
        <f t="shared" si="1"/>
        <v>0</v>
      </c>
      <c r="N49" s="14">
        <v>0</v>
      </c>
      <c r="O49" s="14">
        <v>1</v>
      </c>
      <c r="P49" s="16">
        <f t="shared" si="2"/>
        <v>1</v>
      </c>
      <c r="Q49" s="17">
        <f t="shared" si="4"/>
        <v>1</v>
      </c>
      <c r="R49" s="17">
        <v>0</v>
      </c>
    </row>
    <row r="50" spans="1:18" s="22" customFormat="1" ht="11.25">
      <c r="A50" s="43"/>
      <c r="B50" s="35"/>
      <c r="C50" s="18">
        <v>5</v>
      </c>
      <c r="D50" s="18">
        <v>67</v>
      </c>
      <c r="E50" s="18">
        <v>4</v>
      </c>
      <c r="F50" s="18">
        <v>48</v>
      </c>
      <c r="G50" s="18">
        <v>0</v>
      </c>
      <c r="H50" s="19">
        <f t="shared" si="0"/>
        <v>0</v>
      </c>
      <c r="I50" s="18">
        <v>0</v>
      </c>
      <c r="J50" s="18">
        <v>0</v>
      </c>
      <c r="K50" s="18">
        <v>0</v>
      </c>
      <c r="L50" s="18">
        <v>0</v>
      </c>
      <c r="M50" s="18">
        <f t="shared" si="1"/>
        <v>0</v>
      </c>
      <c r="N50" s="18">
        <v>0</v>
      </c>
      <c r="O50" s="18">
        <v>0</v>
      </c>
      <c r="P50" s="20">
        <f t="shared" si="2"/>
        <v>0</v>
      </c>
      <c r="Q50" s="21">
        <f t="shared" si="4"/>
        <v>0</v>
      </c>
      <c r="R50" s="21">
        <v>0</v>
      </c>
    </row>
    <row r="51" spans="1:18" ht="11.25">
      <c r="A51" s="42"/>
      <c r="B51" s="34"/>
      <c r="C51" s="14"/>
      <c r="D51" s="14"/>
      <c r="E51" s="14"/>
      <c r="F51" s="14"/>
      <c r="G51" s="14"/>
      <c r="H51" s="15">
        <f t="shared" si="0"/>
        <v>48</v>
      </c>
      <c r="I51" s="14">
        <v>10</v>
      </c>
      <c r="J51" s="14">
        <v>17</v>
      </c>
      <c r="K51" s="14">
        <v>3</v>
      </c>
      <c r="L51" s="14">
        <v>11</v>
      </c>
      <c r="M51" s="14">
        <f t="shared" si="1"/>
        <v>14</v>
      </c>
      <c r="N51" s="14">
        <v>0</v>
      </c>
      <c r="O51" s="14">
        <v>7</v>
      </c>
      <c r="P51" s="16">
        <f t="shared" si="2"/>
        <v>7</v>
      </c>
      <c r="Q51" s="17">
        <f t="shared" si="4"/>
        <v>38</v>
      </c>
      <c r="R51" s="17">
        <v>5</v>
      </c>
    </row>
    <row r="52" spans="1:18" s="22" customFormat="1" ht="11.25">
      <c r="A52" s="43"/>
      <c r="B52" s="35"/>
      <c r="C52" s="18">
        <v>974</v>
      </c>
      <c r="D52" s="18">
        <v>4468</v>
      </c>
      <c r="E52" s="18">
        <v>468</v>
      </c>
      <c r="F52" s="18">
        <v>2321</v>
      </c>
      <c r="G52" s="18">
        <v>9</v>
      </c>
      <c r="H52" s="19">
        <f t="shared" si="0"/>
        <v>158</v>
      </c>
      <c r="I52" s="18">
        <v>12</v>
      </c>
      <c r="J52" s="18">
        <v>106</v>
      </c>
      <c r="K52" s="18">
        <v>26</v>
      </c>
      <c r="L52" s="18">
        <v>13</v>
      </c>
      <c r="M52" s="18">
        <f t="shared" si="1"/>
        <v>39</v>
      </c>
      <c r="N52" s="18">
        <v>0</v>
      </c>
      <c r="O52" s="18">
        <v>1</v>
      </c>
      <c r="P52" s="20">
        <f t="shared" si="2"/>
        <v>1</v>
      </c>
      <c r="Q52" s="21">
        <f t="shared" si="4"/>
        <v>146</v>
      </c>
      <c r="R52" s="21">
        <v>3</v>
      </c>
    </row>
    <row r="53" spans="1:18" ht="11.25">
      <c r="A53" s="42"/>
      <c r="B53" s="34"/>
      <c r="C53" s="14"/>
      <c r="D53" s="14"/>
      <c r="E53" s="14"/>
      <c r="F53" s="14"/>
      <c r="G53" s="14"/>
      <c r="H53" s="15">
        <f t="shared" si="0"/>
        <v>3</v>
      </c>
      <c r="I53" s="14">
        <v>0</v>
      </c>
      <c r="J53" s="14">
        <v>1</v>
      </c>
      <c r="K53" s="14">
        <v>1</v>
      </c>
      <c r="L53" s="14">
        <v>0</v>
      </c>
      <c r="M53" s="14">
        <f t="shared" si="1"/>
        <v>1</v>
      </c>
      <c r="N53" s="14">
        <v>0</v>
      </c>
      <c r="O53" s="14">
        <v>1</v>
      </c>
      <c r="P53" s="16">
        <f t="shared" si="2"/>
        <v>1</v>
      </c>
      <c r="Q53" s="17">
        <f t="shared" si="4"/>
        <v>3</v>
      </c>
      <c r="R53" s="17">
        <v>2</v>
      </c>
    </row>
    <row r="54" spans="1:18" s="22" customFormat="1" ht="11.25">
      <c r="A54" s="43"/>
      <c r="B54" s="35"/>
      <c r="C54" s="18">
        <v>163</v>
      </c>
      <c r="D54" s="18">
        <v>600</v>
      </c>
      <c r="E54" s="18">
        <v>66</v>
      </c>
      <c r="F54" s="18">
        <v>306</v>
      </c>
      <c r="G54" s="18">
        <v>0</v>
      </c>
      <c r="H54" s="19">
        <f t="shared" si="0"/>
        <v>8</v>
      </c>
      <c r="I54" s="18">
        <v>0</v>
      </c>
      <c r="J54" s="18">
        <v>5</v>
      </c>
      <c r="K54" s="18">
        <v>2</v>
      </c>
      <c r="L54" s="18">
        <v>1</v>
      </c>
      <c r="M54" s="18">
        <f t="shared" si="1"/>
        <v>3</v>
      </c>
      <c r="N54" s="18">
        <v>0</v>
      </c>
      <c r="O54" s="18">
        <v>0</v>
      </c>
      <c r="P54" s="20">
        <f t="shared" si="2"/>
        <v>0</v>
      </c>
      <c r="Q54" s="21">
        <f t="shared" si="4"/>
        <v>8</v>
      </c>
      <c r="R54" s="21">
        <v>0</v>
      </c>
    </row>
    <row r="55" spans="1:18" ht="11.25">
      <c r="A55" s="42"/>
      <c r="B55" s="34"/>
      <c r="C55" s="14"/>
      <c r="D55" s="14"/>
      <c r="E55" s="14"/>
      <c r="F55" s="14"/>
      <c r="G55" s="14"/>
      <c r="H55" s="15">
        <f t="shared" si="0"/>
        <v>6</v>
      </c>
      <c r="I55" s="14">
        <v>2</v>
      </c>
      <c r="J55" s="14">
        <v>3</v>
      </c>
      <c r="K55" s="14">
        <v>1</v>
      </c>
      <c r="L55" s="14">
        <v>0</v>
      </c>
      <c r="M55" s="14">
        <f t="shared" si="1"/>
        <v>1</v>
      </c>
      <c r="N55" s="14">
        <v>0</v>
      </c>
      <c r="O55" s="14">
        <v>0</v>
      </c>
      <c r="P55" s="16">
        <f t="shared" si="2"/>
        <v>0</v>
      </c>
      <c r="Q55" s="17">
        <f t="shared" si="4"/>
        <v>4</v>
      </c>
      <c r="R55" s="17">
        <v>0</v>
      </c>
    </row>
    <row r="56" spans="1:18" s="22" customFormat="1" ht="11.25">
      <c r="A56" s="43"/>
      <c r="B56" s="35"/>
      <c r="C56" s="18">
        <v>100</v>
      </c>
      <c r="D56" s="18">
        <v>549</v>
      </c>
      <c r="E56" s="18">
        <v>47</v>
      </c>
      <c r="F56" s="18">
        <v>261</v>
      </c>
      <c r="G56" s="18">
        <v>0</v>
      </c>
      <c r="H56" s="19">
        <f t="shared" si="0"/>
        <v>13</v>
      </c>
      <c r="I56" s="18">
        <v>0</v>
      </c>
      <c r="J56" s="18">
        <v>11</v>
      </c>
      <c r="K56" s="18">
        <v>1</v>
      </c>
      <c r="L56" s="18">
        <v>1</v>
      </c>
      <c r="M56" s="18">
        <f t="shared" si="1"/>
        <v>2</v>
      </c>
      <c r="N56" s="18">
        <v>0</v>
      </c>
      <c r="O56" s="18">
        <v>0</v>
      </c>
      <c r="P56" s="20">
        <f t="shared" si="2"/>
        <v>0</v>
      </c>
      <c r="Q56" s="21">
        <f t="shared" si="4"/>
        <v>13</v>
      </c>
      <c r="R56" s="21">
        <v>1</v>
      </c>
    </row>
    <row r="57" spans="1:18" ht="11.25">
      <c r="A57" s="42"/>
      <c r="B57" s="34"/>
      <c r="C57" s="14"/>
      <c r="D57" s="14"/>
      <c r="E57" s="14"/>
      <c r="F57" s="14"/>
      <c r="G57" s="14"/>
      <c r="H57" s="15">
        <f t="shared" si="0"/>
        <v>59</v>
      </c>
      <c r="I57" s="14">
        <v>10</v>
      </c>
      <c r="J57" s="14">
        <v>36</v>
      </c>
      <c r="K57" s="14">
        <v>6</v>
      </c>
      <c r="L57" s="14">
        <v>4</v>
      </c>
      <c r="M57" s="14">
        <f t="shared" si="1"/>
        <v>10</v>
      </c>
      <c r="N57" s="14">
        <v>0</v>
      </c>
      <c r="O57" s="14">
        <v>3</v>
      </c>
      <c r="P57" s="16">
        <f t="shared" si="2"/>
        <v>3</v>
      </c>
      <c r="Q57" s="17">
        <f t="shared" si="4"/>
        <v>49</v>
      </c>
      <c r="R57" s="17">
        <v>32</v>
      </c>
    </row>
    <row r="58" spans="1:18" s="22" customFormat="1" ht="11.25">
      <c r="A58" s="43"/>
      <c r="B58" s="35"/>
      <c r="C58" s="18">
        <v>13</v>
      </c>
      <c r="D58" s="18">
        <v>496</v>
      </c>
      <c r="E58" s="18">
        <v>7</v>
      </c>
      <c r="F58" s="18">
        <v>269</v>
      </c>
      <c r="G58" s="18">
        <v>0</v>
      </c>
      <c r="H58" s="19">
        <f t="shared" si="0"/>
        <v>94</v>
      </c>
      <c r="I58" s="18">
        <v>36</v>
      </c>
      <c r="J58" s="18">
        <v>58</v>
      </c>
      <c r="K58" s="18">
        <v>0</v>
      </c>
      <c r="L58" s="18">
        <v>0</v>
      </c>
      <c r="M58" s="18">
        <f t="shared" si="1"/>
        <v>0</v>
      </c>
      <c r="N58" s="18">
        <v>0</v>
      </c>
      <c r="O58" s="18">
        <v>0</v>
      </c>
      <c r="P58" s="20">
        <f t="shared" si="2"/>
        <v>0</v>
      </c>
      <c r="Q58" s="21">
        <f t="shared" si="4"/>
        <v>58</v>
      </c>
      <c r="R58" s="21">
        <v>0</v>
      </c>
    </row>
    <row r="59" spans="1:18" ht="11.25">
      <c r="A59" s="42"/>
      <c r="B59" s="34"/>
      <c r="C59" s="14"/>
      <c r="D59" s="14"/>
      <c r="E59" s="14"/>
      <c r="F59" s="14"/>
      <c r="G59" s="14"/>
      <c r="H59" s="15">
        <f t="shared" si="0"/>
        <v>1</v>
      </c>
      <c r="I59" s="14">
        <v>0</v>
      </c>
      <c r="J59" s="14">
        <v>0</v>
      </c>
      <c r="K59" s="14">
        <v>0</v>
      </c>
      <c r="L59" s="14">
        <v>1</v>
      </c>
      <c r="M59" s="14">
        <f t="shared" si="1"/>
        <v>1</v>
      </c>
      <c r="N59" s="14">
        <v>0</v>
      </c>
      <c r="O59" s="14">
        <v>0</v>
      </c>
      <c r="P59" s="16">
        <f t="shared" si="2"/>
        <v>0</v>
      </c>
      <c r="Q59" s="17">
        <f t="shared" si="4"/>
        <v>1</v>
      </c>
      <c r="R59" s="17">
        <v>1</v>
      </c>
    </row>
    <row r="60" spans="1:18" s="22" customFormat="1" ht="11.25">
      <c r="A60" s="43"/>
      <c r="B60" s="35"/>
      <c r="C60" s="18">
        <v>3</v>
      </c>
      <c r="D60" s="18">
        <v>28</v>
      </c>
      <c r="E60" s="18">
        <v>3</v>
      </c>
      <c r="F60" s="18">
        <v>52</v>
      </c>
      <c r="G60" s="18">
        <v>0</v>
      </c>
      <c r="H60" s="19">
        <f t="shared" si="0"/>
        <v>0</v>
      </c>
      <c r="I60" s="18">
        <v>0</v>
      </c>
      <c r="J60" s="18">
        <v>0</v>
      </c>
      <c r="K60" s="18">
        <v>0</v>
      </c>
      <c r="L60" s="18">
        <v>0</v>
      </c>
      <c r="M60" s="18">
        <f t="shared" si="1"/>
        <v>0</v>
      </c>
      <c r="N60" s="18">
        <v>0</v>
      </c>
      <c r="O60" s="18">
        <v>0</v>
      </c>
      <c r="P60" s="20">
        <f t="shared" si="2"/>
        <v>0</v>
      </c>
      <c r="Q60" s="21">
        <f t="shared" si="4"/>
        <v>0</v>
      </c>
      <c r="R60" s="21">
        <v>0</v>
      </c>
    </row>
    <row r="61" spans="1:18" ht="11.25">
      <c r="A61" s="42"/>
      <c r="B61" s="34"/>
      <c r="C61" s="14"/>
      <c r="D61" s="14"/>
      <c r="E61" s="14"/>
      <c r="F61" s="14"/>
      <c r="G61" s="14"/>
      <c r="H61" s="15">
        <f t="shared" si="0"/>
        <v>18</v>
      </c>
      <c r="I61" s="14">
        <v>6</v>
      </c>
      <c r="J61" s="14">
        <v>7</v>
      </c>
      <c r="K61" s="14">
        <v>3</v>
      </c>
      <c r="L61" s="14">
        <v>2</v>
      </c>
      <c r="M61" s="14">
        <f t="shared" si="1"/>
        <v>5</v>
      </c>
      <c r="N61" s="14">
        <v>0</v>
      </c>
      <c r="O61" s="14">
        <v>0</v>
      </c>
      <c r="P61" s="16">
        <f t="shared" si="2"/>
        <v>0</v>
      </c>
      <c r="Q61" s="17">
        <f t="shared" si="4"/>
        <v>12</v>
      </c>
      <c r="R61" s="17">
        <v>4</v>
      </c>
    </row>
    <row r="62" spans="1:18" s="22" customFormat="1" ht="11.25">
      <c r="A62" s="43"/>
      <c r="B62" s="35"/>
      <c r="C62" s="18">
        <v>154</v>
      </c>
      <c r="D62" s="18">
        <v>2119</v>
      </c>
      <c r="E62" s="18">
        <v>109</v>
      </c>
      <c r="F62" s="18">
        <v>959</v>
      </c>
      <c r="G62" s="18">
        <v>2</v>
      </c>
      <c r="H62" s="19">
        <f t="shared" si="0"/>
        <v>14</v>
      </c>
      <c r="I62" s="18">
        <v>2</v>
      </c>
      <c r="J62" s="18">
        <v>12</v>
      </c>
      <c r="K62" s="18">
        <v>0</v>
      </c>
      <c r="L62" s="18">
        <v>0</v>
      </c>
      <c r="M62" s="18">
        <f t="shared" si="1"/>
        <v>0</v>
      </c>
      <c r="N62" s="18">
        <v>0</v>
      </c>
      <c r="O62" s="18">
        <v>0</v>
      </c>
      <c r="P62" s="20">
        <f t="shared" si="2"/>
        <v>0</v>
      </c>
      <c r="Q62" s="21">
        <f t="shared" si="4"/>
        <v>12</v>
      </c>
      <c r="R62" s="21">
        <v>0</v>
      </c>
    </row>
    <row r="63" spans="1:18" ht="11.25">
      <c r="A63" s="42"/>
      <c r="B63" s="34"/>
      <c r="C63" s="14"/>
      <c r="D63" s="14"/>
      <c r="E63" s="14"/>
      <c r="F63" s="14"/>
      <c r="G63" s="14"/>
      <c r="H63" s="15">
        <f t="shared" si="0"/>
        <v>403</v>
      </c>
      <c r="I63" s="14">
        <f>SUM(I47:I62)-I64</f>
        <v>124</v>
      </c>
      <c r="J63" s="14">
        <f>SUM(J47:J62)-J64</f>
        <v>136</v>
      </c>
      <c r="K63" s="14">
        <f>SUM(K47:K62)-K64</f>
        <v>31</v>
      </c>
      <c r="L63" s="14">
        <f>SUM(L47:L62)-L64</f>
        <v>66</v>
      </c>
      <c r="M63" s="14">
        <f t="shared" si="1"/>
        <v>97</v>
      </c>
      <c r="N63" s="14">
        <f>SUM(N47:N62)-N64</f>
        <v>14</v>
      </c>
      <c r="O63" s="14">
        <f>SUM(O47:O62)-O64</f>
        <v>32</v>
      </c>
      <c r="P63" s="16">
        <f t="shared" si="2"/>
        <v>46</v>
      </c>
      <c r="Q63" s="17">
        <f>SUM(Q47,Q49,Q51,Q53,Q55,Q57,Q59,Q61)</f>
        <v>279</v>
      </c>
      <c r="R63" s="17">
        <f>SUM(R47:R62)-R64</f>
        <v>79</v>
      </c>
    </row>
    <row r="64" spans="1:18" s="22" customFormat="1" ht="11.25">
      <c r="A64" s="44"/>
      <c r="B64" s="37"/>
      <c r="C64" s="27">
        <f>SUMIF($B47:$B62,"",C47:C62)</f>
        <v>1419</v>
      </c>
      <c r="D64" s="27">
        <f>SUMIF($B47:$B62,"",D47:D62)</f>
        <v>8661</v>
      </c>
      <c r="E64" s="27">
        <f>SUMIF($B47:$B62,"",E47:E62)</f>
        <v>709</v>
      </c>
      <c r="F64" s="27">
        <f>SUMIF($B47:$B62,"",F47:F62)</f>
        <v>4267</v>
      </c>
      <c r="G64" s="27">
        <f>SUMIF($B47:$B62,"",G47:G62)</f>
        <v>11</v>
      </c>
      <c r="H64" s="28">
        <f t="shared" si="0"/>
        <v>288</v>
      </c>
      <c r="I64" s="27">
        <f>SUM(I48,I50,I52,I54,I56,I58,I60,I62)</f>
        <v>51</v>
      </c>
      <c r="J64" s="27">
        <f>SUM(J48,J50,J52,J54,J56,J58,J60,J62)</f>
        <v>192</v>
      </c>
      <c r="K64" s="27">
        <f>SUM(K48,K50,K52,K54,K56,K58,K60,K62)</f>
        <v>29</v>
      </c>
      <c r="L64" s="27">
        <f>SUM(L48,L50,L52,L54,L56,L58,L60,L62)</f>
        <v>15</v>
      </c>
      <c r="M64" s="27">
        <f t="shared" si="1"/>
        <v>44</v>
      </c>
      <c r="N64" s="27">
        <f>SUM(N48,N50,N52,N54,N56,N58,N60,N62)</f>
        <v>0</v>
      </c>
      <c r="O64" s="27">
        <f>SUM(O48,O50,O52,O54,O56,O58,O60,O62)</f>
        <v>1</v>
      </c>
      <c r="P64" s="29">
        <f t="shared" si="2"/>
        <v>1</v>
      </c>
      <c r="Q64" s="30">
        <f>SUM(Q48,Q50,Q52,Q54,Q56,Q58,Q60,Q62)</f>
        <v>237</v>
      </c>
      <c r="R64" s="30">
        <f>SUM(R48,R50,R52,R54,R56,R58,R60,R62)</f>
        <v>4</v>
      </c>
    </row>
    <row r="65" spans="1:18" ht="11.25">
      <c r="A65" s="42"/>
      <c r="B65" s="36"/>
      <c r="C65" s="23"/>
      <c r="D65" s="23"/>
      <c r="E65" s="23"/>
      <c r="F65" s="23"/>
      <c r="G65" s="23"/>
      <c r="H65" s="15">
        <f t="shared" si="0"/>
        <v>250</v>
      </c>
      <c r="I65" s="14">
        <v>129</v>
      </c>
      <c r="J65" s="14">
        <v>67</v>
      </c>
      <c r="K65" s="14">
        <v>17</v>
      </c>
      <c r="L65" s="14">
        <v>24</v>
      </c>
      <c r="M65" s="14">
        <f t="shared" si="1"/>
        <v>41</v>
      </c>
      <c r="N65" s="14">
        <v>6</v>
      </c>
      <c r="O65" s="14">
        <v>7</v>
      </c>
      <c r="P65" s="16">
        <f t="shared" si="2"/>
        <v>13</v>
      </c>
      <c r="Q65" s="26">
        <f aca="true" t="shared" si="5" ref="Q65:Q70">SUM(J65,M65,P65)</f>
        <v>121</v>
      </c>
      <c r="R65" s="26">
        <v>61</v>
      </c>
    </row>
    <row r="66" spans="1:18" s="22" customFormat="1" ht="11.25">
      <c r="A66" s="43"/>
      <c r="B66" s="35"/>
      <c r="C66" s="18">
        <v>295</v>
      </c>
      <c r="D66" s="18">
        <v>3654</v>
      </c>
      <c r="E66" s="18">
        <v>188</v>
      </c>
      <c r="F66" s="18">
        <v>4159</v>
      </c>
      <c r="G66" s="18">
        <v>0</v>
      </c>
      <c r="H66" s="19">
        <f t="shared" si="0"/>
        <v>18</v>
      </c>
      <c r="I66" s="18">
        <v>4</v>
      </c>
      <c r="J66" s="18">
        <v>9</v>
      </c>
      <c r="K66" s="18">
        <v>4</v>
      </c>
      <c r="L66" s="18">
        <v>1</v>
      </c>
      <c r="M66" s="18">
        <f t="shared" si="1"/>
        <v>5</v>
      </c>
      <c r="N66" s="18">
        <v>0</v>
      </c>
      <c r="O66" s="18">
        <v>0</v>
      </c>
      <c r="P66" s="20">
        <f t="shared" si="2"/>
        <v>0</v>
      </c>
      <c r="Q66" s="21">
        <f t="shared" si="5"/>
        <v>14</v>
      </c>
      <c r="R66" s="21">
        <v>0</v>
      </c>
    </row>
    <row r="67" spans="1:18" ht="11.25">
      <c r="A67" s="42"/>
      <c r="B67" s="34"/>
      <c r="C67" s="14"/>
      <c r="D67" s="14"/>
      <c r="E67" s="14"/>
      <c r="F67" s="14"/>
      <c r="G67" s="14"/>
      <c r="H67" s="15">
        <f t="shared" si="0"/>
        <v>376</v>
      </c>
      <c r="I67" s="14">
        <v>152</v>
      </c>
      <c r="J67" s="14">
        <v>100</v>
      </c>
      <c r="K67" s="14">
        <v>48</v>
      </c>
      <c r="L67" s="14">
        <v>33</v>
      </c>
      <c r="M67" s="14">
        <f t="shared" si="1"/>
        <v>81</v>
      </c>
      <c r="N67" s="14">
        <v>4</v>
      </c>
      <c r="O67" s="14">
        <v>39</v>
      </c>
      <c r="P67" s="16">
        <f t="shared" si="2"/>
        <v>43</v>
      </c>
      <c r="Q67" s="17">
        <f t="shared" si="5"/>
        <v>224</v>
      </c>
      <c r="R67" s="17">
        <v>62</v>
      </c>
    </row>
    <row r="68" spans="1:18" s="22" customFormat="1" ht="11.25">
      <c r="A68" s="44"/>
      <c r="B68" s="37"/>
      <c r="C68" s="27">
        <v>2440</v>
      </c>
      <c r="D68" s="27">
        <v>17251</v>
      </c>
      <c r="E68" s="27">
        <v>1217</v>
      </c>
      <c r="F68" s="27">
        <v>9536</v>
      </c>
      <c r="G68" s="27">
        <v>27</v>
      </c>
      <c r="H68" s="19">
        <f t="shared" si="0"/>
        <v>241</v>
      </c>
      <c r="I68" s="18">
        <v>18</v>
      </c>
      <c r="J68" s="18">
        <v>155</v>
      </c>
      <c r="K68" s="18">
        <v>34</v>
      </c>
      <c r="L68" s="18">
        <v>31</v>
      </c>
      <c r="M68" s="18">
        <f t="shared" si="1"/>
        <v>65</v>
      </c>
      <c r="N68" s="18">
        <v>2</v>
      </c>
      <c r="O68" s="18">
        <v>1</v>
      </c>
      <c r="P68" s="20">
        <f t="shared" si="2"/>
        <v>3</v>
      </c>
      <c r="Q68" s="30">
        <f t="shared" si="5"/>
        <v>223</v>
      </c>
      <c r="R68" s="30">
        <v>0</v>
      </c>
    </row>
    <row r="69" spans="1:18" ht="11.25">
      <c r="A69" s="42"/>
      <c r="B69" s="38"/>
      <c r="C69" s="23"/>
      <c r="D69" s="23"/>
      <c r="E69" s="23"/>
      <c r="F69" s="23"/>
      <c r="G69" s="23"/>
      <c r="H69" s="24">
        <f>I69+J69+M69+P69</f>
        <v>60</v>
      </c>
      <c r="I69" s="23">
        <v>21</v>
      </c>
      <c r="J69" s="23">
        <v>25</v>
      </c>
      <c r="K69" s="23">
        <v>5</v>
      </c>
      <c r="L69" s="23">
        <v>3</v>
      </c>
      <c r="M69" s="23">
        <f>K69+L69</f>
        <v>8</v>
      </c>
      <c r="N69" s="23">
        <v>2</v>
      </c>
      <c r="O69" s="23">
        <v>4</v>
      </c>
      <c r="P69" s="25">
        <f>N69+O69</f>
        <v>6</v>
      </c>
      <c r="Q69" s="26">
        <f t="shared" si="5"/>
        <v>39</v>
      </c>
      <c r="R69" s="26">
        <v>7</v>
      </c>
    </row>
    <row r="70" spans="1:18" s="22" customFormat="1" ht="11.25">
      <c r="A70" s="44"/>
      <c r="B70" s="39"/>
      <c r="C70" s="27">
        <v>2183</v>
      </c>
      <c r="D70" s="27">
        <v>23295</v>
      </c>
      <c r="E70" s="27">
        <v>1248</v>
      </c>
      <c r="F70" s="27">
        <v>12383</v>
      </c>
      <c r="G70" s="27">
        <v>16</v>
      </c>
      <c r="H70" s="28">
        <f>I70+J70+M70+P70</f>
        <v>89</v>
      </c>
      <c r="I70" s="27">
        <v>11</v>
      </c>
      <c r="J70" s="27">
        <v>57</v>
      </c>
      <c r="K70" s="27">
        <v>6</v>
      </c>
      <c r="L70" s="27">
        <v>15</v>
      </c>
      <c r="M70" s="27">
        <f>K70+L70</f>
        <v>21</v>
      </c>
      <c r="N70" s="27">
        <v>0</v>
      </c>
      <c r="O70" s="27">
        <v>0</v>
      </c>
      <c r="P70" s="29">
        <f>N70+O70</f>
        <v>0</v>
      </c>
      <c r="Q70" s="30">
        <f t="shared" si="5"/>
        <v>78</v>
      </c>
      <c r="R70" s="30">
        <v>0</v>
      </c>
    </row>
    <row r="71" spans="1:18" ht="11.25">
      <c r="A71" s="42"/>
      <c r="B71" s="38"/>
      <c r="C71" s="23"/>
      <c r="D71" s="23"/>
      <c r="E71" s="23"/>
      <c r="F71" s="23"/>
      <c r="G71" s="23"/>
      <c r="H71" s="24">
        <f>I71+J71+M71+P71</f>
        <v>1900</v>
      </c>
      <c r="I71" s="23">
        <f aca="true" t="shared" si="6" ref="I71:L72">I69+I67+I65+I63+I45</f>
        <v>649</v>
      </c>
      <c r="J71" s="23">
        <f t="shared" si="6"/>
        <v>670</v>
      </c>
      <c r="K71" s="23">
        <f t="shared" si="6"/>
        <v>172</v>
      </c>
      <c r="L71" s="23">
        <f t="shared" si="6"/>
        <v>207</v>
      </c>
      <c r="M71" s="23">
        <f>K71+L71</f>
        <v>379</v>
      </c>
      <c r="N71" s="23">
        <f>N69+N67+N65+N63+N45</f>
        <v>39</v>
      </c>
      <c r="O71" s="23">
        <f>O69+O67+O65+O63+O45</f>
        <v>163</v>
      </c>
      <c r="P71" s="25">
        <f>N71+O71</f>
        <v>202</v>
      </c>
      <c r="Q71" s="26">
        <f>J71+M71+P71</f>
        <v>1251</v>
      </c>
      <c r="R71" s="26">
        <f>R69+R67+R65+R63+R45</f>
        <v>294</v>
      </c>
    </row>
    <row r="72" spans="1:18" s="22" customFormat="1" ht="11.25">
      <c r="A72" s="44"/>
      <c r="B72" s="39"/>
      <c r="C72" s="27">
        <f>C70+C68+C66+C64+C46</f>
        <v>43438</v>
      </c>
      <c r="D72" s="27">
        <f>D70+D68+D66+D64+D46</f>
        <v>480017</v>
      </c>
      <c r="E72" s="27">
        <f>E70+E68+E66+E64+E46</f>
        <v>20826</v>
      </c>
      <c r="F72" s="27">
        <f>F70+F68+F66+F64+F46</f>
        <v>243636</v>
      </c>
      <c r="G72" s="27">
        <f>G70+G68+G66+G64+G46</f>
        <v>260</v>
      </c>
      <c r="H72" s="28">
        <f>I72+J72+M72+P72</f>
        <v>4221</v>
      </c>
      <c r="I72" s="27">
        <f t="shared" si="6"/>
        <v>306</v>
      </c>
      <c r="J72" s="27">
        <f t="shared" si="6"/>
        <v>3445</v>
      </c>
      <c r="K72" s="27">
        <f t="shared" si="6"/>
        <v>285</v>
      </c>
      <c r="L72" s="27">
        <f t="shared" si="6"/>
        <v>174</v>
      </c>
      <c r="M72" s="27">
        <f>K72+L72</f>
        <v>459</v>
      </c>
      <c r="N72" s="27">
        <f>N70+N68+N66+N64+N46</f>
        <v>4</v>
      </c>
      <c r="O72" s="27">
        <f>O70+O68+O66+O64+O46</f>
        <v>7</v>
      </c>
      <c r="P72" s="29">
        <f>N72+O72</f>
        <v>11</v>
      </c>
      <c r="Q72" s="30">
        <f>J72+M72+P72</f>
        <v>3915</v>
      </c>
      <c r="R72" s="30">
        <f>R70+R68+R66+R64+R46</f>
        <v>9</v>
      </c>
    </row>
    <row r="73" spans="1:8" ht="11.25">
      <c r="A73" s="1" t="s">
        <v>11</v>
      </c>
      <c r="H73" s="1" t="s">
        <v>12</v>
      </c>
    </row>
    <row r="74" spans="1:8" ht="11.25">
      <c r="A74" s="1" t="s">
        <v>13</v>
      </c>
      <c r="H74" s="1" t="s">
        <v>14</v>
      </c>
    </row>
    <row r="75" ht="11.25">
      <c r="H75" s="1" t="s">
        <v>15</v>
      </c>
    </row>
    <row r="76" ht="11.25">
      <c r="H76" s="1" t="s">
        <v>16</v>
      </c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2008-06-18T07:49:21Z</dcterms:created>
  <dcterms:modified xsi:type="dcterms:W3CDTF">2011-05-22T03:32:03Z</dcterms:modified>
  <cp:category/>
  <cp:version/>
  <cp:contentType/>
  <cp:contentStatus/>
</cp:coreProperties>
</file>