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2.inside.mhlw.go.jp\課室領域2\11607000_職業安定局　雇用保険課\02_その他（庶務・201804以前のデータ等）\201804以前\数理係\数理末席\外付けHDDから待避\①年報・月報\年報\R2年報作成\2.確報版\☆分割\"/>
    </mc:Choice>
  </mc:AlternateContent>
  <bookViews>
    <workbookView xWindow="600" yWindow="30" windowWidth="19395" windowHeight="6930"/>
  </bookViews>
  <sheets>
    <sheet name="第8表（１）" sheetId="1" r:id="rId1"/>
    <sheet name="第8表（２）" sheetId="8" r:id="rId2"/>
    <sheet name="第8表（３）" sheetId="2" r:id="rId3"/>
    <sheet name="第8表（４）" sheetId="3" r:id="rId4"/>
    <sheet name="第8表（５）" sheetId="4" r:id="rId5"/>
    <sheet name="第8表（６）" sheetId="5" r:id="rId6"/>
    <sheet name="第8表（７）" sheetId="6" r:id="rId7"/>
    <sheet name="第8表（８）" sheetId="7" r:id="rId8"/>
  </sheets>
  <definedNames>
    <definedName name="_xlnm.Print_Area" localSheetId="0">'第8表（１）'!$A$1:$M$44</definedName>
    <definedName name="_xlnm.Print_Area" localSheetId="1">'第8表（２）'!$A$1:$M$38</definedName>
    <definedName name="_xlnm.Print_Area" localSheetId="2">'第8表（３）'!$A$1:$M$34</definedName>
    <definedName name="_xlnm.Print_Area" localSheetId="3">'第8表（４）'!$A$1:$J$37</definedName>
    <definedName name="_xlnm.Print_Area" localSheetId="4">'第8表（５）'!$A$1:$J$40</definedName>
    <definedName name="_xlnm.Print_Area" localSheetId="5">'第8表（６）'!$A$1:$J$36</definedName>
    <definedName name="_xlnm.Print_Area" localSheetId="6">'第8表（７）'!$A$1:$K$34</definedName>
    <definedName name="_xlnm.Print_Area" localSheetId="7">'第8表（８）'!$A$1:$J$12</definedName>
  </definedNames>
  <calcPr calcId="162913"/>
</workbook>
</file>

<file path=xl/calcChain.xml><?xml version="1.0" encoding="utf-8"?>
<calcChain xmlns="http://schemas.openxmlformats.org/spreadsheetml/2006/main">
  <c r="E26" i="6" l="1"/>
  <c r="C26" i="6"/>
  <c r="E15" i="6"/>
  <c r="C15" i="6"/>
  <c r="D11" i="6" l="1"/>
  <c r="C11" i="6"/>
  <c r="J8" i="7"/>
  <c r="H8" i="7"/>
  <c r="D8" i="7"/>
  <c r="B8" i="7"/>
  <c r="J7" i="7"/>
  <c r="H7" i="7"/>
  <c r="D7" i="7"/>
  <c r="B7" i="7"/>
  <c r="E7" i="8" l="1"/>
  <c r="F7" i="8"/>
  <c r="G7" i="8"/>
  <c r="F16" i="1" l="1"/>
  <c r="F15" i="1" s="1"/>
  <c r="G16" i="1"/>
  <c r="G15" i="1" s="1"/>
  <c r="F7" i="2"/>
  <c r="G7" i="2"/>
  <c r="E7" i="2" l="1"/>
  <c r="E16" i="1"/>
  <c r="E15" i="1" l="1"/>
</calcChain>
</file>

<file path=xl/sharedStrings.xml><?xml version="1.0" encoding="utf-8"?>
<sst xmlns="http://schemas.openxmlformats.org/spreadsheetml/2006/main" count="328" uniqueCount="100">
  <si>
    <t>第 8 表（1）　一 般 求 職 者 給 付 の 状 況</t>
    <rPh sb="0" eb="1">
      <t>ダイ</t>
    </rPh>
    <rPh sb="4" eb="5">
      <t>ヒョウ</t>
    </rPh>
    <rPh sb="9" eb="10">
      <t>イチ</t>
    </rPh>
    <rPh sb="11" eb="12">
      <t>ハン</t>
    </rPh>
    <rPh sb="13" eb="14">
      <t>モトム</t>
    </rPh>
    <rPh sb="15" eb="16">
      <t>ショク</t>
    </rPh>
    <rPh sb="17" eb="18">
      <t>シャ</t>
    </rPh>
    <rPh sb="19" eb="20">
      <t>キュウ</t>
    </rPh>
    <rPh sb="21" eb="22">
      <t>ツキ</t>
    </rPh>
    <rPh sb="25" eb="26">
      <t>ジョウ</t>
    </rPh>
    <rPh sb="27" eb="28">
      <t>キョウ</t>
    </rPh>
    <phoneticPr fontId="5"/>
  </si>
  <si>
    <t>項目</t>
    <rPh sb="0" eb="1">
      <t>コウ</t>
    </rPh>
    <rPh sb="1" eb="2">
      <t>メ</t>
    </rPh>
    <phoneticPr fontId="5"/>
  </si>
  <si>
    <t>計</t>
    <rPh sb="0" eb="1">
      <t>ケイ</t>
    </rPh>
    <phoneticPr fontId="5"/>
  </si>
  <si>
    <t>男</t>
    <rPh sb="0" eb="1">
      <t>オトコ</t>
    </rPh>
    <phoneticPr fontId="5"/>
  </si>
  <si>
    <t>女</t>
    <rPh sb="0" eb="1">
      <t>オンナ</t>
    </rPh>
    <phoneticPr fontId="5"/>
  </si>
  <si>
    <t>　受給資格決定件数</t>
    <rPh sb="1" eb="3">
      <t>ジュキュウ</t>
    </rPh>
    <rPh sb="3" eb="5">
      <t>シカク</t>
    </rPh>
    <rPh sb="5" eb="7">
      <t>ケッテイ</t>
    </rPh>
    <rPh sb="7" eb="9">
      <t>ケンスウ</t>
    </rPh>
    <phoneticPr fontId="5"/>
  </si>
  <si>
    <t>　受給者実人員（基本手当）</t>
    <rPh sb="1" eb="4">
      <t>ジュキュウシャ</t>
    </rPh>
    <rPh sb="4" eb="7">
      <t>ジツジンイン</t>
    </rPh>
    <rPh sb="8" eb="10">
      <t>キホン</t>
    </rPh>
    <rPh sb="10" eb="12">
      <t>テアテ</t>
    </rPh>
    <phoneticPr fontId="5"/>
  </si>
  <si>
    <t>　基本手当基本分</t>
    <rPh sb="1" eb="3">
      <t>キホン</t>
    </rPh>
    <rPh sb="3" eb="5">
      <t>テアテ</t>
    </rPh>
    <rPh sb="5" eb="8">
      <t>キホンブン</t>
    </rPh>
    <phoneticPr fontId="5"/>
  </si>
  <si>
    <t>　一般求職者給付支給総額</t>
    <rPh sb="1" eb="3">
      <t>イッパン</t>
    </rPh>
    <rPh sb="3" eb="6">
      <t>キュウショクシャ</t>
    </rPh>
    <rPh sb="6" eb="8">
      <t>キュウフ</t>
    </rPh>
    <rPh sb="8" eb="10">
      <t>シキュウ</t>
    </rPh>
    <rPh sb="10" eb="12">
      <t>ソウガク</t>
    </rPh>
    <phoneticPr fontId="5"/>
  </si>
  <si>
    <t>　基本手当支給総額</t>
    <rPh sb="1" eb="3">
      <t>キホン</t>
    </rPh>
    <rPh sb="3" eb="5">
      <t>テアテ</t>
    </rPh>
    <rPh sb="5" eb="7">
      <t>シキュウ</t>
    </rPh>
    <rPh sb="7" eb="9">
      <t>ソウガク</t>
    </rPh>
    <phoneticPr fontId="5"/>
  </si>
  <si>
    <t>〔基本手当基本分〕</t>
    <rPh sb="1" eb="3">
      <t>キホン</t>
    </rPh>
    <rPh sb="3" eb="5">
      <t>テアテ</t>
    </rPh>
    <rPh sb="5" eb="8">
      <t>キホンブン</t>
    </rPh>
    <phoneticPr fontId="5"/>
  </si>
  <si>
    <t>（単位：人）</t>
    <rPh sb="1" eb="3">
      <t>タンイ</t>
    </rPh>
    <rPh sb="4" eb="5">
      <t>ニン</t>
    </rPh>
    <phoneticPr fontId="5"/>
  </si>
  <si>
    <t>　①　初回受給者数</t>
    <rPh sb="3" eb="5">
      <t>ショカイ</t>
    </rPh>
    <rPh sb="5" eb="8">
      <t>ジュキュウシャ</t>
    </rPh>
    <rPh sb="8" eb="9">
      <t>スウ</t>
    </rPh>
    <phoneticPr fontId="5"/>
  </si>
  <si>
    <t>　②　受給者実人員</t>
    <rPh sb="3" eb="6">
      <t>ジュキュウシャ</t>
    </rPh>
    <rPh sb="6" eb="9">
      <t>ジツジンイン</t>
    </rPh>
    <phoneticPr fontId="5"/>
  </si>
  <si>
    <t>　③　支給終了者数</t>
    <rPh sb="3" eb="5">
      <t>シキュウ</t>
    </rPh>
    <rPh sb="5" eb="8">
      <t>シュウリョウシャ</t>
    </rPh>
    <rPh sb="8" eb="9">
      <t>スウ</t>
    </rPh>
    <phoneticPr fontId="5"/>
  </si>
  <si>
    <t>　年齢区分</t>
    <phoneticPr fontId="5"/>
  </si>
  <si>
    <t>女</t>
  </si>
  <si>
    <t>男</t>
  </si>
  <si>
    <t>　計</t>
    <rPh sb="1" eb="2">
      <t>ケイ</t>
    </rPh>
    <phoneticPr fontId="5"/>
  </si>
  <si>
    <t>　特定受給資格者</t>
    <rPh sb="1" eb="3">
      <t>トクテイ</t>
    </rPh>
    <rPh sb="3" eb="5">
      <t>ジュキュウ</t>
    </rPh>
    <rPh sb="5" eb="8">
      <t>シカクシャ</t>
    </rPh>
    <phoneticPr fontId="5"/>
  </si>
  <si>
    <t>　２９歳以下</t>
    <phoneticPr fontId="5"/>
  </si>
  <si>
    <t>　３０～４４歳</t>
    <phoneticPr fontId="5"/>
  </si>
  <si>
    <t>　４５～５９歳</t>
    <phoneticPr fontId="5"/>
  </si>
  <si>
    <t>　６０～６４歳</t>
    <phoneticPr fontId="5"/>
  </si>
  <si>
    <t>［注］『支給金額』は、業務統計値である。</t>
    <rPh sb="1" eb="2">
      <t>チュウ</t>
    </rPh>
    <rPh sb="11" eb="13">
      <t>ギョウム</t>
    </rPh>
    <rPh sb="13" eb="16">
      <t>トウケイチ</t>
    </rPh>
    <phoneticPr fontId="5"/>
  </si>
  <si>
    <t>第 8 表（3）　一 般 求 職 者 給 付 の 状 況</t>
    <rPh sb="0" eb="1">
      <t>ダイ</t>
    </rPh>
    <rPh sb="4" eb="5">
      <t>ヒョウ</t>
    </rPh>
    <rPh sb="9" eb="10">
      <t>イチ</t>
    </rPh>
    <rPh sb="11" eb="12">
      <t>ハン</t>
    </rPh>
    <rPh sb="13" eb="14">
      <t>モトム</t>
    </rPh>
    <rPh sb="15" eb="16">
      <t>ショク</t>
    </rPh>
    <rPh sb="17" eb="18">
      <t>シャ</t>
    </rPh>
    <rPh sb="19" eb="20">
      <t>キュウ</t>
    </rPh>
    <rPh sb="21" eb="22">
      <t>ツキ</t>
    </rPh>
    <rPh sb="25" eb="26">
      <t>ジョウ</t>
    </rPh>
    <rPh sb="27" eb="28">
      <t>キョウ</t>
    </rPh>
    <phoneticPr fontId="5"/>
  </si>
  <si>
    <t>　　　　項　　目</t>
    <phoneticPr fontId="5"/>
  </si>
  <si>
    <t>　特定理由離職者</t>
    <rPh sb="1" eb="3">
      <t>トクテイ</t>
    </rPh>
    <rPh sb="3" eb="5">
      <t>リユウ</t>
    </rPh>
    <rPh sb="5" eb="8">
      <t>リショクシャ</t>
    </rPh>
    <phoneticPr fontId="5"/>
  </si>
  <si>
    <t>　２９歳以下</t>
    <phoneticPr fontId="5"/>
  </si>
  <si>
    <t>　３０～４４歳</t>
    <phoneticPr fontId="5"/>
  </si>
  <si>
    <t>　４５～５９歳</t>
    <phoneticPr fontId="5"/>
  </si>
  <si>
    <t>　６０～６４歳</t>
    <phoneticPr fontId="5"/>
  </si>
  <si>
    <t>第 8 表（4）　一 般 求 職 者 給 付 の 状 況</t>
    <rPh sb="0" eb="1">
      <t>ダイ</t>
    </rPh>
    <rPh sb="4" eb="5">
      <t>ヒョウ</t>
    </rPh>
    <rPh sb="9" eb="10">
      <t>イチ</t>
    </rPh>
    <rPh sb="11" eb="12">
      <t>ハン</t>
    </rPh>
    <rPh sb="13" eb="14">
      <t>モトム</t>
    </rPh>
    <rPh sb="15" eb="16">
      <t>ショク</t>
    </rPh>
    <rPh sb="17" eb="18">
      <t>シャ</t>
    </rPh>
    <rPh sb="19" eb="20">
      <t>キュウ</t>
    </rPh>
    <rPh sb="21" eb="22">
      <t>ツキ</t>
    </rPh>
    <rPh sb="25" eb="26">
      <t>ジョウ</t>
    </rPh>
    <rPh sb="27" eb="28">
      <t>キョウ</t>
    </rPh>
    <phoneticPr fontId="5"/>
  </si>
  <si>
    <t>　　　　項　　目</t>
    <phoneticPr fontId="5"/>
  </si>
  <si>
    <t>　①　給付延日数</t>
    <rPh sb="3" eb="5">
      <t>キュウフ</t>
    </rPh>
    <rPh sb="5" eb="6">
      <t>ノ</t>
    </rPh>
    <rPh sb="6" eb="8">
      <t>ニッスウ</t>
    </rPh>
    <phoneticPr fontId="5"/>
  </si>
  <si>
    <t>　②　支給金額</t>
    <rPh sb="3" eb="5">
      <t>シキュウ</t>
    </rPh>
    <rPh sb="5" eb="7">
      <t>キンガク</t>
    </rPh>
    <phoneticPr fontId="5"/>
  </si>
  <si>
    <t>　年齢区分</t>
    <phoneticPr fontId="5"/>
  </si>
  <si>
    <t>（注）『支給金額』は、業務統計値である。</t>
    <rPh sb="1" eb="2">
      <t>チュウ</t>
    </rPh>
    <rPh sb="4" eb="6">
      <t>シキュウ</t>
    </rPh>
    <rPh sb="6" eb="8">
      <t>キンガク</t>
    </rPh>
    <rPh sb="11" eb="13">
      <t>ギョウム</t>
    </rPh>
    <rPh sb="13" eb="16">
      <t>トウケイチ</t>
    </rPh>
    <phoneticPr fontId="5"/>
  </si>
  <si>
    <t>第 8 表（5）　一 般 求 職 者 給 付 の 状 況</t>
    <rPh sb="0" eb="1">
      <t>ダイ</t>
    </rPh>
    <rPh sb="4" eb="5">
      <t>ヒョウ</t>
    </rPh>
    <rPh sb="9" eb="10">
      <t>イチ</t>
    </rPh>
    <rPh sb="11" eb="12">
      <t>ハン</t>
    </rPh>
    <rPh sb="13" eb="14">
      <t>モトム</t>
    </rPh>
    <rPh sb="15" eb="16">
      <t>ショク</t>
    </rPh>
    <rPh sb="17" eb="18">
      <t>シャ</t>
    </rPh>
    <rPh sb="19" eb="20">
      <t>キュウ</t>
    </rPh>
    <rPh sb="21" eb="22">
      <t>ツキ</t>
    </rPh>
    <rPh sb="25" eb="26">
      <t>ジョウ</t>
    </rPh>
    <rPh sb="27" eb="28">
      <t>キョウ</t>
    </rPh>
    <phoneticPr fontId="5"/>
  </si>
  <si>
    <t>　　　　項　　目</t>
    <phoneticPr fontId="5"/>
  </si>
  <si>
    <t>　年齢区分</t>
    <phoneticPr fontId="5"/>
  </si>
  <si>
    <t>　特定以外受給資格者</t>
    <rPh sb="1" eb="3">
      <t>トクテイ</t>
    </rPh>
    <rPh sb="3" eb="5">
      <t>イガイ</t>
    </rPh>
    <rPh sb="5" eb="7">
      <t>ジュキュウ</t>
    </rPh>
    <rPh sb="7" eb="10">
      <t>シカクシャ</t>
    </rPh>
    <phoneticPr fontId="5"/>
  </si>
  <si>
    <t>第 8 表（6）　一 般 求 職 者 給 付 の 状 況</t>
    <rPh sb="0" eb="1">
      <t>ダイ</t>
    </rPh>
    <rPh sb="4" eb="5">
      <t>ヒョウ</t>
    </rPh>
    <rPh sb="9" eb="10">
      <t>イチ</t>
    </rPh>
    <rPh sb="11" eb="12">
      <t>ハン</t>
    </rPh>
    <rPh sb="13" eb="14">
      <t>モトム</t>
    </rPh>
    <rPh sb="15" eb="16">
      <t>ショク</t>
    </rPh>
    <rPh sb="17" eb="18">
      <t>シャ</t>
    </rPh>
    <rPh sb="19" eb="20">
      <t>キュウ</t>
    </rPh>
    <rPh sb="21" eb="22">
      <t>ツキ</t>
    </rPh>
    <rPh sb="25" eb="26">
      <t>ジョウ</t>
    </rPh>
    <rPh sb="27" eb="28">
      <t>キョウ</t>
    </rPh>
    <phoneticPr fontId="5"/>
  </si>
  <si>
    <t>　区　分</t>
    <phoneticPr fontId="5"/>
  </si>
  <si>
    <t>　⑤　管内離職者数</t>
    <rPh sb="3" eb="5">
      <t>カンナイ</t>
    </rPh>
    <rPh sb="5" eb="8">
      <t>リショクシャ</t>
    </rPh>
    <rPh sb="8" eb="9">
      <t>スウ</t>
    </rPh>
    <phoneticPr fontId="5"/>
  </si>
  <si>
    <t>　　　　項　目</t>
    <rPh sb="4" eb="5">
      <t>コウ</t>
    </rPh>
    <rPh sb="6" eb="7">
      <t>メ</t>
    </rPh>
    <phoneticPr fontId="5"/>
  </si>
  <si>
    <t>〔基本手当所定給付日数分初回受給者のうち管内事業所離職者数〕</t>
    <rPh sb="1" eb="3">
      <t>キホン</t>
    </rPh>
    <rPh sb="3" eb="5">
      <t>テアテ</t>
    </rPh>
    <rPh sb="5" eb="7">
      <t>ショテイ</t>
    </rPh>
    <rPh sb="7" eb="9">
      <t>キュウフ</t>
    </rPh>
    <rPh sb="9" eb="12">
      <t>ニッスウブン</t>
    </rPh>
    <rPh sb="12" eb="14">
      <t>ショカイ</t>
    </rPh>
    <rPh sb="14" eb="17">
      <t>ジュキュウシャ</t>
    </rPh>
    <rPh sb="20" eb="22">
      <t>カンナイ</t>
    </rPh>
    <rPh sb="22" eb="25">
      <t>ジギョウショ</t>
    </rPh>
    <rPh sb="25" eb="28">
      <t>リショクシャ</t>
    </rPh>
    <rPh sb="28" eb="29">
      <t>スウ</t>
    </rPh>
    <phoneticPr fontId="5"/>
  </si>
  <si>
    <t>　特例訓練分</t>
    <rPh sb="1" eb="3">
      <t>トクレイ</t>
    </rPh>
    <rPh sb="3" eb="5">
      <t>クンレン</t>
    </rPh>
    <rPh sb="5" eb="6">
      <t>ブン</t>
    </rPh>
    <phoneticPr fontId="5"/>
  </si>
  <si>
    <t>　全国延長給付</t>
    <rPh sb="1" eb="3">
      <t>ゼンコク</t>
    </rPh>
    <rPh sb="3" eb="5">
      <t>エンチョウ</t>
    </rPh>
    <rPh sb="5" eb="7">
      <t>キュウフ</t>
    </rPh>
    <phoneticPr fontId="5"/>
  </si>
  <si>
    <t>　広域延長給付</t>
    <rPh sb="1" eb="3">
      <t>コウイキ</t>
    </rPh>
    <rPh sb="3" eb="5">
      <t>エンチョウ</t>
    </rPh>
    <rPh sb="5" eb="7">
      <t>キュウフ</t>
    </rPh>
    <phoneticPr fontId="5"/>
  </si>
  <si>
    <t>　終了後手当</t>
    <rPh sb="1" eb="4">
      <t>シュウリョウゴ</t>
    </rPh>
    <rPh sb="4" eb="6">
      <t>テアテ</t>
    </rPh>
    <phoneticPr fontId="5"/>
  </si>
  <si>
    <t>　待期手当</t>
    <rPh sb="1" eb="3">
      <t>タイキ</t>
    </rPh>
    <rPh sb="3" eb="5">
      <t>テアテ</t>
    </rPh>
    <phoneticPr fontId="5"/>
  </si>
  <si>
    <t>　訓練延長給付</t>
    <rPh sb="1" eb="3">
      <t>クンレン</t>
    </rPh>
    <rPh sb="3" eb="5">
      <t>エンチョウ</t>
    </rPh>
    <rPh sb="5" eb="7">
      <t>キュウフ</t>
    </rPh>
    <phoneticPr fontId="5"/>
  </si>
  <si>
    <t>　④　支給金額</t>
    <rPh sb="3" eb="5">
      <t>シキュウ</t>
    </rPh>
    <rPh sb="5" eb="7">
      <t>キンガク</t>
    </rPh>
    <phoneticPr fontId="5"/>
  </si>
  <si>
    <t>〔基本手当延長分、特例訓練分〕</t>
    <rPh sb="1" eb="3">
      <t>キホン</t>
    </rPh>
    <rPh sb="3" eb="5">
      <t>テアテ</t>
    </rPh>
    <rPh sb="5" eb="7">
      <t>エンチョウ</t>
    </rPh>
    <rPh sb="7" eb="8">
      <t>ブン</t>
    </rPh>
    <rPh sb="9" eb="11">
      <t>トクレイ</t>
    </rPh>
    <rPh sb="11" eb="13">
      <t>クンレン</t>
    </rPh>
    <rPh sb="13" eb="14">
      <t>ブン</t>
    </rPh>
    <phoneticPr fontId="5"/>
  </si>
  <si>
    <t>第 8 表（7）　一 般 求 職 者 給 付 の 状 況</t>
    <rPh sb="0" eb="1">
      <t>ダイ</t>
    </rPh>
    <rPh sb="4" eb="5">
      <t>ヒョウ</t>
    </rPh>
    <rPh sb="9" eb="10">
      <t>イチ</t>
    </rPh>
    <rPh sb="11" eb="12">
      <t>ハン</t>
    </rPh>
    <rPh sb="13" eb="14">
      <t>モトム</t>
    </rPh>
    <rPh sb="15" eb="16">
      <t>ショク</t>
    </rPh>
    <rPh sb="17" eb="18">
      <t>シャ</t>
    </rPh>
    <rPh sb="19" eb="20">
      <t>キュウ</t>
    </rPh>
    <rPh sb="21" eb="22">
      <t>ツキ</t>
    </rPh>
    <rPh sb="25" eb="26">
      <t>ジョウ</t>
    </rPh>
    <rPh sb="27" eb="28">
      <t>キョウ</t>
    </rPh>
    <phoneticPr fontId="5"/>
  </si>
  <si>
    <t>　傷病手当</t>
    <rPh sb="1" eb="3">
      <t>ショウビョウ</t>
    </rPh>
    <rPh sb="3" eb="5">
      <t>テアテ</t>
    </rPh>
    <phoneticPr fontId="5"/>
  </si>
  <si>
    <t>　寄宿手当</t>
    <rPh sb="1" eb="3">
      <t>キシュク</t>
    </rPh>
    <rPh sb="3" eb="5">
      <t>テアテ</t>
    </rPh>
    <phoneticPr fontId="5"/>
  </si>
  <si>
    <t>　通所手当</t>
    <rPh sb="1" eb="3">
      <t>ツウショ</t>
    </rPh>
    <rPh sb="3" eb="5">
      <t>テアテ</t>
    </rPh>
    <phoneticPr fontId="5"/>
  </si>
  <si>
    <t>　受講手当</t>
    <rPh sb="1" eb="3">
      <t>ジュコウ</t>
    </rPh>
    <rPh sb="3" eb="5">
      <t>テアテ</t>
    </rPh>
    <phoneticPr fontId="5"/>
  </si>
  <si>
    <t>　③　支給金額</t>
    <phoneticPr fontId="5"/>
  </si>
  <si>
    <t>　　　　　　　　　項　目</t>
    <rPh sb="9" eb="10">
      <t>コウ</t>
    </rPh>
    <rPh sb="11" eb="12">
      <t>メ</t>
    </rPh>
    <phoneticPr fontId="5"/>
  </si>
  <si>
    <t>〔技能習得手当等〕</t>
    <rPh sb="1" eb="3">
      <t>ギノウ</t>
    </rPh>
    <rPh sb="3" eb="5">
      <t>シュウトク</t>
    </rPh>
    <rPh sb="5" eb="7">
      <t>テアテ</t>
    </rPh>
    <rPh sb="7" eb="8">
      <t>トウ</t>
    </rPh>
    <phoneticPr fontId="5"/>
  </si>
  <si>
    <t>第 8 表（8）　一 般 求 職 者 給 付 の 状 況</t>
    <rPh sb="0" eb="1">
      <t>ダイ</t>
    </rPh>
    <rPh sb="4" eb="5">
      <t>ヒョウ</t>
    </rPh>
    <rPh sb="9" eb="10">
      <t>イチ</t>
    </rPh>
    <rPh sb="11" eb="12">
      <t>ハン</t>
    </rPh>
    <rPh sb="13" eb="14">
      <t>モトム</t>
    </rPh>
    <rPh sb="15" eb="16">
      <t>ショク</t>
    </rPh>
    <rPh sb="17" eb="18">
      <t>シャ</t>
    </rPh>
    <rPh sb="19" eb="20">
      <t>キュウ</t>
    </rPh>
    <rPh sb="21" eb="22">
      <t>ツキ</t>
    </rPh>
    <rPh sb="25" eb="26">
      <t>ジョウ</t>
    </rPh>
    <rPh sb="27" eb="28">
      <t>キョウ</t>
    </rPh>
    <phoneticPr fontId="5"/>
  </si>
  <si>
    <t>　６０～６４歳</t>
    <phoneticPr fontId="5"/>
  </si>
  <si>
    <t>　４５～５９歳</t>
    <phoneticPr fontId="5"/>
  </si>
  <si>
    <t>　３０～４４歳</t>
    <phoneticPr fontId="5"/>
  </si>
  <si>
    <t>　２９歳以下</t>
    <phoneticPr fontId="5"/>
  </si>
  <si>
    <t>　年齢区分</t>
    <phoneticPr fontId="5"/>
  </si>
  <si>
    <t>　　　　項　　目</t>
    <phoneticPr fontId="5"/>
  </si>
  <si>
    <t>第 8 表（2）　一 般 求 職 者 給 付 の 状 況</t>
    <rPh sb="0" eb="1">
      <t>ダイ</t>
    </rPh>
    <rPh sb="4" eb="5">
      <t>ヒョウ</t>
    </rPh>
    <rPh sb="9" eb="10">
      <t>イチ</t>
    </rPh>
    <rPh sb="11" eb="12">
      <t>ハン</t>
    </rPh>
    <rPh sb="13" eb="14">
      <t>モトム</t>
    </rPh>
    <rPh sb="15" eb="16">
      <t>ショク</t>
    </rPh>
    <rPh sb="17" eb="18">
      <t>シャ</t>
    </rPh>
    <rPh sb="19" eb="20">
      <t>キュウ</t>
    </rPh>
    <rPh sb="21" eb="22">
      <t>ツキ</t>
    </rPh>
    <rPh sb="25" eb="26">
      <t>ジョウ</t>
    </rPh>
    <rPh sb="27" eb="28">
      <t>キョウ</t>
    </rPh>
    <phoneticPr fontId="5"/>
  </si>
  <si>
    <t>被保険者期間１年未満（　９０日）</t>
  </si>
  <si>
    <t>　　　　　　１～４年（　９０日）</t>
  </si>
  <si>
    <t>　　　　　　１～４年（１２０日）</t>
  </si>
  <si>
    <t>　　　　　　１～４年（１５０日）</t>
  </si>
  <si>
    <t>　　　　　　５～９年（１８０日）</t>
  </si>
  <si>
    <t>　　　　１０～１９年（２１０日）</t>
  </si>
  <si>
    <t>　　　　１０～１９年（２４０日）</t>
  </si>
  <si>
    <t>　　　　　２０年以上（２４０日）</t>
  </si>
  <si>
    <t>　　　　　２０年以上（２７０日）</t>
  </si>
  <si>
    <t>　　　　　　５～９年（１２０日）</t>
  </si>
  <si>
    <t>　　　　　１０年以上（１８０日）</t>
  </si>
  <si>
    <t>　　　　　　１～４年（１８０日）</t>
  </si>
  <si>
    <t>　　　　　　５～９年（２４０日）</t>
  </si>
  <si>
    <t>　　　　１０～１９年（２７０日）</t>
  </si>
  <si>
    <t>　　　　　２０年以上（３３０日）</t>
  </si>
  <si>
    <t>　　　　　　５～９年（　９０日）</t>
  </si>
  <si>
    <t>　　　　　１０年以上（１２０日）</t>
  </si>
  <si>
    <t>就職困難者　１年未満（１５０日）</t>
  </si>
  <si>
    <t>就職困難者　１年以上（３００日）</t>
  </si>
  <si>
    <t>　　　　１０～１９年（１２０日）</t>
  </si>
  <si>
    <t>　　　　　２０年以上（１５０日）</t>
  </si>
  <si>
    <t>就職困難者　１年以上（３６０日）</t>
  </si>
  <si>
    <t xml:space="preserve">  地域延長給付</t>
  </si>
  <si>
    <t xml:space="preserve">  地域延長給付</t>
    <phoneticPr fontId="4"/>
  </si>
  <si>
    <t>　個別延長給付</t>
    <rPh sb="1" eb="3">
      <t>コベツ</t>
    </rPh>
    <rPh sb="3" eb="5">
      <t>エンチョウ</t>
    </rPh>
    <rPh sb="5" eb="7">
      <t>キュウフ</t>
    </rPh>
    <phoneticPr fontId="5"/>
  </si>
  <si>
    <t>令和２年度（単位：件、人、円）</t>
    <rPh sb="0" eb="2">
      <t>レイワ</t>
    </rPh>
    <rPh sb="3" eb="5">
      <t>ネンド</t>
    </rPh>
    <rPh sb="6" eb="8">
      <t>タンイ</t>
    </rPh>
    <rPh sb="9" eb="10">
      <t>ケン</t>
    </rPh>
    <rPh sb="11" eb="12">
      <t>ニン</t>
    </rPh>
    <rPh sb="13" eb="14">
      <t>エン</t>
    </rPh>
    <phoneticPr fontId="4"/>
  </si>
  <si>
    <t>令和２年度（単位：人）</t>
    <rPh sb="0" eb="2">
      <t>レイワ</t>
    </rPh>
    <rPh sb="3" eb="5">
      <t>ネンド</t>
    </rPh>
    <rPh sb="6" eb="8">
      <t>タンイ</t>
    </rPh>
    <rPh sb="9" eb="10">
      <t>ニン</t>
    </rPh>
    <phoneticPr fontId="4"/>
  </si>
  <si>
    <t>令和２年度（単位：日、円）</t>
    <rPh sb="0" eb="2">
      <t>レイワ</t>
    </rPh>
    <rPh sb="3" eb="5">
      <t>ネンド</t>
    </rPh>
    <rPh sb="6" eb="8">
      <t>タンイ</t>
    </rPh>
    <rPh sb="9" eb="10">
      <t>ニチ</t>
    </rPh>
    <rPh sb="11" eb="12">
      <t>エン</t>
    </rPh>
    <phoneticPr fontId="4"/>
  </si>
  <si>
    <t>令和２年度（単位：人、円）</t>
    <rPh sb="0" eb="2">
      <t>レイワ</t>
    </rPh>
    <rPh sb="3" eb="5">
      <t>ネンド</t>
    </rPh>
    <rPh sb="6" eb="8">
      <t>タンイ</t>
    </rPh>
    <rPh sb="9" eb="10">
      <t>ニン</t>
    </rPh>
    <rPh sb="11" eb="12">
      <t>エン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</si>
</sst>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△ &quot;#,##0"/>
    <numFmt numFmtId="177" formatCode="&quot;平成&quot;General&quot;年度（単位：件、人、円）&quot;"/>
    <numFmt numFmtId="178" formatCode="#,##0&quot; &quot;;&quot;△ &quot;#,##0"/>
    <numFmt numFmtId="179" formatCode="&quot;平成&quot;General&quot;年度（単位：人）&quot;"/>
    <numFmt numFmtId="180" formatCode="&quot;平成&quot;General&quot;年度（単位：日、円）&quot;"/>
    <numFmt numFmtId="181" formatCode="&quot;平成&quot;General&quot;年度（単位：人、円）&quot;"/>
  </numFmts>
  <fonts count="13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8"/>
      <color theme="1"/>
      <name val="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明朝"/>
      <family val="1"/>
      <charset val="128"/>
    </font>
    <font>
      <sz val="14"/>
      <color theme="1"/>
      <name val="明朝"/>
      <family val="1"/>
      <charset val="128"/>
    </font>
    <font>
      <sz val="16"/>
      <color theme="1"/>
      <name val="明朝"/>
      <family val="1"/>
      <charset val="128"/>
    </font>
    <font>
      <sz val="10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0">
    <xf numFmtId="0" fontId="0" fillId="0" borderId="0">
      <alignment vertical="center"/>
    </xf>
    <xf numFmtId="0" fontId="2" fillId="0" borderId="0">
      <alignment vertical="center"/>
    </xf>
    <xf numFmtId="38" fontId="10" fillId="0" borderId="0" applyFont="0" applyFill="0" applyBorder="0" applyAlignment="0" applyProtection="0"/>
    <xf numFmtId="38" fontId="10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0" fontId="1" fillId="0" borderId="0">
      <alignment vertical="center"/>
    </xf>
    <xf numFmtId="0" fontId="2" fillId="0" borderId="0">
      <alignment vertical="center"/>
    </xf>
    <xf numFmtId="0" fontId="10" fillId="0" borderId="0"/>
    <xf numFmtId="0" fontId="10" fillId="0" borderId="0"/>
    <xf numFmtId="0" fontId="11" fillId="0" borderId="0">
      <alignment vertical="center"/>
    </xf>
    <xf numFmtId="0" fontId="2" fillId="0" borderId="0"/>
    <xf numFmtId="0" fontId="10" fillId="0" borderId="0"/>
    <xf numFmtId="0" fontId="2" fillId="0" borderId="0"/>
    <xf numFmtId="0" fontId="11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150">
    <xf numFmtId="0" fontId="0" fillId="0" borderId="0" xfId="0">
      <alignment vertical="center"/>
    </xf>
    <xf numFmtId="176" fontId="6" fillId="0" borderId="0" xfId="1" applyNumberFormat="1" applyFont="1" applyFill="1">
      <alignment vertical="center"/>
    </xf>
    <xf numFmtId="176" fontId="7" fillId="0" borderId="0" xfId="1" applyNumberFormat="1" applyFont="1" applyFill="1" applyAlignment="1">
      <alignment horizontal="center" vertical="center"/>
    </xf>
    <xf numFmtId="176" fontId="7" fillId="0" borderId="0" xfId="1" applyNumberFormat="1" applyFont="1" applyFill="1" applyBorder="1" applyAlignment="1">
      <alignment horizontal="center" vertical="center"/>
    </xf>
    <xf numFmtId="176" fontId="6" fillId="0" borderId="0" xfId="1" applyNumberFormat="1" applyFont="1" applyFill="1" applyBorder="1" applyAlignment="1">
      <alignment horizontal="center" vertical="center"/>
    </xf>
    <xf numFmtId="176" fontId="6" fillId="0" borderId="8" xfId="1" applyNumberFormat="1" applyFont="1" applyFill="1" applyBorder="1" applyAlignment="1">
      <alignment horizontal="center" vertical="center"/>
    </xf>
    <xf numFmtId="176" fontId="6" fillId="0" borderId="7" xfId="1" applyNumberFormat="1" applyFont="1" applyFill="1" applyBorder="1" applyAlignment="1">
      <alignment vertical="center"/>
    </xf>
    <xf numFmtId="176" fontId="6" fillId="0" borderId="10" xfId="1" applyNumberFormat="1" applyFont="1" applyFill="1" applyBorder="1" applyAlignment="1">
      <alignment horizontal="center" vertical="center"/>
    </xf>
    <xf numFmtId="178" fontId="6" fillId="0" borderId="7" xfId="1" applyNumberFormat="1" applyFont="1" applyFill="1" applyBorder="1" applyAlignment="1">
      <alignment vertical="center"/>
    </xf>
    <xf numFmtId="178" fontId="6" fillId="0" borderId="11" xfId="1" applyNumberFormat="1" applyFont="1" applyFill="1" applyBorder="1" applyAlignment="1">
      <alignment vertical="center"/>
    </xf>
    <xf numFmtId="176" fontId="6" fillId="0" borderId="2" xfId="1" applyNumberFormat="1" applyFont="1" applyFill="1" applyBorder="1" applyAlignment="1">
      <alignment vertical="center"/>
    </xf>
    <xf numFmtId="176" fontId="6" fillId="0" borderId="5" xfId="1" applyNumberFormat="1" applyFont="1" applyFill="1" applyBorder="1" applyAlignment="1">
      <alignment vertical="center"/>
    </xf>
    <xf numFmtId="178" fontId="6" fillId="0" borderId="8" xfId="1" applyNumberFormat="1" applyFont="1" applyFill="1" applyBorder="1" applyAlignment="1">
      <alignment vertical="center"/>
    </xf>
    <xf numFmtId="176" fontId="6" fillId="0" borderId="12" xfId="1" applyNumberFormat="1" applyFont="1" applyFill="1" applyBorder="1" applyAlignment="1">
      <alignment vertical="center"/>
    </xf>
    <xf numFmtId="176" fontId="6" fillId="0" borderId="13" xfId="1" applyNumberFormat="1" applyFont="1" applyFill="1" applyBorder="1" applyAlignment="1">
      <alignment horizontal="center" vertical="center"/>
    </xf>
    <xf numFmtId="178" fontId="6" fillId="0" borderId="14" xfId="1" applyNumberFormat="1" applyFont="1" applyFill="1" applyBorder="1" applyAlignment="1">
      <alignment vertical="center"/>
    </xf>
    <xf numFmtId="176" fontId="7" fillId="0" borderId="0" xfId="1" applyNumberFormat="1" applyFont="1" applyFill="1" applyAlignment="1">
      <alignment vertical="center"/>
    </xf>
    <xf numFmtId="176" fontId="6" fillId="0" borderId="0" xfId="1" applyNumberFormat="1" applyFont="1" applyFill="1" applyBorder="1">
      <alignment vertical="center"/>
    </xf>
    <xf numFmtId="49" fontId="6" fillId="0" borderId="0" xfId="1" applyNumberFormat="1" applyFont="1" applyFill="1" applyBorder="1" applyAlignment="1">
      <alignment horizontal="right" vertical="top"/>
    </xf>
    <xf numFmtId="176" fontId="6" fillId="0" borderId="3" xfId="1" applyNumberFormat="1" applyFont="1" applyFill="1" applyBorder="1" applyAlignment="1">
      <alignment vertical="center"/>
    </xf>
    <xf numFmtId="176" fontId="6" fillId="0" borderId="2" xfId="1" applyNumberFormat="1" applyFont="1" applyFill="1" applyBorder="1">
      <alignment vertical="center"/>
    </xf>
    <xf numFmtId="176" fontId="6" fillId="0" borderId="3" xfId="1" applyNumberFormat="1" applyFont="1" applyFill="1" applyBorder="1">
      <alignment vertical="center"/>
    </xf>
    <xf numFmtId="176" fontId="6" fillId="0" borderId="4" xfId="1" applyNumberFormat="1" applyFont="1" applyFill="1" applyBorder="1">
      <alignment vertical="center"/>
    </xf>
    <xf numFmtId="176" fontId="6" fillId="0" borderId="10" xfId="1" applyNumberFormat="1" applyFont="1" applyFill="1" applyBorder="1">
      <alignment vertical="center"/>
    </xf>
    <xf numFmtId="176" fontId="6" fillId="0" borderId="9" xfId="1" applyNumberFormat="1" applyFont="1" applyFill="1" applyBorder="1">
      <alignment vertical="center"/>
    </xf>
    <xf numFmtId="176" fontId="6" fillId="0" borderId="5" xfId="1" applyNumberFormat="1" applyFont="1" applyFill="1" applyBorder="1">
      <alignment vertical="center"/>
    </xf>
    <xf numFmtId="176" fontId="6" fillId="0" borderId="1" xfId="1" applyNumberFormat="1" applyFont="1" applyFill="1" applyBorder="1">
      <alignment vertical="center"/>
    </xf>
    <xf numFmtId="176" fontId="6" fillId="0" borderId="6" xfId="1" applyNumberFormat="1" applyFont="1" applyFill="1" applyBorder="1">
      <alignment vertical="center"/>
    </xf>
    <xf numFmtId="176" fontId="6" fillId="0" borderId="14" xfId="1" applyNumberFormat="1" applyFont="1" applyFill="1" applyBorder="1">
      <alignment vertical="center"/>
    </xf>
    <xf numFmtId="178" fontId="6" fillId="0" borderId="6" xfId="1" applyNumberFormat="1" applyFont="1" applyFill="1" applyBorder="1" applyAlignment="1">
      <alignment vertical="center"/>
    </xf>
    <xf numFmtId="178" fontId="6" fillId="0" borderId="10" xfId="1" applyNumberFormat="1" applyFont="1" applyFill="1" applyBorder="1" applyAlignment="1">
      <alignment vertical="center"/>
    </xf>
    <xf numFmtId="176" fontId="6" fillId="0" borderId="15" xfId="1" applyNumberFormat="1" applyFont="1" applyFill="1" applyBorder="1">
      <alignment vertical="center"/>
    </xf>
    <xf numFmtId="0" fontId="6" fillId="0" borderId="2" xfId="1" applyNumberFormat="1" applyFont="1" applyFill="1" applyBorder="1" applyAlignment="1">
      <alignment horizontal="left" vertical="center"/>
    </xf>
    <xf numFmtId="0" fontId="6" fillId="0" borderId="3" xfId="1" applyNumberFormat="1" applyFont="1" applyFill="1" applyBorder="1" applyAlignment="1">
      <alignment horizontal="left" vertical="center"/>
    </xf>
    <xf numFmtId="0" fontId="6" fillId="0" borderId="10" xfId="1" applyNumberFormat="1" applyFont="1" applyFill="1" applyBorder="1" applyAlignment="1">
      <alignment horizontal="left" vertical="center"/>
    </xf>
    <xf numFmtId="0" fontId="6" fillId="0" borderId="12" xfId="1" applyNumberFormat="1" applyFont="1" applyFill="1" applyBorder="1" applyAlignment="1">
      <alignment horizontal="left" vertical="center"/>
    </xf>
    <xf numFmtId="0" fontId="6" fillId="0" borderId="13" xfId="1" applyNumberFormat="1" applyFont="1" applyFill="1" applyBorder="1" applyAlignment="1">
      <alignment horizontal="left" vertical="center"/>
    </xf>
    <xf numFmtId="0" fontId="6" fillId="0" borderId="12" xfId="1" applyNumberFormat="1" applyFont="1" applyFill="1" applyBorder="1" applyAlignment="1">
      <alignment vertical="center"/>
    </xf>
    <xf numFmtId="0" fontId="6" fillId="0" borderId="13" xfId="1" applyNumberFormat="1" applyFont="1" applyFill="1" applyBorder="1" applyAlignment="1">
      <alignment vertical="center"/>
    </xf>
    <xf numFmtId="0" fontId="6" fillId="0" borderId="2" xfId="1" applyNumberFormat="1" applyFont="1" applyFill="1" applyBorder="1" applyAlignment="1">
      <alignment vertical="center"/>
    </xf>
    <xf numFmtId="176" fontId="9" fillId="0" borderId="0" xfId="1" applyNumberFormat="1" applyFont="1" applyFill="1">
      <alignment vertical="center"/>
    </xf>
    <xf numFmtId="0" fontId="6" fillId="0" borderId="5" xfId="1" applyNumberFormat="1" applyFont="1" applyFill="1" applyBorder="1" applyAlignment="1">
      <alignment horizontal="left" vertical="center"/>
    </xf>
    <xf numFmtId="0" fontId="6" fillId="0" borderId="5" xfId="1" applyNumberFormat="1" applyFont="1" applyFill="1" applyBorder="1" applyAlignment="1">
      <alignment vertical="center"/>
    </xf>
    <xf numFmtId="0" fontId="6" fillId="0" borderId="6" xfId="1" applyNumberFormat="1" applyFont="1" applyFill="1" applyBorder="1" applyAlignment="1">
      <alignment vertical="center"/>
    </xf>
    <xf numFmtId="176" fontId="6" fillId="0" borderId="0" xfId="1" applyNumberFormat="1" applyFont="1" applyFill="1" applyAlignment="1">
      <alignment horizontal="left" vertical="center"/>
    </xf>
    <xf numFmtId="176" fontId="6" fillId="0" borderId="0" xfId="7" applyNumberFormat="1" applyFont="1" applyFill="1">
      <alignment vertical="center"/>
    </xf>
    <xf numFmtId="176" fontId="6" fillId="0" borderId="0" xfId="7" applyNumberFormat="1" applyFont="1" applyFill="1" applyBorder="1">
      <alignment vertical="center"/>
    </xf>
    <xf numFmtId="49" fontId="6" fillId="0" borderId="0" xfId="7" applyNumberFormat="1" applyFont="1" applyFill="1" applyBorder="1" applyAlignment="1">
      <alignment vertical="center"/>
    </xf>
    <xf numFmtId="176" fontId="6" fillId="0" borderId="2" xfId="7" applyNumberFormat="1" applyFont="1" applyFill="1" applyBorder="1" applyAlignment="1">
      <alignment vertical="center"/>
    </xf>
    <xf numFmtId="176" fontId="6" fillId="0" borderId="3" xfId="7" applyNumberFormat="1" applyFont="1" applyFill="1" applyBorder="1" applyAlignment="1">
      <alignment vertical="center"/>
    </xf>
    <xf numFmtId="176" fontId="6" fillId="0" borderId="2" xfId="7" applyNumberFormat="1" applyFont="1" applyFill="1" applyBorder="1">
      <alignment vertical="center"/>
    </xf>
    <xf numFmtId="176" fontId="6" fillId="0" borderId="3" xfId="7" applyNumberFormat="1" applyFont="1" applyFill="1" applyBorder="1">
      <alignment vertical="center"/>
    </xf>
    <xf numFmtId="176" fontId="6" fillId="0" borderId="4" xfId="7" applyNumberFormat="1" applyFont="1" applyFill="1" applyBorder="1">
      <alignment vertical="center"/>
    </xf>
    <xf numFmtId="176" fontId="6" fillId="0" borderId="10" xfId="7" applyNumberFormat="1" applyFont="1" applyFill="1" applyBorder="1">
      <alignment vertical="center"/>
    </xf>
    <xf numFmtId="176" fontId="6" fillId="0" borderId="9" xfId="7" applyNumberFormat="1" applyFont="1" applyFill="1" applyBorder="1">
      <alignment vertical="center"/>
    </xf>
    <xf numFmtId="176" fontId="6" fillId="0" borderId="5" xfId="7" applyNumberFormat="1" applyFont="1" applyFill="1" applyBorder="1">
      <alignment vertical="center"/>
    </xf>
    <xf numFmtId="176" fontId="6" fillId="0" borderId="1" xfId="7" applyNumberFormat="1" applyFont="1" applyFill="1" applyBorder="1">
      <alignment vertical="center"/>
    </xf>
    <xf numFmtId="176" fontId="6" fillId="0" borderId="6" xfId="7" applyNumberFormat="1" applyFont="1" applyFill="1" applyBorder="1">
      <alignment vertical="center"/>
    </xf>
    <xf numFmtId="176" fontId="6" fillId="0" borderId="10" xfId="7" applyNumberFormat="1" applyFont="1" applyFill="1" applyBorder="1" applyAlignment="1">
      <alignment horizontal="center" vertical="center"/>
    </xf>
    <xf numFmtId="176" fontId="6" fillId="0" borderId="14" xfId="7" applyNumberFormat="1" applyFont="1" applyFill="1" applyBorder="1">
      <alignment vertical="center"/>
    </xf>
    <xf numFmtId="176" fontId="6" fillId="0" borderId="8" xfId="7" applyNumberFormat="1" applyFont="1" applyFill="1" applyBorder="1" applyAlignment="1">
      <alignment horizontal="center" vertical="center"/>
    </xf>
    <xf numFmtId="176" fontId="6" fillId="0" borderId="9" xfId="7" applyNumberFormat="1" applyFont="1" applyFill="1" applyBorder="1" applyAlignment="1">
      <alignment horizontal="center" vertical="center"/>
    </xf>
    <xf numFmtId="176" fontId="6" fillId="0" borderId="1" xfId="7" applyNumberFormat="1" applyFont="1" applyFill="1" applyBorder="1" applyAlignment="1">
      <alignment horizontal="center" vertical="center"/>
    </xf>
    <xf numFmtId="176" fontId="6" fillId="0" borderId="6" xfId="7" applyNumberFormat="1" applyFont="1" applyFill="1" applyBorder="1" applyAlignment="1">
      <alignment horizontal="center" vertical="center"/>
    </xf>
    <xf numFmtId="178" fontId="6" fillId="0" borderId="14" xfId="7" applyNumberFormat="1" applyFont="1" applyFill="1" applyBorder="1" applyAlignment="1">
      <alignment vertical="center"/>
    </xf>
    <xf numFmtId="178" fontId="6" fillId="0" borderId="8" xfId="7" applyNumberFormat="1" applyFont="1" applyFill="1" applyBorder="1" applyAlignment="1">
      <alignment vertical="center"/>
    </xf>
    <xf numFmtId="176" fontId="6" fillId="0" borderId="15" xfId="7" applyNumberFormat="1" applyFont="1" applyFill="1" applyBorder="1">
      <alignment vertical="center"/>
    </xf>
    <xf numFmtId="0" fontId="6" fillId="0" borderId="2" xfId="7" applyNumberFormat="1" applyFont="1" applyFill="1" applyBorder="1" applyAlignment="1">
      <alignment horizontal="left" vertical="center"/>
    </xf>
    <xf numFmtId="0" fontId="6" fillId="0" borderId="3" xfId="7" applyNumberFormat="1" applyFont="1" applyFill="1" applyBorder="1" applyAlignment="1">
      <alignment horizontal="left" vertical="center"/>
    </xf>
    <xf numFmtId="0" fontId="6" fillId="0" borderId="10" xfId="7" applyNumberFormat="1" applyFont="1" applyFill="1" applyBorder="1" applyAlignment="1">
      <alignment horizontal="left" vertical="center"/>
    </xf>
    <xf numFmtId="0" fontId="6" fillId="0" borderId="12" xfId="7" applyNumberFormat="1" applyFont="1" applyFill="1" applyBorder="1" applyAlignment="1">
      <alignment horizontal="left" vertical="center"/>
    </xf>
    <xf numFmtId="0" fontId="6" fillId="0" borderId="13" xfId="7" applyNumberFormat="1" applyFont="1" applyFill="1" applyBorder="1" applyAlignment="1">
      <alignment horizontal="left" vertical="center"/>
    </xf>
    <xf numFmtId="0" fontId="6" fillId="0" borderId="2" xfId="7" applyNumberFormat="1" applyFont="1" applyFill="1" applyBorder="1" applyAlignment="1">
      <alignment vertical="center"/>
    </xf>
    <xf numFmtId="0" fontId="6" fillId="0" borderId="13" xfId="7" applyNumberFormat="1" applyFont="1" applyFill="1" applyBorder="1" applyAlignment="1">
      <alignment vertical="center"/>
    </xf>
    <xf numFmtId="0" fontId="6" fillId="0" borderId="12" xfId="7" applyNumberFormat="1" applyFont="1" applyFill="1" applyBorder="1" applyAlignment="1">
      <alignment vertical="center"/>
    </xf>
    <xf numFmtId="176" fontId="9" fillId="0" borderId="0" xfId="7" applyNumberFormat="1" applyFont="1" applyFill="1">
      <alignment vertical="center"/>
    </xf>
    <xf numFmtId="0" fontId="6" fillId="0" borderId="14" xfId="7" applyNumberFormat="1" applyFont="1" applyFill="1" applyBorder="1" applyAlignment="1">
      <alignment horizontal="left" vertical="center"/>
    </xf>
    <xf numFmtId="0" fontId="6" fillId="0" borderId="5" xfId="7" applyNumberFormat="1" applyFont="1" applyFill="1" applyBorder="1" applyAlignment="1">
      <alignment vertical="center"/>
    </xf>
    <xf numFmtId="0" fontId="6" fillId="0" borderId="6" xfId="7" applyNumberFormat="1" applyFont="1" applyFill="1" applyBorder="1" applyAlignment="1">
      <alignment vertical="center"/>
    </xf>
    <xf numFmtId="176" fontId="6" fillId="0" borderId="0" xfId="7" applyNumberFormat="1" applyFont="1" applyFill="1" applyAlignment="1">
      <alignment horizontal="left" vertical="center"/>
    </xf>
    <xf numFmtId="176" fontId="7" fillId="0" borderId="0" xfId="7" applyNumberFormat="1" applyFont="1" applyFill="1" applyAlignment="1">
      <alignment horizontal="center" vertical="center"/>
    </xf>
    <xf numFmtId="176" fontId="7" fillId="0" borderId="0" xfId="7" applyNumberFormat="1" applyFont="1" applyFill="1" applyBorder="1" applyAlignment="1">
      <alignment horizontal="center" vertical="center"/>
    </xf>
    <xf numFmtId="49" fontId="7" fillId="0" borderId="0" xfId="7" applyNumberFormat="1" applyFont="1" applyFill="1" applyBorder="1" applyAlignment="1">
      <alignment horizontal="right" vertical="top"/>
    </xf>
    <xf numFmtId="0" fontId="6" fillId="0" borderId="5" xfId="7" applyNumberFormat="1" applyFont="1" applyFill="1" applyBorder="1" applyAlignment="1">
      <alignment horizontal="left" vertical="center"/>
    </xf>
    <xf numFmtId="0" fontId="6" fillId="0" borderId="0" xfId="7" applyNumberFormat="1" applyFont="1" applyFill="1" applyBorder="1" applyAlignment="1">
      <alignment horizontal="left" vertical="center"/>
    </xf>
    <xf numFmtId="0" fontId="6" fillId="0" borderId="0" xfId="7" applyNumberFormat="1" applyFont="1" applyFill="1" applyBorder="1" applyAlignment="1">
      <alignment vertical="center"/>
    </xf>
    <xf numFmtId="178" fontId="6" fillId="0" borderId="0" xfId="7" applyNumberFormat="1" applyFont="1" applyFill="1" applyBorder="1" applyAlignment="1">
      <alignment vertical="center"/>
    </xf>
    <xf numFmtId="176" fontId="6" fillId="0" borderId="0" xfId="7" applyNumberFormat="1" applyFont="1" applyFill="1" applyBorder="1" applyAlignment="1"/>
    <xf numFmtId="0" fontId="6" fillId="0" borderId="0" xfId="7" applyNumberFormat="1" applyFont="1" applyFill="1" applyBorder="1" applyAlignment="1">
      <alignment horizontal="left"/>
    </xf>
    <xf numFmtId="0" fontId="6" fillId="0" borderId="0" xfId="7" applyNumberFormat="1" applyFont="1" applyFill="1" applyBorder="1" applyAlignment="1"/>
    <xf numFmtId="178" fontId="6" fillId="0" borderId="0" xfId="7" applyNumberFormat="1" applyFont="1" applyFill="1" applyBorder="1" applyAlignment="1"/>
    <xf numFmtId="176" fontId="6" fillId="0" borderId="0" xfId="7" applyNumberFormat="1" applyFont="1" applyFill="1" applyAlignment="1"/>
    <xf numFmtId="176" fontId="6" fillId="0" borderId="0" xfId="7" applyNumberFormat="1" applyFont="1" applyFill="1" applyBorder="1" applyAlignment="1">
      <alignment vertical="center"/>
    </xf>
    <xf numFmtId="176" fontId="6" fillId="0" borderId="12" xfId="7" applyNumberFormat="1" applyFont="1" applyFill="1" applyBorder="1" applyAlignment="1">
      <alignment vertical="center"/>
    </xf>
    <xf numFmtId="176" fontId="6" fillId="0" borderId="10" xfId="7" applyNumberFormat="1" applyFont="1" applyFill="1" applyBorder="1" applyAlignment="1">
      <alignment vertical="center"/>
    </xf>
    <xf numFmtId="176" fontId="6" fillId="0" borderId="7" xfId="7" applyNumberFormat="1" applyFont="1" applyFill="1" applyBorder="1" applyAlignment="1">
      <alignment vertical="center"/>
    </xf>
    <xf numFmtId="176" fontId="6" fillId="0" borderId="0" xfId="7" applyNumberFormat="1" applyFont="1" applyFill="1" applyBorder="1" applyAlignment="1">
      <alignment horizontal="center" vertical="center"/>
    </xf>
    <xf numFmtId="176" fontId="6" fillId="0" borderId="12" xfId="7" applyNumberFormat="1" applyFont="1" applyFill="1" applyBorder="1" applyAlignment="1">
      <alignment horizontal="center" vertical="center"/>
    </xf>
    <xf numFmtId="176" fontId="6" fillId="0" borderId="12" xfId="7" applyNumberFormat="1" applyFont="1" applyFill="1" applyBorder="1">
      <alignment vertical="center"/>
    </xf>
    <xf numFmtId="176" fontId="6" fillId="0" borderId="4" xfId="7" applyNumberFormat="1" applyFont="1" applyFill="1" applyBorder="1" applyAlignment="1">
      <alignment vertical="center"/>
    </xf>
    <xf numFmtId="49" fontId="6" fillId="0" borderId="0" xfId="7" applyNumberFormat="1" applyFont="1" applyFill="1" applyBorder="1" applyAlignment="1">
      <alignment horizontal="right" vertical="top"/>
    </xf>
    <xf numFmtId="176" fontId="6" fillId="0" borderId="5" xfId="7" applyNumberFormat="1" applyFont="1" applyFill="1" applyBorder="1" applyAlignment="1">
      <alignment vertical="center"/>
    </xf>
    <xf numFmtId="176" fontId="6" fillId="0" borderId="14" xfId="7" applyNumberFormat="1" applyFont="1" applyFill="1" applyBorder="1" applyAlignment="1">
      <alignment vertical="center"/>
    </xf>
    <xf numFmtId="176" fontId="6" fillId="0" borderId="15" xfId="7" applyNumberFormat="1" applyFont="1" applyFill="1" applyBorder="1" applyAlignment="1">
      <alignment vertical="center"/>
    </xf>
    <xf numFmtId="49" fontId="6" fillId="0" borderId="0" xfId="7" applyNumberFormat="1" applyFont="1" applyFill="1" applyBorder="1" applyAlignment="1">
      <alignment horizontal="center" vertical="top"/>
    </xf>
    <xf numFmtId="176" fontId="12" fillId="0" borderId="0" xfId="7" applyNumberFormat="1" applyFont="1" applyFill="1">
      <alignment vertical="center"/>
    </xf>
    <xf numFmtId="176" fontId="12" fillId="0" borderId="0" xfId="7" applyNumberFormat="1" applyFont="1" applyFill="1" applyBorder="1">
      <alignment vertical="center"/>
    </xf>
    <xf numFmtId="176" fontId="12" fillId="0" borderId="3" xfId="7" applyNumberFormat="1" applyFont="1" applyFill="1" applyBorder="1">
      <alignment vertical="center"/>
    </xf>
    <xf numFmtId="178" fontId="12" fillId="0" borderId="0" xfId="7" applyNumberFormat="1" applyFont="1" applyFill="1" applyBorder="1" applyAlignment="1">
      <alignment vertical="center"/>
    </xf>
    <xf numFmtId="178" fontId="6" fillId="0" borderId="10" xfId="7" applyNumberFormat="1" applyFont="1" applyFill="1" applyBorder="1" applyAlignment="1">
      <alignment vertical="center"/>
    </xf>
    <xf numFmtId="178" fontId="6" fillId="0" borderId="13" xfId="7" applyNumberFormat="1" applyFont="1" applyFill="1" applyBorder="1" applyAlignment="1">
      <alignment vertical="center"/>
    </xf>
    <xf numFmtId="178" fontId="6" fillId="0" borderId="6" xfId="7" applyNumberFormat="1" applyFont="1" applyFill="1" applyBorder="1" applyAlignment="1">
      <alignment vertical="center"/>
    </xf>
    <xf numFmtId="178" fontId="6" fillId="0" borderId="15" xfId="7" applyNumberFormat="1" applyFont="1" applyFill="1" applyBorder="1" applyAlignment="1">
      <alignment vertical="center"/>
    </xf>
    <xf numFmtId="178" fontId="6" fillId="0" borderId="13" xfId="1" applyNumberFormat="1" applyFont="1" applyFill="1" applyBorder="1" applyAlignment="1">
      <alignment vertical="center"/>
    </xf>
    <xf numFmtId="178" fontId="6" fillId="0" borderId="15" xfId="1" applyNumberFormat="1" applyFont="1" applyFill="1" applyBorder="1" applyAlignment="1">
      <alignment vertical="center"/>
    </xf>
    <xf numFmtId="178" fontId="6" fillId="0" borderId="11" xfId="7" applyNumberFormat="1" applyFont="1" applyFill="1" applyBorder="1" applyAlignment="1">
      <alignment vertical="center"/>
    </xf>
    <xf numFmtId="178" fontId="6" fillId="0" borderId="4" xfId="7" applyNumberFormat="1" applyFont="1" applyFill="1" applyBorder="1" applyAlignment="1">
      <alignment vertical="center"/>
    </xf>
    <xf numFmtId="178" fontId="6" fillId="0" borderId="12" xfId="1" applyNumberFormat="1" applyFont="1" applyFill="1" applyBorder="1" applyAlignment="1">
      <alignment vertical="center"/>
    </xf>
    <xf numFmtId="178" fontId="6" fillId="0" borderId="2" xfId="1" applyNumberFormat="1" applyFont="1" applyFill="1" applyBorder="1" applyAlignment="1">
      <alignment vertical="center"/>
    </xf>
    <xf numFmtId="176" fontId="6" fillId="0" borderId="7" xfId="1" applyNumberFormat="1" applyFont="1" applyFill="1" applyBorder="1" applyAlignment="1">
      <alignment horizontal="center" vertical="center"/>
    </xf>
    <xf numFmtId="176" fontId="6" fillId="0" borderId="9" xfId="1" applyNumberFormat="1" applyFont="1" applyFill="1" applyBorder="1" applyAlignment="1">
      <alignment horizontal="center" vertical="center"/>
    </xf>
    <xf numFmtId="176" fontId="3" fillId="0" borderId="0" xfId="1" applyNumberFormat="1" applyFont="1" applyFill="1" applyAlignment="1">
      <alignment horizontal="center" vertical="center"/>
    </xf>
    <xf numFmtId="176" fontId="6" fillId="0" borderId="3" xfId="1" applyNumberFormat="1" applyFont="1" applyFill="1" applyBorder="1" applyAlignment="1">
      <alignment horizontal="center" vertical="center"/>
    </xf>
    <xf numFmtId="176" fontId="6" fillId="0" borderId="4" xfId="1" applyNumberFormat="1" applyFont="1" applyFill="1" applyBorder="1" applyAlignment="1">
      <alignment horizontal="center" vertical="center"/>
    </xf>
    <xf numFmtId="176" fontId="6" fillId="0" borderId="1" xfId="1" applyNumberFormat="1" applyFont="1" applyFill="1" applyBorder="1" applyAlignment="1">
      <alignment horizontal="center" vertical="center"/>
    </xf>
    <xf numFmtId="176" fontId="6" fillId="0" borderId="6" xfId="1" applyNumberFormat="1" applyFont="1" applyFill="1" applyBorder="1" applyAlignment="1">
      <alignment horizontal="center" vertical="center"/>
    </xf>
    <xf numFmtId="176" fontId="6" fillId="0" borderId="9" xfId="7" applyNumberFormat="1" applyFont="1" applyFill="1" applyBorder="1" applyAlignment="1">
      <alignment horizontal="center" vertical="center"/>
    </xf>
    <xf numFmtId="176" fontId="6" fillId="0" borderId="7" xfId="1" applyNumberFormat="1" applyFont="1" applyFill="1" applyBorder="1" applyAlignment="1">
      <alignment horizontal="center" vertical="center"/>
    </xf>
    <xf numFmtId="176" fontId="6" fillId="0" borderId="9" xfId="1" applyNumberFormat="1" applyFont="1" applyFill="1" applyBorder="1" applyAlignment="1">
      <alignment horizontal="center" vertical="center"/>
    </xf>
    <xf numFmtId="176" fontId="3" fillId="0" borderId="0" xfId="1" applyNumberFormat="1" applyFont="1" applyFill="1" applyAlignment="1">
      <alignment horizontal="center" vertical="center"/>
    </xf>
    <xf numFmtId="177" fontId="7" fillId="0" borderId="1" xfId="1" applyNumberFormat="1" applyFont="1" applyFill="1" applyBorder="1" applyAlignment="1">
      <alignment horizontal="right" vertical="center"/>
    </xf>
    <xf numFmtId="49" fontId="8" fillId="0" borderId="0" xfId="1" applyNumberFormat="1" applyFont="1" applyFill="1" applyBorder="1" applyAlignment="1">
      <alignment horizontal="center" vertical="top"/>
    </xf>
    <xf numFmtId="176" fontId="6" fillId="0" borderId="2" xfId="1" applyNumberFormat="1" applyFont="1" applyFill="1" applyBorder="1" applyAlignment="1">
      <alignment horizontal="center" vertical="center"/>
    </xf>
    <xf numFmtId="176" fontId="6" fillId="0" borderId="3" xfId="1" applyNumberFormat="1" applyFont="1" applyFill="1" applyBorder="1" applyAlignment="1">
      <alignment horizontal="center" vertical="center"/>
    </xf>
    <xf numFmtId="176" fontId="6" fillId="0" borderId="4" xfId="1" applyNumberFormat="1" applyFont="1" applyFill="1" applyBorder="1" applyAlignment="1">
      <alignment horizontal="center" vertical="center"/>
    </xf>
    <xf numFmtId="176" fontId="6" fillId="0" borderId="5" xfId="1" applyNumberFormat="1" applyFont="1" applyFill="1" applyBorder="1" applyAlignment="1">
      <alignment horizontal="center" vertical="center"/>
    </xf>
    <xf numFmtId="176" fontId="6" fillId="0" borderId="1" xfId="1" applyNumberFormat="1" applyFont="1" applyFill="1" applyBorder="1" applyAlignment="1">
      <alignment horizontal="center" vertical="center"/>
    </xf>
    <xf numFmtId="176" fontId="6" fillId="0" borderId="6" xfId="1" applyNumberFormat="1" applyFont="1" applyFill="1" applyBorder="1" applyAlignment="1">
      <alignment horizontal="center" vertical="center"/>
    </xf>
    <xf numFmtId="176" fontId="7" fillId="0" borderId="0" xfId="1" applyNumberFormat="1" applyFont="1" applyFill="1" applyAlignment="1">
      <alignment horizontal="right" vertical="center"/>
    </xf>
    <xf numFmtId="176" fontId="7" fillId="0" borderId="0" xfId="7" applyNumberFormat="1" applyFont="1" applyFill="1" applyAlignment="1">
      <alignment horizontal="center" vertical="center"/>
    </xf>
    <xf numFmtId="179" fontId="6" fillId="0" borderId="1" xfId="7" applyNumberFormat="1" applyFont="1" applyFill="1" applyBorder="1" applyAlignment="1">
      <alignment horizontal="right" vertical="center"/>
    </xf>
    <xf numFmtId="180" fontId="6" fillId="0" borderId="1" xfId="7" applyNumberFormat="1" applyFont="1" applyFill="1" applyBorder="1" applyAlignment="1">
      <alignment horizontal="right" vertical="center"/>
    </xf>
    <xf numFmtId="49" fontId="6" fillId="0" borderId="0" xfId="7" applyNumberFormat="1" applyFont="1" applyFill="1" applyBorder="1" applyAlignment="1">
      <alignment horizontal="right" vertical="center"/>
    </xf>
    <xf numFmtId="176" fontId="6" fillId="0" borderId="7" xfId="7" applyNumberFormat="1" applyFont="1" applyFill="1" applyBorder="1" applyAlignment="1">
      <alignment horizontal="center" vertical="center"/>
    </xf>
    <xf numFmtId="176" fontId="6" fillId="0" borderId="9" xfId="7" applyNumberFormat="1" applyFont="1" applyFill="1" applyBorder="1" applyAlignment="1">
      <alignment horizontal="center" vertical="center"/>
    </xf>
    <xf numFmtId="178" fontId="6" fillId="0" borderId="0" xfId="7" applyNumberFormat="1" applyFont="1" applyFill="1" applyBorder="1" applyAlignment="1">
      <alignment horizontal="left" vertical="center"/>
    </xf>
    <xf numFmtId="181" fontId="6" fillId="0" borderId="0" xfId="7" applyNumberFormat="1" applyFont="1" applyFill="1" applyBorder="1" applyAlignment="1">
      <alignment horizontal="right" vertical="center"/>
    </xf>
    <xf numFmtId="176" fontId="6" fillId="0" borderId="7" xfId="7" applyNumberFormat="1" applyFont="1" applyFill="1" applyBorder="1" applyAlignment="1">
      <alignment horizontal="left" vertical="center" wrapText="1"/>
    </xf>
    <xf numFmtId="176" fontId="6" fillId="0" borderId="10" xfId="7" applyNumberFormat="1" applyFont="1" applyFill="1" applyBorder="1" applyAlignment="1">
      <alignment horizontal="left" vertical="center" wrapText="1"/>
    </xf>
    <xf numFmtId="181" fontId="6" fillId="0" borderId="0" xfId="7" applyNumberFormat="1" applyFont="1" applyFill="1" applyBorder="1" applyAlignment="1">
      <alignment horizontal="right" vertical="top"/>
    </xf>
  </cellXfs>
  <cellStyles count="20">
    <cellStyle name="桁区切り 2" xfId="2"/>
    <cellStyle name="桁区切り 3" xfId="3"/>
    <cellStyle name="桁区切り 4" xfId="4"/>
    <cellStyle name="桁区切り 5" xfId="5"/>
    <cellStyle name="標準" xfId="0" builtinId="0"/>
    <cellStyle name="標準 10" xfId="6"/>
    <cellStyle name="標準 2" xfId="7"/>
    <cellStyle name="標準 2 2" xfId="8"/>
    <cellStyle name="標準 3" xfId="9"/>
    <cellStyle name="標準 3 2" xfId="10"/>
    <cellStyle name="標準 3 3" xfId="11"/>
    <cellStyle name="標準 4" xfId="12"/>
    <cellStyle name="標準 4 2" xfId="13"/>
    <cellStyle name="標準 5" xfId="14"/>
    <cellStyle name="標準 5 2" xfId="15"/>
    <cellStyle name="標準 6" xfId="1"/>
    <cellStyle name="標準 6 2" xfId="16"/>
    <cellStyle name="標準 7" xfId="17"/>
    <cellStyle name="標準 8" xfId="18"/>
    <cellStyle name="標準 9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N48"/>
  <sheetViews>
    <sheetView tabSelected="1" view="pageBreakPreview" topLeftCell="A7" zoomScale="70" zoomScaleNormal="70" zoomScaleSheetLayoutView="70" workbookViewId="0">
      <selection activeCell="K17" sqref="K17"/>
    </sheetView>
  </sheetViews>
  <sheetFormatPr defaultRowHeight="13.5"/>
  <cols>
    <col min="1" max="2" width="6.125" style="1" customWidth="1"/>
    <col min="3" max="3" width="15" style="1" customWidth="1"/>
    <col min="4" max="4" width="21.125" style="1" customWidth="1"/>
    <col min="5" max="7" width="18.625" style="17" customWidth="1"/>
    <col min="8" max="13" width="18.625" style="1" customWidth="1"/>
    <col min="14" max="14" width="11.625" style="1" bestFit="1" customWidth="1"/>
    <col min="15" max="16384" width="9" style="1"/>
  </cols>
  <sheetData>
    <row r="1" spans="1:13" ht="36" customHeight="1">
      <c r="A1" s="129" t="s">
        <v>0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</row>
    <row r="2" spans="1:13" ht="24" customHeight="1">
      <c r="A2" s="121"/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</row>
    <row r="3" spans="1:13" ht="18.75" customHeight="1">
      <c r="A3" s="2"/>
      <c r="B3" s="2"/>
      <c r="C3" s="2"/>
      <c r="D3" s="2"/>
      <c r="E3" s="130" t="s">
        <v>96</v>
      </c>
      <c r="F3" s="130"/>
      <c r="G3" s="3"/>
      <c r="H3" s="2"/>
      <c r="I3" s="2"/>
      <c r="J3" s="2"/>
      <c r="K3" s="2"/>
      <c r="L3" s="131"/>
      <c r="M3" s="131"/>
    </row>
    <row r="4" spans="1:13" ht="30.75" customHeight="1">
      <c r="A4" s="132" t="s">
        <v>1</v>
      </c>
      <c r="B4" s="133"/>
      <c r="C4" s="134"/>
      <c r="D4" s="132" t="s">
        <v>2</v>
      </c>
      <c r="E4" s="122"/>
      <c r="F4" s="123"/>
      <c r="G4" s="4"/>
      <c r="H4" s="4"/>
      <c r="I4" s="4"/>
      <c r="J4" s="2"/>
      <c r="K4" s="2"/>
      <c r="L4" s="2"/>
      <c r="M4" s="2"/>
    </row>
    <row r="5" spans="1:13" ht="30.75" customHeight="1">
      <c r="A5" s="135"/>
      <c r="B5" s="136"/>
      <c r="C5" s="137"/>
      <c r="D5" s="135"/>
      <c r="E5" s="119" t="s">
        <v>3</v>
      </c>
      <c r="F5" s="5" t="s">
        <v>4</v>
      </c>
      <c r="G5" s="4"/>
      <c r="H5" s="4"/>
      <c r="I5" s="4"/>
      <c r="J5" s="2"/>
      <c r="K5" s="2"/>
      <c r="L5" s="2"/>
      <c r="M5" s="2"/>
    </row>
    <row r="6" spans="1:13" ht="36" customHeight="1">
      <c r="A6" s="6" t="s">
        <v>5</v>
      </c>
      <c r="B6" s="120"/>
      <c r="C6" s="7"/>
      <c r="D6" s="8">
        <v>1513612</v>
      </c>
      <c r="E6" s="8">
        <v>655471</v>
      </c>
      <c r="F6" s="9">
        <v>858141</v>
      </c>
      <c r="G6" s="4"/>
      <c r="H6" s="4"/>
      <c r="I6" s="4"/>
      <c r="J6" s="2"/>
      <c r="K6" s="2"/>
      <c r="L6" s="2"/>
      <c r="M6" s="2"/>
    </row>
    <row r="7" spans="1:13" ht="36" customHeight="1">
      <c r="A7" s="10" t="s">
        <v>6</v>
      </c>
      <c r="B7" s="122"/>
      <c r="C7" s="123"/>
      <c r="D7" s="118">
        <v>546728.83333333337</v>
      </c>
      <c r="E7" s="118">
        <v>231799.33333333334</v>
      </c>
      <c r="F7" s="9">
        <v>314929.5</v>
      </c>
      <c r="G7" s="4"/>
      <c r="H7" s="4"/>
      <c r="I7" s="4"/>
      <c r="J7" s="2"/>
      <c r="K7" s="2"/>
      <c r="L7" s="2"/>
      <c r="M7" s="2"/>
    </row>
    <row r="8" spans="1:13" ht="36" customHeight="1">
      <c r="A8" s="11"/>
      <c r="B8" s="6" t="s">
        <v>7</v>
      </c>
      <c r="C8" s="7"/>
      <c r="D8" s="8">
        <v>475699.5</v>
      </c>
      <c r="E8" s="8">
        <v>204555.66666666666</v>
      </c>
      <c r="F8" s="12">
        <v>271143.83333333331</v>
      </c>
      <c r="G8" s="4"/>
      <c r="H8" s="4"/>
      <c r="I8" s="4"/>
      <c r="J8" s="2"/>
      <c r="K8" s="2"/>
      <c r="L8" s="2"/>
      <c r="M8" s="2"/>
    </row>
    <row r="9" spans="1:13" ht="36" customHeight="1">
      <c r="A9" s="13" t="s">
        <v>8</v>
      </c>
      <c r="B9" s="4"/>
      <c r="C9" s="14"/>
      <c r="D9" s="117">
        <v>886939770355</v>
      </c>
      <c r="E9" s="117">
        <v>422036429059</v>
      </c>
      <c r="F9" s="15">
        <v>464903341296</v>
      </c>
      <c r="G9" s="4"/>
      <c r="H9" s="4"/>
      <c r="I9" s="4"/>
      <c r="J9" s="16"/>
      <c r="K9" s="138"/>
      <c r="L9" s="138"/>
      <c r="M9" s="138"/>
    </row>
    <row r="10" spans="1:13" ht="36" customHeight="1">
      <c r="A10" s="11"/>
      <c r="B10" s="6" t="s">
        <v>9</v>
      </c>
      <c r="C10" s="7"/>
      <c r="D10" s="8">
        <v>879387814413</v>
      </c>
      <c r="E10" s="8">
        <v>418438744137</v>
      </c>
      <c r="F10" s="15">
        <v>460949070276</v>
      </c>
      <c r="G10" s="4"/>
      <c r="H10" s="4"/>
      <c r="I10" s="4"/>
      <c r="J10" s="2"/>
      <c r="K10" s="2"/>
      <c r="L10" s="2"/>
      <c r="M10" s="2"/>
    </row>
    <row r="11" spans="1:13" ht="15" customHeight="1"/>
    <row r="12" spans="1:13" ht="15" customHeight="1">
      <c r="A12" s="1" t="s">
        <v>10</v>
      </c>
      <c r="M12" s="18" t="s">
        <v>11</v>
      </c>
    </row>
    <row r="13" spans="1:13" ht="20.100000000000001" customHeight="1">
      <c r="A13" s="10"/>
      <c r="B13" s="19"/>
      <c r="C13" s="19"/>
      <c r="D13" s="19"/>
      <c r="E13" s="20" t="s">
        <v>12</v>
      </c>
      <c r="F13" s="21"/>
      <c r="G13" s="22"/>
      <c r="H13" s="20" t="s">
        <v>13</v>
      </c>
      <c r="I13" s="21"/>
      <c r="J13" s="23"/>
      <c r="K13" s="20" t="s">
        <v>14</v>
      </c>
      <c r="L13" s="24"/>
      <c r="M13" s="23"/>
    </row>
    <row r="14" spans="1:13" ht="20.100000000000001" customHeight="1">
      <c r="A14" s="25" t="s">
        <v>15</v>
      </c>
      <c r="B14" s="26"/>
      <c r="C14" s="26"/>
      <c r="D14" s="27"/>
      <c r="E14" s="27"/>
      <c r="F14" s="7" t="s">
        <v>3</v>
      </c>
      <c r="G14" s="7" t="s">
        <v>16</v>
      </c>
      <c r="H14" s="28"/>
      <c r="I14" s="5" t="s">
        <v>3</v>
      </c>
      <c r="J14" s="5" t="s">
        <v>16</v>
      </c>
      <c r="K14" s="28"/>
      <c r="L14" s="5" t="s">
        <v>17</v>
      </c>
      <c r="M14" s="5" t="s">
        <v>16</v>
      </c>
    </row>
    <row r="15" spans="1:13" ht="28.5" customHeight="1">
      <c r="A15" s="127" t="s">
        <v>18</v>
      </c>
      <c r="B15" s="128"/>
      <c r="C15" s="128"/>
      <c r="D15" s="125"/>
      <c r="E15" s="29">
        <f>E16+'第8表（２）'!E7+'第8表（３）'!E7</f>
        <v>1305180</v>
      </c>
      <c r="F15" s="30">
        <f>F16+'第8表（２）'!F7+'第8表（３）'!F7</f>
        <v>549589</v>
      </c>
      <c r="G15" s="29">
        <f>G16+'第8表（２）'!G7+'第8表（３）'!G7</f>
        <v>755591</v>
      </c>
      <c r="H15" s="15">
        <v>475699.5</v>
      </c>
      <c r="I15" s="15">
        <v>204555.66666666666</v>
      </c>
      <c r="J15" s="12">
        <v>271143.83333333331</v>
      </c>
      <c r="K15" s="15">
        <v>880111</v>
      </c>
      <c r="L15" s="12">
        <v>346472</v>
      </c>
      <c r="M15" s="12">
        <v>533639</v>
      </c>
    </row>
    <row r="16" spans="1:13" ht="28.5" customHeight="1">
      <c r="A16" s="10" t="s">
        <v>19</v>
      </c>
      <c r="B16" s="120"/>
      <c r="C16" s="124"/>
      <c r="D16" s="125"/>
      <c r="E16" s="29">
        <f>E17+E22+E32+E38</f>
        <v>343208</v>
      </c>
      <c r="F16" s="30">
        <f t="shared" ref="F16:G16" si="0">F17+F22+F32+F38</f>
        <v>164907</v>
      </c>
      <c r="G16" s="29">
        <f t="shared" si="0"/>
        <v>178301</v>
      </c>
      <c r="H16" s="15">
        <v>142850.33333333334</v>
      </c>
      <c r="I16" s="15">
        <v>66225.916666666672</v>
      </c>
      <c r="J16" s="12">
        <v>76624.416666666672</v>
      </c>
      <c r="K16" s="15">
        <v>165041</v>
      </c>
      <c r="L16" s="12">
        <v>72466</v>
      </c>
      <c r="M16" s="12">
        <v>92575</v>
      </c>
    </row>
    <row r="17" spans="1:14" ht="28.5" customHeight="1">
      <c r="A17" s="31"/>
      <c r="B17" s="32" t="s">
        <v>20</v>
      </c>
      <c r="C17" s="33"/>
      <c r="D17" s="34"/>
      <c r="E17" s="12">
        <v>41617</v>
      </c>
      <c r="F17" s="30">
        <v>18379</v>
      </c>
      <c r="G17" s="30">
        <v>23238</v>
      </c>
      <c r="H17" s="12">
        <v>10845.833333333334</v>
      </c>
      <c r="I17" s="12">
        <v>4677.25</v>
      </c>
      <c r="J17" s="12">
        <v>6168.583333333333</v>
      </c>
      <c r="K17" s="12">
        <v>23548</v>
      </c>
      <c r="L17" s="12">
        <v>10073</v>
      </c>
      <c r="M17" s="12">
        <v>13475</v>
      </c>
    </row>
    <row r="18" spans="1:14" ht="20.100000000000001" customHeight="1">
      <c r="A18" s="31"/>
      <c r="B18" s="35"/>
      <c r="C18" s="32" t="s">
        <v>71</v>
      </c>
      <c r="D18" s="36"/>
      <c r="E18" s="113">
        <v>5049</v>
      </c>
      <c r="F18" s="113">
        <v>2373</v>
      </c>
      <c r="G18" s="113">
        <v>2676</v>
      </c>
      <c r="H18" s="114">
        <v>1284.75</v>
      </c>
      <c r="I18" s="114">
        <v>595</v>
      </c>
      <c r="J18" s="114">
        <v>689.75</v>
      </c>
      <c r="K18" s="114">
        <v>3035</v>
      </c>
      <c r="L18" s="114">
        <v>1380</v>
      </c>
      <c r="M18" s="114">
        <v>1655</v>
      </c>
    </row>
    <row r="19" spans="1:14" ht="20.100000000000001" customHeight="1">
      <c r="A19" s="31"/>
      <c r="B19" s="35"/>
      <c r="C19" s="35" t="s">
        <v>72</v>
      </c>
      <c r="D19" s="36"/>
      <c r="E19" s="113">
        <v>27381</v>
      </c>
      <c r="F19" s="113">
        <v>12093</v>
      </c>
      <c r="G19" s="113">
        <v>15288</v>
      </c>
      <c r="H19" s="114">
        <v>6873.083333333333</v>
      </c>
      <c r="I19" s="114">
        <v>2993</v>
      </c>
      <c r="J19" s="114">
        <v>3880.0833333333335</v>
      </c>
      <c r="K19" s="114">
        <v>16097</v>
      </c>
      <c r="L19" s="114">
        <v>6995</v>
      </c>
      <c r="M19" s="114">
        <v>9102</v>
      </c>
    </row>
    <row r="20" spans="1:14" ht="20.100000000000001" customHeight="1">
      <c r="A20" s="31"/>
      <c r="B20" s="35"/>
      <c r="C20" s="35" t="s">
        <v>80</v>
      </c>
      <c r="D20" s="36"/>
      <c r="E20" s="113">
        <v>8816</v>
      </c>
      <c r="F20" s="113">
        <v>3712</v>
      </c>
      <c r="G20" s="113">
        <v>5104</v>
      </c>
      <c r="H20" s="114">
        <v>2552.6666666666665</v>
      </c>
      <c r="I20" s="114">
        <v>1019.5833333333334</v>
      </c>
      <c r="J20" s="114">
        <v>1533.0833333333333</v>
      </c>
      <c r="K20" s="114">
        <v>4270</v>
      </c>
      <c r="L20" s="114">
        <v>1621</v>
      </c>
      <c r="M20" s="114">
        <v>2649</v>
      </c>
    </row>
    <row r="21" spans="1:14" s="17" customFormat="1" ht="20.100000000000001" customHeight="1">
      <c r="A21" s="31"/>
      <c r="B21" s="35"/>
      <c r="C21" s="35" t="s">
        <v>81</v>
      </c>
      <c r="D21" s="36"/>
      <c r="E21" s="113">
        <v>371</v>
      </c>
      <c r="F21" s="113">
        <v>201</v>
      </c>
      <c r="G21" s="113">
        <v>170</v>
      </c>
      <c r="H21" s="114">
        <v>135.33333333333334</v>
      </c>
      <c r="I21" s="114">
        <v>69.666666666666671</v>
      </c>
      <c r="J21" s="114">
        <v>65.666666666666671</v>
      </c>
      <c r="K21" s="114">
        <v>146</v>
      </c>
      <c r="L21" s="114">
        <v>77</v>
      </c>
      <c r="M21" s="114">
        <v>69</v>
      </c>
    </row>
    <row r="22" spans="1:14" ht="28.5" customHeight="1">
      <c r="A22" s="31"/>
      <c r="B22" s="32" t="s">
        <v>21</v>
      </c>
      <c r="C22" s="33"/>
      <c r="D22" s="34"/>
      <c r="E22" s="12">
        <v>104573</v>
      </c>
      <c r="F22" s="30">
        <v>48182</v>
      </c>
      <c r="G22" s="30">
        <v>56391</v>
      </c>
      <c r="H22" s="12">
        <v>38988</v>
      </c>
      <c r="I22" s="12">
        <v>17135</v>
      </c>
      <c r="J22" s="12">
        <v>21851</v>
      </c>
      <c r="K22" s="12">
        <v>49941</v>
      </c>
      <c r="L22" s="12">
        <v>21008</v>
      </c>
      <c r="M22" s="12">
        <v>28933</v>
      </c>
    </row>
    <row r="23" spans="1:14" ht="20.100000000000001" customHeight="1">
      <c r="A23" s="31"/>
      <c r="B23" s="35"/>
      <c r="C23" s="39" t="s">
        <v>71</v>
      </c>
      <c r="D23" s="38"/>
      <c r="E23" s="113">
        <v>5546</v>
      </c>
      <c r="F23" s="113">
        <v>2553</v>
      </c>
      <c r="G23" s="113">
        <v>2993</v>
      </c>
      <c r="H23" s="114">
        <v>1504</v>
      </c>
      <c r="I23" s="114">
        <v>676</v>
      </c>
      <c r="J23" s="114">
        <v>829</v>
      </c>
      <c r="K23" s="114">
        <v>3945</v>
      </c>
      <c r="L23" s="114">
        <v>1753</v>
      </c>
      <c r="M23" s="114">
        <v>2192</v>
      </c>
    </row>
    <row r="24" spans="1:14" ht="20.100000000000001" customHeight="1">
      <c r="A24" s="31"/>
      <c r="B24" s="35"/>
      <c r="C24" s="37" t="s">
        <v>72</v>
      </c>
      <c r="D24" s="38"/>
      <c r="E24" s="113">
        <v>100</v>
      </c>
      <c r="F24" s="113">
        <v>43</v>
      </c>
      <c r="G24" s="113">
        <v>57</v>
      </c>
      <c r="H24" s="114">
        <v>5</v>
      </c>
      <c r="I24" s="114">
        <v>0</v>
      </c>
      <c r="J24" s="114">
        <v>5</v>
      </c>
      <c r="K24" s="114">
        <v>21</v>
      </c>
      <c r="L24" s="114">
        <v>3</v>
      </c>
      <c r="M24" s="114">
        <v>18</v>
      </c>
    </row>
    <row r="25" spans="1:14" ht="20.100000000000001" customHeight="1">
      <c r="A25" s="31"/>
      <c r="B25" s="35"/>
      <c r="C25" s="37" t="s">
        <v>73</v>
      </c>
      <c r="D25" s="38"/>
      <c r="E25" s="113">
        <v>13959</v>
      </c>
      <c r="F25" s="113">
        <v>6226</v>
      </c>
      <c r="G25" s="113">
        <v>7733</v>
      </c>
      <c r="H25" s="114">
        <v>4376</v>
      </c>
      <c r="I25" s="114">
        <v>1900</v>
      </c>
      <c r="J25" s="114">
        <v>2476</v>
      </c>
      <c r="K25" s="114">
        <v>8342</v>
      </c>
      <c r="L25" s="114">
        <v>3585</v>
      </c>
      <c r="M25" s="114">
        <v>4757</v>
      </c>
      <c r="N25" s="40"/>
    </row>
    <row r="26" spans="1:14" s="17" customFormat="1" ht="20.100000000000001" customHeight="1">
      <c r="A26" s="31"/>
      <c r="B26" s="35"/>
      <c r="C26" s="37" t="s">
        <v>74</v>
      </c>
      <c r="D26" s="38"/>
      <c r="E26" s="113">
        <v>27353</v>
      </c>
      <c r="F26" s="113">
        <v>11575</v>
      </c>
      <c r="G26" s="113">
        <v>15778</v>
      </c>
      <c r="H26" s="114">
        <v>9986</v>
      </c>
      <c r="I26" s="114">
        <v>4122</v>
      </c>
      <c r="J26" s="114">
        <v>5864</v>
      </c>
      <c r="K26" s="114">
        <v>15511</v>
      </c>
      <c r="L26" s="114">
        <v>6410</v>
      </c>
      <c r="M26" s="114">
        <v>9101</v>
      </c>
    </row>
    <row r="27" spans="1:14" ht="20.100000000000001" customHeight="1">
      <c r="A27" s="31"/>
      <c r="B27" s="35"/>
      <c r="C27" s="37" t="s">
        <v>75</v>
      </c>
      <c r="D27" s="38"/>
      <c r="E27" s="113">
        <v>29391</v>
      </c>
      <c r="F27" s="113">
        <v>12944</v>
      </c>
      <c r="G27" s="113">
        <v>16447</v>
      </c>
      <c r="H27" s="114">
        <v>11307</v>
      </c>
      <c r="I27" s="114">
        <v>4746</v>
      </c>
      <c r="J27" s="114">
        <v>6561</v>
      </c>
      <c r="K27" s="114">
        <v>13332</v>
      </c>
      <c r="L27" s="114">
        <v>5408</v>
      </c>
      <c r="M27" s="114">
        <v>7924</v>
      </c>
    </row>
    <row r="28" spans="1:14" ht="20.100000000000001" customHeight="1">
      <c r="A28" s="31"/>
      <c r="B28" s="35"/>
      <c r="C28" s="37" t="s">
        <v>76</v>
      </c>
      <c r="D28" s="38"/>
      <c r="E28" s="113">
        <v>4581</v>
      </c>
      <c r="F28" s="113">
        <v>2142</v>
      </c>
      <c r="G28" s="113">
        <v>2439</v>
      </c>
      <c r="H28" s="114">
        <v>1773</v>
      </c>
      <c r="I28" s="114">
        <v>735</v>
      </c>
      <c r="J28" s="114">
        <v>1038</v>
      </c>
      <c r="K28" s="114">
        <v>1517</v>
      </c>
      <c r="L28" s="114">
        <v>570</v>
      </c>
      <c r="M28" s="114">
        <v>947</v>
      </c>
    </row>
    <row r="29" spans="1:14" ht="20.100000000000001" customHeight="1">
      <c r="A29" s="31"/>
      <c r="B29" s="35"/>
      <c r="C29" s="37" t="s">
        <v>77</v>
      </c>
      <c r="D29" s="38"/>
      <c r="E29" s="113">
        <v>20036</v>
      </c>
      <c r="F29" s="113">
        <v>10526</v>
      </c>
      <c r="G29" s="113">
        <v>9510</v>
      </c>
      <c r="H29" s="114">
        <v>8421</v>
      </c>
      <c r="I29" s="114">
        <v>4080</v>
      </c>
      <c r="J29" s="114">
        <v>4341</v>
      </c>
      <c r="K29" s="114">
        <v>6286</v>
      </c>
      <c r="L29" s="114">
        <v>2825</v>
      </c>
      <c r="M29" s="114">
        <v>3461</v>
      </c>
    </row>
    <row r="30" spans="1:14" ht="20.100000000000001" customHeight="1">
      <c r="A30" s="31"/>
      <c r="B30" s="35"/>
      <c r="C30" s="37" t="s">
        <v>78</v>
      </c>
      <c r="D30" s="38"/>
      <c r="E30" s="113">
        <v>0</v>
      </c>
      <c r="F30" s="113">
        <v>0</v>
      </c>
      <c r="G30" s="113">
        <v>0</v>
      </c>
      <c r="H30" s="114">
        <v>0</v>
      </c>
      <c r="I30" s="114">
        <v>0</v>
      </c>
      <c r="J30" s="114">
        <v>0</v>
      </c>
      <c r="K30" s="114">
        <v>0</v>
      </c>
      <c r="L30" s="114">
        <v>0</v>
      </c>
      <c r="M30" s="114">
        <v>0</v>
      </c>
    </row>
    <row r="31" spans="1:14" ht="20.100000000000001" customHeight="1">
      <c r="A31" s="31"/>
      <c r="B31" s="35"/>
      <c r="C31" s="37" t="s">
        <v>79</v>
      </c>
      <c r="D31" s="38"/>
      <c r="E31" s="113">
        <v>3607</v>
      </c>
      <c r="F31" s="113">
        <v>2173</v>
      </c>
      <c r="G31" s="113">
        <v>1434</v>
      </c>
      <c r="H31" s="114">
        <v>1615</v>
      </c>
      <c r="I31" s="114">
        <v>877</v>
      </c>
      <c r="J31" s="114">
        <v>738</v>
      </c>
      <c r="K31" s="114">
        <v>987</v>
      </c>
      <c r="L31" s="114">
        <v>454</v>
      </c>
      <c r="M31" s="114">
        <v>533</v>
      </c>
    </row>
    <row r="32" spans="1:14" ht="28.5" customHeight="1">
      <c r="A32" s="31"/>
      <c r="B32" s="32" t="s">
        <v>22</v>
      </c>
      <c r="C32" s="33"/>
      <c r="D32" s="34"/>
      <c r="E32" s="12">
        <v>146115</v>
      </c>
      <c r="F32" s="30">
        <v>70701</v>
      </c>
      <c r="G32" s="30">
        <v>75414</v>
      </c>
      <c r="H32" s="12">
        <v>69680.333333333328</v>
      </c>
      <c r="I32" s="12">
        <v>32291.916666666668</v>
      </c>
      <c r="J32" s="12">
        <v>37388.416666666664</v>
      </c>
      <c r="K32" s="12">
        <v>62669</v>
      </c>
      <c r="L32" s="12">
        <v>27069</v>
      </c>
      <c r="M32" s="12">
        <v>35600</v>
      </c>
    </row>
    <row r="33" spans="1:13" ht="20.100000000000001" customHeight="1">
      <c r="A33" s="31"/>
      <c r="B33" s="35"/>
      <c r="C33" s="39" t="s">
        <v>71</v>
      </c>
      <c r="D33" s="38"/>
      <c r="E33" s="113">
        <v>5474</v>
      </c>
      <c r="F33" s="113">
        <v>2601</v>
      </c>
      <c r="G33" s="113">
        <v>2873</v>
      </c>
      <c r="H33" s="114">
        <v>1494</v>
      </c>
      <c r="I33" s="114">
        <v>698.5</v>
      </c>
      <c r="J33" s="114">
        <v>795.5</v>
      </c>
      <c r="K33" s="114">
        <v>3993</v>
      </c>
      <c r="L33" s="114">
        <v>1894</v>
      </c>
      <c r="M33" s="114">
        <v>2099</v>
      </c>
    </row>
    <row r="34" spans="1:13" ht="20.100000000000001" customHeight="1">
      <c r="A34" s="31"/>
      <c r="B34" s="35"/>
      <c r="C34" s="37" t="s">
        <v>82</v>
      </c>
      <c r="D34" s="38"/>
      <c r="E34" s="113">
        <v>42765</v>
      </c>
      <c r="F34" s="113">
        <v>18216</v>
      </c>
      <c r="G34" s="113">
        <v>24549</v>
      </c>
      <c r="H34" s="114">
        <v>18029.666666666668</v>
      </c>
      <c r="I34" s="114">
        <v>7396.916666666667</v>
      </c>
      <c r="J34" s="114">
        <v>10632.75</v>
      </c>
      <c r="K34" s="114">
        <v>23921</v>
      </c>
      <c r="L34" s="114">
        <v>9750</v>
      </c>
      <c r="M34" s="114">
        <v>14171</v>
      </c>
    </row>
    <row r="35" spans="1:13" ht="20.100000000000001" customHeight="1">
      <c r="A35" s="31"/>
      <c r="B35" s="35"/>
      <c r="C35" s="37" t="s">
        <v>83</v>
      </c>
      <c r="D35" s="38"/>
      <c r="E35" s="113">
        <v>32861</v>
      </c>
      <c r="F35" s="113">
        <v>13196</v>
      </c>
      <c r="G35" s="113">
        <v>19665</v>
      </c>
      <c r="H35" s="114">
        <v>15776.75</v>
      </c>
      <c r="I35" s="114">
        <v>5937.333333333333</v>
      </c>
      <c r="J35" s="114">
        <v>9839.4166666666661</v>
      </c>
      <c r="K35" s="114">
        <v>13343</v>
      </c>
      <c r="L35" s="114">
        <v>4931</v>
      </c>
      <c r="M35" s="114">
        <v>8412</v>
      </c>
    </row>
    <row r="36" spans="1:13" s="17" customFormat="1" ht="20.100000000000001" customHeight="1">
      <c r="A36" s="31"/>
      <c r="B36" s="35"/>
      <c r="C36" s="37" t="s">
        <v>84</v>
      </c>
      <c r="D36" s="38"/>
      <c r="E36" s="113">
        <v>31340</v>
      </c>
      <c r="F36" s="113">
        <v>13002</v>
      </c>
      <c r="G36" s="113">
        <v>18338</v>
      </c>
      <c r="H36" s="114">
        <v>15917</v>
      </c>
      <c r="I36" s="114">
        <v>5979.916666666667</v>
      </c>
      <c r="J36" s="114">
        <v>9937.0833333333339</v>
      </c>
      <c r="K36" s="114">
        <v>11450</v>
      </c>
      <c r="L36" s="114">
        <v>3978</v>
      </c>
      <c r="M36" s="114">
        <v>7472</v>
      </c>
    </row>
    <row r="37" spans="1:13" ht="20.100000000000001" customHeight="1">
      <c r="A37" s="31"/>
      <c r="B37" s="35"/>
      <c r="C37" s="37" t="s">
        <v>85</v>
      </c>
      <c r="D37" s="38"/>
      <c r="E37" s="113">
        <v>33675</v>
      </c>
      <c r="F37" s="113">
        <v>23686</v>
      </c>
      <c r="G37" s="113">
        <v>9989</v>
      </c>
      <c r="H37" s="114">
        <v>18462.916666666668</v>
      </c>
      <c r="I37" s="114">
        <v>12279.25</v>
      </c>
      <c r="J37" s="114">
        <v>6183.666666666667</v>
      </c>
      <c r="K37" s="114">
        <v>9962</v>
      </c>
      <c r="L37" s="114">
        <v>6516</v>
      </c>
      <c r="M37" s="114">
        <v>3446</v>
      </c>
    </row>
    <row r="38" spans="1:13" ht="28.5" customHeight="1">
      <c r="A38" s="31"/>
      <c r="B38" s="32" t="s">
        <v>23</v>
      </c>
      <c r="C38" s="33"/>
      <c r="D38" s="34"/>
      <c r="E38" s="12">
        <v>50903</v>
      </c>
      <c r="F38" s="30">
        <v>27645</v>
      </c>
      <c r="G38" s="30">
        <v>23258</v>
      </c>
      <c r="H38" s="12">
        <v>23336.833333333332</v>
      </c>
      <c r="I38" s="12">
        <v>12121</v>
      </c>
      <c r="J38" s="12">
        <v>11215.833333333334</v>
      </c>
      <c r="K38" s="12">
        <v>28883</v>
      </c>
      <c r="L38" s="12">
        <v>14316</v>
      </c>
      <c r="M38" s="12">
        <v>14567</v>
      </c>
    </row>
    <row r="39" spans="1:13" ht="20.100000000000001" customHeight="1">
      <c r="A39" s="31"/>
      <c r="B39" s="35"/>
      <c r="C39" s="39" t="s">
        <v>71</v>
      </c>
      <c r="D39" s="38"/>
      <c r="E39" s="113">
        <v>1263</v>
      </c>
      <c r="F39" s="113">
        <v>766</v>
      </c>
      <c r="G39" s="113">
        <v>497</v>
      </c>
      <c r="H39" s="114">
        <v>338.5</v>
      </c>
      <c r="I39" s="114">
        <v>201.75</v>
      </c>
      <c r="J39" s="114">
        <v>136.75</v>
      </c>
      <c r="K39" s="114">
        <v>905</v>
      </c>
      <c r="L39" s="114">
        <v>532</v>
      </c>
      <c r="M39" s="114">
        <v>373</v>
      </c>
    </row>
    <row r="40" spans="1:13" ht="20.100000000000001" customHeight="1">
      <c r="A40" s="31"/>
      <c r="B40" s="35"/>
      <c r="C40" s="37" t="s">
        <v>74</v>
      </c>
      <c r="D40" s="38"/>
      <c r="E40" s="113">
        <v>11200</v>
      </c>
      <c r="F40" s="113">
        <v>6179</v>
      </c>
      <c r="G40" s="113">
        <v>5021</v>
      </c>
      <c r="H40" s="114">
        <v>4256.416666666667</v>
      </c>
      <c r="I40" s="114">
        <v>2261</v>
      </c>
      <c r="J40" s="114">
        <v>1995.4166666666667</v>
      </c>
      <c r="K40" s="114">
        <v>7099</v>
      </c>
      <c r="L40" s="114">
        <v>3657</v>
      </c>
      <c r="M40" s="114">
        <v>3442</v>
      </c>
    </row>
    <row r="41" spans="1:13" ht="20.100000000000001" customHeight="1">
      <c r="A41" s="31"/>
      <c r="B41" s="35"/>
      <c r="C41" s="37" t="s">
        <v>75</v>
      </c>
      <c r="D41" s="38"/>
      <c r="E41" s="113">
        <v>9412</v>
      </c>
      <c r="F41" s="113">
        <v>4727</v>
      </c>
      <c r="G41" s="113">
        <v>4685</v>
      </c>
      <c r="H41" s="114">
        <v>3999.75</v>
      </c>
      <c r="I41" s="114">
        <v>1892.25</v>
      </c>
      <c r="J41" s="114">
        <v>2107.5</v>
      </c>
      <c r="K41" s="114">
        <v>5426</v>
      </c>
      <c r="L41" s="114">
        <v>2465</v>
      </c>
      <c r="M41" s="114">
        <v>2961</v>
      </c>
    </row>
    <row r="42" spans="1:13" s="17" customFormat="1" ht="20.100000000000001" customHeight="1">
      <c r="A42" s="31"/>
      <c r="B42" s="35"/>
      <c r="C42" s="37" t="s">
        <v>76</v>
      </c>
      <c r="D42" s="38"/>
      <c r="E42" s="113">
        <v>12135</v>
      </c>
      <c r="F42" s="113">
        <v>4614</v>
      </c>
      <c r="G42" s="113">
        <v>7521</v>
      </c>
      <c r="H42" s="114">
        <v>5889.583333333333</v>
      </c>
      <c r="I42" s="114">
        <v>2069.75</v>
      </c>
      <c r="J42" s="114">
        <v>3819.8333333333335</v>
      </c>
      <c r="K42" s="114">
        <v>6793</v>
      </c>
      <c r="L42" s="114">
        <v>2269</v>
      </c>
      <c r="M42" s="114">
        <v>4524</v>
      </c>
    </row>
    <row r="43" spans="1:13" ht="19.5" customHeight="1">
      <c r="A43" s="28"/>
      <c r="B43" s="41"/>
      <c r="C43" s="42" t="s">
        <v>78</v>
      </c>
      <c r="D43" s="43"/>
      <c r="E43" s="29">
        <v>16893</v>
      </c>
      <c r="F43" s="29">
        <v>11359</v>
      </c>
      <c r="G43" s="29">
        <v>5534</v>
      </c>
      <c r="H43" s="15">
        <v>8852.5833333333339</v>
      </c>
      <c r="I43" s="15">
        <v>5696.25</v>
      </c>
      <c r="J43" s="15">
        <v>3156.3333333333335</v>
      </c>
      <c r="K43" s="15">
        <v>8660</v>
      </c>
      <c r="L43" s="15">
        <v>5393</v>
      </c>
      <c r="M43" s="15">
        <v>3267</v>
      </c>
    </row>
    <row r="44" spans="1:13" ht="22.5" customHeight="1">
      <c r="B44" s="1" t="s">
        <v>24</v>
      </c>
    </row>
    <row r="45" spans="1:13" ht="22.5" customHeight="1">
      <c r="D45" s="44"/>
      <c r="H45" s="17"/>
      <c r="I45" s="17"/>
      <c r="J45" s="17"/>
      <c r="K45" s="17"/>
      <c r="L45" s="17"/>
      <c r="M45" s="17"/>
    </row>
    <row r="46" spans="1:13" ht="22.5" customHeight="1">
      <c r="D46" s="44"/>
      <c r="H46" s="17"/>
      <c r="I46" s="17"/>
      <c r="J46" s="17"/>
      <c r="K46" s="17"/>
      <c r="L46" s="17"/>
      <c r="M46" s="17"/>
    </row>
    <row r="47" spans="1:13" ht="22.5" customHeight="1">
      <c r="D47" s="44"/>
      <c r="H47" s="17"/>
      <c r="I47" s="17"/>
      <c r="J47" s="17"/>
      <c r="K47" s="17"/>
      <c r="L47" s="17"/>
      <c r="M47" s="17"/>
    </row>
    <row r="48" spans="1:13" ht="22.5" customHeight="1">
      <c r="D48" s="44"/>
      <c r="H48" s="17"/>
      <c r="I48" s="17"/>
      <c r="J48" s="17"/>
      <c r="K48" s="17"/>
      <c r="L48" s="17"/>
      <c r="M48" s="17"/>
    </row>
  </sheetData>
  <mergeCells count="7">
    <mergeCell ref="A15:C15"/>
    <mergeCell ref="A1:M1"/>
    <mergeCell ref="E3:F3"/>
    <mergeCell ref="L3:M3"/>
    <mergeCell ref="A4:C5"/>
    <mergeCell ref="D4:D5"/>
    <mergeCell ref="K9:M9"/>
  </mergeCells>
  <phoneticPr fontId="4"/>
  <printOptions horizontalCentered="1" verticalCentered="1"/>
  <pageMargins left="0.55118110236220474" right="0.43307086614173229" top="0.39370078740157483" bottom="0.31496062992125984" header="0.51181102362204722" footer="0.15748031496062992"/>
  <pageSetup paperSize="9" scale="57" orientation="landscape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2"/>
  <sheetViews>
    <sheetView view="pageBreakPreview" zoomScale="78" zoomScaleNormal="100" zoomScaleSheetLayoutView="78" workbookViewId="0">
      <selection activeCell="E19" sqref="E19"/>
    </sheetView>
  </sheetViews>
  <sheetFormatPr defaultRowHeight="13.5"/>
  <cols>
    <col min="1" max="2" width="6.125" style="45" customWidth="1"/>
    <col min="3" max="3" width="15" style="45" customWidth="1"/>
    <col min="4" max="4" width="21.125" style="45" customWidth="1"/>
    <col min="5" max="7" width="18.625" style="46" customWidth="1"/>
    <col min="8" max="13" width="18.625" style="45" customWidth="1"/>
    <col min="14" max="14" width="11.625" style="45" bestFit="1" customWidth="1"/>
    <col min="15" max="16384" width="9" style="45"/>
  </cols>
  <sheetData>
    <row r="1" spans="1:13" ht="36" customHeight="1">
      <c r="A1" s="139" t="s">
        <v>70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</row>
    <row r="2" spans="1:13" ht="15" customHeight="1"/>
    <row r="3" spans="1:13" ht="15" customHeight="1">
      <c r="L3" s="47"/>
      <c r="M3" s="47"/>
    </row>
    <row r="4" spans="1:13" ht="21.75" customHeight="1">
      <c r="A4" s="45" t="s">
        <v>10</v>
      </c>
      <c r="L4" s="140" t="s">
        <v>97</v>
      </c>
      <c r="M4" s="140"/>
    </row>
    <row r="5" spans="1:13" ht="20.100000000000001" customHeight="1">
      <c r="A5" s="48"/>
      <c r="B5" s="49"/>
      <c r="C5" s="49"/>
      <c r="D5" s="49" t="s">
        <v>69</v>
      </c>
      <c r="E5" s="50" t="s">
        <v>12</v>
      </c>
      <c r="F5" s="51"/>
      <c r="G5" s="52"/>
      <c r="H5" s="50" t="s">
        <v>13</v>
      </c>
      <c r="I5" s="51"/>
      <c r="J5" s="53"/>
      <c r="K5" s="50" t="s">
        <v>14</v>
      </c>
      <c r="L5" s="54"/>
      <c r="M5" s="53"/>
    </row>
    <row r="6" spans="1:13" ht="20.100000000000001" customHeight="1">
      <c r="A6" s="55" t="s">
        <v>68</v>
      </c>
      <c r="B6" s="56"/>
      <c r="C6" s="56"/>
      <c r="D6" s="57"/>
      <c r="E6" s="57"/>
      <c r="F6" s="58" t="s">
        <v>3</v>
      </c>
      <c r="G6" s="58" t="s">
        <v>16</v>
      </c>
      <c r="H6" s="59"/>
      <c r="I6" s="60" t="s">
        <v>3</v>
      </c>
      <c r="J6" s="60" t="s">
        <v>16</v>
      </c>
      <c r="K6" s="59"/>
      <c r="L6" s="60" t="s">
        <v>17</v>
      </c>
      <c r="M6" s="60" t="s">
        <v>16</v>
      </c>
    </row>
    <row r="7" spans="1:13" ht="28.5" customHeight="1">
      <c r="A7" s="48" t="s">
        <v>41</v>
      </c>
      <c r="B7" s="61"/>
      <c r="C7" s="62"/>
      <c r="D7" s="63"/>
      <c r="E7" s="111">
        <f>E8+E15+E23+E31</f>
        <v>862858</v>
      </c>
      <c r="F7" s="109">
        <f t="shared" ref="F7:G7" si="0">F8+F15+F23+F31</f>
        <v>352032</v>
      </c>
      <c r="G7" s="111">
        <f t="shared" si="0"/>
        <v>510826</v>
      </c>
      <c r="H7" s="64">
        <v>296325.08333333331</v>
      </c>
      <c r="I7" s="64">
        <v>126490.41666666667</v>
      </c>
      <c r="J7" s="65">
        <v>169834.66666666666</v>
      </c>
      <c r="K7" s="64">
        <v>661669</v>
      </c>
      <c r="L7" s="65">
        <v>256372</v>
      </c>
      <c r="M7" s="65">
        <v>405297</v>
      </c>
    </row>
    <row r="8" spans="1:13" ht="28.5" customHeight="1">
      <c r="A8" s="66"/>
      <c r="B8" s="67" t="s">
        <v>67</v>
      </c>
      <c r="C8" s="68"/>
      <c r="D8" s="69"/>
      <c r="E8" s="65">
        <v>191420</v>
      </c>
      <c r="F8" s="109">
        <v>69631</v>
      </c>
      <c r="G8" s="109">
        <v>121789</v>
      </c>
      <c r="H8" s="65">
        <v>56349.666666666664</v>
      </c>
      <c r="I8" s="65">
        <v>20752.583333333332</v>
      </c>
      <c r="J8" s="65">
        <v>35597.083333333336</v>
      </c>
      <c r="K8" s="65">
        <v>136161</v>
      </c>
      <c r="L8" s="65">
        <v>46226</v>
      </c>
      <c r="M8" s="65">
        <v>89935</v>
      </c>
    </row>
    <row r="9" spans="1:13" ht="20.100000000000001" customHeight="1">
      <c r="A9" s="66"/>
      <c r="B9" s="70"/>
      <c r="C9" s="67" t="s">
        <v>71</v>
      </c>
      <c r="D9" s="71"/>
      <c r="E9" s="110">
        <v>2831</v>
      </c>
      <c r="F9" s="110">
        <v>731</v>
      </c>
      <c r="G9" s="110">
        <v>2100</v>
      </c>
      <c r="H9" s="112">
        <v>749.66666666666663</v>
      </c>
      <c r="I9" s="112">
        <v>190</v>
      </c>
      <c r="J9" s="112">
        <v>559.66666666666663</v>
      </c>
      <c r="K9" s="112">
        <v>1977</v>
      </c>
      <c r="L9" s="112">
        <v>480</v>
      </c>
      <c r="M9" s="112">
        <v>1497</v>
      </c>
    </row>
    <row r="10" spans="1:13" ht="20.100000000000001" customHeight="1">
      <c r="A10" s="66"/>
      <c r="B10" s="70"/>
      <c r="C10" s="70" t="s">
        <v>72</v>
      </c>
      <c r="D10" s="71"/>
      <c r="E10" s="110">
        <v>129433</v>
      </c>
      <c r="F10" s="110">
        <v>48680</v>
      </c>
      <c r="G10" s="110">
        <v>80753</v>
      </c>
      <c r="H10" s="112">
        <v>34967.333333333336</v>
      </c>
      <c r="I10" s="112">
        <v>12897.916666666666</v>
      </c>
      <c r="J10" s="112">
        <v>22069.416666666668</v>
      </c>
      <c r="K10" s="112">
        <v>93519</v>
      </c>
      <c r="L10" s="112">
        <v>33565</v>
      </c>
      <c r="M10" s="112">
        <v>59954</v>
      </c>
    </row>
    <row r="11" spans="1:13" ht="20.100000000000001" customHeight="1">
      <c r="A11" s="66"/>
      <c r="B11" s="70"/>
      <c r="C11" s="70" t="s">
        <v>86</v>
      </c>
      <c r="D11" s="71"/>
      <c r="E11" s="110">
        <v>44801</v>
      </c>
      <c r="F11" s="110">
        <v>12957</v>
      </c>
      <c r="G11" s="110">
        <v>31844</v>
      </c>
      <c r="H11" s="112">
        <v>12196.166666666666</v>
      </c>
      <c r="I11" s="112">
        <v>3340.9166666666665</v>
      </c>
      <c r="J11" s="112">
        <v>8855.25</v>
      </c>
      <c r="K11" s="112">
        <v>34188</v>
      </c>
      <c r="L11" s="112">
        <v>8995</v>
      </c>
      <c r="M11" s="112">
        <v>25193</v>
      </c>
    </row>
    <row r="12" spans="1:13" ht="20.100000000000001" customHeight="1">
      <c r="A12" s="66"/>
      <c r="B12" s="70"/>
      <c r="C12" s="70" t="s">
        <v>87</v>
      </c>
      <c r="D12" s="71"/>
      <c r="E12" s="110">
        <v>1719</v>
      </c>
      <c r="F12" s="110">
        <v>749</v>
      </c>
      <c r="G12" s="110">
        <v>970</v>
      </c>
      <c r="H12" s="112">
        <v>573.08333333333337</v>
      </c>
      <c r="I12" s="112">
        <v>237.41666666666666</v>
      </c>
      <c r="J12" s="112">
        <v>335.66666666666669</v>
      </c>
      <c r="K12" s="112">
        <v>1314</v>
      </c>
      <c r="L12" s="112">
        <v>550</v>
      </c>
      <c r="M12" s="112">
        <v>764</v>
      </c>
    </row>
    <row r="13" spans="1:13" ht="20.100000000000001" customHeight="1">
      <c r="A13" s="66"/>
      <c r="B13" s="70"/>
      <c r="C13" s="70" t="s">
        <v>88</v>
      </c>
      <c r="D13" s="71"/>
      <c r="E13" s="110">
        <v>896</v>
      </c>
      <c r="F13" s="110">
        <v>426</v>
      </c>
      <c r="G13" s="110">
        <v>470</v>
      </c>
      <c r="H13" s="112">
        <v>370.83333333333331</v>
      </c>
      <c r="I13" s="112">
        <v>181.08333333333334</v>
      </c>
      <c r="J13" s="112">
        <v>189.75</v>
      </c>
      <c r="K13" s="112">
        <v>650</v>
      </c>
      <c r="L13" s="112">
        <v>328</v>
      </c>
      <c r="M13" s="112">
        <v>322</v>
      </c>
    </row>
    <row r="14" spans="1:13" s="46" customFormat="1" ht="20.100000000000001" customHeight="1">
      <c r="A14" s="66"/>
      <c r="B14" s="70"/>
      <c r="C14" s="70" t="s">
        <v>89</v>
      </c>
      <c r="D14" s="71"/>
      <c r="E14" s="110">
        <v>11740</v>
      </c>
      <c r="F14" s="110">
        <v>6088</v>
      </c>
      <c r="G14" s="110">
        <v>5652</v>
      </c>
      <c r="H14" s="112">
        <v>7492.583333333333</v>
      </c>
      <c r="I14" s="112">
        <v>3905.25</v>
      </c>
      <c r="J14" s="112">
        <v>3587.3333333333335</v>
      </c>
      <c r="K14" s="112">
        <v>4513</v>
      </c>
      <c r="L14" s="112">
        <v>2308</v>
      </c>
      <c r="M14" s="112">
        <v>2205</v>
      </c>
    </row>
    <row r="15" spans="1:13" ht="28.5" customHeight="1">
      <c r="A15" s="66"/>
      <c r="B15" s="67" t="s">
        <v>66</v>
      </c>
      <c r="C15" s="68"/>
      <c r="D15" s="69"/>
      <c r="E15" s="65">
        <v>261257</v>
      </c>
      <c r="F15" s="109">
        <v>93820</v>
      </c>
      <c r="G15" s="109">
        <v>167437</v>
      </c>
      <c r="H15" s="65">
        <v>85509.25</v>
      </c>
      <c r="I15" s="65">
        <v>31168.5</v>
      </c>
      <c r="J15" s="65">
        <v>54340.75</v>
      </c>
      <c r="K15" s="65">
        <v>200400</v>
      </c>
      <c r="L15" s="65">
        <v>66673</v>
      </c>
      <c r="M15" s="65">
        <v>133727</v>
      </c>
    </row>
    <row r="16" spans="1:13" ht="20.100000000000001" customHeight="1">
      <c r="A16" s="66"/>
      <c r="B16" s="70"/>
      <c r="C16" s="72" t="s">
        <v>71</v>
      </c>
      <c r="D16" s="73"/>
      <c r="E16" s="110">
        <v>3020</v>
      </c>
      <c r="F16" s="110">
        <v>732</v>
      </c>
      <c r="G16" s="110">
        <v>2288</v>
      </c>
      <c r="H16" s="112">
        <v>850.33333333333337</v>
      </c>
      <c r="I16" s="112">
        <v>192.83333333333334</v>
      </c>
      <c r="J16" s="112">
        <v>657.5</v>
      </c>
      <c r="K16" s="112">
        <v>2358</v>
      </c>
      <c r="L16" s="112">
        <v>516</v>
      </c>
      <c r="M16" s="112">
        <v>1842</v>
      </c>
    </row>
    <row r="17" spans="1:14" ht="20.100000000000001" customHeight="1">
      <c r="A17" s="66"/>
      <c r="B17" s="70"/>
      <c r="C17" s="74" t="s">
        <v>72</v>
      </c>
      <c r="D17" s="73"/>
      <c r="E17" s="110">
        <v>103564</v>
      </c>
      <c r="F17" s="110">
        <v>33892</v>
      </c>
      <c r="G17" s="110">
        <v>69672</v>
      </c>
      <c r="H17" s="112">
        <v>29159.25</v>
      </c>
      <c r="I17" s="112">
        <v>9299.5</v>
      </c>
      <c r="J17" s="112">
        <v>19859.75</v>
      </c>
      <c r="K17" s="112">
        <v>81761</v>
      </c>
      <c r="L17" s="112">
        <v>25923</v>
      </c>
      <c r="M17" s="112">
        <v>55838</v>
      </c>
    </row>
    <row r="18" spans="1:14" ht="20.100000000000001" customHeight="1">
      <c r="A18" s="66"/>
      <c r="B18" s="70"/>
      <c r="C18" s="74" t="s">
        <v>86</v>
      </c>
      <c r="D18" s="73"/>
      <c r="E18" s="110">
        <v>69238</v>
      </c>
      <c r="F18" s="110">
        <v>23174</v>
      </c>
      <c r="G18" s="110">
        <v>46064</v>
      </c>
      <c r="H18" s="112">
        <v>19201.583333333332</v>
      </c>
      <c r="I18" s="112">
        <v>6114.833333333333</v>
      </c>
      <c r="J18" s="112">
        <v>13086.75</v>
      </c>
      <c r="K18" s="112">
        <v>55215</v>
      </c>
      <c r="L18" s="112">
        <v>17258</v>
      </c>
      <c r="M18" s="112">
        <v>37957</v>
      </c>
    </row>
    <row r="19" spans="1:14" s="46" customFormat="1" ht="20.100000000000001" customHeight="1">
      <c r="A19" s="66"/>
      <c r="B19" s="70"/>
      <c r="C19" s="74" t="s">
        <v>90</v>
      </c>
      <c r="D19" s="73"/>
      <c r="E19" s="110">
        <v>57821</v>
      </c>
      <c r="F19" s="110">
        <v>21045</v>
      </c>
      <c r="G19" s="110">
        <v>36776</v>
      </c>
      <c r="H19" s="112">
        <v>19675</v>
      </c>
      <c r="I19" s="112">
        <v>6599.5</v>
      </c>
      <c r="J19" s="112">
        <v>13075.5</v>
      </c>
      <c r="K19" s="112">
        <v>45726</v>
      </c>
      <c r="L19" s="112">
        <v>15029</v>
      </c>
      <c r="M19" s="112">
        <v>30697</v>
      </c>
    </row>
    <row r="20" spans="1:14" ht="19.5" customHeight="1">
      <c r="A20" s="66"/>
      <c r="B20" s="70"/>
      <c r="C20" s="74" t="s">
        <v>91</v>
      </c>
      <c r="D20" s="73"/>
      <c r="E20" s="110">
        <v>5732</v>
      </c>
      <c r="F20" s="110">
        <v>2781</v>
      </c>
      <c r="G20" s="110">
        <v>2951</v>
      </c>
      <c r="H20" s="112">
        <v>2292.8333333333335</v>
      </c>
      <c r="I20" s="112">
        <v>1014.0833333333334</v>
      </c>
      <c r="J20" s="112">
        <v>1278.75</v>
      </c>
      <c r="K20" s="112">
        <v>4617</v>
      </c>
      <c r="L20" s="112">
        <v>2071</v>
      </c>
      <c r="M20" s="112">
        <v>2546</v>
      </c>
    </row>
    <row r="21" spans="1:14" ht="20.100000000000001" customHeight="1">
      <c r="A21" s="66"/>
      <c r="B21" s="70"/>
      <c r="C21" s="74" t="s">
        <v>88</v>
      </c>
      <c r="D21" s="73"/>
      <c r="E21" s="110">
        <v>1405</v>
      </c>
      <c r="F21" s="110">
        <v>746</v>
      </c>
      <c r="G21" s="110">
        <v>659</v>
      </c>
      <c r="H21" s="112">
        <v>602</v>
      </c>
      <c r="I21" s="112">
        <v>326.41666666666669</v>
      </c>
      <c r="J21" s="112">
        <v>275.58333333333331</v>
      </c>
      <c r="K21" s="112">
        <v>1074</v>
      </c>
      <c r="L21" s="112">
        <v>585</v>
      </c>
      <c r="M21" s="112">
        <v>489</v>
      </c>
    </row>
    <row r="22" spans="1:14" ht="20.100000000000001" customHeight="1">
      <c r="A22" s="66"/>
      <c r="B22" s="70"/>
      <c r="C22" s="74" t="s">
        <v>89</v>
      </c>
      <c r="D22" s="73"/>
      <c r="E22" s="110">
        <v>20477</v>
      </c>
      <c r="F22" s="110">
        <v>11450</v>
      </c>
      <c r="G22" s="110">
        <v>9027</v>
      </c>
      <c r="H22" s="112">
        <v>13728.25</v>
      </c>
      <c r="I22" s="112">
        <v>7621.333333333333</v>
      </c>
      <c r="J22" s="112">
        <v>6106.916666666667</v>
      </c>
      <c r="K22" s="112">
        <v>9649</v>
      </c>
      <c r="L22" s="112">
        <v>5291</v>
      </c>
      <c r="M22" s="112">
        <v>4358</v>
      </c>
    </row>
    <row r="23" spans="1:14" ht="28.5" customHeight="1">
      <c r="A23" s="66"/>
      <c r="B23" s="67" t="s">
        <v>65</v>
      </c>
      <c r="C23" s="68"/>
      <c r="D23" s="69"/>
      <c r="E23" s="65">
        <v>252401</v>
      </c>
      <c r="F23" s="109">
        <v>100506</v>
      </c>
      <c r="G23" s="109">
        <v>151895</v>
      </c>
      <c r="H23" s="65">
        <v>90832.416666666672</v>
      </c>
      <c r="I23" s="65">
        <v>38414.083333333336</v>
      </c>
      <c r="J23" s="65">
        <v>52418.333333333336</v>
      </c>
      <c r="K23" s="65">
        <v>194304</v>
      </c>
      <c r="L23" s="65">
        <v>73274</v>
      </c>
      <c r="M23" s="65">
        <v>121030</v>
      </c>
    </row>
    <row r="24" spans="1:14" ht="20.100000000000001" customHeight="1">
      <c r="A24" s="66"/>
      <c r="B24" s="70"/>
      <c r="C24" s="72" t="s">
        <v>71</v>
      </c>
      <c r="D24" s="73"/>
      <c r="E24" s="110">
        <v>2210</v>
      </c>
      <c r="F24" s="110">
        <v>831</v>
      </c>
      <c r="G24" s="110">
        <v>1379</v>
      </c>
      <c r="H24" s="112">
        <v>633.66666666666663</v>
      </c>
      <c r="I24" s="112">
        <v>232.91666666666666</v>
      </c>
      <c r="J24" s="112">
        <v>400.75</v>
      </c>
      <c r="K24" s="112">
        <v>1805</v>
      </c>
      <c r="L24" s="112">
        <v>655</v>
      </c>
      <c r="M24" s="112">
        <v>1150</v>
      </c>
      <c r="N24" s="75"/>
    </row>
    <row r="25" spans="1:14" ht="20.100000000000001" customHeight="1">
      <c r="A25" s="66"/>
      <c r="B25" s="70"/>
      <c r="C25" s="74" t="s">
        <v>72</v>
      </c>
      <c r="D25" s="73"/>
      <c r="E25" s="110">
        <v>88320</v>
      </c>
      <c r="F25" s="110">
        <v>29009</v>
      </c>
      <c r="G25" s="110">
        <v>59311</v>
      </c>
      <c r="H25" s="112">
        <v>24913.5</v>
      </c>
      <c r="I25" s="112">
        <v>7913.166666666667</v>
      </c>
      <c r="J25" s="112">
        <v>17000.333333333332</v>
      </c>
      <c r="K25" s="112">
        <v>70482</v>
      </c>
      <c r="L25" s="112">
        <v>22541</v>
      </c>
      <c r="M25" s="112">
        <v>47941</v>
      </c>
    </row>
    <row r="26" spans="1:14" ht="20.100000000000001" customHeight="1">
      <c r="A26" s="66"/>
      <c r="B26" s="70"/>
      <c r="C26" s="74" t="s">
        <v>86</v>
      </c>
      <c r="D26" s="73"/>
      <c r="E26" s="110">
        <v>49600</v>
      </c>
      <c r="F26" s="110">
        <v>14894</v>
      </c>
      <c r="G26" s="110">
        <v>34706</v>
      </c>
      <c r="H26" s="112">
        <v>13843.25</v>
      </c>
      <c r="I26" s="112">
        <v>3931.5</v>
      </c>
      <c r="J26" s="112">
        <v>9911.75</v>
      </c>
      <c r="K26" s="112">
        <v>39918</v>
      </c>
      <c r="L26" s="112">
        <v>11385</v>
      </c>
      <c r="M26" s="112">
        <v>28533</v>
      </c>
    </row>
    <row r="27" spans="1:14" s="46" customFormat="1" ht="20.100000000000001" customHeight="1">
      <c r="A27" s="66"/>
      <c r="B27" s="70"/>
      <c r="C27" s="74" t="s">
        <v>90</v>
      </c>
      <c r="D27" s="73"/>
      <c r="E27" s="110">
        <v>48249</v>
      </c>
      <c r="F27" s="110">
        <v>15345</v>
      </c>
      <c r="G27" s="110">
        <v>32904</v>
      </c>
      <c r="H27" s="112">
        <v>16591.083333333332</v>
      </c>
      <c r="I27" s="112">
        <v>4946</v>
      </c>
      <c r="J27" s="112">
        <v>11645.083333333334</v>
      </c>
      <c r="K27" s="112">
        <v>38367</v>
      </c>
      <c r="L27" s="112">
        <v>11611</v>
      </c>
      <c r="M27" s="112">
        <v>26756</v>
      </c>
    </row>
    <row r="28" spans="1:14" ht="20.100000000000001" customHeight="1">
      <c r="A28" s="66"/>
      <c r="B28" s="70"/>
      <c r="C28" s="74" t="s">
        <v>91</v>
      </c>
      <c r="D28" s="73"/>
      <c r="E28" s="110">
        <v>39791</v>
      </c>
      <c r="F28" s="110">
        <v>25650</v>
      </c>
      <c r="G28" s="110">
        <v>14141</v>
      </c>
      <c r="H28" s="112">
        <v>16228.75</v>
      </c>
      <c r="I28" s="112">
        <v>10113.583333333334</v>
      </c>
      <c r="J28" s="112">
        <v>6115.166666666667</v>
      </c>
      <c r="K28" s="112">
        <v>32073</v>
      </c>
      <c r="L28" s="112">
        <v>19941</v>
      </c>
      <c r="M28" s="112">
        <v>12132</v>
      </c>
    </row>
    <row r="29" spans="1:14" ht="20.100000000000001" customHeight="1">
      <c r="A29" s="66"/>
      <c r="B29" s="70"/>
      <c r="C29" s="74" t="s">
        <v>88</v>
      </c>
      <c r="D29" s="73"/>
      <c r="E29" s="110">
        <v>1303</v>
      </c>
      <c r="F29" s="110">
        <v>763</v>
      </c>
      <c r="G29" s="110">
        <v>540</v>
      </c>
      <c r="H29" s="112">
        <v>548.83333333333337</v>
      </c>
      <c r="I29" s="112">
        <v>318.25</v>
      </c>
      <c r="J29" s="112">
        <v>230.58333333333334</v>
      </c>
      <c r="K29" s="112">
        <v>1040</v>
      </c>
      <c r="L29" s="112">
        <v>591</v>
      </c>
      <c r="M29" s="112">
        <v>449</v>
      </c>
    </row>
    <row r="30" spans="1:14" ht="20.100000000000001" customHeight="1">
      <c r="A30" s="66"/>
      <c r="B30" s="70"/>
      <c r="C30" s="74" t="s">
        <v>92</v>
      </c>
      <c r="D30" s="73"/>
      <c r="E30" s="110">
        <v>22928</v>
      </c>
      <c r="F30" s="110">
        <v>14014</v>
      </c>
      <c r="G30" s="110">
        <v>8914</v>
      </c>
      <c r="H30" s="112">
        <v>18073.333333333332</v>
      </c>
      <c r="I30" s="112">
        <v>10958.666666666666</v>
      </c>
      <c r="J30" s="112">
        <v>7114.666666666667</v>
      </c>
      <c r="K30" s="112">
        <v>10619</v>
      </c>
      <c r="L30" s="112">
        <v>6550</v>
      </c>
      <c r="M30" s="112">
        <v>4069</v>
      </c>
    </row>
    <row r="31" spans="1:14" ht="28.5" customHeight="1">
      <c r="A31" s="66"/>
      <c r="B31" s="67" t="s">
        <v>64</v>
      </c>
      <c r="C31" s="68"/>
      <c r="D31" s="69"/>
      <c r="E31" s="65">
        <v>157780</v>
      </c>
      <c r="F31" s="109">
        <v>88075</v>
      </c>
      <c r="G31" s="109">
        <v>69705</v>
      </c>
      <c r="H31" s="65">
        <v>63633.75</v>
      </c>
      <c r="I31" s="65">
        <v>36155.25</v>
      </c>
      <c r="J31" s="65">
        <v>27478.5</v>
      </c>
      <c r="K31" s="65">
        <v>130804</v>
      </c>
      <c r="L31" s="65">
        <v>70199</v>
      </c>
      <c r="M31" s="65">
        <v>60605</v>
      </c>
    </row>
    <row r="32" spans="1:14" ht="20.100000000000001" customHeight="1">
      <c r="A32" s="66"/>
      <c r="B32" s="70"/>
      <c r="C32" s="72" t="s">
        <v>71</v>
      </c>
      <c r="D32" s="73"/>
      <c r="E32" s="110">
        <v>596</v>
      </c>
      <c r="F32" s="110">
        <v>316</v>
      </c>
      <c r="G32" s="110">
        <v>280</v>
      </c>
      <c r="H32" s="112">
        <v>167.08333333333334</v>
      </c>
      <c r="I32" s="112">
        <v>87.166666666666671</v>
      </c>
      <c r="J32" s="112">
        <v>79.916666666666671</v>
      </c>
      <c r="K32" s="112">
        <v>478</v>
      </c>
      <c r="L32" s="112">
        <v>244</v>
      </c>
      <c r="M32" s="112">
        <v>234</v>
      </c>
    </row>
    <row r="33" spans="1:13" ht="20.100000000000001" customHeight="1">
      <c r="A33" s="66"/>
      <c r="B33" s="70"/>
      <c r="C33" s="74" t="s">
        <v>72</v>
      </c>
      <c r="D33" s="73"/>
      <c r="E33" s="110">
        <v>26709</v>
      </c>
      <c r="F33" s="110">
        <v>13259</v>
      </c>
      <c r="G33" s="110">
        <v>13450</v>
      </c>
      <c r="H33" s="112">
        <v>7715.75</v>
      </c>
      <c r="I33" s="112">
        <v>3748.5833333333335</v>
      </c>
      <c r="J33" s="112">
        <v>3967.1666666666665</v>
      </c>
      <c r="K33" s="112">
        <v>22273</v>
      </c>
      <c r="L33" s="112">
        <v>10750</v>
      </c>
      <c r="M33" s="112">
        <v>11523</v>
      </c>
    </row>
    <row r="34" spans="1:13" ht="20.100000000000001" customHeight="1">
      <c r="A34" s="66"/>
      <c r="B34" s="70"/>
      <c r="C34" s="74" t="s">
        <v>86</v>
      </c>
      <c r="D34" s="73"/>
      <c r="E34" s="110">
        <v>17064</v>
      </c>
      <c r="F34" s="110">
        <v>6931</v>
      </c>
      <c r="G34" s="110">
        <v>10133</v>
      </c>
      <c r="H34" s="112">
        <v>4960.083333333333</v>
      </c>
      <c r="I34" s="112">
        <v>1927.5</v>
      </c>
      <c r="J34" s="112">
        <v>3032.5833333333335</v>
      </c>
      <c r="K34" s="112">
        <v>14522</v>
      </c>
      <c r="L34" s="112">
        <v>5616</v>
      </c>
      <c r="M34" s="112">
        <v>8906</v>
      </c>
    </row>
    <row r="35" spans="1:13" s="46" customFormat="1" ht="20.100000000000001" customHeight="1">
      <c r="A35" s="66"/>
      <c r="B35" s="70"/>
      <c r="C35" s="74" t="s">
        <v>90</v>
      </c>
      <c r="D35" s="73"/>
      <c r="E35" s="110">
        <v>30874</v>
      </c>
      <c r="F35" s="110">
        <v>10325</v>
      </c>
      <c r="G35" s="110">
        <v>20549</v>
      </c>
      <c r="H35" s="112">
        <v>11378.333333333334</v>
      </c>
      <c r="I35" s="112">
        <v>3597</v>
      </c>
      <c r="J35" s="112">
        <v>7781.333333333333</v>
      </c>
      <c r="K35" s="112">
        <v>26503</v>
      </c>
      <c r="L35" s="112">
        <v>8296</v>
      </c>
      <c r="M35" s="112">
        <v>18207</v>
      </c>
    </row>
    <row r="36" spans="1:13" ht="20.100000000000001" customHeight="1">
      <c r="A36" s="66"/>
      <c r="B36" s="70"/>
      <c r="C36" s="74" t="s">
        <v>91</v>
      </c>
      <c r="D36" s="73"/>
      <c r="E36" s="110">
        <v>73679</v>
      </c>
      <c r="F36" s="110">
        <v>51145</v>
      </c>
      <c r="G36" s="110">
        <v>22534</v>
      </c>
      <c r="H36" s="112">
        <v>31919.833333333332</v>
      </c>
      <c r="I36" s="112">
        <v>21750.083333333332</v>
      </c>
      <c r="J36" s="112">
        <v>10169.75</v>
      </c>
      <c r="K36" s="112">
        <v>62171</v>
      </c>
      <c r="L36" s="112">
        <v>41993</v>
      </c>
      <c r="M36" s="112">
        <v>20178</v>
      </c>
    </row>
    <row r="37" spans="1:13" ht="20.100000000000001" customHeight="1">
      <c r="A37" s="66"/>
      <c r="B37" s="70"/>
      <c r="C37" s="74" t="s">
        <v>88</v>
      </c>
      <c r="D37" s="73"/>
      <c r="E37" s="110">
        <v>224</v>
      </c>
      <c r="F37" s="110">
        <v>133</v>
      </c>
      <c r="G37" s="110">
        <v>91</v>
      </c>
      <c r="H37" s="112">
        <v>90.166666666666671</v>
      </c>
      <c r="I37" s="112">
        <v>57</v>
      </c>
      <c r="J37" s="112">
        <v>33.166666666666664</v>
      </c>
      <c r="K37" s="112">
        <v>161</v>
      </c>
      <c r="L37" s="112">
        <v>107</v>
      </c>
      <c r="M37" s="112">
        <v>54</v>
      </c>
    </row>
    <row r="38" spans="1:13" ht="20.100000000000001" customHeight="1">
      <c r="A38" s="59"/>
      <c r="B38" s="83"/>
      <c r="C38" s="77" t="s">
        <v>92</v>
      </c>
      <c r="D38" s="78"/>
      <c r="E38" s="111">
        <v>8634</v>
      </c>
      <c r="F38" s="111">
        <v>5966</v>
      </c>
      <c r="G38" s="111">
        <v>2668</v>
      </c>
      <c r="H38" s="64">
        <v>7402.5</v>
      </c>
      <c r="I38" s="64">
        <v>4987.916666666667</v>
      </c>
      <c r="J38" s="64">
        <v>2414.5833333333335</v>
      </c>
      <c r="K38" s="64">
        <v>4696</v>
      </c>
      <c r="L38" s="64">
        <v>3193</v>
      </c>
      <c r="M38" s="64">
        <v>1503</v>
      </c>
    </row>
    <row r="39" spans="1:13">
      <c r="D39" s="79"/>
      <c r="H39" s="46"/>
      <c r="I39" s="46"/>
      <c r="J39" s="46"/>
      <c r="K39" s="46"/>
      <c r="L39" s="46"/>
      <c r="M39" s="46"/>
    </row>
    <row r="40" spans="1:13">
      <c r="D40" s="79"/>
      <c r="H40" s="46"/>
      <c r="I40" s="46"/>
      <c r="J40" s="46"/>
      <c r="K40" s="46"/>
      <c r="L40" s="46"/>
      <c r="M40" s="46"/>
    </row>
    <row r="41" spans="1:13">
      <c r="D41" s="79"/>
      <c r="H41" s="46"/>
      <c r="I41" s="46"/>
      <c r="J41" s="46"/>
      <c r="K41" s="46"/>
      <c r="L41" s="46"/>
      <c r="M41" s="46"/>
    </row>
    <row r="42" spans="1:13">
      <c r="D42" s="79"/>
      <c r="H42" s="46"/>
      <c r="I42" s="46"/>
      <c r="J42" s="46"/>
      <c r="K42" s="46"/>
      <c r="L42" s="46"/>
      <c r="M42" s="46"/>
    </row>
  </sheetData>
  <mergeCells count="2">
    <mergeCell ref="A1:M1"/>
    <mergeCell ref="L4:M4"/>
  </mergeCells>
  <phoneticPr fontId="4"/>
  <printOptions horizontalCentered="1" verticalCentered="1"/>
  <pageMargins left="0.55118110236220474" right="0.43307086614173229" top="0.39370078740157483" bottom="0.31496062992125984" header="0.51181102362204722" footer="0.15748031496062992"/>
  <pageSetup paperSize="9" scale="63" orientation="landscape" blackAndWhite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8"/>
  <sheetViews>
    <sheetView view="pageBreakPreview" zoomScale="78" zoomScaleNormal="100" zoomScaleSheetLayoutView="78" workbookViewId="0">
      <selection activeCell="J20" sqref="J20"/>
    </sheetView>
  </sheetViews>
  <sheetFormatPr defaultRowHeight="13.5"/>
  <cols>
    <col min="1" max="2" width="6.125" style="45" customWidth="1"/>
    <col min="3" max="3" width="15" style="45" customWidth="1"/>
    <col min="4" max="4" width="21.125" style="45" customWidth="1"/>
    <col min="5" max="7" width="18.625" style="46" customWidth="1"/>
    <col min="8" max="13" width="18.625" style="45" customWidth="1"/>
    <col min="14" max="14" width="11.625" style="45" bestFit="1" customWidth="1"/>
    <col min="15" max="16384" width="9" style="45"/>
  </cols>
  <sheetData>
    <row r="1" spans="1:13" ht="36" customHeight="1">
      <c r="A1" s="139" t="s">
        <v>25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</row>
    <row r="2" spans="1:13" ht="15" customHeight="1"/>
    <row r="3" spans="1:13" ht="15" customHeight="1">
      <c r="L3" s="47"/>
      <c r="M3" s="47"/>
    </row>
    <row r="4" spans="1:13" ht="21.75" customHeight="1">
      <c r="A4" s="45" t="s">
        <v>10</v>
      </c>
      <c r="L4" s="140" t="s">
        <v>97</v>
      </c>
      <c r="M4" s="140"/>
    </row>
    <row r="5" spans="1:13" ht="20.100000000000001" customHeight="1">
      <c r="A5" s="48"/>
      <c r="B5" s="49"/>
      <c r="C5" s="49"/>
      <c r="D5" s="49" t="s">
        <v>26</v>
      </c>
      <c r="E5" s="50" t="s">
        <v>12</v>
      </c>
      <c r="F5" s="51"/>
      <c r="G5" s="52"/>
      <c r="H5" s="50" t="s">
        <v>13</v>
      </c>
      <c r="I5" s="51"/>
      <c r="J5" s="53"/>
      <c r="K5" s="50" t="s">
        <v>14</v>
      </c>
      <c r="L5" s="54"/>
      <c r="M5" s="53"/>
    </row>
    <row r="6" spans="1:13" ht="20.100000000000001" customHeight="1">
      <c r="A6" s="55" t="s">
        <v>15</v>
      </c>
      <c r="B6" s="56"/>
      <c r="C6" s="56"/>
      <c r="D6" s="57"/>
      <c r="E6" s="57"/>
      <c r="F6" s="58" t="s">
        <v>3</v>
      </c>
      <c r="G6" s="58" t="s">
        <v>16</v>
      </c>
      <c r="H6" s="59"/>
      <c r="I6" s="60" t="s">
        <v>3</v>
      </c>
      <c r="J6" s="60" t="s">
        <v>16</v>
      </c>
      <c r="K6" s="59"/>
      <c r="L6" s="60" t="s">
        <v>17</v>
      </c>
      <c r="M6" s="60" t="s">
        <v>16</v>
      </c>
    </row>
    <row r="7" spans="1:13" ht="28.5" customHeight="1">
      <c r="A7" s="48" t="s">
        <v>27</v>
      </c>
      <c r="B7" s="126"/>
      <c r="C7" s="62"/>
      <c r="D7" s="63"/>
      <c r="E7" s="111">
        <f>E8+E13+E23+E29</f>
        <v>99114</v>
      </c>
      <c r="F7" s="109">
        <f t="shared" ref="F7:G7" si="0">F8+F13+F23+F29</f>
        <v>32650</v>
      </c>
      <c r="G7" s="111">
        <f t="shared" si="0"/>
        <v>66464</v>
      </c>
      <c r="H7" s="64">
        <v>36524.083333333336</v>
      </c>
      <c r="I7" s="64">
        <v>11839.333333333334</v>
      </c>
      <c r="J7" s="65">
        <v>24684.75</v>
      </c>
      <c r="K7" s="64">
        <v>53401</v>
      </c>
      <c r="L7" s="65">
        <v>17634</v>
      </c>
      <c r="M7" s="65">
        <v>35767</v>
      </c>
    </row>
    <row r="8" spans="1:13" ht="28.5" customHeight="1">
      <c r="A8" s="66"/>
      <c r="B8" s="67" t="s">
        <v>28</v>
      </c>
      <c r="C8" s="68"/>
      <c r="D8" s="69"/>
      <c r="E8" s="65">
        <v>14839</v>
      </c>
      <c r="F8" s="109">
        <v>5294</v>
      </c>
      <c r="G8" s="109">
        <v>9545</v>
      </c>
      <c r="H8" s="65">
        <v>3899.9166666666665</v>
      </c>
      <c r="I8" s="65">
        <v>1374.5</v>
      </c>
      <c r="J8" s="65">
        <v>2525.4166666666665</v>
      </c>
      <c r="K8" s="65">
        <v>8844</v>
      </c>
      <c r="L8" s="65">
        <v>3138</v>
      </c>
      <c r="M8" s="65">
        <v>5706</v>
      </c>
    </row>
    <row r="9" spans="1:13" ht="20.100000000000001" customHeight="1">
      <c r="A9" s="66"/>
      <c r="B9" s="70"/>
      <c r="C9" s="67" t="s">
        <v>71</v>
      </c>
      <c r="D9" s="71"/>
      <c r="E9" s="110">
        <v>2329</v>
      </c>
      <c r="F9" s="110">
        <v>929</v>
      </c>
      <c r="G9" s="110">
        <v>1400</v>
      </c>
      <c r="H9" s="112">
        <v>617.41666666666663</v>
      </c>
      <c r="I9" s="112">
        <v>246.16666666666666</v>
      </c>
      <c r="J9" s="112">
        <v>371.25</v>
      </c>
      <c r="K9" s="112">
        <v>1529</v>
      </c>
      <c r="L9" s="112">
        <v>624</v>
      </c>
      <c r="M9" s="112">
        <v>905</v>
      </c>
    </row>
    <row r="10" spans="1:13" ht="20.100000000000001" customHeight="1">
      <c r="A10" s="66"/>
      <c r="B10" s="70"/>
      <c r="C10" s="70" t="s">
        <v>72</v>
      </c>
      <c r="D10" s="71"/>
      <c r="E10" s="110">
        <v>10624</v>
      </c>
      <c r="F10" s="110">
        <v>3806</v>
      </c>
      <c r="G10" s="110">
        <v>6818</v>
      </c>
      <c r="H10" s="112">
        <v>2731.25</v>
      </c>
      <c r="I10" s="112">
        <v>971.16666666666663</v>
      </c>
      <c r="J10" s="112">
        <v>1760.0833333333333</v>
      </c>
      <c r="K10" s="112">
        <v>6435</v>
      </c>
      <c r="L10" s="112">
        <v>2273</v>
      </c>
      <c r="M10" s="112">
        <v>4162</v>
      </c>
    </row>
    <row r="11" spans="1:13" ht="20.100000000000001" customHeight="1">
      <c r="A11" s="66"/>
      <c r="B11" s="70"/>
      <c r="C11" s="70" t="s">
        <v>80</v>
      </c>
      <c r="D11" s="71"/>
      <c r="E11" s="110">
        <v>1835</v>
      </c>
      <c r="F11" s="110">
        <v>536</v>
      </c>
      <c r="G11" s="110">
        <v>1299</v>
      </c>
      <c r="H11" s="112">
        <v>534.08333333333337</v>
      </c>
      <c r="I11" s="112">
        <v>149.66666666666666</v>
      </c>
      <c r="J11" s="112">
        <v>384.41666666666669</v>
      </c>
      <c r="K11" s="112">
        <v>866</v>
      </c>
      <c r="L11" s="112">
        <v>235</v>
      </c>
      <c r="M11" s="112">
        <v>631</v>
      </c>
    </row>
    <row r="12" spans="1:13" s="46" customFormat="1" ht="20.100000000000001" customHeight="1">
      <c r="A12" s="66"/>
      <c r="B12" s="70"/>
      <c r="C12" s="70" t="s">
        <v>81</v>
      </c>
      <c r="D12" s="71"/>
      <c r="E12" s="110">
        <v>51</v>
      </c>
      <c r="F12" s="110">
        <v>23</v>
      </c>
      <c r="G12" s="110">
        <v>28</v>
      </c>
      <c r="H12" s="112">
        <v>17.166666666666668</v>
      </c>
      <c r="I12" s="112">
        <v>7.5</v>
      </c>
      <c r="J12" s="112">
        <v>9.6666666666666661</v>
      </c>
      <c r="K12" s="112">
        <v>14</v>
      </c>
      <c r="L12" s="112">
        <v>6</v>
      </c>
      <c r="M12" s="112">
        <v>8</v>
      </c>
    </row>
    <row r="13" spans="1:13" ht="28.5" customHeight="1">
      <c r="A13" s="66"/>
      <c r="B13" s="67" t="s">
        <v>29</v>
      </c>
      <c r="C13" s="68"/>
      <c r="D13" s="69"/>
      <c r="E13" s="65">
        <v>34525</v>
      </c>
      <c r="F13" s="109">
        <v>10235</v>
      </c>
      <c r="G13" s="109">
        <v>24290</v>
      </c>
      <c r="H13" s="65">
        <v>12155</v>
      </c>
      <c r="I13" s="65">
        <v>3497</v>
      </c>
      <c r="J13" s="65">
        <v>8659</v>
      </c>
      <c r="K13" s="65">
        <v>19072</v>
      </c>
      <c r="L13" s="65">
        <v>5566</v>
      </c>
      <c r="M13" s="65">
        <v>13506</v>
      </c>
    </row>
    <row r="14" spans="1:13" ht="20.100000000000001" customHeight="1">
      <c r="A14" s="66"/>
      <c r="B14" s="70"/>
      <c r="C14" s="72" t="s">
        <v>71</v>
      </c>
      <c r="D14" s="73"/>
      <c r="E14" s="110">
        <v>4606</v>
      </c>
      <c r="F14" s="110">
        <v>1399</v>
      </c>
      <c r="G14" s="110">
        <v>3207</v>
      </c>
      <c r="H14" s="112">
        <v>1278</v>
      </c>
      <c r="I14" s="112">
        <v>382</v>
      </c>
      <c r="J14" s="112">
        <v>895</v>
      </c>
      <c r="K14" s="112">
        <v>3358</v>
      </c>
      <c r="L14" s="112">
        <v>1014</v>
      </c>
      <c r="M14" s="112">
        <v>2344</v>
      </c>
    </row>
    <row r="15" spans="1:13" ht="20.100000000000001" customHeight="1">
      <c r="A15" s="66"/>
      <c r="B15" s="70"/>
      <c r="C15" s="74" t="s">
        <v>72</v>
      </c>
      <c r="D15" s="73"/>
      <c r="E15" s="112">
        <v>44</v>
      </c>
      <c r="F15" s="110">
        <v>4</v>
      </c>
      <c r="G15" s="110">
        <v>40</v>
      </c>
      <c r="H15" s="112">
        <v>5</v>
      </c>
      <c r="I15" s="112">
        <v>0</v>
      </c>
      <c r="J15" s="112">
        <v>5</v>
      </c>
      <c r="K15" s="112">
        <v>15</v>
      </c>
      <c r="L15" s="112">
        <v>1</v>
      </c>
      <c r="M15" s="112">
        <v>14</v>
      </c>
    </row>
    <row r="16" spans="1:13" ht="20.100000000000001" customHeight="1">
      <c r="A16" s="66"/>
      <c r="B16" s="70"/>
      <c r="C16" s="74" t="s">
        <v>73</v>
      </c>
      <c r="D16" s="73"/>
      <c r="E16" s="110">
        <v>6625</v>
      </c>
      <c r="F16" s="110">
        <v>2149</v>
      </c>
      <c r="G16" s="110">
        <v>4476</v>
      </c>
      <c r="H16" s="112">
        <v>2091</v>
      </c>
      <c r="I16" s="112">
        <v>662</v>
      </c>
      <c r="J16" s="112">
        <v>1430</v>
      </c>
      <c r="K16" s="112">
        <v>3939</v>
      </c>
      <c r="L16" s="112">
        <v>1237</v>
      </c>
      <c r="M16" s="112">
        <v>2702</v>
      </c>
    </row>
    <row r="17" spans="1:14" ht="20.100000000000001" customHeight="1">
      <c r="A17" s="66"/>
      <c r="B17" s="70"/>
      <c r="C17" s="74" t="s">
        <v>74</v>
      </c>
      <c r="D17" s="73"/>
      <c r="E17" s="110">
        <v>15071</v>
      </c>
      <c r="F17" s="110">
        <v>4267</v>
      </c>
      <c r="G17" s="110">
        <v>10804</v>
      </c>
      <c r="H17" s="112">
        <v>5649</v>
      </c>
      <c r="I17" s="112">
        <v>1561</v>
      </c>
      <c r="J17" s="112">
        <v>4088</v>
      </c>
      <c r="K17" s="112">
        <v>8743</v>
      </c>
      <c r="L17" s="112">
        <v>2439</v>
      </c>
      <c r="M17" s="112">
        <v>6304</v>
      </c>
    </row>
    <row r="18" spans="1:14" ht="20.100000000000001" customHeight="1">
      <c r="A18" s="66"/>
      <c r="B18" s="70"/>
      <c r="C18" s="74" t="s">
        <v>75</v>
      </c>
      <c r="D18" s="73"/>
      <c r="E18" s="110">
        <v>5726</v>
      </c>
      <c r="F18" s="110">
        <v>1686</v>
      </c>
      <c r="G18" s="110">
        <v>4040</v>
      </c>
      <c r="H18" s="112">
        <v>2160</v>
      </c>
      <c r="I18" s="112">
        <v>626</v>
      </c>
      <c r="J18" s="112">
        <v>1535</v>
      </c>
      <c r="K18" s="112">
        <v>2393</v>
      </c>
      <c r="L18" s="112">
        <v>710</v>
      </c>
      <c r="M18" s="112">
        <v>1683</v>
      </c>
    </row>
    <row r="19" spans="1:14" s="46" customFormat="1" ht="20.100000000000001" customHeight="1">
      <c r="A19" s="66"/>
      <c r="B19" s="70"/>
      <c r="C19" s="74" t="s">
        <v>76</v>
      </c>
      <c r="D19" s="73"/>
      <c r="E19" s="110">
        <v>507</v>
      </c>
      <c r="F19" s="110">
        <v>154</v>
      </c>
      <c r="G19" s="110">
        <v>353</v>
      </c>
      <c r="H19" s="112">
        <v>198</v>
      </c>
      <c r="I19" s="112">
        <v>50</v>
      </c>
      <c r="J19" s="112">
        <v>147</v>
      </c>
      <c r="K19" s="112">
        <v>170</v>
      </c>
      <c r="L19" s="112">
        <v>37</v>
      </c>
      <c r="M19" s="112">
        <v>133</v>
      </c>
    </row>
    <row r="20" spans="1:14" ht="20.100000000000001" customHeight="1">
      <c r="A20" s="66"/>
      <c r="B20" s="70"/>
      <c r="C20" s="74" t="s">
        <v>77</v>
      </c>
      <c r="D20" s="73"/>
      <c r="E20" s="110">
        <v>1847</v>
      </c>
      <c r="F20" s="110">
        <v>536</v>
      </c>
      <c r="G20" s="110">
        <v>1311</v>
      </c>
      <c r="H20" s="112">
        <v>735</v>
      </c>
      <c r="I20" s="112">
        <v>200</v>
      </c>
      <c r="J20" s="112">
        <v>535</v>
      </c>
      <c r="K20" s="112">
        <v>436</v>
      </c>
      <c r="L20" s="112">
        <v>119</v>
      </c>
      <c r="M20" s="112">
        <v>317</v>
      </c>
    </row>
    <row r="21" spans="1:14" ht="20.100000000000001" customHeight="1">
      <c r="A21" s="66"/>
      <c r="B21" s="70"/>
      <c r="C21" s="74" t="s">
        <v>78</v>
      </c>
      <c r="D21" s="73"/>
      <c r="E21" s="110">
        <v>0</v>
      </c>
      <c r="F21" s="110">
        <v>0</v>
      </c>
      <c r="G21" s="110">
        <v>0</v>
      </c>
      <c r="H21" s="112">
        <v>0</v>
      </c>
      <c r="I21" s="112">
        <v>0</v>
      </c>
      <c r="J21" s="112">
        <v>0</v>
      </c>
      <c r="K21" s="112">
        <v>0</v>
      </c>
      <c r="L21" s="112">
        <v>0</v>
      </c>
      <c r="M21" s="112">
        <v>0</v>
      </c>
    </row>
    <row r="22" spans="1:14" ht="20.100000000000001" customHeight="1">
      <c r="A22" s="66"/>
      <c r="B22" s="70"/>
      <c r="C22" s="74" t="s">
        <v>79</v>
      </c>
      <c r="D22" s="73"/>
      <c r="E22" s="110">
        <v>99</v>
      </c>
      <c r="F22" s="110">
        <v>40</v>
      </c>
      <c r="G22" s="110">
        <v>59</v>
      </c>
      <c r="H22" s="112">
        <v>39</v>
      </c>
      <c r="I22" s="112">
        <v>16</v>
      </c>
      <c r="J22" s="112">
        <v>24</v>
      </c>
      <c r="K22" s="112">
        <v>18</v>
      </c>
      <c r="L22" s="112">
        <v>9</v>
      </c>
      <c r="M22" s="112">
        <v>9</v>
      </c>
    </row>
    <row r="23" spans="1:14" ht="28.5" customHeight="1">
      <c r="A23" s="66"/>
      <c r="B23" s="67" t="s">
        <v>30</v>
      </c>
      <c r="C23" s="68"/>
      <c r="D23" s="69"/>
      <c r="E23" s="65">
        <v>40157</v>
      </c>
      <c r="F23" s="109">
        <v>11452</v>
      </c>
      <c r="G23" s="109">
        <v>28705</v>
      </c>
      <c r="H23" s="65">
        <v>16491.75</v>
      </c>
      <c r="I23" s="65">
        <v>4621.583333333333</v>
      </c>
      <c r="J23" s="65">
        <v>11870.166666666666</v>
      </c>
      <c r="K23" s="65">
        <v>19920</v>
      </c>
      <c r="L23" s="65">
        <v>5772</v>
      </c>
      <c r="M23" s="65">
        <v>14148</v>
      </c>
    </row>
    <row r="24" spans="1:14" ht="20.100000000000001" customHeight="1">
      <c r="A24" s="66"/>
      <c r="B24" s="70"/>
      <c r="C24" s="72" t="s">
        <v>71</v>
      </c>
      <c r="D24" s="73"/>
      <c r="E24" s="110">
        <v>5288</v>
      </c>
      <c r="F24" s="110">
        <v>1570</v>
      </c>
      <c r="G24" s="110">
        <v>3718</v>
      </c>
      <c r="H24" s="112">
        <v>1475.8333333333333</v>
      </c>
      <c r="I24" s="112">
        <v>430.25</v>
      </c>
      <c r="J24" s="112">
        <v>1045.5833333333333</v>
      </c>
      <c r="K24" s="112">
        <v>3878</v>
      </c>
      <c r="L24" s="112">
        <v>1140</v>
      </c>
      <c r="M24" s="112">
        <v>2738</v>
      </c>
    </row>
    <row r="25" spans="1:14" ht="20.100000000000001" customHeight="1">
      <c r="A25" s="66"/>
      <c r="B25" s="70"/>
      <c r="C25" s="74" t="s">
        <v>82</v>
      </c>
      <c r="D25" s="73"/>
      <c r="E25" s="110">
        <v>25250</v>
      </c>
      <c r="F25" s="110">
        <v>7198</v>
      </c>
      <c r="G25" s="110">
        <v>18052</v>
      </c>
      <c r="H25" s="112">
        <v>10753</v>
      </c>
      <c r="I25" s="112">
        <v>3019.8333333333335</v>
      </c>
      <c r="J25" s="112">
        <v>7733.166666666667</v>
      </c>
      <c r="K25" s="112">
        <v>13520</v>
      </c>
      <c r="L25" s="112">
        <v>3951</v>
      </c>
      <c r="M25" s="112">
        <v>9569</v>
      </c>
    </row>
    <row r="26" spans="1:14" ht="20.100000000000001" customHeight="1">
      <c r="A26" s="66"/>
      <c r="B26" s="70"/>
      <c r="C26" s="74" t="s">
        <v>83</v>
      </c>
      <c r="D26" s="73"/>
      <c r="E26" s="110">
        <v>6158</v>
      </c>
      <c r="F26" s="110">
        <v>1629</v>
      </c>
      <c r="G26" s="110">
        <v>4529</v>
      </c>
      <c r="H26" s="112">
        <v>2729.8333333333335</v>
      </c>
      <c r="I26" s="112">
        <v>709.5</v>
      </c>
      <c r="J26" s="112">
        <v>2020.3333333333333</v>
      </c>
      <c r="K26" s="112">
        <v>1833</v>
      </c>
      <c r="L26" s="112">
        <v>486</v>
      </c>
      <c r="M26" s="112">
        <v>1347</v>
      </c>
    </row>
    <row r="27" spans="1:14" s="46" customFormat="1" ht="20.100000000000001" customHeight="1">
      <c r="A27" s="66"/>
      <c r="B27" s="70"/>
      <c r="C27" s="74" t="s">
        <v>84</v>
      </c>
      <c r="D27" s="73"/>
      <c r="E27" s="110">
        <v>2725</v>
      </c>
      <c r="F27" s="110">
        <v>687</v>
      </c>
      <c r="G27" s="110">
        <v>2038</v>
      </c>
      <c r="H27" s="112">
        <v>1196.25</v>
      </c>
      <c r="I27" s="112">
        <v>290.83333333333331</v>
      </c>
      <c r="J27" s="112">
        <v>905.41666666666663</v>
      </c>
      <c r="K27" s="112">
        <v>591</v>
      </c>
      <c r="L27" s="112">
        <v>142</v>
      </c>
      <c r="M27" s="112">
        <v>449</v>
      </c>
    </row>
    <row r="28" spans="1:14" ht="20.100000000000001" customHeight="1">
      <c r="A28" s="66"/>
      <c r="B28" s="70"/>
      <c r="C28" s="74" t="s">
        <v>85</v>
      </c>
      <c r="D28" s="73"/>
      <c r="E28" s="110">
        <v>736</v>
      </c>
      <c r="F28" s="110">
        <v>368</v>
      </c>
      <c r="G28" s="110">
        <v>368</v>
      </c>
      <c r="H28" s="112">
        <v>336.83333333333331</v>
      </c>
      <c r="I28" s="112">
        <v>171.16666666666666</v>
      </c>
      <c r="J28" s="112">
        <v>165.66666666666666</v>
      </c>
      <c r="K28" s="112">
        <v>98</v>
      </c>
      <c r="L28" s="112">
        <v>53</v>
      </c>
      <c r="M28" s="112">
        <v>45</v>
      </c>
      <c r="N28" s="75"/>
    </row>
    <row r="29" spans="1:14" ht="28.5" customHeight="1">
      <c r="A29" s="66"/>
      <c r="B29" s="67" t="s">
        <v>31</v>
      </c>
      <c r="C29" s="68"/>
      <c r="D29" s="69"/>
      <c r="E29" s="65">
        <v>9593</v>
      </c>
      <c r="F29" s="109">
        <v>5669</v>
      </c>
      <c r="G29" s="109">
        <v>3924</v>
      </c>
      <c r="H29" s="65">
        <v>3977.25</v>
      </c>
      <c r="I29" s="65">
        <v>2346.3333333333335</v>
      </c>
      <c r="J29" s="65">
        <v>1630.9166666666667</v>
      </c>
      <c r="K29" s="65">
        <v>5565</v>
      </c>
      <c r="L29" s="65">
        <v>3158</v>
      </c>
      <c r="M29" s="65">
        <v>2407</v>
      </c>
    </row>
    <row r="30" spans="1:14" ht="20.100000000000001" customHeight="1">
      <c r="A30" s="66"/>
      <c r="B30" s="70"/>
      <c r="C30" s="72" t="s">
        <v>71</v>
      </c>
      <c r="D30" s="73"/>
      <c r="E30" s="110">
        <v>1005</v>
      </c>
      <c r="F30" s="110">
        <v>549</v>
      </c>
      <c r="G30" s="110">
        <v>456</v>
      </c>
      <c r="H30" s="112">
        <v>283.08333333333331</v>
      </c>
      <c r="I30" s="112">
        <v>152.58333333333334</v>
      </c>
      <c r="J30" s="112">
        <v>130.5</v>
      </c>
      <c r="K30" s="112">
        <v>761</v>
      </c>
      <c r="L30" s="112">
        <v>408</v>
      </c>
      <c r="M30" s="112">
        <v>353</v>
      </c>
    </row>
    <row r="31" spans="1:14" ht="20.100000000000001" customHeight="1">
      <c r="A31" s="66"/>
      <c r="B31" s="70"/>
      <c r="C31" s="74" t="s">
        <v>74</v>
      </c>
      <c r="D31" s="73"/>
      <c r="E31" s="110">
        <v>4566</v>
      </c>
      <c r="F31" s="110">
        <v>2460</v>
      </c>
      <c r="G31" s="110">
        <v>2106</v>
      </c>
      <c r="H31" s="112">
        <v>1757.4166666666667</v>
      </c>
      <c r="I31" s="112">
        <v>918.16666666666663</v>
      </c>
      <c r="J31" s="112">
        <v>839.25</v>
      </c>
      <c r="K31" s="112">
        <v>2807</v>
      </c>
      <c r="L31" s="112">
        <v>1459</v>
      </c>
      <c r="M31" s="112">
        <v>1348</v>
      </c>
    </row>
    <row r="32" spans="1:14" ht="20.100000000000001" customHeight="1">
      <c r="A32" s="66"/>
      <c r="B32" s="70"/>
      <c r="C32" s="74" t="s">
        <v>75</v>
      </c>
      <c r="D32" s="73"/>
      <c r="E32" s="110">
        <v>1001</v>
      </c>
      <c r="F32" s="110">
        <v>547</v>
      </c>
      <c r="G32" s="110">
        <v>454</v>
      </c>
      <c r="H32" s="112">
        <v>410.91666666666669</v>
      </c>
      <c r="I32" s="112">
        <v>214</v>
      </c>
      <c r="J32" s="112">
        <v>196.91666666666666</v>
      </c>
      <c r="K32" s="112">
        <v>499</v>
      </c>
      <c r="L32" s="112">
        <v>266</v>
      </c>
      <c r="M32" s="112">
        <v>233</v>
      </c>
    </row>
    <row r="33" spans="1:13" s="46" customFormat="1" ht="20.100000000000001" customHeight="1">
      <c r="A33" s="66"/>
      <c r="B33" s="70"/>
      <c r="C33" s="74" t="s">
        <v>76</v>
      </c>
      <c r="D33" s="73"/>
      <c r="E33" s="110">
        <v>832</v>
      </c>
      <c r="F33" s="110">
        <v>401</v>
      </c>
      <c r="G33" s="110">
        <v>431</v>
      </c>
      <c r="H33" s="112">
        <v>401.75</v>
      </c>
      <c r="I33" s="112">
        <v>184.08333333333334</v>
      </c>
      <c r="J33" s="112">
        <v>217.66666666666666</v>
      </c>
      <c r="K33" s="112">
        <v>434</v>
      </c>
      <c r="L33" s="112">
        <v>197</v>
      </c>
      <c r="M33" s="112">
        <v>237</v>
      </c>
    </row>
    <row r="34" spans="1:13" ht="20.100000000000001" customHeight="1">
      <c r="A34" s="59"/>
      <c r="B34" s="76"/>
      <c r="C34" s="77" t="s">
        <v>78</v>
      </c>
      <c r="D34" s="78"/>
      <c r="E34" s="111">
        <v>2189</v>
      </c>
      <c r="F34" s="111">
        <v>1712</v>
      </c>
      <c r="G34" s="111">
        <v>477</v>
      </c>
      <c r="H34" s="64">
        <v>1124.0833333333333</v>
      </c>
      <c r="I34" s="64">
        <v>877.5</v>
      </c>
      <c r="J34" s="64">
        <v>246.58333333333334</v>
      </c>
      <c r="K34" s="64">
        <v>1064</v>
      </c>
      <c r="L34" s="64">
        <v>828</v>
      </c>
      <c r="M34" s="64">
        <v>236</v>
      </c>
    </row>
    <row r="35" spans="1:13" ht="22.5" customHeight="1">
      <c r="D35" s="79"/>
      <c r="H35" s="46"/>
      <c r="I35" s="46"/>
      <c r="J35" s="46"/>
      <c r="K35" s="46"/>
      <c r="L35" s="46"/>
      <c r="M35" s="46"/>
    </row>
    <row r="36" spans="1:13" ht="22.5" customHeight="1">
      <c r="D36" s="79"/>
      <c r="H36" s="46"/>
      <c r="I36" s="46"/>
      <c r="J36" s="46"/>
      <c r="K36" s="46"/>
      <c r="L36" s="46"/>
      <c r="M36" s="46"/>
    </row>
    <row r="37" spans="1:13" ht="22.5" customHeight="1">
      <c r="D37" s="79"/>
      <c r="H37" s="46"/>
      <c r="I37" s="46"/>
      <c r="J37" s="46"/>
      <c r="K37" s="46"/>
      <c r="L37" s="46"/>
      <c r="M37" s="46"/>
    </row>
    <row r="38" spans="1:13" ht="22.5" customHeight="1">
      <c r="D38" s="79"/>
      <c r="H38" s="46"/>
      <c r="I38" s="46"/>
      <c r="J38" s="46"/>
      <c r="K38" s="46"/>
      <c r="L38" s="46"/>
      <c r="M38" s="46"/>
    </row>
  </sheetData>
  <mergeCells count="2">
    <mergeCell ref="A1:M1"/>
    <mergeCell ref="L4:M4"/>
  </mergeCells>
  <phoneticPr fontId="4"/>
  <pageMargins left="0.55118110236220474" right="0.43307086614173229" top="0.39370078740157483" bottom="0.31496062992125984" header="0.51181102362204722" footer="0.15748031496062992"/>
  <pageSetup paperSize="9" scale="63" orientation="landscape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2"/>
  <sheetViews>
    <sheetView view="pageBreakPreview" zoomScale="78" zoomScaleNormal="100" zoomScaleSheetLayoutView="78" workbookViewId="0">
      <selection activeCell="G7" sqref="G7"/>
    </sheetView>
  </sheetViews>
  <sheetFormatPr defaultRowHeight="13.5"/>
  <cols>
    <col min="1" max="2" width="6.125" style="45" customWidth="1"/>
    <col min="3" max="3" width="15" style="45" customWidth="1"/>
    <col min="4" max="4" width="21.125" style="45" customWidth="1"/>
    <col min="5" max="7" width="18.625" style="46" customWidth="1"/>
    <col min="8" max="10" width="25.625" style="45" customWidth="1"/>
    <col min="11" max="11" width="11.625" style="45" bestFit="1" customWidth="1"/>
    <col min="12" max="16384" width="9" style="45"/>
  </cols>
  <sheetData>
    <row r="1" spans="1:13" ht="36" customHeight="1">
      <c r="A1" s="139" t="s">
        <v>32</v>
      </c>
      <c r="B1" s="139"/>
      <c r="C1" s="139"/>
      <c r="D1" s="139"/>
      <c r="E1" s="139"/>
      <c r="F1" s="139"/>
      <c r="G1" s="139"/>
      <c r="H1" s="139"/>
      <c r="I1" s="139"/>
      <c r="J1" s="139"/>
    </row>
    <row r="2" spans="1:13" ht="15" customHeight="1">
      <c r="A2" s="80"/>
      <c r="B2" s="80"/>
      <c r="C2" s="80"/>
      <c r="D2" s="80"/>
      <c r="E2" s="81"/>
      <c r="F2" s="81"/>
      <c r="G2" s="81"/>
      <c r="H2" s="80"/>
      <c r="I2" s="80"/>
      <c r="J2" s="82"/>
    </row>
    <row r="3" spans="1:13" ht="15" customHeight="1">
      <c r="L3" s="47"/>
      <c r="M3" s="47"/>
    </row>
    <row r="4" spans="1:13" ht="21.75" customHeight="1">
      <c r="A4" s="45" t="s">
        <v>10</v>
      </c>
      <c r="I4" s="141" t="s">
        <v>98</v>
      </c>
      <c r="J4" s="141"/>
      <c r="K4" s="47"/>
      <c r="L4" s="142"/>
      <c r="M4" s="142"/>
    </row>
    <row r="5" spans="1:13" ht="20.100000000000001" customHeight="1">
      <c r="A5" s="48"/>
      <c r="B5" s="49"/>
      <c r="C5" s="49"/>
      <c r="D5" s="49" t="s">
        <v>33</v>
      </c>
      <c r="E5" s="50" t="s">
        <v>34</v>
      </c>
      <c r="F5" s="51"/>
      <c r="G5" s="52"/>
      <c r="H5" s="50" t="s">
        <v>35</v>
      </c>
      <c r="I5" s="54"/>
      <c r="J5" s="53"/>
    </row>
    <row r="6" spans="1:13" ht="20.100000000000001" customHeight="1">
      <c r="A6" s="55" t="s">
        <v>36</v>
      </c>
      <c r="B6" s="56"/>
      <c r="C6" s="56"/>
      <c r="D6" s="57"/>
      <c r="E6" s="57"/>
      <c r="F6" s="58" t="s">
        <v>3</v>
      </c>
      <c r="G6" s="58" t="s">
        <v>16</v>
      </c>
      <c r="H6" s="59"/>
      <c r="I6" s="60" t="s">
        <v>17</v>
      </c>
      <c r="J6" s="60" t="s">
        <v>16</v>
      </c>
    </row>
    <row r="7" spans="1:13" ht="28.5" customHeight="1">
      <c r="A7" s="143" t="s">
        <v>18</v>
      </c>
      <c r="B7" s="144"/>
      <c r="C7" s="144"/>
      <c r="D7" s="63"/>
      <c r="E7" s="111">
        <v>144338579</v>
      </c>
      <c r="F7" s="109">
        <v>62836130</v>
      </c>
      <c r="G7" s="111">
        <v>81502449</v>
      </c>
      <c r="H7" s="64">
        <v>737268774236</v>
      </c>
      <c r="I7" s="65">
        <v>357078001548</v>
      </c>
      <c r="J7" s="65">
        <v>380190772688</v>
      </c>
    </row>
    <row r="8" spans="1:13" ht="28.5" customHeight="1">
      <c r="A8" s="48" t="s">
        <v>19</v>
      </c>
      <c r="B8" s="61"/>
      <c r="C8" s="62"/>
      <c r="D8" s="63"/>
      <c r="E8" s="111">
        <v>45521655</v>
      </c>
      <c r="F8" s="109">
        <v>21113602</v>
      </c>
      <c r="G8" s="111">
        <v>24408053</v>
      </c>
      <c r="H8" s="64">
        <v>239459388807</v>
      </c>
      <c r="I8" s="65">
        <v>126752678640</v>
      </c>
      <c r="J8" s="65">
        <v>112706710167</v>
      </c>
    </row>
    <row r="9" spans="1:13" ht="28.5" customHeight="1">
      <c r="A9" s="66"/>
      <c r="B9" s="67" t="s">
        <v>28</v>
      </c>
      <c r="C9" s="68"/>
      <c r="D9" s="69"/>
      <c r="E9" s="65">
        <v>3108739</v>
      </c>
      <c r="F9" s="109">
        <v>1340860</v>
      </c>
      <c r="G9" s="109">
        <v>1767879</v>
      </c>
      <c r="H9" s="65">
        <v>15949398220</v>
      </c>
      <c r="I9" s="65">
        <v>7256340523</v>
      </c>
      <c r="J9" s="65">
        <v>8693057697</v>
      </c>
    </row>
    <row r="10" spans="1:13" ht="20.100000000000001" customHeight="1">
      <c r="A10" s="66"/>
      <c r="B10" s="70"/>
      <c r="C10" s="67" t="s">
        <v>71</v>
      </c>
      <c r="D10" s="71"/>
      <c r="E10" s="110">
        <v>365074</v>
      </c>
      <c r="F10" s="110">
        <v>168980</v>
      </c>
      <c r="G10" s="110">
        <v>196094</v>
      </c>
      <c r="H10" s="112">
        <v>1873704616</v>
      </c>
      <c r="I10" s="112">
        <v>917831627</v>
      </c>
      <c r="J10" s="112">
        <v>955872989</v>
      </c>
    </row>
    <row r="11" spans="1:13" ht="20.100000000000001" customHeight="1">
      <c r="A11" s="66"/>
      <c r="B11" s="70"/>
      <c r="C11" s="70" t="s">
        <v>72</v>
      </c>
      <c r="D11" s="71"/>
      <c r="E11" s="110">
        <v>1943291</v>
      </c>
      <c r="F11" s="110">
        <v>849283</v>
      </c>
      <c r="G11" s="110">
        <v>1094008</v>
      </c>
      <c r="H11" s="112">
        <v>9882657304</v>
      </c>
      <c r="I11" s="112">
        <v>4551073846</v>
      </c>
      <c r="J11" s="112">
        <v>5331583458</v>
      </c>
    </row>
    <row r="12" spans="1:13" ht="20.100000000000001" customHeight="1">
      <c r="A12" s="66"/>
      <c r="B12" s="70"/>
      <c r="C12" s="70" t="s">
        <v>80</v>
      </c>
      <c r="D12" s="71"/>
      <c r="E12" s="110">
        <v>757896</v>
      </c>
      <c r="F12" s="110">
        <v>300674</v>
      </c>
      <c r="G12" s="110">
        <v>457222</v>
      </c>
      <c r="H12" s="112">
        <v>3967478717</v>
      </c>
      <c r="I12" s="112">
        <v>1663630678</v>
      </c>
      <c r="J12" s="112">
        <v>2303848039</v>
      </c>
    </row>
    <row r="13" spans="1:13" s="46" customFormat="1" ht="20.100000000000001" customHeight="1">
      <c r="A13" s="66"/>
      <c r="B13" s="70"/>
      <c r="C13" s="70" t="s">
        <v>81</v>
      </c>
      <c r="D13" s="71"/>
      <c r="E13" s="110">
        <v>42478</v>
      </c>
      <c r="F13" s="110">
        <v>21923</v>
      </c>
      <c r="G13" s="110">
        <v>20555</v>
      </c>
      <c r="H13" s="112">
        <v>225557583</v>
      </c>
      <c r="I13" s="112">
        <v>123804372</v>
      </c>
      <c r="J13" s="112">
        <v>101753211</v>
      </c>
    </row>
    <row r="14" spans="1:13" ht="28.5" customHeight="1">
      <c r="A14" s="66"/>
      <c r="B14" s="67" t="s">
        <v>29</v>
      </c>
      <c r="C14" s="68"/>
      <c r="D14" s="69"/>
      <c r="E14" s="65">
        <v>12230019</v>
      </c>
      <c r="F14" s="109">
        <v>5362872</v>
      </c>
      <c r="G14" s="109">
        <v>6867147</v>
      </c>
      <c r="H14" s="65">
        <v>64816434881</v>
      </c>
      <c r="I14" s="65">
        <v>31611807063</v>
      </c>
      <c r="J14" s="65">
        <v>33204627818</v>
      </c>
    </row>
    <row r="15" spans="1:13" ht="20.100000000000001" customHeight="1">
      <c r="A15" s="66"/>
      <c r="B15" s="70"/>
      <c r="C15" s="72" t="s">
        <v>71</v>
      </c>
      <c r="D15" s="73"/>
      <c r="E15" s="110">
        <v>426584</v>
      </c>
      <c r="F15" s="110">
        <v>192692</v>
      </c>
      <c r="G15" s="110">
        <v>233892</v>
      </c>
      <c r="H15" s="112">
        <v>2410404851</v>
      </c>
      <c r="I15" s="112">
        <v>1259702732</v>
      </c>
      <c r="J15" s="112">
        <v>1150702119</v>
      </c>
    </row>
    <row r="16" spans="1:13" ht="20.100000000000001" customHeight="1">
      <c r="A16" s="66"/>
      <c r="B16" s="70"/>
      <c r="C16" s="74" t="s">
        <v>72</v>
      </c>
      <c r="D16" s="73"/>
      <c r="E16" s="110">
        <v>1478</v>
      </c>
      <c r="F16" s="110">
        <v>142</v>
      </c>
      <c r="G16" s="110">
        <v>1336</v>
      </c>
      <c r="H16" s="112">
        <v>260097648</v>
      </c>
      <c r="I16" s="112">
        <v>145754076</v>
      </c>
      <c r="J16" s="112">
        <v>114343572</v>
      </c>
    </row>
    <row r="17" spans="1:14" ht="20.100000000000001" customHeight="1">
      <c r="A17" s="66"/>
      <c r="B17" s="70"/>
      <c r="C17" s="74" t="s">
        <v>73</v>
      </c>
      <c r="D17" s="73"/>
      <c r="E17" s="110">
        <v>1314217</v>
      </c>
      <c r="F17" s="110">
        <v>571627</v>
      </c>
      <c r="G17" s="110">
        <v>742590</v>
      </c>
      <c r="H17" s="112">
        <v>6608262594</v>
      </c>
      <c r="I17" s="112">
        <v>3140187582</v>
      </c>
      <c r="J17" s="112">
        <v>3468075012</v>
      </c>
    </row>
    <row r="18" spans="1:14" ht="20.100000000000001" customHeight="1">
      <c r="A18" s="66"/>
      <c r="B18" s="70"/>
      <c r="C18" s="74" t="s">
        <v>74</v>
      </c>
      <c r="D18" s="73"/>
      <c r="E18" s="110">
        <v>3105291</v>
      </c>
      <c r="F18" s="110">
        <v>1282354</v>
      </c>
      <c r="G18" s="110">
        <v>1822937</v>
      </c>
      <c r="H18" s="112">
        <v>15180679244</v>
      </c>
      <c r="I18" s="112">
        <v>7238356699</v>
      </c>
      <c r="J18" s="112">
        <v>7942322545</v>
      </c>
    </row>
    <row r="19" spans="1:14" ht="20.100000000000001" customHeight="1">
      <c r="A19" s="66"/>
      <c r="B19" s="70"/>
      <c r="C19" s="74" t="s">
        <v>75</v>
      </c>
      <c r="D19" s="73"/>
      <c r="E19" s="110">
        <v>3579930</v>
      </c>
      <c r="F19" s="110">
        <v>1498185</v>
      </c>
      <c r="G19" s="110">
        <v>2081745</v>
      </c>
      <c r="H19" s="112">
        <v>18790727741</v>
      </c>
      <c r="I19" s="112">
        <v>8669506344</v>
      </c>
      <c r="J19" s="112">
        <v>10121221397</v>
      </c>
    </row>
    <row r="20" spans="1:14" s="46" customFormat="1" ht="20.100000000000001" customHeight="1">
      <c r="A20" s="66"/>
      <c r="B20" s="70"/>
      <c r="C20" s="74" t="s">
        <v>76</v>
      </c>
      <c r="D20" s="73"/>
      <c r="E20" s="110">
        <v>564291</v>
      </c>
      <c r="F20" s="110">
        <v>230379</v>
      </c>
      <c r="G20" s="110">
        <v>333912</v>
      </c>
      <c r="H20" s="112">
        <v>3095718262</v>
      </c>
      <c r="I20" s="112">
        <v>1371446007</v>
      </c>
      <c r="J20" s="112">
        <v>1724272255</v>
      </c>
    </row>
    <row r="21" spans="1:14" ht="20.100000000000001" customHeight="1">
      <c r="A21" s="66"/>
      <c r="B21" s="70"/>
      <c r="C21" s="74" t="s">
        <v>77</v>
      </c>
      <c r="D21" s="73"/>
      <c r="E21" s="110">
        <v>2713361</v>
      </c>
      <c r="F21" s="110">
        <v>1304195</v>
      </c>
      <c r="G21" s="110">
        <v>1409166</v>
      </c>
      <c r="H21" s="112">
        <v>15368511037</v>
      </c>
      <c r="I21" s="112">
        <v>7998966940</v>
      </c>
      <c r="J21" s="112">
        <v>7369544097</v>
      </c>
    </row>
    <row r="22" spans="1:14" ht="20.100000000000001" customHeight="1">
      <c r="A22" s="66"/>
      <c r="B22" s="70"/>
      <c r="C22" s="74" t="s">
        <v>78</v>
      </c>
      <c r="D22" s="73"/>
      <c r="E22" s="110">
        <v>0</v>
      </c>
      <c r="F22" s="110">
        <v>0</v>
      </c>
      <c r="G22" s="110">
        <v>0</v>
      </c>
      <c r="H22" s="112">
        <v>0</v>
      </c>
      <c r="I22" s="112">
        <v>0</v>
      </c>
      <c r="J22" s="112">
        <v>0</v>
      </c>
    </row>
    <row r="23" spans="1:14" ht="20.100000000000001" customHeight="1">
      <c r="A23" s="66"/>
      <c r="B23" s="70"/>
      <c r="C23" s="74" t="s">
        <v>79</v>
      </c>
      <c r="D23" s="73"/>
      <c r="E23" s="110">
        <v>524867</v>
      </c>
      <c r="F23" s="110">
        <v>283298</v>
      </c>
      <c r="G23" s="110">
        <v>241569</v>
      </c>
      <c r="H23" s="112">
        <v>3102033504</v>
      </c>
      <c r="I23" s="112">
        <v>1787886683</v>
      </c>
      <c r="J23" s="112">
        <v>1314146821</v>
      </c>
    </row>
    <row r="24" spans="1:14" ht="28.5" customHeight="1">
      <c r="A24" s="66"/>
      <c r="B24" s="67" t="s">
        <v>30</v>
      </c>
      <c r="C24" s="68"/>
      <c r="D24" s="69"/>
      <c r="E24" s="65">
        <v>22639628</v>
      </c>
      <c r="F24" s="109">
        <v>10493888</v>
      </c>
      <c r="G24" s="109">
        <v>12145740</v>
      </c>
      <c r="H24" s="65">
        <v>123731145346</v>
      </c>
      <c r="I24" s="65">
        <v>67390322205</v>
      </c>
      <c r="J24" s="65">
        <v>56340823141</v>
      </c>
    </row>
    <row r="25" spans="1:14" ht="20.100000000000001" customHeight="1">
      <c r="A25" s="66"/>
      <c r="B25" s="70"/>
      <c r="C25" s="72" t="s">
        <v>71</v>
      </c>
      <c r="D25" s="73"/>
      <c r="E25" s="110">
        <v>423901</v>
      </c>
      <c r="F25" s="110">
        <v>199384</v>
      </c>
      <c r="G25" s="110">
        <v>224517</v>
      </c>
      <c r="H25" s="112">
        <v>2770799937</v>
      </c>
      <c r="I25" s="112">
        <v>1649088780</v>
      </c>
      <c r="J25" s="112">
        <v>1121711157</v>
      </c>
    </row>
    <row r="26" spans="1:14" ht="20.100000000000001" customHeight="1">
      <c r="A26" s="66"/>
      <c r="B26" s="70"/>
      <c r="C26" s="74" t="s">
        <v>82</v>
      </c>
      <c r="D26" s="73"/>
      <c r="E26" s="110">
        <v>5748477</v>
      </c>
      <c r="F26" s="110">
        <v>2361669</v>
      </c>
      <c r="G26" s="110">
        <v>3386808</v>
      </c>
      <c r="H26" s="112">
        <v>28026423637</v>
      </c>
      <c r="I26" s="112">
        <v>13741443059</v>
      </c>
      <c r="J26" s="112">
        <v>14284980578</v>
      </c>
      <c r="N26" s="75"/>
    </row>
    <row r="27" spans="1:14" ht="20.100000000000001" customHeight="1">
      <c r="A27" s="66"/>
      <c r="B27" s="70"/>
      <c r="C27" s="74" t="s">
        <v>83</v>
      </c>
      <c r="D27" s="73"/>
      <c r="E27" s="110">
        <v>5120915</v>
      </c>
      <c r="F27" s="110">
        <v>1921665</v>
      </c>
      <c r="G27" s="110">
        <v>3199250</v>
      </c>
      <c r="H27" s="112">
        <v>25194213388</v>
      </c>
      <c r="I27" s="112">
        <v>11297012673</v>
      </c>
      <c r="J27" s="112">
        <v>13897200715</v>
      </c>
    </row>
    <row r="28" spans="1:14" s="46" customFormat="1" ht="20.100000000000001" customHeight="1">
      <c r="A28" s="66"/>
      <c r="B28" s="70"/>
      <c r="C28" s="74" t="s">
        <v>84</v>
      </c>
      <c r="D28" s="73"/>
      <c r="E28" s="110">
        <v>5223265</v>
      </c>
      <c r="F28" s="110">
        <v>1952822</v>
      </c>
      <c r="G28" s="110">
        <v>3270443</v>
      </c>
      <c r="H28" s="112">
        <v>27393006330</v>
      </c>
      <c r="I28" s="112">
        <v>12085311206</v>
      </c>
      <c r="J28" s="112">
        <v>15307695124</v>
      </c>
    </row>
    <row r="29" spans="1:14" ht="20.100000000000001" customHeight="1">
      <c r="A29" s="66"/>
      <c r="B29" s="70"/>
      <c r="C29" s="74" t="s">
        <v>85</v>
      </c>
      <c r="D29" s="73"/>
      <c r="E29" s="110">
        <v>6123070</v>
      </c>
      <c r="F29" s="110">
        <v>4058348</v>
      </c>
      <c r="G29" s="110">
        <v>2064722</v>
      </c>
      <c r="H29" s="112">
        <v>40346702054</v>
      </c>
      <c r="I29" s="112">
        <v>28617466487</v>
      </c>
      <c r="J29" s="112">
        <v>11729235567</v>
      </c>
    </row>
    <row r="30" spans="1:14" ht="28.5" customHeight="1">
      <c r="A30" s="66"/>
      <c r="B30" s="67" t="s">
        <v>31</v>
      </c>
      <c r="C30" s="68"/>
      <c r="D30" s="69"/>
      <c r="E30" s="65">
        <v>7543269</v>
      </c>
      <c r="F30" s="109">
        <v>3915982</v>
      </c>
      <c r="G30" s="109">
        <v>3627287</v>
      </c>
      <c r="H30" s="65">
        <v>34962410360</v>
      </c>
      <c r="I30" s="65">
        <v>20494208849</v>
      </c>
      <c r="J30" s="65">
        <v>14468201511</v>
      </c>
    </row>
    <row r="31" spans="1:14" ht="20.100000000000001" customHeight="1">
      <c r="A31" s="66"/>
      <c r="B31" s="70"/>
      <c r="C31" s="72" t="s">
        <v>71</v>
      </c>
      <c r="D31" s="73"/>
      <c r="E31" s="110">
        <v>95799</v>
      </c>
      <c r="F31" s="110">
        <v>57051</v>
      </c>
      <c r="G31" s="110">
        <v>38748</v>
      </c>
      <c r="H31" s="112">
        <v>527515228</v>
      </c>
      <c r="I31" s="112">
        <v>346485876</v>
      </c>
      <c r="J31" s="112">
        <v>181029352</v>
      </c>
    </row>
    <row r="32" spans="1:14" ht="20.100000000000001" customHeight="1">
      <c r="A32" s="66"/>
      <c r="B32" s="70"/>
      <c r="C32" s="74" t="s">
        <v>74</v>
      </c>
      <c r="D32" s="73"/>
      <c r="E32" s="110">
        <v>1335553</v>
      </c>
      <c r="F32" s="110">
        <v>709716</v>
      </c>
      <c r="G32" s="110">
        <v>625837</v>
      </c>
      <c r="H32" s="112">
        <v>5792620845</v>
      </c>
      <c r="I32" s="112">
        <v>3490692800</v>
      </c>
      <c r="J32" s="112">
        <v>2301928045</v>
      </c>
    </row>
    <row r="33" spans="1:13" ht="20.100000000000001" customHeight="1">
      <c r="A33" s="66"/>
      <c r="B33" s="70"/>
      <c r="C33" s="74" t="s">
        <v>75</v>
      </c>
      <c r="D33" s="73"/>
      <c r="E33" s="110">
        <v>1281857</v>
      </c>
      <c r="F33" s="110">
        <v>603002</v>
      </c>
      <c r="G33" s="110">
        <v>678855</v>
      </c>
      <c r="H33" s="112">
        <v>5528872770</v>
      </c>
      <c r="I33" s="112">
        <v>3013694382</v>
      </c>
      <c r="J33" s="112">
        <v>2515178388</v>
      </c>
    </row>
    <row r="34" spans="1:13" s="46" customFormat="1" ht="20.100000000000001" customHeight="1">
      <c r="A34" s="66"/>
      <c r="B34" s="70"/>
      <c r="C34" s="74" t="s">
        <v>76</v>
      </c>
      <c r="D34" s="73"/>
      <c r="E34" s="110">
        <v>1920704</v>
      </c>
      <c r="F34" s="110">
        <v>671087</v>
      </c>
      <c r="G34" s="110">
        <v>1249617</v>
      </c>
      <c r="H34" s="112">
        <v>8323695154</v>
      </c>
      <c r="I34" s="112">
        <v>3434887233</v>
      </c>
      <c r="J34" s="112">
        <v>4888807921</v>
      </c>
    </row>
    <row r="35" spans="1:13" ht="20.100000000000001" customHeight="1">
      <c r="A35" s="59"/>
      <c r="B35" s="83"/>
      <c r="C35" s="77" t="s">
        <v>78</v>
      </c>
      <c r="D35" s="78"/>
      <c r="E35" s="111">
        <v>2909356</v>
      </c>
      <c r="F35" s="111">
        <v>1875126</v>
      </c>
      <c r="G35" s="111">
        <v>1034230</v>
      </c>
      <c r="H35" s="64">
        <v>14789706363</v>
      </c>
      <c r="I35" s="64">
        <v>10208448558</v>
      </c>
      <c r="J35" s="64">
        <v>4581257805</v>
      </c>
    </row>
    <row r="36" spans="1:13" ht="20.100000000000001" customHeight="1">
      <c r="A36" s="46"/>
      <c r="B36" s="84"/>
      <c r="C36" s="85"/>
      <c r="D36" s="85"/>
      <c r="E36" s="86"/>
      <c r="F36" s="86"/>
      <c r="G36" s="86"/>
      <c r="H36" s="86"/>
      <c r="I36" s="86"/>
      <c r="J36" s="86"/>
    </row>
    <row r="37" spans="1:13" ht="20.100000000000001" customHeight="1">
      <c r="A37" s="46"/>
      <c r="B37" s="145" t="s">
        <v>37</v>
      </c>
      <c r="C37" s="145"/>
      <c r="D37" s="145"/>
      <c r="E37" s="145"/>
      <c r="F37" s="145"/>
      <c r="G37" s="145"/>
      <c r="H37" s="145"/>
      <c r="I37" s="145"/>
      <c r="J37" s="145"/>
    </row>
    <row r="38" spans="1:13" s="91" customFormat="1" ht="20.100000000000001" customHeight="1">
      <c r="A38" s="87"/>
      <c r="B38" s="88"/>
      <c r="C38" s="89"/>
      <c r="D38" s="89"/>
      <c r="E38" s="90"/>
      <c r="F38" s="90"/>
      <c r="G38" s="90"/>
      <c r="H38" s="90"/>
      <c r="I38" s="90"/>
      <c r="J38" s="90"/>
      <c r="K38" s="90"/>
      <c r="L38" s="90"/>
      <c r="M38" s="90"/>
    </row>
    <row r="39" spans="1:13">
      <c r="D39" s="84"/>
      <c r="H39" s="46"/>
      <c r="I39" s="46"/>
      <c r="J39" s="46"/>
    </row>
    <row r="40" spans="1:13">
      <c r="D40" s="79"/>
      <c r="H40" s="46"/>
      <c r="I40" s="46"/>
      <c r="J40" s="46"/>
    </row>
    <row r="41" spans="1:13">
      <c r="D41" s="79"/>
      <c r="H41" s="46"/>
      <c r="I41" s="46"/>
      <c r="J41" s="46"/>
    </row>
    <row r="42" spans="1:13">
      <c r="D42" s="79"/>
      <c r="H42" s="46"/>
      <c r="I42" s="46"/>
      <c r="J42" s="46"/>
    </row>
  </sheetData>
  <mergeCells count="5">
    <mergeCell ref="A1:J1"/>
    <mergeCell ref="I4:J4"/>
    <mergeCell ref="L4:M4"/>
    <mergeCell ref="A7:C7"/>
    <mergeCell ref="B37:J37"/>
  </mergeCells>
  <phoneticPr fontId="4"/>
  <pageMargins left="0.55118110236220474" right="0.43307086614173229" top="0.39370078740157483" bottom="0.31496062992125984" header="0.51181102362204722" footer="0.15748031496062992"/>
  <pageSetup paperSize="9" scale="74" orientation="landscape" blackAndWhite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5"/>
  <sheetViews>
    <sheetView view="pageBreakPreview" zoomScale="78" zoomScaleNormal="100" zoomScaleSheetLayoutView="78" workbookViewId="0">
      <selection activeCell="H23" sqref="H23"/>
    </sheetView>
  </sheetViews>
  <sheetFormatPr defaultRowHeight="13.5"/>
  <cols>
    <col min="1" max="2" width="6.125" style="45" customWidth="1"/>
    <col min="3" max="3" width="15" style="45" customWidth="1"/>
    <col min="4" max="4" width="21.125" style="45" customWidth="1"/>
    <col min="5" max="7" width="18.625" style="46" customWidth="1"/>
    <col min="8" max="10" width="25.625" style="45" customWidth="1"/>
    <col min="11" max="11" width="11.625" style="45" bestFit="1" customWidth="1"/>
    <col min="12" max="16384" width="9" style="45"/>
  </cols>
  <sheetData>
    <row r="1" spans="1:13" ht="36" customHeight="1">
      <c r="A1" s="139" t="s">
        <v>38</v>
      </c>
      <c r="B1" s="139"/>
      <c r="C1" s="139"/>
      <c r="D1" s="139"/>
      <c r="E1" s="139"/>
      <c r="F1" s="139"/>
      <c r="G1" s="139"/>
      <c r="H1" s="139"/>
      <c r="I1" s="139"/>
      <c r="J1" s="139"/>
    </row>
    <row r="2" spans="1:13" ht="15" customHeight="1"/>
    <row r="3" spans="1:13" ht="15" customHeight="1">
      <c r="L3" s="47"/>
      <c r="M3" s="47"/>
    </row>
    <row r="4" spans="1:13" ht="21.75" customHeight="1">
      <c r="A4" s="45" t="s">
        <v>10</v>
      </c>
      <c r="I4" s="141" t="s">
        <v>98</v>
      </c>
      <c r="J4" s="141"/>
      <c r="K4" s="47"/>
      <c r="L4" s="142"/>
      <c r="M4" s="142"/>
    </row>
    <row r="5" spans="1:13" ht="20.100000000000001" customHeight="1">
      <c r="A5" s="48"/>
      <c r="B5" s="49"/>
      <c r="C5" s="49"/>
      <c r="D5" s="49" t="s">
        <v>39</v>
      </c>
      <c r="E5" s="50" t="s">
        <v>34</v>
      </c>
      <c r="F5" s="51"/>
      <c r="G5" s="52"/>
      <c r="H5" s="50" t="s">
        <v>35</v>
      </c>
      <c r="I5" s="54"/>
      <c r="J5" s="53"/>
    </row>
    <row r="6" spans="1:13" ht="20.100000000000001" customHeight="1">
      <c r="A6" s="55" t="s">
        <v>40</v>
      </c>
      <c r="B6" s="56"/>
      <c r="C6" s="56"/>
      <c r="D6" s="57"/>
      <c r="E6" s="57"/>
      <c r="F6" s="58" t="s">
        <v>3</v>
      </c>
      <c r="G6" s="58" t="s">
        <v>16</v>
      </c>
      <c r="H6" s="59"/>
      <c r="I6" s="60" t="s">
        <v>17</v>
      </c>
      <c r="J6" s="60" t="s">
        <v>16</v>
      </c>
    </row>
    <row r="7" spans="1:13" ht="28.5" customHeight="1">
      <c r="A7" s="48" t="s">
        <v>41</v>
      </c>
      <c r="B7" s="61"/>
      <c r="C7" s="62"/>
      <c r="D7" s="63"/>
      <c r="E7" s="111">
        <v>87518747</v>
      </c>
      <c r="F7" s="109">
        <v>38049100</v>
      </c>
      <c r="G7" s="111">
        <v>49469647</v>
      </c>
      <c r="H7" s="64">
        <v>440572548356</v>
      </c>
      <c r="I7" s="65">
        <v>210205383793</v>
      </c>
      <c r="J7" s="65">
        <v>230367164563</v>
      </c>
    </row>
    <row r="8" spans="1:13" ht="28.5" customHeight="1">
      <c r="A8" s="66"/>
      <c r="B8" s="67" t="s">
        <v>28</v>
      </c>
      <c r="C8" s="68"/>
      <c r="D8" s="69"/>
      <c r="E8" s="65">
        <v>16009588</v>
      </c>
      <c r="F8" s="109">
        <v>5940986</v>
      </c>
      <c r="G8" s="109">
        <v>10068602</v>
      </c>
      <c r="H8" s="65">
        <v>80706861794</v>
      </c>
      <c r="I8" s="65">
        <v>30613251232</v>
      </c>
      <c r="J8" s="65">
        <v>50093610562</v>
      </c>
    </row>
    <row r="9" spans="1:13" ht="19.5" customHeight="1">
      <c r="A9" s="66"/>
      <c r="B9" s="70"/>
      <c r="C9" s="67" t="s">
        <v>71</v>
      </c>
      <c r="D9" s="71"/>
      <c r="E9" s="110">
        <v>215532</v>
      </c>
      <c r="F9" s="110">
        <v>54931</v>
      </c>
      <c r="G9" s="110">
        <v>160601</v>
      </c>
      <c r="H9" s="112">
        <v>1519118468</v>
      </c>
      <c r="I9" s="112">
        <v>429011703</v>
      </c>
      <c r="J9" s="112">
        <v>1090106765</v>
      </c>
    </row>
    <row r="10" spans="1:13" ht="20.100000000000001" customHeight="1">
      <c r="A10" s="66"/>
      <c r="B10" s="70"/>
      <c r="C10" s="70" t="s">
        <v>72</v>
      </c>
      <c r="D10" s="71"/>
      <c r="E10" s="110">
        <v>9624092</v>
      </c>
      <c r="F10" s="110">
        <v>3537320</v>
      </c>
      <c r="G10" s="110">
        <v>6086772</v>
      </c>
      <c r="H10" s="112">
        <v>49114690354</v>
      </c>
      <c r="I10" s="112">
        <v>18833136722</v>
      </c>
      <c r="J10" s="112">
        <v>30281553632</v>
      </c>
    </row>
    <row r="11" spans="1:13" ht="20.100000000000001" customHeight="1">
      <c r="A11" s="66"/>
      <c r="B11" s="70"/>
      <c r="C11" s="70" t="s">
        <v>86</v>
      </c>
      <c r="D11" s="71"/>
      <c r="E11" s="110">
        <v>3368105</v>
      </c>
      <c r="F11" s="110">
        <v>908355</v>
      </c>
      <c r="G11" s="110">
        <v>2459750</v>
      </c>
      <c r="H11" s="112">
        <v>17931666345</v>
      </c>
      <c r="I11" s="112">
        <v>5026556809</v>
      </c>
      <c r="J11" s="112">
        <v>12905109536</v>
      </c>
    </row>
    <row r="12" spans="1:13" ht="20.100000000000001" customHeight="1">
      <c r="A12" s="66"/>
      <c r="B12" s="70"/>
      <c r="C12" s="70" t="s">
        <v>87</v>
      </c>
      <c r="D12" s="71"/>
      <c r="E12" s="110">
        <v>166944</v>
      </c>
      <c r="F12" s="110">
        <v>68793</v>
      </c>
      <c r="G12" s="110">
        <v>98151</v>
      </c>
      <c r="H12" s="112">
        <v>896943764</v>
      </c>
      <c r="I12" s="112">
        <v>389826689</v>
      </c>
      <c r="J12" s="112">
        <v>507117075</v>
      </c>
    </row>
    <row r="13" spans="1:13" ht="20.100000000000001" customHeight="1">
      <c r="A13" s="66"/>
      <c r="B13" s="70"/>
      <c r="C13" s="70" t="s">
        <v>88</v>
      </c>
      <c r="D13" s="71"/>
      <c r="E13" s="110">
        <v>119480</v>
      </c>
      <c r="F13" s="110">
        <v>58693</v>
      </c>
      <c r="G13" s="110">
        <v>60787</v>
      </c>
      <c r="H13" s="112">
        <v>506038876</v>
      </c>
      <c r="I13" s="112">
        <v>256809839</v>
      </c>
      <c r="J13" s="112">
        <v>249229037</v>
      </c>
    </row>
    <row r="14" spans="1:13" s="46" customFormat="1" ht="20.100000000000001" customHeight="1">
      <c r="A14" s="66"/>
      <c r="B14" s="70"/>
      <c r="C14" s="70" t="s">
        <v>89</v>
      </c>
      <c r="D14" s="71"/>
      <c r="E14" s="110">
        <v>2515435</v>
      </c>
      <c r="F14" s="110">
        <v>1312894</v>
      </c>
      <c r="G14" s="110">
        <v>1202541</v>
      </c>
      <c r="H14" s="112">
        <v>10738403987</v>
      </c>
      <c r="I14" s="112">
        <v>5677909470</v>
      </c>
      <c r="J14" s="112">
        <v>5060494517</v>
      </c>
    </row>
    <row r="15" spans="1:13" ht="28.5" customHeight="1">
      <c r="A15" s="66"/>
      <c r="B15" s="67" t="s">
        <v>29</v>
      </c>
      <c r="C15" s="68"/>
      <c r="D15" s="69"/>
      <c r="E15" s="65">
        <v>24997382</v>
      </c>
      <c r="F15" s="109">
        <v>9188467</v>
      </c>
      <c r="G15" s="109">
        <v>15808915</v>
      </c>
      <c r="H15" s="65">
        <v>126164588550</v>
      </c>
      <c r="I15" s="65">
        <v>50165705257</v>
      </c>
      <c r="J15" s="65">
        <v>75998883293</v>
      </c>
    </row>
    <row r="16" spans="1:13" ht="20.100000000000001" customHeight="1">
      <c r="A16" s="66"/>
      <c r="B16" s="70"/>
      <c r="C16" s="72" t="s">
        <v>71</v>
      </c>
      <c r="D16" s="73"/>
      <c r="E16" s="110">
        <v>242283</v>
      </c>
      <c r="F16" s="110">
        <v>55627</v>
      </c>
      <c r="G16" s="110">
        <v>186656</v>
      </c>
      <c r="H16" s="112">
        <v>1710844508</v>
      </c>
      <c r="I16" s="112">
        <v>531194432</v>
      </c>
      <c r="J16" s="112">
        <v>1179650076</v>
      </c>
    </row>
    <row r="17" spans="1:14" ht="20.100000000000001" customHeight="1">
      <c r="A17" s="66"/>
      <c r="B17" s="70"/>
      <c r="C17" s="74" t="s">
        <v>72</v>
      </c>
      <c r="D17" s="73"/>
      <c r="E17" s="110">
        <v>8118198</v>
      </c>
      <c r="F17" s="110">
        <v>2577820</v>
      </c>
      <c r="G17" s="110">
        <v>5540378</v>
      </c>
      <c r="H17" s="112">
        <v>38417784241</v>
      </c>
      <c r="I17" s="112">
        <v>14144984255</v>
      </c>
      <c r="J17" s="112">
        <v>24272799986</v>
      </c>
    </row>
    <row r="18" spans="1:14" ht="20.100000000000001" customHeight="1">
      <c r="A18" s="66"/>
      <c r="B18" s="70"/>
      <c r="C18" s="74" t="s">
        <v>86</v>
      </c>
      <c r="D18" s="73"/>
      <c r="E18" s="110">
        <v>5335300</v>
      </c>
      <c r="F18" s="110">
        <v>1676596</v>
      </c>
      <c r="G18" s="110">
        <v>3658704</v>
      </c>
      <c r="H18" s="112">
        <v>27871745996</v>
      </c>
      <c r="I18" s="112">
        <v>9574145457</v>
      </c>
      <c r="J18" s="112">
        <v>18297600539</v>
      </c>
    </row>
    <row r="19" spans="1:14" s="46" customFormat="1" ht="20.100000000000001" customHeight="1">
      <c r="A19" s="66"/>
      <c r="B19" s="70"/>
      <c r="C19" s="74" t="s">
        <v>90</v>
      </c>
      <c r="D19" s="73"/>
      <c r="E19" s="110">
        <v>5779160</v>
      </c>
      <c r="F19" s="110">
        <v>1901465</v>
      </c>
      <c r="G19" s="110">
        <v>3877695</v>
      </c>
      <c r="H19" s="112">
        <v>32297169012</v>
      </c>
      <c r="I19" s="112">
        <v>11383325169</v>
      </c>
      <c r="J19" s="112">
        <v>20913843843</v>
      </c>
    </row>
    <row r="20" spans="1:14" ht="20.100000000000001" customHeight="1">
      <c r="A20" s="66"/>
      <c r="B20" s="70"/>
      <c r="C20" s="74" t="s">
        <v>91</v>
      </c>
      <c r="D20" s="73"/>
      <c r="E20" s="110">
        <v>695564</v>
      </c>
      <c r="F20" s="110">
        <v>302251</v>
      </c>
      <c r="G20" s="110">
        <v>393313</v>
      </c>
      <c r="H20" s="112">
        <v>4131441711</v>
      </c>
      <c r="I20" s="112">
        <v>1896241553</v>
      </c>
      <c r="J20" s="112">
        <v>2235200158</v>
      </c>
    </row>
    <row r="21" spans="1:14" ht="20.100000000000001" customHeight="1">
      <c r="A21" s="66"/>
      <c r="B21" s="70"/>
      <c r="C21" s="74" t="s">
        <v>88</v>
      </c>
      <c r="D21" s="73"/>
      <c r="E21" s="110">
        <v>190459</v>
      </c>
      <c r="F21" s="110">
        <v>104021</v>
      </c>
      <c r="G21" s="110">
        <v>86438</v>
      </c>
      <c r="H21" s="112">
        <v>828136338</v>
      </c>
      <c r="I21" s="112">
        <v>479781563</v>
      </c>
      <c r="J21" s="112">
        <v>348354775</v>
      </c>
    </row>
    <row r="22" spans="1:14" ht="20.100000000000001" customHeight="1">
      <c r="A22" s="66"/>
      <c r="B22" s="70"/>
      <c r="C22" s="74" t="s">
        <v>89</v>
      </c>
      <c r="D22" s="73"/>
      <c r="E22" s="110">
        <v>4636418</v>
      </c>
      <c r="F22" s="110">
        <v>2570687</v>
      </c>
      <c r="G22" s="110">
        <v>2065731</v>
      </c>
      <c r="H22" s="112">
        <v>20907466744</v>
      </c>
      <c r="I22" s="112">
        <v>12156032828</v>
      </c>
      <c r="J22" s="112">
        <v>8751433916</v>
      </c>
    </row>
    <row r="23" spans="1:14" ht="28.5" customHeight="1">
      <c r="A23" s="66"/>
      <c r="B23" s="67" t="s">
        <v>30</v>
      </c>
      <c r="C23" s="68"/>
      <c r="D23" s="69"/>
      <c r="E23" s="65">
        <v>26999371</v>
      </c>
      <c r="F23" s="109">
        <v>11688413</v>
      </c>
      <c r="G23" s="109">
        <v>15310958</v>
      </c>
      <c r="H23" s="65">
        <v>137727623163</v>
      </c>
      <c r="I23" s="65">
        <v>68715886606</v>
      </c>
      <c r="J23" s="65">
        <v>69011736557</v>
      </c>
    </row>
    <row r="24" spans="1:14" ht="20.100000000000001" customHeight="1">
      <c r="A24" s="66"/>
      <c r="B24" s="70"/>
      <c r="C24" s="72" t="s">
        <v>71</v>
      </c>
      <c r="D24" s="73"/>
      <c r="E24" s="110">
        <v>181436</v>
      </c>
      <c r="F24" s="110">
        <v>66967</v>
      </c>
      <c r="G24" s="110">
        <v>114469</v>
      </c>
      <c r="H24" s="112">
        <v>1336261528</v>
      </c>
      <c r="I24" s="112">
        <v>687150925</v>
      </c>
      <c r="J24" s="112">
        <v>649110603</v>
      </c>
      <c r="N24" s="75"/>
    </row>
    <row r="25" spans="1:14" ht="20.100000000000001" customHeight="1">
      <c r="A25" s="66"/>
      <c r="B25" s="70"/>
      <c r="C25" s="74" t="s">
        <v>72</v>
      </c>
      <c r="D25" s="73"/>
      <c r="E25" s="110">
        <v>6889349</v>
      </c>
      <c r="F25" s="110">
        <v>2190418</v>
      </c>
      <c r="G25" s="110">
        <v>4698931</v>
      </c>
      <c r="H25" s="112">
        <v>31039549966</v>
      </c>
      <c r="I25" s="112">
        <v>11970578988</v>
      </c>
      <c r="J25" s="112">
        <v>19068970978</v>
      </c>
    </row>
    <row r="26" spans="1:14" ht="20.100000000000001" customHeight="1">
      <c r="A26" s="66"/>
      <c r="B26" s="70"/>
      <c r="C26" s="74" t="s">
        <v>86</v>
      </c>
      <c r="D26" s="73"/>
      <c r="E26" s="110">
        <v>3803644</v>
      </c>
      <c r="F26" s="110">
        <v>1075058</v>
      </c>
      <c r="G26" s="110">
        <v>2728586</v>
      </c>
      <c r="H26" s="112">
        <v>17744680148</v>
      </c>
      <c r="I26" s="112">
        <v>6081794800</v>
      </c>
      <c r="J26" s="112">
        <v>11662885348</v>
      </c>
    </row>
    <row r="27" spans="1:14" s="46" customFormat="1" ht="20.100000000000001" customHeight="1">
      <c r="A27" s="66"/>
      <c r="B27" s="70"/>
      <c r="C27" s="74" t="s">
        <v>90</v>
      </c>
      <c r="D27" s="73"/>
      <c r="E27" s="110">
        <v>4842591</v>
      </c>
      <c r="F27" s="110">
        <v>1442047</v>
      </c>
      <c r="G27" s="110">
        <v>3400544</v>
      </c>
      <c r="H27" s="112">
        <v>24897667501</v>
      </c>
      <c r="I27" s="112">
        <v>8860744441</v>
      </c>
      <c r="J27" s="112">
        <v>16036923060</v>
      </c>
    </row>
    <row r="28" spans="1:14" ht="20.100000000000001" customHeight="1">
      <c r="A28" s="66"/>
      <c r="B28" s="70"/>
      <c r="C28" s="74" t="s">
        <v>91</v>
      </c>
      <c r="D28" s="73"/>
      <c r="E28" s="110">
        <v>4981981</v>
      </c>
      <c r="F28" s="110">
        <v>3098810</v>
      </c>
      <c r="G28" s="110">
        <v>1883171</v>
      </c>
      <c r="H28" s="112">
        <v>32807311427</v>
      </c>
      <c r="I28" s="112">
        <v>21662715698</v>
      </c>
      <c r="J28" s="112">
        <v>11144595729</v>
      </c>
    </row>
    <row r="29" spans="1:14" ht="20.100000000000001" customHeight="1">
      <c r="A29" s="66"/>
      <c r="B29" s="70"/>
      <c r="C29" s="74" t="s">
        <v>88</v>
      </c>
      <c r="D29" s="73"/>
      <c r="E29" s="110">
        <v>173152</v>
      </c>
      <c r="F29" s="110">
        <v>100017</v>
      </c>
      <c r="G29" s="110">
        <v>73135</v>
      </c>
      <c r="H29" s="112">
        <v>762677917</v>
      </c>
      <c r="I29" s="112">
        <v>471452175</v>
      </c>
      <c r="J29" s="112">
        <v>291225742</v>
      </c>
    </row>
    <row r="30" spans="1:14" ht="20.100000000000001" customHeight="1">
      <c r="A30" s="66"/>
      <c r="B30" s="70"/>
      <c r="C30" s="74" t="s">
        <v>92</v>
      </c>
      <c r="D30" s="73"/>
      <c r="E30" s="110">
        <v>6127218</v>
      </c>
      <c r="F30" s="110">
        <v>3715096</v>
      </c>
      <c r="G30" s="110">
        <v>2412122</v>
      </c>
      <c r="H30" s="112">
        <v>29139474676</v>
      </c>
      <c r="I30" s="112">
        <v>18981449579</v>
      </c>
      <c r="J30" s="112">
        <v>10158025097</v>
      </c>
    </row>
    <row r="31" spans="1:14" ht="28.5" customHeight="1">
      <c r="A31" s="66"/>
      <c r="B31" s="67" t="s">
        <v>31</v>
      </c>
      <c r="C31" s="68"/>
      <c r="D31" s="69"/>
      <c r="E31" s="65">
        <v>19512406</v>
      </c>
      <c r="F31" s="109">
        <v>11231234</v>
      </c>
      <c r="G31" s="109">
        <v>8281172</v>
      </c>
      <c r="H31" s="65">
        <v>95973474849</v>
      </c>
      <c r="I31" s="65">
        <v>60710540698</v>
      </c>
      <c r="J31" s="65">
        <v>35262934151</v>
      </c>
    </row>
    <row r="32" spans="1:14" ht="20.100000000000001" customHeight="1">
      <c r="A32" s="66"/>
      <c r="B32" s="70"/>
      <c r="C32" s="72" t="s">
        <v>71</v>
      </c>
      <c r="D32" s="73"/>
      <c r="E32" s="110">
        <v>48018</v>
      </c>
      <c r="F32" s="110">
        <v>25159</v>
      </c>
      <c r="G32" s="110">
        <v>22859</v>
      </c>
      <c r="H32" s="112">
        <v>631190632</v>
      </c>
      <c r="I32" s="112">
        <v>445064871</v>
      </c>
      <c r="J32" s="112">
        <v>186125761</v>
      </c>
    </row>
    <row r="33" spans="1:10" ht="20.100000000000001" customHeight="1">
      <c r="A33" s="66"/>
      <c r="B33" s="70"/>
      <c r="C33" s="74" t="s">
        <v>72</v>
      </c>
      <c r="D33" s="73"/>
      <c r="E33" s="110">
        <v>2157661</v>
      </c>
      <c r="F33" s="110">
        <v>1051192</v>
      </c>
      <c r="G33" s="110">
        <v>1106469</v>
      </c>
      <c r="H33" s="112">
        <v>9095299989</v>
      </c>
      <c r="I33" s="112">
        <v>4988467348</v>
      </c>
      <c r="J33" s="112">
        <v>4106832641</v>
      </c>
    </row>
    <row r="34" spans="1:10" ht="20.100000000000001" customHeight="1">
      <c r="A34" s="66"/>
      <c r="B34" s="70"/>
      <c r="C34" s="74" t="s">
        <v>86</v>
      </c>
      <c r="D34" s="73"/>
      <c r="E34" s="110">
        <v>1381580</v>
      </c>
      <c r="F34" s="110">
        <v>538082</v>
      </c>
      <c r="G34" s="110">
        <v>843498</v>
      </c>
      <c r="H34" s="112">
        <v>5830695288</v>
      </c>
      <c r="I34" s="112">
        <v>2645017112</v>
      </c>
      <c r="J34" s="112">
        <v>3185678176</v>
      </c>
    </row>
    <row r="35" spans="1:10" s="46" customFormat="1" ht="19.5" customHeight="1">
      <c r="A35" s="66"/>
      <c r="B35" s="70"/>
      <c r="C35" s="74" t="s">
        <v>90</v>
      </c>
      <c r="D35" s="73"/>
      <c r="E35" s="110">
        <v>3370682</v>
      </c>
      <c r="F35" s="110">
        <v>1069694</v>
      </c>
      <c r="G35" s="110">
        <v>2300988</v>
      </c>
      <c r="H35" s="112">
        <v>14898339063</v>
      </c>
      <c r="I35" s="112">
        <v>5571519465</v>
      </c>
      <c r="J35" s="112">
        <v>9326819598</v>
      </c>
    </row>
    <row r="36" spans="1:10" ht="20.100000000000001" customHeight="1">
      <c r="A36" s="66"/>
      <c r="B36" s="70"/>
      <c r="C36" s="74" t="s">
        <v>91</v>
      </c>
      <c r="D36" s="73"/>
      <c r="E36" s="110">
        <v>10009107</v>
      </c>
      <c r="F36" s="110">
        <v>6831482</v>
      </c>
      <c r="G36" s="110">
        <v>3177625</v>
      </c>
      <c r="H36" s="112">
        <v>54086375663</v>
      </c>
      <c r="I36" s="112">
        <v>38848347179</v>
      </c>
      <c r="J36" s="112">
        <v>15238028484</v>
      </c>
    </row>
    <row r="37" spans="1:10" ht="20.100000000000001" customHeight="1">
      <c r="A37" s="66"/>
      <c r="B37" s="70"/>
      <c r="C37" s="74" t="s">
        <v>88</v>
      </c>
      <c r="D37" s="73"/>
      <c r="E37" s="110">
        <v>28760</v>
      </c>
      <c r="F37" s="110">
        <v>18175</v>
      </c>
      <c r="G37" s="110">
        <v>10585</v>
      </c>
      <c r="H37" s="112">
        <v>112918057</v>
      </c>
      <c r="I37" s="112">
        <v>76100241</v>
      </c>
      <c r="J37" s="112">
        <v>36817816</v>
      </c>
    </row>
    <row r="38" spans="1:10" ht="20.100000000000001" customHeight="1">
      <c r="A38" s="59"/>
      <c r="B38" s="83"/>
      <c r="C38" s="77" t="s">
        <v>92</v>
      </c>
      <c r="D38" s="78"/>
      <c r="E38" s="111">
        <v>2516598</v>
      </c>
      <c r="F38" s="111">
        <v>1697450</v>
      </c>
      <c r="G38" s="111">
        <v>819148</v>
      </c>
      <c r="H38" s="64">
        <v>11318656157</v>
      </c>
      <c r="I38" s="64">
        <v>8136024482</v>
      </c>
      <c r="J38" s="64">
        <v>3182631675</v>
      </c>
    </row>
    <row r="39" spans="1:10" ht="20.100000000000001" customHeight="1">
      <c r="A39" s="46"/>
      <c r="B39" s="84"/>
      <c r="C39" s="85"/>
      <c r="D39" s="85"/>
      <c r="E39" s="86"/>
      <c r="F39" s="86"/>
      <c r="G39" s="86"/>
      <c r="H39" s="86"/>
      <c r="I39" s="86"/>
      <c r="J39" s="86"/>
    </row>
    <row r="40" spans="1:10" ht="20.100000000000001" customHeight="1">
      <c r="A40" s="46"/>
      <c r="B40" s="145" t="s">
        <v>37</v>
      </c>
      <c r="C40" s="145"/>
      <c r="D40" s="145"/>
      <c r="E40" s="145"/>
      <c r="F40" s="145"/>
      <c r="G40" s="145"/>
      <c r="H40" s="145"/>
      <c r="I40" s="145"/>
      <c r="J40" s="145"/>
    </row>
    <row r="41" spans="1:10" ht="20.100000000000001" customHeight="1">
      <c r="A41" s="46"/>
      <c r="B41" s="84"/>
      <c r="C41" s="85"/>
      <c r="D41" s="85"/>
      <c r="E41" s="90"/>
      <c r="F41" s="90"/>
      <c r="G41" s="90"/>
      <c r="H41" s="90"/>
      <c r="I41" s="90"/>
      <c r="J41" s="90"/>
    </row>
    <row r="42" spans="1:10">
      <c r="D42" s="84"/>
      <c r="H42" s="46"/>
      <c r="I42" s="46"/>
      <c r="J42" s="46"/>
    </row>
    <row r="43" spans="1:10">
      <c r="D43" s="79"/>
      <c r="H43" s="46"/>
      <c r="I43" s="46"/>
      <c r="J43" s="46"/>
    </row>
    <row r="44" spans="1:10">
      <c r="D44" s="79"/>
      <c r="H44" s="46"/>
      <c r="I44" s="46"/>
      <c r="J44" s="46"/>
    </row>
    <row r="45" spans="1:10">
      <c r="D45" s="79"/>
      <c r="H45" s="46"/>
      <c r="I45" s="46"/>
      <c r="J45" s="46"/>
    </row>
  </sheetData>
  <mergeCells count="4">
    <mergeCell ref="A1:J1"/>
    <mergeCell ref="I4:J4"/>
    <mergeCell ref="L4:M4"/>
    <mergeCell ref="B40:J40"/>
  </mergeCells>
  <phoneticPr fontId="4"/>
  <printOptions horizontalCentered="1" verticalCentered="1"/>
  <pageMargins left="0.55118110236220474" right="0.43307086614173229" top="0.39370078740157483" bottom="0.31496062992125984" header="0.51181102362204722" footer="0.15748031496062992"/>
  <pageSetup paperSize="9" scale="70" orientation="landscape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0"/>
  <sheetViews>
    <sheetView view="pageBreakPreview" zoomScale="78" zoomScaleNormal="100" zoomScaleSheetLayoutView="78" workbookViewId="0">
      <selection activeCell="I21" sqref="I21"/>
    </sheetView>
  </sheetViews>
  <sheetFormatPr defaultRowHeight="13.5"/>
  <cols>
    <col min="1" max="2" width="6.125" style="45" customWidth="1"/>
    <col min="3" max="3" width="15" style="45" customWidth="1"/>
    <col min="4" max="4" width="21.125" style="45" customWidth="1"/>
    <col min="5" max="7" width="18.625" style="46" customWidth="1"/>
    <col min="8" max="10" width="20.625" style="45" customWidth="1"/>
    <col min="11" max="11" width="11.625" style="45" bestFit="1" customWidth="1"/>
    <col min="12" max="16384" width="9" style="45"/>
  </cols>
  <sheetData>
    <row r="1" spans="1:10" ht="36" customHeight="1">
      <c r="A1" s="139" t="s">
        <v>42</v>
      </c>
      <c r="B1" s="139"/>
      <c r="C1" s="139"/>
      <c r="D1" s="139"/>
      <c r="E1" s="139"/>
      <c r="F1" s="139"/>
      <c r="G1" s="139"/>
      <c r="H1" s="139"/>
      <c r="I1" s="139"/>
      <c r="J1" s="139"/>
    </row>
    <row r="2" spans="1:10" ht="15" customHeight="1"/>
    <row r="3" spans="1:10" ht="15" customHeight="1">
      <c r="I3" s="47"/>
      <c r="J3" s="47"/>
    </row>
    <row r="4" spans="1:10" ht="21.75" customHeight="1">
      <c r="A4" s="45" t="s">
        <v>10</v>
      </c>
      <c r="I4" s="141" t="s">
        <v>98</v>
      </c>
      <c r="J4" s="141"/>
    </row>
    <row r="5" spans="1:10" ht="20.100000000000001" customHeight="1">
      <c r="A5" s="48"/>
      <c r="B5" s="49"/>
      <c r="C5" s="49"/>
      <c r="D5" s="49" t="s">
        <v>33</v>
      </c>
      <c r="E5" s="50" t="s">
        <v>34</v>
      </c>
      <c r="F5" s="51"/>
      <c r="G5" s="52"/>
      <c r="H5" s="50" t="s">
        <v>35</v>
      </c>
      <c r="I5" s="54"/>
      <c r="J5" s="53"/>
    </row>
    <row r="6" spans="1:10" ht="20.100000000000001" customHeight="1">
      <c r="A6" s="55" t="s">
        <v>36</v>
      </c>
      <c r="B6" s="56"/>
      <c r="C6" s="56"/>
      <c r="D6" s="57"/>
      <c r="E6" s="57"/>
      <c r="F6" s="58" t="s">
        <v>3</v>
      </c>
      <c r="G6" s="58" t="s">
        <v>16</v>
      </c>
      <c r="H6" s="59"/>
      <c r="I6" s="60" t="s">
        <v>17</v>
      </c>
      <c r="J6" s="60" t="s">
        <v>16</v>
      </c>
    </row>
    <row r="7" spans="1:10" ht="28.5" customHeight="1">
      <c r="A7" s="48" t="s">
        <v>27</v>
      </c>
      <c r="B7" s="61"/>
      <c r="C7" s="62"/>
      <c r="D7" s="63"/>
      <c r="E7" s="111">
        <v>11298177</v>
      </c>
      <c r="F7" s="109">
        <v>3673428</v>
      </c>
      <c r="G7" s="111">
        <v>7624749</v>
      </c>
      <c r="H7" s="64">
        <v>57236837073</v>
      </c>
      <c r="I7" s="65">
        <v>20119939115</v>
      </c>
      <c r="J7" s="65">
        <v>37116897958</v>
      </c>
    </row>
    <row r="8" spans="1:10" ht="28.5" customHeight="1">
      <c r="A8" s="66"/>
      <c r="B8" s="67" t="s">
        <v>28</v>
      </c>
      <c r="C8" s="68"/>
      <c r="D8" s="69"/>
      <c r="E8" s="65">
        <v>1101849</v>
      </c>
      <c r="F8" s="109">
        <v>390270</v>
      </c>
      <c r="G8" s="109">
        <v>711579</v>
      </c>
      <c r="H8" s="65">
        <v>5633606507</v>
      </c>
      <c r="I8" s="65">
        <v>2066743814</v>
      </c>
      <c r="J8" s="65">
        <v>3566862693</v>
      </c>
    </row>
    <row r="9" spans="1:10" ht="20.100000000000001" customHeight="1">
      <c r="A9" s="66"/>
      <c r="B9" s="70"/>
      <c r="C9" s="67" t="s">
        <v>71</v>
      </c>
      <c r="D9" s="71"/>
      <c r="E9" s="110">
        <v>174764</v>
      </c>
      <c r="F9" s="110">
        <v>69956</v>
      </c>
      <c r="G9" s="110">
        <v>104808</v>
      </c>
      <c r="H9" s="112">
        <v>870659822</v>
      </c>
      <c r="I9" s="112">
        <v>360849253</v>
      </c>
      <c r="J9" s="112">
        <v>509810569</v>
      </c>
    </row>
    <row r="10" spans="1:10" ht="20.100000000000001" customHeight="1">
      <c r="A10" s="66"/>
      <c r="B10" s="70"/>
      <c r="C10" s="70" t="s">
        <v>72</v>
      </c>
      <c r="D10" s="71"/>
      <c r="E10" s="110">
        <v>764898</v>
      </c>
      <c r="F10" s="110">
        <v>273581</v>
      </c>
      <c r="G10" s="110">
        <v>491317</v>
      </c>
      <c r="H10" s="112">
        <v>3914707724</v>
      </c>
      <c r="I10" s="112">
        <v>1451554255</v>
      </c>
      <c r="J10" s="112">
        <v>2463153469</v>
      </c>
    </row>
    <row r="11" spans="1:10" ht="20.100000000000001" customHeight="1">
      <c r="A11" s="66"/>
      <c r="B11" s="70"/>
      <c r="C11" s="70" t="s">
        <v>80</v>
      </c>
      <c r="D11" s="71"/>
      <c r="E11" s="110">
        <v>157096</v>
      </c>
      <c r="F11" s="110">
        <v>44449</v>
      </c>
      <c r="G11" s="110">
        <v>112647</v>
      </c>
      <c r="H11" s="112">
        <v>820848621</v>
      </c>
      <c r="I11" s="112">
        <v>241180318</v>
      </c>
      <c r="J11" s="112">
        <v>579668303</v>
      </c>
    </row>
    <row r="12" spans="1:10" s="46" customFormat="1" ht="20.100000000000001" customHeight="1">
      <c r="A12" s="66"/>
      <c r="B12" s="70"/>
      <c r="C12" s="70" t="s">
        <v>81</v>
      </c>
      <c r="D12" s="71"/>
      <c r="E12" s="110">
        <v>5091</v>
      </c>
      <c r="F12" s="110">
        <v>2284</v>
      </c>
      <c r="G12" s="110">
        <v>2807</v>
      </c>
      <c r="H12" s="112">
        <v>27390340</v>
      </c>
      <c r="I12" s="112">
        <v>13159988</v>
      </c>
      <c r="J12" s="112">
        <v>14230352</v>
      </c>
    </row>
    <row r="13" spans="1:10" ht="28.5" customHeight="1">
      <c r="A13" s="66"/>
      <c r="B13" s="67" t="s">
        <v>29</v>
      </c>
      <c r="C13" s="68"/>
      <c r="D13" s="69"/>
      <c r="E13" s="65">
        <v>3718748</v>
      </c>
      <c r="F13" s="109">
        <v>1065365</v>
      </c>
      <c r="G13" s="109">
        <v>2653383</v>
      </c>
      <c r="H13" s="65">
        <v>19050704032</v>
      </c>
      <c r="I13" s="65">
        <v>5913956890</v>
      </c>
      <c r="J13" s="65">
        <v>13136747142</v>
      </c>
    </row>
    <row r="14" spans="1:10" ht="20.100000000000001" customHeight="1">
      <c r="A14" s="66"/>
      <c r="B14" s="70"/>
      <c r="C14" s="72" t="s">
        <v>71</v>
      </c>
      <c r="D14" s="73"/>
      <c r="E14" s="110">
        <v>359457</v>
      </c>
      <c r="F14" s="110">
        <v>107650</v>
      </c>
      <c r="G14" s="110">
        <v>251807</v>
      </c>
      <c r="H14" s="112">
        <v>1809194397</v>
      </c>
      <c r="I14" s="112">
        <v>591174215</v>
      </c>
      <c r="J14" s="112">
        <v>1218020182</v>
      </c>
    </row>
    <row r="15" spans="1:10" ht="20.100000000000001" customHeight="1">
      <c r="A15" s="66"/>
      <c r="B15" s="70"/>
      <c r="C15" s="74" t="s">
        <v>72</v>
      </c>
      <c r="D15" s="73"/>
      <c r="E15" s="110">
        <v>1373</v>
      </c>
      <c r="F15" s="110">
        <v>10</v>
      </c>
      <c r="G15" s="110">
        <v>1363</v>
      </c>
      <c r="H15" s="112">
        <v>81905336</v>
      </c>
      <c r="I15" s="112">
        <v>19684427</v>
      </c>
      <c r="J15" s="112">
        <v>62220909</v>
      </c>
    </row>
    <row r="16" spans="1:10" ht="20.100000000000001" customHeight="1">
      <c r="A16" s="66"/>
      <c r="B16" s="70"/>
      <c r="C16" s="74" t="s">
        <v>73</v>
      </c>
      <c r="D16" s="73"/>
      <c r="E16" s="110">
        <v>621577</v>
      </c>
      <c r="F16" s="110">
        <v>197329</v>
      </c>
      <c r="G16" s="110">
        <v>424248</v>
      </c>
      <c r="H16" s="112">
        <v>3162461185</v>
      </c>
      <c r="I16" s="112">
        <v>1072926224</v>
      </c>
      <c r="J16" s="112">
        <v>2089534961</v>
      </c>
    </row>
    <row r="17" spans="1:14" ht="20.100000000000001" customHeight="1">
      <c r="A17" s="66"/>
      <c r="B17" s="70"/>
      <c r="C17" s="74" t="s">
        <v>74</v>
      </c>
      <c r="D17" s="73"/>
      <c r="E17" s="110">
        <v>1749096</v>
      </c>
      <c r="F17" s="110">
        <v>480598</v>
      </c>
      <c r="G17" s="110">
        <v>1268498</v>
      </c>
      <c r="H17" s="112">
        <v>8730191194</v>
      </c>
      <c r="I17" s="112">
        <v>2643442341</v>
      </c>
      <c r="J17" s="112">
        <v>6086748853</v>
      </c>
    </row>
    <row r="18" spans="1:14" ht="20.100000000000001" customHeight="1">
      <c r="A18" s="66"/>
      <c r="B18" s="70"/>
      <c r="C18" s="74" t="s">
        <v>75</v>
      </c>
      <c r="D18" s="73"/>
      <c r="E18" s="110">
        <v>677598</v>
      </c>
      <c r="F18" s="110">
        <v>196025</v>
      </c>
      <c r="G18" s="110">
        <v>481573</v>
      </c>
      <c r="H18" s="112">
        <v>3586951791</v>
      </c>
      <c r="I18" s="112">
        <v>1100661976</v>
      </c>
      <c r="J18" s="112">
        <v>2486289815</v>
      </c>
    </row>
    <row r="19" spans="1:14" s="46" customFormat="1" ht="20.100000000000001" customHeight="1">
      <c r="A19" s="66"/>
      <c r="B19" s="70"/>
      <c r="C19" s="74" t="s">
        <v>76</v>
      </c>
      <c r="D19" s="73"/>
      <c r="E19" s="110">
        <v>62293</v>
      </c>
      <c r="F19" s="110">
        <v>15409</v>
      </c>
      <c r="G19" s="110">
        <v>46884</v>
      </c>
      <c r="H19" s="112">
        <v>333615570</v>
      </c>
      <c r="I19" s="112">
        <v>88132943</v>
      </c>
      <c r="J19" s="112">
        <v>245482627</v>
      </c>
    </row>
    <row r="20" spans="1:14" ht="20.100000000000001" customHeight="1">
      <c r="A20" s="66"/>
      <c r="B20" s="70"/>
      <c r="C20" s="74" t="s">
        <v>77</v>
      </c>
      <c r="D20" s="73"/>
      <c r="E20" s="110">
        <v>234668</v>
      </c>
      <c r="F20" s="110">
        <v>63258</v>
      </c>
      <c r="G20" s="110">
        <v>171410</v>
      </c>
      <c r="H20" s="112">
        <v>1274696713</v>
      </c>
      <c r="I20" s="112">
        <v>365469641</v>
      </c>
      <c r="J20" s="112">
        <v>909227072</v>
      </c>
    </row>
    <row r="21" spans="1:14" ht="20.100000000000001" customHeight="1">
      <c r="A21" s="66"/>
      <c r="B21" s="70"/>
      <c r="C21" s="74" t="s">
        <v>78</v>
      </c>
      <c r="D21" s="73"/>
      <c r="E21" s="110">
        <v>0</v>
      </c>
      <c r="F21" s="110">
        <v>0</v>
      </c>
      <c r="G21" s="110">
        <v>0</v>
      </c>
      <c r="H21" s="112">
        <v>0</v>
      </c>
      <c r="I21" s="112">
        <v>0</v>
      </c>
      <c r="J21" s="112">
        <v>0</v>
      </c>
    </row>
    <row r="22" spans="1:14" ht="20.100000000000001" customHeight="1">
      <c r="A22" s="66"/>
      <c r="B22" s="70"/>
      <c r="C22" s="74" t="s">
        <v>79</v>
      </c>
      <c r="D22" s="73"/>
      <c r="E22" s="110">
        <v>12686</v>
      </c>
      <c r="F22" s="110">
        <v>5086</v>
      </c>
      <c r="G22" s="110">
        <v>7600</v>
      </c>
      <c r="H22" s="112">
        <v>71687846</v>
      </c>
      <c r="I22" s="112">
        <v>32465123</v>
      </c>
      <c r="J22" s="112">
        <v>39222723</v>
      </c>
    </row>
    <row r="23" spans="1:14" ht="28.5" customHeight="1">
      <c r="A23" s="66"/>
      <c r="B23" s="67" t="s">
        <v>30</v>
      </c>
      <c r="C23" s="68"/>
      <c r="D23" s="69"/>
      <c r="E23" s="65">
        <v>5218299</v>
      </c>
      <c r="F23" s="109">
        <v>1468350</v>
      </c>
      <c r="G23" s="109">
        <v>3749949</v>
      </c>
      <c r="H23" s="65">
        <v>26493563241</v>
      </c>
      <c r="I23" s="65">
        <v>8232163281</v>
      </c>
      <c r="J23" s="65">
        <v>18261399960</v>
      </c>
    </row>
    <row r="24" spans="1:14" ht="20.100000000000001" customHeight="1">
      <c r="A24" s="66"/>
      <c r="B24" s="70"/>
      <c r="C24" s="72" t="s">
        <v>71</v>
      </c>
      <c r="D24" s="73"/>
      <c r="E24" s="110">
        <v>415719</v>
      </c>
      <c r="F24" s="110">
        <v>122173</v>
      </c>
      <c r="G24" s="110">
        <v>293546</v>
      </c>
      <c r="H24" s="112">
        <v>2087577049</v>
      </c>
      <c r="I24" s="112">
        <v>678784328</v>
      </c>
      <c r="J24" s="112">
        <v>1408792721</v>
      </c>
    </row>
    <row r="25" spans="1:14" ht="20.100000000000001" customHeight="1">
      <c r="A25" s="66"/>
      <c r="B25" s="70"/>
      <c r="C25" s="74" t="s">
        <v>82</v>
      </c>
      <c r="D25" s="73"/>
      <c r="E25" s="110">
        <v>3427300</v>
      </c>
      <c r="F25" s="110">
        <v>967610</v>
      </c>
      <c r="G25" s="110">
        <v>2459690</v>
      </c>
      <c r="H25" s="112">
        <v>17128666870</v>
      </c>
      <c r="I25" s="112">
        <v>5364380385</v>
      </c>
      <c r="J25" s="112">
        <v>11764286485</v>
      </c>
    </row>
    <row r="26" spans="1:14" ht="20.100000000000001" customHeight="1">
      <c r="A26" s="66"/>
      <c r="B26" s="70"/>
      <c r="C26" s="74" t="s">
        <v>83</v>
      </c>
      <c r="D26" s="73"/>
      <c r="E26" s="110">
        <v>878005</v>
      </c>
      <c r="F26" s="110">
        <v>228307</v>
      </c>
      <c r="G26" s="110">
        <v>649698</v>
      </c>
      <c r="H26" s="112">
        <v>4593854860</v>
      </c>
      <c r="I26" s="112">
        <v>1289696548</v>
      </c>
      <c r="J26" s="112">
        <v>3304158312</v>
      </c>
    </row>
    <row r="27" spans="1:14" s="46" customFormat="1" ht="20.100000000000001" customHeight="1">
      <c r="A27" s="66"/>
      <c r="B27" s="70"/>
      <c r="C27" s="74" t="s">
        <v>84</v>
      </c>
      <c r="D27" s="73"/>
      <c r="E27" s="110">
        <v>388135</v>
      </c>
      <c r="F27" s="110">
        <v>94655</v>
      </c>
      <c r="G27" s="110">
        <v>293480</v>
      </c>
      <c r="H27" s="112">
        <v>2039221293</v>
      </c>
      <c r="I27" s="112">
        <v>542016640</v>
      </c>
      <c r="J27" s="112">
        <v>1497204653</v>
      </c>
    </row>
    <row r="28" spans="1:14" ht="20.100000000000001" customHeight="1">
      <c r="A28" s="66"/>
      <c r="B28" s="70"/>
      <c r="C28" s="74" t="s">
        <v>85</v>
      </c>
      <c r="D28" s="73"/>
      <c r="E28" s="110">
        <v>109140</v>
      </c>
      <c r="F28" s="110">
        <v>55605</v>
      </c>
      <c r="G28" s="110">
        <v>53535</v>
      </c>
      <c r="H28" s="112">
        <v>644243169</v>
      </c>
      <c r="I28" s="112">
        <v>357285380</v>
      </c>
      <c r="J28" s="112">
        <v>286957789</v>
      </c>
      <c r="N28" s="75"/>
    </row>
    <row r="29" spans="1:14" ht="28.5" customHeight="1">
      <c r="A29" s="66"/>
      <c r="B29" s="67" t="s">
        <v>31</v>
      </c>
      <c r="C29" s="68"/>
      <c r="D29" s="69"/>
      <c r="E29" s="65">
        <v>1259281</v>
      </c>
      <c r="F29" s="109">
        <v>749443</v>
      </c>
      <c r="G29" s="109">
        <v>509838</v>
      </c>
      <c r="H29" s="65">
        <v>6058963293</v>
      </c>
      <c r="I29" s="65">
        <v>3907075130</v>
      </c>
      <c r="J29" s="65">
        <v>2151888163</v>
      </c>
    </row>
    <row r="30" spans="1:14" ht="20.100000000000001" customHeight="1">
      <c r="A30" s="66"/>
      <c r="B30" s="70"/>
      <c r="C30" s="72" t="s">
        <v>71</v>
      </c>
      <c r="D30" s="73"/>
      <c r="E30" s="110">
        <v>80246</v>
      </c>
      <c r="F30" s="110">
        <v>43546</v>
      </c>
      <c r="G30" s="110">
        <v>36700</v>
      </c>
      <c r="H30" s="112">
        <v>362011374</v>
      </c>
      <c r="I30" s="112">
        <v>213099523</v>
      </c>
      <c r="J30" s="112">
        <v>148911851</v>
      </c>
    </row>
    <row r="31" spans="1:14" ht="20.100000000000001" customHeight="1">
      <c r="A31" s="66"/>
      <c r="B31" s="70"/>
      <c r="C31" s="74" t="s">
        <v>74</v>
      </c>
      <c r="D31" s="73"/>
      <c r="E31" s="110">
        <v>547117</v>
      </c>
      <c r="F31" s="110">
        <v>286373</v>
      </c>
      <c r="G31" s="110">
        <v>260744</v>
      </c>
      <c r="H31" s="112">
        <v>2487859387</v>
      </c>
      <c r="I31" s="112">
        <v>1423907036</v>
      </c>
      <c r="J31" s="112">
        <v>1063952351</v>
      </c>
    </row>
    <row r="32" spans="1:14" ht="20.100000000000001" customHeight="1">
      <c r="A32" s="66"/>
      <c r="B32" s="70"/>
      <c r="C32" s="74" t="s">
        <v>75</v>
      </c>
      <c r="D32" s="73"/>
      <c r="E32" s="110">
        <v>128663</v>
      </c>
      <c r="F32" s="110">
        <v>67230</v>
      </c>
      <c r="G32" s="110">
        <v>61433</v>
      </c>
      <c r="H32" s="112">
        <v>597733850</v>
      </c>
      <c r="I32" s="112">
        <v>341527229</v>
      </c>
      <c r="J32" s="112">
        <v>256206621</v>
      </c>
    </row>
    <row r="33" spans="1:10" s="46" customFormat="1" ht="20.100000000000001" customHeight="1">
      <c r="A33" s="66"/>
      <c r="B33" s="70"/>
      <c r="C33" s="74" t="s">
        <v>76</v>
      </c>
      <c r="D33" s="73"/>
      <c r="E33" s="110">
        <v>129073</v>
      </c>
      <c r="F33" s="110">
        <v>59693</v>
      </c>
      <c r="G33" s="110">
        <v>69380</v>
      </c>
      <c r="H33" s="112">
        <v>607419671</v>
      </c>
      <c r="I33" s="112">
        <v>308103043</v>
      </c>
      <c r="J33" s="112">
        <v>299316628</v>
      </c>
    </row>
    <row r="34" spans="1:10" ht="20.100000000000001" customHeight="1">
      <c r="A34" s="59"/>
      <c r="B34" s="76"/>
      <c r="C34" s="77" t="s">
        <v>78</v>
      </c>
      <c r="D34" s="78"/>
      <c r="E34" s="111">
        <v>374182</v>
      </c>
      <c r="F34" s="111">
        <v>292601</v>
      </c>
      <c r="G34" s="111">
        <v>81581</v>
      </c>
      <c r="H34" s="64">
        <v>2003939011</v>
      </c>
      <c r="I34" s="64">
        <v>1620438299</v>
      </c>
      <c r="J34" s="64">
        <v>383500712</v>
      </c>
    </row>
    <row r="35" spans="1:10" ht="20.100000000000001" customHeight="1">
      <c r="A35" s="46"/>
      <c r="B35" s="84"/>
      <c r="C35" s="85"/>
      <c r="D35" s="85"/>
      <c r="E35" s="86"/>
      <c r="F35" s="86"/>
      <c r="G35" s="86"/>
      <c r="H35" s="86"/>
      <c r="I35" s="86"/>
      <c r="J35" s="86"/>
    </row>
    <row r="36" spans="1:10" ht="20.100000000000001" customHeight="1">
      <c r="A36" s="46"/>
      <c r="B36" s="145" t="s">
        <v>37</v>
      </c>
      <c r="C36" s="145"/>
      <c r="D36" s="145"/>
      <c r="E36" s="145"/>
      <c r="F36" s="145"/>
      <c r="G36" s="145"/>
      <c r="H36" s="145"/>
      <c r="I36" s="145"/>
      <c r="J36" s="145"/>
    </row>
    <row r="37" spans="1:10" ht="22.5" customHeight="1">
      <c r="D37" s="79"/>
      <c r="H37" s="46"/>
      <c r="I37" s="46"/>
      <c r="J37" s="46"/>
    </row>
    <row r="38" spans="1:10" ht="22.5" customHeight="1">
      <c r="D38" s="79"/>
      <c r="H38" s="46"/>
      <c r="I38" s="46"/>
      <c r="J38" s="46"/>
    </row>
    <row r="39" spans="1:10" ht="22.5" customHeight="1">
      <c r="D39" s="79"/>
      <c r="H39" s="46"/>
      <c r="I39" s="46"/>
      <c r="J39" s="46"/>
    </row>
    <row r="40" spans="1:10" ht="22.5" customHeight="1">
      <c r="D40" s="79"/>
      <c r="H40" s="46"/>
      <c r="I40" s="46"/>
      <c r="J40" s="46"/>
    </row>
  </sheetData>
  <mergeCells count="3">
    <mergeCell ref="A1:J1"/>
    <mergeCell ref="I4:J4"/>
    <mergeCell ref="B36:J36"/>
  </mergeCells>
  <phoneticPr fontId="4"/>
  <pageMargins left="0.55118110236220474" right="0.43307086614173229" top="0.39370078740157483" bottom="0.31496062992125984" header="0.51181102362204722" footer="0.15748031496062992"/>
  <pageSetup paperSize="9" scale="77" orientation="landscape" blackAndWhite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4"/>
  <sheetViews>
    <sheetView view="pageBreakPreview" zoomScale="78" zoomScaleNormal="100" zoomScaleSheetLayoutView="78" workbookViewId="0">
      <selection activeCell="C25" sqref="C25"/>
    </sheetView>
  </sheetViews>
  <sheetFormatPr defaultRowHeight="13.5"/>
  <cols>
    <col min="1" max="1" width="7.5" style="45" customWidth="1"/>
    <col min="2" max="2" width="14.125" style="45" customWidth="1"/>
    <col min="3" max="8" width="18.625" style="46" customWidth="1"/>
    <col min="9" max="11" width="18.625" style="45" customWidth="1"/>
    <col min="12" max="12" width="11.625" style="45" bestFit="1" customWidth="1"/>
    <col min="13" max="16384" width="9" style="45"/>
  </cols>
  <sheetData>
    <row r="1" spans="1:11" ht="36" customHeight="1">
      <c r="A1" s="139" t="s">
        <v>55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</row>
    <row r="2" spans="1:11" ht="15" customHeight="1">
      <c r="J2" s="47"/>
      <c r="K2" s="47"/>
    </row>
    <row r="3" spans="1:11" ht="15" customHeight="1">
      <c r="K3" s="104"/>
    </row>
    <row r="4" spans="1:11" ht="15" customHeight="1">
      <c r="A4" s="45" t="s">
        <v>54</v>
      </c>
      <c r="J4" s="146" t="s">
        <v>99</v>
      </c>
      <c r="K4" s="146"/>
    </row>
    <row r="5" spans="1:11" ht="6.75" customHeight="1">
      <c r="K5" s="104"/>
    </row>
    <row r="6" spans="1:11" ht="24.75" customHeight="1">
      <c r="A6" s="48"/>
      <c r="B6" s="99" t="s">
        <v>45</v>
      </c>
      <c r="C6" s="50" t="s">
        <v>12</v>
      </c>
      <c r="D6" s="54"/>
      <c r="E6" s="52"/>
      <c r="F6" s="50" t="s">
        <v>13</v>
      </c>
      <c r="G6" s="51"/>
      <c r="H6" s="51"/>
      <c r="I6" s="50" t="s">
        <v>14</v>
      </c>
      <c r="J6" s="54"/>
      <c r="K6" s="53"/>
    </row>
    <row r="7" spans="1:11" ht="24.75" customHeight="1">
      <c r="A7" s="55" t="s">
        <v>43</v>
      </c>
      <c r="B7" s="57"/>
      <c r="C7" s="59"/>
      <c r="D7" s="58" t="s">
        <v>3</v>
      </c>
      <c r="E7" s="58" t="s">
        <v>16</v>
      </c>
      <c r="F7" s="63"/>
      <c r="G7" s="60" t="s">
        <v>3</v>
      </c>
      <c r="H7" s="58" t="s">
        <v>16</v>
      </c>
      <c r="I7" s="59"/>
      <c r="J7" s="60" t="s">
        <v>17</v>
      </c>
      <c r="K7" s="60" t="s">
        <v>16</v>
      </c>
    </row>
    <row r="8" spans="1:11" ht="29.25" customHeight="1">
      <c r="A8" s="147" t="s">
        <v>95</v>
      </c>
      <c r="B8" s="148"/>
      <c r="C8" s="65">
        <v>452291</v>
      </c>
      <c r="D8" s="109">
        <v>171543</v>
      </c>
      <c r="E8" s="109">
        <v>280748</v>
      </c>
      <c r="F8" s="109">
        <v>95901</v>
      </c>
      <c r="G8" s="109">
        <v>36016</v>
      </c>
      <c r="H8" s="109">
        <v>59885</v>
      </c>
      <c r="I8" s="65">
        <v>338194</v>
      </c>
      <c r="J8" s="65">
        <v>127892</v>
      </c>
      <c r="K8" s="65">
        <v>210302</v>
      </c>
    </row>
    <row r="9" spans="1:11" ht="28.5" customHeight="1">
      <c r="A9" s="48" t="s">
        <v>52</v>
      </c>
      <c r="B9" s="94"/>
      <c r="C9" s="65">
        <v>52528</v>
      </c>
      <c r="D9" s="109">
        <v>19957</v>
      </c>
      <c r="E9" s="109">
        <v>32571</v>
      </c>
      <c r="F9" s="109">
        <v>15638</v>
      </c>
      <c r="G9" s="109">
        <v>6591</v>
      </c>
      <c r="H9" s="109">
        <v>9046</v>
      </c>
      <c r="I9" s="65">
        <v>42255</v>
      </c>
      <c r="J9" s="65">
        <v>16796</v>
      </c>
      <c r="K9" s="65">
        <v>25459</v>
      </c>
    </row>
    <row r="10" spans="1:11" ht="20.100000000000001" customHeight="1">
      <c r="A10" s="103"/>
      <c r="B10" s="48" t="s">
        <v>51</v>
      </c>
      <c r="C10" s="115">
        <v>125</v>
      </c>
      <c r="D10" s="116">
        <v>42</v>
      </c>
      <c r="E10" s="116">
        <v>83</v>
      </c>
      <c r="F10" s="116">
        <v>14</v>
      </c>
      <c r="G10" s="116">
        <v>5</v>
      </c>
      <c r="H10" s="116">
        <v>9</v>
      </c>
      <c r="I10" s="115"/>
      <c r="J10" s="115"/>
      <c r="K10" s="115"/>
    </row>
    <row r="11" spans="1:11" ht="20.100000000000001" customHeight="1">
      <c r="A11" s="102"/>
      <c r="B11" s="101" t="s">
        <v>50</v>
      </c>
      <c r="C11" s="64">
        <f>10826-1</f>
        <v>10825</v>
      </c>
      <c r="D11" s="111">
        <f>3145-1</f>
        <v>3144</v>
      </c>
      <c r="E11" s="111">
        <v>7681</v>
      </c>
      <c r="F11" s="111">
        <v>1482</v>
      </c>
      <c r="G11" s="111">
        <v>435</v>
      </c>
      <c r="H11" s="111">
        <v>1047</v>
      </c>
      <c r="I11" s="64">
        <v>9349</v>
      </c>
      <c r="J11" s="64">
        <v>2769</v>
      </c>
      <c r="K11" s="64">
        <v>6580</v>
      </c>
    </row>
    <row r="12" spans="1:11" ht="28.5" customHeight="1">
      <c r="A12" s="95" t="s">
        <v>49</v>
      </c>
      <c r="B12" s="94"/>
      <c r="C12" s="65">
        <v>0</v>
      </c>
      <c r="D12" s="109">
        <v>0</v>
      </c>
      <c r="E12" s="109">
        <v>0</v>
      </c>
      <c r="F12" s="109">
        <v>0</v>
      </c>
      <c r="G12" s="109">
        <v>0</v>
      </c>
      <c r="H12" s="109">
        <v>0</v>
      </c>
      <c r="I12" s="65">
        <v>0</v>
      </c>
      <c r="J12" s="65">
        <v>0</v>
      </c>
      <c r="K12" s="65">
        <v>0</v>
      </c>
    </row>
    <row r="13" spans="1:11" ht="28.5" customHeight="1">
      <c r="A13" s="95" t="s">
        <v>48</v>
      </c>
      <c r="B13" s="94"/>
      <c r="C13" s="65">
        <v>0</v>
      </c>
      <c r="D13" s="109">
        <v>0</v>
      </c>
      <c r="E13" s="109">
        <v>0</v>
      </c>
      <c r="F13" s="109">
        <v>0</v>
      </c>
      <c r="G13" s="109">
        <v>0</v>
      </c>
      <c r="H13" s="109">
        <v>0</v>
      </c>
      <c r="I13" s="65">
        <v>0</v>
      </c>
      <c r="J13" s="65">
        <v>0</v>
      </c>
      <c r="K13" s="65">
        <v>0</v>
      </c>
    </row>
    <row r="14" spans="1:11" ht="28.5" customHeight="1">
      <c r="A14" s="95" t="s">
        <v>47</v>
      </c>
      <c r="B14" s="94"/>
      <c r="C14" s="65">
        <v>933</v>
      </c>
      <c r="D14" s="109">
        <v>592</v>
      </c>
      <c r="E14" s="109">
        <v>341</v>
      </c>
      <c r="F14" s="109">
        <v>14</v>
      </c>
      <c r="G14" s="109">
        <v>10</v>
      </c>
      <c r="H14" s="109">
        <v>4</v>
      </c>
      <c r="I14" s="65">
        <v>42</v>
      </c>
      <c r="J14" s="65">
        <v>29</v>
      </c>
      <c r="K14" s="65">
        <v>13</v>
      </c>
    </row>
    <row r="15" spans="1:11" ht="28.5" customHeight="1">
      <c r="A15" s="95" t="s">
        <v>94</v>
      </c>
      <c r="B15" s="94"/>
      <c r="C15" s="65">
        <f>24-1</f>
        <v>23</v>
      </c>
      <c r="D15" s="109">
        <v>13</v>
      </c>
      <c r="E15" s="109">
        <f>11-1</f>
        <v>10</v>
      </c>
      <c r="F15" s="109">
        <v>4</v>
      </c>
      <c r="G15" s="109">
        <v>2</v>
      </c>
      <c r="H15" s="109">
        <v>2</v>
      </c>
      <c r="I15" s="65">
        <v>7</v>
      </c>
      <c r="J15" s="65">
        <v>3</v>
      </c>
      <c r="K15" s="65">
        <v>4</v>
      </c>
    </row>
    <row r="16" spans="1:11" ht="28.5" customHeight="1">
      <c r="A16" s="54"/>
      <c r="B16" s="51"/>
      <c r="C16" s="51"/>
      <c r="D16" s="51"/>
      <c r="E16" s="51"/>
      <c r="F16" s="51"/>
      <c r="G16" s="51"/>
      <c r="H16" s="51"/>
      <c r="I16" s="51"/>
      <c r="J16" s="51"/>
      <c r="K16" s="51"/>
    </row>
    <row r="17" spans="1:14" ht="24.75" customHeight="1">
      <c r="A17" s="48"/>
      <c r="B17" s="99" t="s">
        <v>45</v>
      </c>
      <c r="C17" s="50" t="s">
        <v>53</v>
      </c>
      <c r="D17" s="54"/>
      <c r="E17" s="52"/>
      <c r="F17" s="98"/>
      <c r="I17" s="46"/>
      <c r="J17" s="46"/>
      <c r="K17" s="46"/>
    </row>
    <row r="18" spans="1:14" ht="24.75" customHeight="1">
      <c r="A18" s="55" t="s">
        <v>43</v>
      </c>
      <c r="B18" s="57"/>
      <c r="C18" s="59"/>
      <c r="D18" s="58" t="s">
        <v>3</v>
      </c>
      <c r="E18" s="58" t="s">
        <v>16</v>
      </c>
      <c r="F18" s="97"/>
      <c r="G18" s="96"/>
      <c r="H18" s="96"/>
      <c r="I18" s="46"/>
      <c r="J18" s="96"/>
      <c r="K18" s="96"/>
    </row>
    <row r="19" spans="1:14" ht="29.25" customHeight="1">
      <c r="A19" s="147" t="s">
        <v>95</v>
      </c>
      <c r="B19" s="148"/>
      <c r="C19" s="65">
        <v>116699374458</v>
      </c>
      <c r="D19" s="109">
        <v>49463165557</v>
      </c>
      <c r="E19" s="109">
        <v>67236208901</v>
      </c>
      <c r="F19" s="97"/>
      <c r="G19" s="96"/>
      <c r="H19" s="96"/>
      <c r="I19" s="46"/>
      <c r="J19" s="96"/>
      <c r="K19" s="96"/>
    </row>
    <row r="20" spans="1:14" ht="28.5" customHeight="1">
      <c r="A20" s="48" t="s">
        <v>52</v>
      </c>
      <c r="B20" s="95"/>
      <c r="C20" s="65">
        <v>25389301776</v>
      </c>
      <c r="D20" s="109">
        <v>11875258609</v>
      </c>
      <c r="E20" s="109">
        <v>13514043167</v>
      </c>
      <c r="F20" s="97"/>
      <c r="G20" s="96"/>
      <c r="H20" s="96"/>
      <c r="I20" s="46"/>
      <c r="J20" s="96"/>
      <c r="K20" s="96"/>
    </row>
    <row r="21" spans="1:14" ht="20.100000000000001" customHeight="1">
      <c r="A21" s="103"/>
      <c r="B21" s="48" t="s">
        <v>51</v>
      </c>
      <c r="C21" s="115">
        <v>10279360</v>
      </c>
      <c r="D21" s="116">
        <v>4387240</v>
      </c>
      <c r="E21" s="116">
        <v>5892120</v>
      </c>
      <c r="F21" s="97"/>
      <c r="G21" s="96"/>
      <c r="H21" s="96"/>
      <c r="I21" s="46"/>
      <c r="J21" s="96"/>
      <c r="K21" s="96"/>
    </row>
    <row r="22" spans="1:14" ht="20.100000000000001" customHeight="1">
      <c r="A22" s="102"/>
      <c r="B22" s="101" t="s">
        <v>50</v>
      </c>
      <c r="C22" s="64">
        <v>1491548202</v>
      </c>
      <c r="D22" s="111">
        <v>494045754</v>
      </c>
      <c r="E22" s="111">
        <v>997502448</v>
      </c>
      <c r="F22" s="97"/>
      <c r="G22" s="96"/>
      <c r="H22" s="96"/>
      <c r="I22" s="46"/>
      <c r="J22" s="96"/>
      <c r="K22" s="96"/>
    </row>
    <row r="23" spans="1:14" ht="28.5" customHeight="1">
      <c r="A23" s="95" t="s">
        <v>49</v>
      </c>
      <c r="B23" s="95"/>
      <c r="C23" s="65">
        <v>0</v>
      </c>
      <c r="D23" s="109">
        <v>0</v>
      </c>
      <c r="E23" s="109">
        <v>0</v>
      </c>
      <c r="F23" s="97"/>
      <c r="G23" s="96"/>
      <c r="H23" s="96"/>
      <c r="I23" s="46"/>
      <c r="J23" s="96"/>
      <c r="K23" s="96"/>
    </row>
    <row r="24" spans="1:14" ht="28.5" customHeight="1">
      <c r="A24" s="95" t="s">
        <v>48</v>
      </c>
      <c r="B24" s="95"/>
      <c r="C24" s="65">
        <v>0</v>
      </c>
      <c r="D24" s="109">
        <v>0</v>
      </c>
      <c r="E24" s="109">
        <v>0</v>
      </c>
      <c r="F24" s="97"/>
      <c r="G24" s="96"/>
      <c r="H24" s="96"/>
      <c r="I24" s="46"/>
      <c r="J24" s="96"/>
      <c r="K24" s="96"/>
    </row>
    <row r="25" spans="1:14" ht="28.5" customHeight="1">
      <c r="A25" s="95" t="s">
        <v>47</v>
      </c>
      <c r="B25" s="95"/>
      <c r="C25" s="65">
        <v>26185205</v>
      </c>
      <c r="D25" s="109">
        <v>20139333</v>
      </c>
      <c r="E25" s="109">
        <v>6045872</v>
      </c>
      <c r="F25" s="97"/>
      <c r="G25" s="96"/>
      <c r="H25" s="96"/>
      <c r="I25" s="46"/>
      <c r="J25" s="96"/>
      <c r="K25" s="96"/>
    </row>
    <row r="26" spans="1:14" ht="28.5" customHeight="1">
      <c r="A26" s="95" t="s">
        <v>93</v>
      </c>
      <c r="B26" s="95"/>
      <c r="C26" s="65">
        <f>4201250-22512</f>
        <v>4178738</v>
      </c>
      <c r="D26" s="109">
        <v>2179090</v>
      </c>
      <c r="E26" s="109">
        <f>2022160-22512</f>
        <v>1999648</v>
      </c>
      <c r="F26" s="97"/>
      <c r="G26" s="96"/>
      <c r="H26" s="96"/>
      <c r="I26" s="46"/>
      <c r="J26" s="96"/>
      <c r="K26" s="96"/>
    </row>
    <row r="28" spans="1:14" ht="15" customHeight="1">
      <c r="A28" s="45" t="s">
        <v>46</v>
      </c>
      <c r="K28" s="100"/>
      <c r="N28" s="75"/>
    </row>
    <row r="29" spans="1:14" ht="6.75" customHeight="1">
      <c r="K29" s="100"/>
    </row>
    <row r="30" spans="1:14" ht="24.75" customHeight="1">
      <c r="A30" s="48"/>
      <c r="B30" s="99" t="s">
        <v>45</v>
      </c>
      <c r="C30" s="50" t="s">
        <v>44</v>
      </c>
      <c r="D30" s="54"/>
      <c r="E30" s="52"/>
      <c r="F30" s="98"/>
      <c r="I30" s="46"/>
      <c r="J30" s="46"/>
      <c r="K30" s="46"/>
    </row>
    <row r="31" spans="1:14" ht="24.75" customHeight="1">
      <c r="A31" s="55" t="s">
        <v>43</v>
      </c>
      <c r="B31" s="57"/>
      <c r="C31" s="59"/>
      <c r="D31" s="58" t="s">
        <v>3</v>
      </c>
      <c r="E31" s="58" t="s">
        <v>16</v>
      </c>
      <c r="F31" s="97"/>
      <c r="G31" s="96"/>
      <c r="H31" s="96"/>
      <c r="I31" s="46"/>
      <c r="J31" s="96"/>
      <c r="K31" s="96"/>
    </row>
    <row r="32" spans="1:14" ht="28.5" customHeight="1">
      <c r="A32" s="95" t="s">
        <v>18</v>
      </c>
      <c r="B32" s="94"/>
      <c r="C32" s="65">
        <v>503111</v>
      </c>
      <c r="D32" s="109">
        <v>197809</v>
      </c>
      <c r="E32" s="109">
        <v>305302</v>
      </c>
      <c r="F32" s="93"/>
      <c r="G32" s="92"/>
      <c r="H32" s="92"/>
      <c r="I32" s="92"/>
      <c r="J32" s="92"/>
      <c r="K32" s="92"/>
    </row>
    <row r="33" spans="1:11" ht="20.100000000000001" customHeight="1">
      <c r="A33" s="46"/>
      <c r="B33" s="84"/>
      <c r="C33" s="85"/>
      <c r="D33" s="85"/>
      <c r="E33" s="86"/>
      <c r="F33" s="86"/>
      <c r="G33" s="86"/>
      <c r="H33" s="86"/>
      <c r="I33" s="86"/>
      <c r="J33" s="86"/>
    </row>
    <row r="34" spans="1:11" ht="20.100000000000001" customHeight="1">
      <c r="A34" s="145" t="s">
        <v>37</v>
      </c>
      <c r="B34" s="145"/>
      <c r="C34" s="145"/>
      <c r="D34" s="145"/>
      <c r="E34" s="145"/>
      <c r="F34" s="145"/>
      <c r="G34" s="145"/>
      <c r="H34" s="145"/>
      <c r="I34" s="145"/>
      <c r="J34" s="145"/>
      <c r="K34" s="145"/>
    </row>
  </sheetData>
  <mergeCells count="5">
    <mergeCell ref="A1:K1"/>
    <mergeCell ref="J4:K4"/>
    <mergeCell ref="A34:K34"/>
    <mergeCell ref="A8:B8"/>
    <mergeCell ref="A19:B19"/>
  </mergeCells>
  <phoneticPr fontId="4"/>
  <pageMargins left="0.55118110236220474" right="0.43307086614173229" top="0.39370078740157483" bottom="0.31496062992125984" header="0.51181102362204722" footer="0.15748031496062992"/>
  <pageSetup paperSize="9" scale="72" orientation="landscape" blackAndWhite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5"/>
  <sheetViews>
    <sheetView view="pageBreakPreview" zoomScale="78" zoomScaleNormal="100" zoomScaleSheetLayoutView="78" workbookViewId="0">
      <selection activeCell="G25" sqref="G25"/>
    </sheetView>
  </sheetViews>
  <sheetFormatPr defaultRowHeight="13.5"/>
  <cols>
    <col min="1" max="1" width="24.75" style="105" customWidth="1"/>
    <col min="2" max="7" width="18.625" style="106" customWidth="1"/>
    <col min="8" max="10" width="18.625" style="105" customWidth="1"/>
    <col min="11" max="11" width="11.625" style="105" bestFit="1" customWidth="1"/>
    <col min="12" max="16384" width="9" style="105"/>
  </cols>
  <sheetData>
    <row r="1" spans="1:11" ht="36" customHeight="1">
      <c r="A1" s="139" t="s">
        <v>63</v>
      </c>
      <c r="B1" s="139"/>
      <c r="C1" s="139"/>
      <c r="D1" s="139"/>
      <c r="E1" s="139"/>
      <c r="F1" s="139"/>
      <c r="G1" s="139"/>
      <c r="H1" s="139"/>
      <c r="I1" s="139"/>
      <c r="J1" s="139"/>
    </row>
    <row r="2" spans="1:11" ht="15" customHeight="1">
      <c r="A2" s="45"/>
      <c r="B2" s="46"/>
      <c r="C2" s="46"/>
      <c r="D2" s="46"/>
      <c r="E2" s="46"/>
      <c r="F2" s="46"/>
      <c r="G2" s="46"/>
      <c r="H2" s="45"/>
      <c r="I2" s="45"/>
      <c r="J2" s="45"/>
    </row>
    <row r="3" spans="1:11" ht="15" customHeight="1">
      <c r="A3" s="45" t="s">
        <v>62</v>
      </c>
      <c r="B3" s="46"/>
      <c r="C3" s="46"/>
      <c r="D3" s="46"/>
      <c r="E3" s="46"/>
      <c r="F3" s="46"/>
      <c r="G3" s="46"/>
      <c r="H3" s="45"/>
      <c r="I3" s="149" t="s">
        <v>99</v>
      </c>
      <c r="J3" s="149"/>
    </row>
    <row r="4" spans="1:11" ht="6.75" customHeight="1">
      <c r="A4" s="45"/>
      <c r="B4" s="46"/>
      <c r="C4" s="46"/>
      <c r="D4" s="46"/>
      <c r="E4" s="46"/>
      <c r="F4" s="46"/>
      <c r="G4" s="46"/>
      <c r="H4" s="45"/>
      <c r="I4" s="45"/>
      <c r="J4" s="104"/>
    </row>
    <row r="5" spans="1:11" ht="24.75" customHeight="1">
      <c r="A5" s="48" t="s">
        <v>61</v>
      </c>
      <c r="B5" s="50" t="s">
        <v>12</v>
      </c>
      <c r="C5" s="54"/>
      <c r="D5" s="52"/>
      <c r="E5" s="50" t="s">
        <v>13</v>
      </c>
      <c r="F5" s="51"/>
      <c r="G5" s="51"/>
      <c r="H5" s="50" t="s">
        <v>60</v>
      </c>
      <c r="I5" s="54"/>
      <c r="J5" s="53"/>
    </row>
    <row r="6" spans="1:11" ht="24.75" customHeight="1">
      <c r="A6" s="55" t="s">
        <v>43</v>
      </c>
      <c r="B6" s="59"/>
      <c r="C6" s="58" t="s">
        <v>3</v>
      </c>
      <c r="D6" s="58" t="s">
        <v>16</v>
      </c>
      <c r="E6" s="63"/>
      <c r="F6" s="60" t="s">
        <v>3</v>
      </c>
      <c r="G6" s="58" t="s">
        <v>16</v>
      </c>
      <c r="H6" s="59"/>
      <c r="I6" s="60" t="s">
        <v>17</v>
      </c>
      <c r="J6" s="60" t="s">
        <v>16</v>
      </c>
    </row>
    <row r="7" spans="1:11" ht="28.5" customHeight="1">
      <c r="A7" s="95" t="s">
        <v>59</v>
      </c>
      <c r="B7" s="65">
        <f>71824-1</f>
        <v>71823</v>
      </c>
      <c r="C7" s="109">
        <v>25048</v>
      </c>
      <c r="D7" s="109">
        <f>46776-1</f>
        <v>46775</v>
      </c>
      <c r="E7" s="109">
        <v>16912</v>
      </c>
      <c r="F7" s="109">
        <v>6028</v>
      </c>
      <c r="G7" s="109">
        <v>10884</v>
      </c>
      <c r="H7" s="65">
        <f>1390316189-20000</f>
        <v>1390296189</v>
      </c>
      <c r="I7" s="65">
        <v>483898148</v>
      </c>
      <c r="J7" s="65">
        <f>906418041-20000</f>
        <v>906398041</v>
      </c>
    </row>
    <row r="8" spans="1:11" ht="28.5" customHeight="1">
      <c r="A8" s="95" t="s">
        <v>58</v>
      </c>
      <c r="B8" s="65">
        <f>81471-1</f>
        <v>81470</v>
      </c>
      <c r="C8" s="109">
        <v>28613</v>
      </c>
      <c r="D8" s="109">
        <f>52858-1</f>
        <v>52857</v>
      </c>
      <c r="E8" s="109">
        <v>27778</v>
      </c>
      <c r="F8" s="109">
        <v>11134</v>
      </c>
      <c r="G8" s="109">
        <v>16644</v>
      </c>
      <c r="H8" s="65">
        <f>3328313763-15640</f>
        <v>3328298123</v>
      </c>
      <c r="I8" s="65">
        <v>1365194695</v>
      </c>
      <c r="J8" s="65">
        <f>1963119068-15640</f>
        <v>1963103428</v>
      </c>
    </row>
    <row r="9" spans="1:11" ht="28.5" customHeight="1">
      <c r="A9" s="95" t="s">
        <v>57</v>
      </c>
      <c r="B9" s="65">
        <v>28</v>
      </c>
      <c r="C9" s="109">
        <v>24</v>
      </c>
      <c r="D9" s="109">
        <v>4</v>
      </c>
      <c r="E9" s="109">
        <v>16</v>
      </c>
      <c r="F9" s="109">
        <v>15</v>
      </c>
      <c r="G9" s="109">
        <v>1</v>
      </c>
      <c r="H9" s="65">
        <v>2041597</v>
      </c>
      <c r="I9" s="65">
        <v>1846856</v>
      </c>
      <c r="J9" s="65">
        <v>194741</v>
      </c>
    </row>
    <row r="10" spans="1:11" ht="28.5" customHeight="1">
      <c r="A10" s="95" t="s">
        <v>56</v>
      </c>
      <c r="B10" s="65">
        <v>7292</v>
      </c>
      <c r="C10" s="109">
        <v>3998</v>
      </c>
      <c r="D10" s="109">
        <v>3294</v>
      </c>
      <c r="E10" s="109">
        <v>1315</v>
      </c>
      <c r="F10" s="109">
        <v>749</v>
      </c>
      <c r="G10" s="109">
        <v>566</v>
      </c>
      <c r="H10" s="65">
        <v>2831320033</v>
      </c>
      <c r="I10" s="65">
        <v>1746745223</v>
      </c>
      <c r="J10" s="65">
        <v>1084574810</v>
      </c>
    </row>
    <row r="11" spans="1:11" ht="20.100000000000001" customHeight="1">
      <c r="A11" s="46"/>
      <c r="B11" s="84"/>
      <c r="C11" s="85"/>
      <c r="D11" s="85"/>
      <c r="E11" s="86"/>
      <c r="F11" s="86"/>
      <c r="G11" s="86"/>
      <c r="H11" s="86"/>
      <c r="I11" s="86"/>
      <c r="J11" s="86"/>
    </row>
    <row r="12" spans="1:11" ht="20.100000000000001" customHeight="1">
      <c r="A12" s="145" t="s">
        <v>37</v>
      </c>
      <c r="B12" s="145"/>
      <c r="C12" s="145"/>
      <c r="D12" s="145"/>
      <c r="E12" s="145"/>
      <c r="F12" s="145"/>
      <c r="G12" s="145"/>
      <c r="H12" s="145"/>
      <c r="I12" s="145"/>
      <c r="J12" s="145"/>
      <c r="K12" s="108"/>
    </row>
    <row r="13" spans="1:11" ht="28.5" customHeight="1">
      <c r="A13" s="107"/>
      <c r="B13" s="107"/>
      <c r="C13" s="107"/>
      <c r="D13" s="107"/>
      <c r="E13" s="107"/>
      <c r="F13" s="107"/>
      <c r="H13" s="106"/>
      <c r="I13" s="106"/>
      <c r="J13" s="106"/>
    </row>
    <row r="14" spans="1:11">
      <c r="A14" s="106"/>
    </row>
    <row r="25" spans="14:14">
      <c r="N25" s="75"/>
    </row>
  </sheetData>
  <mergeCells count="3">
    <mergeCell ref="A1:J1"/>
    <mergeCell ref="I3:J3"/>
    <mergeCell ref="A12:J12"/>
  </mergeCells>
  <phoneticPr fontId="4"/>
  <pageMargins left="0.55118110236220474" right="0.43307086614173229" top="0.39370078740157483" bottom="0.31496062992125984" header="0.51181102362204722" footer="0.15748031496062992"/>
  <pageSetup paperSize="9" scale="72" orientation="landscape" blackAndWhite="1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C6103242DC2A9741863F42E8BA454556" ma:contentTypeVersion="14" ma:contentTypeDescription="新しいドキュメントを作成します。" ma:contentTypeScope="" ma:versionID="3ade28d60ea212007ed020859903ae32">
  <xsd:schema xmlns:xsd="http://www.w3.org/2001/XMLSchema" xmlns:xs="http://www.w3.org/2001/XMLSchema" xmlns:p="http://schemas.microsoft.com/office/2006/metadata/properties" xmlns:ns2="684c1c50-4c80-4870-89b5-879dfb1bab37" xmlns:ns3="263dbbe5-076b-4606-a03b-9598f5f2f35a" targetNamespace="http://schemas.microsoft.com/office/2006/metadata/properties" ma:root="true" ma:fieldsID="64688a750ca06f8f093d19c3876344ef" ns2:_="" ns3:_="">
    <xsd:import namespace="684c1c50-4c80-4870-89b5-879dfb1bab37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4c1c50-4c80-4870-89b5-879dfb1bab37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5886476a-c4c7-4fa5-8655-0d18e4df2ac2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wner xmlns="684c1c50-4c80-4870-89b5-879dfb1bab37">
      <UserInfo>
        <DisplayName/>
        <AccountId xsi:nil="true"/>
        <AccountType/>
      </UserInfo>
    </Owner>
    <TaxCatchAll xmlns="263dbbe5-076b-4606-a03b-9598f5f2f35a" xsi:nil="true"/>
    <lcf76f155ced4ddcb4097134ff3c332f xmlns="684c1c50-4c80-4870-89b5-879dfb1bab37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DB9D8831-C321-4B44-9372-F4E5957E2D08}"/>
</file>

<file path=customXml/itemProps2.xml><?xml version="1.0" encoding="utf-8"?>
<ds:datastoreItem xmlns:ds="http://schemas.openxmlformats.org/officeDocument/2006/customXml" ds:itemID="{996F6F6A-9DF2-42B4-A1FA-08C4EB81C1FA}"/>
</file>

<file path=customXml/itemProps3.xml><?xml version="1.0" encoding="utf-8"?>
<ds:datastoreItem xmlns:ds="http://schemas.openxmlformats.org/officeDocument/2006/customXml" ds:itemID="{779F252F-D55C-4D5E-9F0E-BF4DF5B5A56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第8表（１）</vt:lpstr>
      <vt:lpstr>第8表（２）</vt:lpstr>
      <vt:lpstr>第8表（３）</vt:lpstr>
      <vt:lpstr>第8表（４）</vt:lpstr>
      <vt:lpstr>第8表（５）</vt:lpstr>
      <vt:lpstr>第8表（６）</vt:lpstr>
      <vt:lpstr>第8表（７）</vt:lpstr>
      <vt:lpstr>第8表（８）</vt:lpstr>
      <vt:lpstr>'第8表（１）'!Print_Area</vt:lpstr>
      <vt:lpstr>'第8表（２）'!Print_Area</vt:lpstr>
      <vt:lpstr>'第8表（３）'!Print_Area</vt:lpstr>
      <vt:lpstr>'第8表（４）'!Print_Area</vt:lpstr>
      <vt:lpstr>'第8表（５）'!Print_Area</vt:lpstr>
      <vt:lpstr>'第8表（６）'!Print_Area</vt:lpstr>
      <vt:lpstr>'第8表（７）'!Print_Area</vt:lpstr>
      <vt:lpstr>'第8表（８）'!Print_Area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厚生労働省ネットワークシステム</cp:lastModifiedBy>
  <cp:lastPrinted>2021-09-27T04:46:14Z</cp:lastPrinted>
  <dcterms:created xsi:type="dcterms:W3CDTF">2017-11-16T07:42:56Z</dcterms:created>
  <dcterms:modified xsi:type="dcterms:W3CDTF">2021-09-27T04:46:18Z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1228000</vt:r8>
  </property>
  <property fmtid="{D5CDD505-2E9C-101B-9397-08002B2CF9AE}" pid="3" name="ContentTypeId">
    <vt:lpwstr>0x010100C6103242DC2A9741863F42E8BA454556</vt:lpwstr>
  </property>
  <property fmtid="{D5CDD505-2E9C-101B-9397-08002B2CF9AE}" pid="4" name="_SourceUrl">
    <vt:lpwstr/>
  </property>
  <property fmtid="{D5CDD505-2E9C-101B-9397-08002B2CF9AE}" pid="5" name="_SharedFileIndex">
    <vt:lpwstr/>
  </property>
  <property fmtid="{D5CDD505-2E9C-101B-9397-08002B2CF9AE}" pid="6" name="ComplianceAssetId">
    <vt:lpwstr/>
  </property>
  <property fmtid="{D5CDD505-2E9C-101B-9397-08002B2CF9AE}" pid="7" name="TriggerFlowInfo">
    <vt:lpwstr/>
  </property>
</Properties>
</file>