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0" windowWidth="5940" windowHeight="6480" tabRatio="610" activeTab="0"/>
  </bookViews>
  <sheets>
    <sheet name="グラフ" sheetId="1" r:id="rId1"/>
    <sheet name="データ" sheetId="2" r:id="rId2"/>
    <sheet name="グラフ (2)" sheetId="3" r:id="rId3"/>
    <sheet name="表  (1-2)" sheetId="4" r:id="rId4"/>
    <sheet name="表  (2-2)" sheetId="5" r:id="rId5"/>
  </sheets>
  <definedNames>
    <definedName name="_xlnm.Print_Area" localSheetId="0">'グラフ'!#REF!</definedName>
    <definedName name="_xlnm.Print_Area" localSheetId="2">'グラフ (2)'!$A:$L</definedName>
    <definedName name="_xlnm.Print_Area" localSheetId="1">'データ'!$A$1:$M$98</definedName>
  </definedNames>
  <calcPr fullCalcOnLoad="1"/>
</workbook>
</file>

<file path=xl/sharedStrings.xml><?xml version="1.0" encoding="utf-8"?>
<sst xmlns="http://schemas.openxmlformats.org/spreadsheetml/2006/main" count="177" uniqueCount="112">
  <si>
    <t>県　別</t>
  </si>
  <si>
    <t>病　床　数</t>
  </si>
  <si>
    <t>65歳以上 　人口10万対</t>
  </si>
  <si>
    <t>総　数</t>
  </si>
  <si>
    <t>病院</t>
  </si>
  <si>
    <t>診療所</t>
  </si>
  <si>
    <t>病床数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</si>
  <si>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</si>
  <si>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</si>
  <si>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</si>
  <si>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</si>
  <si>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</si>
  <si>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</si>
  <si>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</si>
  <si>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</si>
  <si>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</si>
  <si>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</si>
  <si>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</si>
  <si>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</si>
  <si>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</si>
  <si>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</si>
  <si>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</si>
  <si>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</si>
  <si>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</si>
  <si>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</si>
  <si>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</si>
  <si>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</si>
  <si>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</si>
  <si>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</si>
  <si>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</si>
  <si>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</si>
  <si>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</si>
  <si>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</si>
  <si>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</si>
  <si>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</si>
  <si>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</si>
  <si>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</si>
  <si>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</si>
  <si>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</si>
  <si>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</si>
  <si>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</si>
  <si>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</si>
  <si>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</si>
  <si>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</si>
  <si>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</si>
  <si>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</si>
  <si>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</si>
  <si>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</si>
  <si>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</si>
  <si>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</si>
  <si>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</si>
  <si>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</si>
  <si>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</si>
  <si>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</si>
  <si>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</si>
  <si>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グラフ数値</t>
  </si>
  <si>
    <t>施設数</t>
  </si>
  <si>
    <t>１日平均　　在院患者</t>
  </si>
  <si>
    <t>　病　　　床</t>
  </si>
  <si>
    <t>１日平均在院患者</t>
  </si>
  <si>
    <t>平成13年</t>
  </si>
  <si>
    <t>施設数・病床数は医療施設調査の概数値である。</t>
  </si>
  <si>
    <t>１日平均在院患者数は病院報告の概数値である。</t>
  </si>
  <si>
    <t>１日平均在院患者数は平成８年12月までは病院報告の</t>
  </si>
  <si>
    <t>確定数、平成９年１月からは病院報告の概数値である。</t>
  </si>
  <si>
    <t>県別</t>
  </si>
  <si>
    <t>病　床　数　　　　　総　数</t>
  </si>
  <si>
    <t>病　　院</t>
  </si>
  <si>
    <t>65歳人口10万対病床数</t>
  </si>
  <si>
    <t>各月末</t>
  </si>
  <si>
    <t>対前月増減</t>
  </si>
  <si>
    <t>病　　　　　　院</t>
  </si>
  <si>
    <t>　　施　　設　　数</t>
  </si>
  <si>
    <t>　　病　　床　　数</t>
  </si>
  <si>
    <t>診　　 療 　　所</t>
  </si>
  <si>
    <t>　１日平均在院患者数</t>
  </si>
  <si>
    <t>　月末在院患者数</t>
  </si>
  <si>
    <t>病　　　　　院</t>
  </si>
  <si>
    <t>診　  療  　所</t>
  </si>
  <si>
    <t>開設者別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</si>
  <si>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</si>
  <si>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</si>
  <si>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</si>
  <si>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</si>
  <si>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</si>
  <si>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</si>
  <si>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</si>
  <si>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</si>
  <si>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</si>
  <si>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</si>
  <si>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</si>
  <si>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</si>
  <si>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</si>
  <si>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</si>
  <si>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</si>
  <si>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</si>
  <si>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</si>
  <si>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</si>
  <si>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</si>
  <si>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</si>
  <si>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療養病床等</t>
  </si>
  <si>
    <t>　　　　労働福祉事業団</t>
  </si>
  <si>
    <t>　国　　厚 生 労 働 省</t>
  </si>
  <si>
    <t>　　　　文 部 科 学 省</t>
  </si>
  <si>
    <t>　　　　そ   の   他</t>
  </si>
  <si>
    <t>65歳以上(千人）</t>
  </si>
  <si>
    <t>注）65歳以上人口は、平成13年10月１日現在の推計人口（総務省統計局）による。</t>
  </si>
  <si>
    <t>平成14年</t>
  </si>
  <si>
    <t>平成14年5月</t>
  </si>
  <si>
    <t>平成14年6月</t>
  </si>
  <si>
    <t>【6月】</t>
  </si>
  <si>
    <t>平成14年7月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</si>
</sst>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</numFmts>
  <fonts count="2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name val="明朝"/>
      <family val="3"/>
    </font>
    <font>
      <sz val="11"/>
      <color indexed="10"/>
      <name val="明朝"/>
      <family val="1"/>
    </font>
    <font>
      <sz val="11"/>
      <color indexed="8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0"/>
      <name val="明朝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1"/>
      <color indexed="56"/>
      <name val="明朝"/>
      <family val="3"/>
    </font>
    <font>
      <sz val="11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" xfId="0" applyAlignment="1">
      <alignment vertical="center"/>
    </xf>
    <xf numFmtId="0" fontId="0" fillId="0" borderId="2" xfId="0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186" fontId="0" fillId="0" borderId="3" xfId="0" applyNumberFormat="1" applyBorder="1" applyAlignment="1">
      <alignment vertical="center"/>
    </xf>
    <xf numFmtId="186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 wrapText="1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Alignment="1">
      <alignment horizontal="distributed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/>
    </xf>
    <xf numFmtId="0" fontId="0" fillId="2" borderId="2" xfId="0" applyFill="1" applyBorder="1" applyAlignment="1">
      <alignment horizontal="distributed" vertical="center"/>
    </xf>
    <xf numFmtId="0" fontId="0" fillId="2" borderId="2" xfId="0" applyFill="1" applyAlignment="1">
      <alignment horizontal="distributed" vertical="center"/>
    </xf>
    <xf numFmtId="0" fontId="0" fillId="2" borderId="2" xfId="0" applyFill="1" applyAlignment="1">
      <alignment horizontal="distributed" vertical="center"/>
    </xf>
    <xf numFmtId="0" fontId="0" fillId="2" borderId="1" xfId="0" applyFill="1" applyAlignment="1">
      <alignment vertical="center"/>
    </xf>
    <xf numFmtId="0" fontId="0" fillId="2" borderId="2" xfId="0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Alignment="1">
      <alignment vertical="center"/>
    </xf>
    <xf numFmtId="0" fontId="0" fillId="2" borderId="6" xfId="0" applyFill="1" applyBorder="1" applyAlignment="1">
      <alignment vertical="center"/>
    </xf>
    <xf numFmtId="199" fontId="0" fillId="2" borderId="6" xfId="0" applyNumberFormat="1" applyFill="1" applyBorder="1" applyAlignment="1">
      <alignment vertical="center"/>
    </xf>
    <xf numFmtId="199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13" fillId="3" borderId="7" xfId="0" applyFont="1" applyFill="1" applyBorder="1" applyAlignment="1">
      <alignment vertical="center"/>
    </xf>
    <xf numFmtId="186" fontId="13" fillId="3" borderId="7" xfId="0" applyNumberFormat="1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186" fontId="13" fillId="3" borderId="6" xfId="0" applyNumberFormat="1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186" fontId="13" fillId="2" borderId="7" xfId="0" applyNumberFormat="1" applyFont="1" applyFill="1" applyBorder="1" applyAlignment="1">
      <alignment vertical="center"/>
    </xf>
    <xf numFmtId="186" fontId="13" fillId="2" borderId="1" xfId="0" applyNumberFormat="1" applyFont="1" applyFill="1" applyBorder="1" applyAlignment="1">
      <alignment vertical="center"/>
    </xf>
    <xf numFmtId="176" fontId="0" fillId="2" borderId="0" xfId="0" applyNumberFormat="1" applyFill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Continuous"/>
    </xf>
    <xf numFmtId="0" fontId="14" fillId="0" borderId="8" xfId="0" applyFont="1" applyBorder="1" applyAlignment="1">
      <alignment horizontal="centerContinuous" vertical="center"/>
    </xf>
    <xf numFmtId="0" fontId="14" fillId="0" borderId="9" xfId="0" applyFont="1" applyBorder="1" applyAlignment="1">
      <alignment horizontal="centerContinuous" vertical="center"/>
    </xf>
    <xf numFmtId="0" fontId="14" fillId="0" borderId="7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77" fontId="15" fillId="3" borderId="6" xfId="0" applyNumberFormat="1" applyFont="1" applyFill="1" applyBorder="1" applyAlignment="1">
      <alignment vertical="center"/>
    </xf>
    <xf numFmtId="178" fontId="14" fillId="0" borderId="6" xfId="0" applyNumberFormat="1" applyFont="1" applyBorder="1" applyAlignment="1">
      <alignment vertical="center"/>
    </xf>
    <xf numFmtId="178" fontId="14" fillId="0" borderId="3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distributed" vertical="center"/>
    </xf>
    <xf numFmtId="0" fontId="14" fillId="0" borderId="8" xfId="0" applyFont="1" applyBorder="1" applyAlignment="1">
      <alignment horizontal="distributed" vertical="center"/>
    </xf>
    <xf numFmtId="0" fontId="14" fillId="0" borderId="2" xfId="0" applyFont="1" applyBorder="1" applyAlignment="1">
      <alignment horizontal="distributed" vertical="center"/>
    </xf>
    <xf numFmtId="0" fontId="14" fillId="0" borderId="3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178" fontId="17" fillId="0" borderId="6" xfId="0" applyNumberFormat="1" applyFont="1" applyBorder="1" applyAlignment="1">
      <alignment vertical="center"/>
    </xf>
    <xf numFmtId="186" fontId="17" fillId="0" borderId="3" xfId="0" applyNumberFormat="1" applyFont="1" applyBorder="1" applyAlignment="1">
      <alignment vertical="center"/>
    </xf>
    <xf numFmtId="178" fontId="17" fillId="0" borderId="3" xfId="0" applyNumberFormat="1" applyFont="1" applyBorder="1" applyAlignment="1">
      <alignment vertical="center"/>
    </xf>
    <xf numFmtId="178" fontId="17" fillId="0" borderId="7" xfId="0" applyNumberFormat="1" applyFont="1" applyBorder="1" applyAlignment="1">
      <alignment vertical="center"/>
    </xf>
    <xf numFmtId="177" fontId="17" fillId="3" borderId="6" xfId="0" applyNumberFormat="1" applyFont="1" applyFill="1" applyBorder="1" applyAlignment="1">
      <alignment vertical="center"/>
    </xf>
    <xf numFmtId="180" fontId="17" fillId="0" borderId="6" xfId="0" applyNumberFormat="1" applyFont="1" applyBorder="1" applyAlignment="1">
      <alignment vertical="center"/>
    </xf>
    <xf numFmtId="180" fontId="17" fillId="0" borderId="3" xfId="0" applyNumberFormat="1" applyFont="1" applyBorder="1" applyAlignment="1">
      <alignment vertical="center"/>
    </xf>
    <xf numFmtId="177" fontId="16" fillId="3" borderId="6" xfId="0" applyNumberFormat="1" applyFont="1" applyFill="1" applyBorder="1" applyAlignment="1">
      <alignment vertical="center"/>
    </xf>
    <xf numFmtId="188" fontId="17" fillId="3" borderId="6" xfId="0" applyNumberFormat="1" applyFont="1" applyFill="1" applyBorder="1" applyAlignment="1">
      <alignment vertical="center"/>
    </xf>
    <xf numFmtId="188" fontId="17" fillId="3" borderId="3" xfId="0" applyNumberFormat="1" applyFont="1" applyFill="1" applyBorder="1" applyAlignment="1">
      <alignment vertical="center"/>
    </xf>
    <xf numFmtId="188" fontId="17" fillId="0" borderId="6" xfId="0" applyNumberFormat="1" applyFont="1" applyBorder="1" applyAlignment="1">
      <alignment vertical="center"/>
    </xf>
    <xf numFmtId="188" fontId="17" fillId="0" borderId="3" xfId="0" applyNumberFormat="1" applyFont="1" applyBorder="1" applyAlignment="1">
      <alignment vertical="center"/>
    </xf>
    <xf numFmtId="177" fontId="16" fillId="3" borderId="6" xfId="0" applyNumberFormat="1" applyFont="1" applyFill="1" applyBorder="1" applyAlignment="1">
      <alignment horizontal="right" vertical="center"/>
    </xf>
    <xf numFmtId="177" fontId="16" fillId="3" borderId="7" xfId="0" applyNumberFormat="1" applyFont="1" applyFill="1" applyBorder="1" applyAlignment="1">
      <alignment horizontal="right" vertical="center"/>
    </xf>
    <xf numFmtId="188" fontId="17" fillId="0" borderId="7" xfId="0" applyNumberFormat="1" applyFont="1" applyBorder="1" applyAlignment="1">
      <alignment vertical="center"/>
    </xf>
    <xf numFmtId="188" fontId="17" fillId="0" borderId="1" xfId="0" applyNumberFormat="1" applyFont="1" applyBorder="1" applyAlignment="1">
      <alignment vertical="center"/>
    </xf>
    <xf numFmtId="178" fontId="17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distributed"/>
    </xf>
    <xf numFmtId="0" fontId="0" fillId="0" borderId="8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 wrapText="1"/>
    </xf>
    <xf numFmtId="200" fontId="18" fillId="0" borderId="14" xfId="0" applyNumberFormat="1" applyFont="1" applyBorder="1" applyAlignment="1">
      <alignment vertical="center"/>
    </xf>
    <xf numFmtId="200" fontId="18" fillId="0" borderId="3" xfId="0" applyNumberFormat="1" applyFont="1" applyBorder="1" applyAlignment="1">
      <alignment vertical="center"/>
    </xf>
    <xf numFmtId="200" fontId="18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distributed" wrapText="1"/>
    </xf>
    <xf numFmtId="0" fontId="0" fillId="0" borderId="3" xfId="0" applyBorder="1" applyAlignment="1">
      <alignment horizontal="distributed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distributed" wrapText="1"/>
    </xf>
    <xf numFmtId="0" fontId="0" fillId="0" borderId="15" xfId="0" applyBorder="1" applyAlignment="1">
      <alignment horizontal="distributed" vertical="center"/>
    </xf>
    <xf numFmtId="200" fontId="18" fillId="0" borderId="16" xfId="0" applyNumberFormat="1" applyFont="1" applyBorder="1" applyAlignment="1">
      <alignment vertical="center"/>
    </xf>
    <xf numFmtId="0" fontId="0" fillId="0" borderId="17" xfId="0" applyBorder="1" applyAlignment="1">
      <alignment horizontal="distributed" vertical="center" wrapText="1"/>
    </xf>
    <xf numFmtId="200" fontId="18" fillId="0" borderId="18" xfId="0" applyNumberFormat="1" applyFont="1" applyBorder="1" applyAlignment="1">
      <alignment vertical="center"/>
    </xf>
    <xf numFmtId="200" fontId="18" fillId="0" borderId="19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55" fontId="14" fillId="0" borderId="7" xfId="0" applyNumberFormat="1" applyFont="1" applyBorder="1" applyAlignment="1">
      <alignment horizontal="center" vertical="center"/>
    </xf>
    <xf numFmtId="208" fontId="17" fillId="0" borderId="1" xfId="0" applyNumberFormat="1" applyFont="1" applyBorder="1" applyAlignment="1">
      <alignment horizontal="right" vertical="center"/>
    </xf>
    <xf numFmtId="208" fontId="17" fillId="0" borderId="3" xfId="0" applyNumberFormat="1" applyFont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186" fontId="0" fillId="3" borderId="6" xfId="0" applyNumberFormat="1" applyFont="1" applyFill="1" applyBorder="1" applyAlignment="1">
      <alignment vertical="center"/>
    </xf>
    <xf numFmtId="186" fontId="0" fillId="0" borderId="3" xfId="0" applyNumberFormat="1" applyFont="1" applyBorder="1" applyAlignment="1">
      <alignment vertical="center"/>
    </xf>
    <xf numFmtId="55" fontId="14" fillId="0" borderId="2" xfId="0" applyNumberFormat="1" applyFont="1" applyBorder="1" applyAlignment="1">
      <alignment horizontal="center" vertical="center"/>
    </xf>
    <xf numFmtId="212" fontId="24" fillId="0" borderId="0" xfId="0" applyNumberFormat="1" applyFont="1" applyBorder="1" applyAlignment="1">
      <alignment/>
    </xf>
    <xf numFmtId="176" fontId="0" fillId="0" borderId="0" xfId="0" applyNumberFormat="1" applyAlignment="1">
      <alignment vertical="center"/>
    </xf>
    <xf numFmtId="0" fontId="23" fillId="3" borderId="6" xfId="0" applyFont="1" applyFill="1" applyBorder="1" applyAlignment="1">
      <alignment vertical="center"/>
    </xf>
    <xf numFmtId="186" fontId="23" fillId="3" borderId="6" xfId="0" applyNumberFormat="1" applyFont="1" applyFill="1" applyBorder="1" applyAlignment="1">
      <alignment vertical="center"/>
    </xf>
    <xf numFmtId="186" fontId="23" fillId="0" borderId="3" xfId="0" applyNumberFormat="1" applyFont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186" fontId="0" fillId="3" borderId="5" xfId="0" applyNumberFormat="1" applyFont="1" applyFill="1" applyBorder="1" applyAlignment="1">
      <alignment vertical="center"/>
    </xf>
    <xf numFmtId="186" fontId="0" fillId="0" borderId="20" xfId="0" applyNumberFormat="1" applyFont="1" applyBorder="1" applyAlignment="1">
      <alignment vertical="center"/>
    </xf>
    <xf numFmtId="214" fontId="18" fillId="0" borderId="10" xfId="0" applyNumberFormat="1" applyFont="1" applyBorder="1" applyAlignment="1">
      <alignment vertical="center"/>
    </xf>
    <xf numFmtId="214" fontId="18" fillId="0" borderId="20" xfId="0" applyNumberFormat="1" applyFont="1" applyBorder="1" applyAlignment="1">
      <alignment vertical="center"/>
    </xf>
    <xf numFmtId="214" fontId="18" fillId="0" borderId="3" xfId="0" applyNumberFormat="1" applyFont="1" applyBorder="1" applyAlignment="1">
      <alignment vertical="center"/>
    </xf>
    <xf numFmtId="214" fontId="18" fillId="0" borderId="1" xfId="0" applyNumberFormat="1" applyFont="1" applyBorder="1" applyAlignment="1">
      <alignment vertical="center"/>
    </xf>
    <xf numFmtId="200" fontId="0" fillId="4" borderId="0" xfId="0" applyNumberFormat="1" applyFill="1" applyAlignment="1">
      <alignment/>
    </xf>
    <xf numFmtId="200" fontId="0" fillId="0" borderId="0" xfId="0" applyNumberFormat="1" applyAlignment="1">
      <alignment/>
    </xf>
    <xf numFmtId="200" fontId="18" fillId="0" borderId="21" xfId="0" applyNumberFormat="1" applyFont="1" applyBorder="1" applyAlignment="1">
      <alignment vertical="center"/>
    </xf>
    <xf numFmtId="200" fontId="18" fillId="0" borderId="22" xfId="0" applyNumberFormat="1" applyFont="1" applyBorder="1" applyAlignment="1">
      <alignment vertical="center"/>
    </xf>
    <xf numFmtId="188" fontId="17" fillId="0" borderId="6" xfId="0" applyNumberFormat="1" applyFont="1" applyBorder="1" applyAlignment="1">
      <alignment horizontal="right" vertical="center"/>
    </xf>
    <xf numFmtId="188" fontId="17" fillId="0" borderId="3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270.33</c:v>
                </c:pt>
                <c:pt idx="2">
                  <c:v>270.901</c:v>
                </c:pt>
                <c:pt idx="3">
                  <c:v>272.324</c:v>
                </c:pt>
                <c:pt idx="4">
                  <c:v>274.061</c:v>
                </c:pt>
                <c:pt idx="5">
                  <c:v>275.34</c:v>
                </c:pt>
                <c:pt idx="6">
                  <c:v>276.812</c:v>
                </c:pt>
                <c:pt idx="7">
                  <c:v>277.44</c:v>
                </c:pt>
                <c:pt idx="8">
                  <c:v>278.933</c:v>
                </c:pt>
                <c:pt idx="9">
                  <c:v>281.85</c:v>
                </c:pt>
                <c:pt idx="10">
                  <c:v>284.566</c:v>
                </c:pt>
              </c:numCache>
            </c:numRef>
          </c:val>
          <c:smooth val="0"/>
        </c:ser>
        <c:marker val="1"/>
        <c:axId val="36941151"/>
        <c:axId val="64034904"/>
      </c:lineChart>
      <c:catAx>
        <c:axId val="369411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034904"/>
        <c:crosses val="autoZero"/>
        <c:auto val="0"/>
        <c:lblOffset val="100"/>
        <c:noMultiLvlLbl val="0"/>
      </c:catAx>
      <c:valAx>
        <c:axId val="6403490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694115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データ!$H$5:$H$16</c:f>
              <c:numCache>
                <c:ptCount val="12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numCache>
            </c:numRef>
          </c:cat>
          <c:val>
            <c:numRef>
              <c:f>データ!$I$5:$I$16</c:f>
              <c:numCache>
                <c:ptCount val="12"/>
                <c:pt idx="1">
                  <c:v>3451</c:v>
                </c:pt>
                <c:pt idx="2">
                  <c:v>3459</c:v>
                </c:pt>
                <c:pt idx="3">
                  <c:v>3477</c:v>
                </c:pt>
                <c:pt idx="4">
                  <c:v>3495</c:v>
                </c:pt>
                <c:pt idx="5">
                  <c:v>3506</c:v>
                </c:pt>
                <c:pt idx="6">
                  <c:v>3522</c:v>
                </c:pt>
                <c:pt idx="7">
                  <c:v>3530</c:v>
                </c:pt>
                <c:pt idx="8">
                  <c:v>3550</c:v>
                </c:pt>
                <c:pt idx="9">
                  <c:v>3571</c:v>
                </c:pt>
                <c:pt idx="10">
                  <c:v>3607</c:v>
                </c:pt>
                <c:pt idx="11">
                  <c:v>3637</c:v>
                </c:pt>
              </c:numCache>
            </c:numRef>
          </c:val>
          <c:smooth val="0"/>
        </c:ser>
        <c:marker val="1"/>
        <c:axId val="38724413"/>
        <c:axId val="12975398"/>
      </c:lineChart>
      <c:catAx>
        <c:axId val="38724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975398"/>
        <c:crosses val="autoZero"/>
        <c:auto val="0"/>
        <c:lblOffset val="100"/>
        <c:noMultiLvlLbl val="0"/>
      </c:catAx>
      <c:valAx>
        <c:axId val="129753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872441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270.33</c:v>
                </c:pt>
                <c:pt idx="2">
                  <c:v>270.901</c:v>
                </c:pt>
                <c:pt idx="3">
                  <c:v>272.324</c:v>
                </c:pt>
                <c:pt idx="4">
                  <c:v>274.061</c:v>
                </c:pt>
                <c:pt idx="5">
                  <c:v>275.34</c:v>
                </c:pt>
                <c:pt idx="6">
                  <c:v>276.812</c:v>
                </c:pt>
                <c:pt idx="7">
                  <c:v>277.44</c:v>
                </c:pt>
                <c:pt idx="8">
                  <c:v>278.933</c:v>
                </c:pt>
                <c:pt idx="9">
                  <c:v>281.85</c:v>
                </c:pt>
                <c:pt idx="10">
                  <c:v>284.566</c:v>
                </c:pt>
              </c:numCache>
            </c:numRef>
          </c:val>
          <c:smooth val="0"/>
        </c:ser>
        <c:marker val="1"/>
        <c:axId val="49669719"/>
        <c:axId val="44374288"/>
      </c:lineChart>
      <c:catAx>
        <c:axId val="49669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374288"/>
        <c:crosses val="autoZero"/>
        <c:auto val="0"/>
        <c:lblOffset val="100"/>
        <c:noMultiLvlLbl val="0"/>
      </c:catAx>
      <c:valAx>
        <c:axId val="4437428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66971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3451</c:v>
                </c:pt>
                <c:pt idx="2">
                  <c:v>3459</c:v>
                </c:pt>
                <c:pt idx="3">
                  <c:v>3477</c:v>
                </c:pt>
                <c:pt idx="4">
                  <c:v>3495</c:v>
                </c:pt>
                <c:pt idx="5">
                  <c:v>3506</c:v>
                </c:pt>
                <c:pt idx="6">
                  <c:v>3522</c:v>
                </c:pt>
                <c:pt idx="7">
                  <c:v>3530</c:v>
                </c:pt>
                <c:pt idx="8">
                  <c:v>3550</c:v>
                </c:pt>
                <c:pt idx="9">
                  <c:v>3571</c:v>
                </c:pt>
                <c:pt idx="10">
                  <c:v>3607</c:v>
                </c:pt>
              </c:numCache>
            </c:numRef>
          </c:val>
          <c:smooth val="0"/>
        </c:ser>
        <c:marker val="1"/>
        <c:axId val="63824273"/>
        <c:axId val="37547546"/>
      </c:lineChart>
      <c:catAx>
        <c:axId val="638242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547546"/>
        <c:crosses val="autoZero"/>
        <c:auto val="0"/>
        <c:lblOffset val="100"/>
        <c:noMultiLvlLbl val="0"/>
      </c:catAx>
      <c:valAx>
        <c:axId val="3754754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82427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256.241</c:v>
                </c:pt>
                <c:pt idx="2">
                  <c:v>258.525</c:v>
                </c:pt>
                <c:pt idx="3">
                  <c:v>258.252</c:v>
                </c:pt>
                <c:pt idx="4">
                  <c:v>258.961</c:v>
                </c:pt>
                <c:pt idx="5">
                  <c:v>260.829</c:v>
                </c:pt>
                <c:pt idx="6">
                  <c:v>263.826</c:v>
                </c:pt>
                <c:pt idx="7">
                  <c:v>264.969</c:v>
                </c:pt>
                <c:pt idx="8">
                  <c:v>268.681</c:v>
                </c:pt>
                <c:pt idx="9">
                  <c:v>268.855</c:v>
                </c:pt>
                <c:pt idx="10">
                  <c:v>270.022</c:v>
                </c:pt>
              </c:numCache>
            </c:numRef>
          </c:val>
          <c:smooth val="0"/>
        </c:ser>
        <c:marker val="1"/>
        <c:axId val="2383595"/>
        <c:axId val="21452356"/>
      </c:lineChart>
      <c:catAx>
        <c:axId val="2383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452356"/>
        <c:crosses val="autoZero"/>
        <c:auto val="0"/>
        <c:lblOffset val="100"/>
        <c:noMultiLvlLbl val="0"/>
      </c:catAx>
      <c:valAx>
        <c:axId val="214523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38359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データ!$K$4:$K$5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データ!$H$6:$H$15</c:f>
              <c:numCach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numCache>
            </c:numRef>
          </c:cat>
          <c:val>
            <c:numRef>
              <c:f>データ!$K$6:$K$15</c:f>
              <c:numCache>
                <c:ptCount val="10"/>
                <c:pt idx="0">
                  <c:v>256.241</c:v>
                </c:pt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</c:numCache>
            </c:numRef>
          </c:val>
        </c:ser>
        <c:axId val="58853477"/>
        <c:axId val="59919246"/>
      </c:barChart>
      <c:lineChart>
        <c:grouping val="standard"/>
        <c:varyColors val="0"/>
        <c:ser>
          <c:idx val="1"/>
          <c:order val="0"/>
          <c:tx>
            <c:strRef>
              <c:f>データ!$J$4:$J$5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データ!$H$6:$H$15</c:f>
              <c:numCach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numCache>
            </c:numRef>
          </c:cat>
          <c:val>
            <c:numRef>
              <c:f>データ!$J$6:$J$15</c:f>
              <c:numCache>
                <c:ptCount val="10"/>
                <c:pt idx="0">
                  <c:v>270.33</c:v>
                </c:pt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</c:numCache>
            </c:numRef>
          </c:val>
          <c:smooth val="0"/>
        </c:ser>
        <c:marker val="1"/>
        <c:axId val="2402303"/>
        <c:axId val="21620728"/>
      </c:lineChart>
      <c:catAx>
        <c:axId val="24023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620728"/>
        <c:crosses val="autoZero"/>
        <c:auto val="0"/>
        <c:lblOffset val="100"/>
        <c:noMultiLvlLbl val="0"/>
      </c:catAx>
      <c:valAx>
        <c:axId val="21620728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02303"/>
        <c:crossesAt val="1"/>
        <c:crossBetween val="between"/>
        <c:dispUnits/>
        <c:majorUnit val="10"/>
      </c:valAx>
      <c:catAx>
        <c:axId val="58853477"/>
        <c:scaling>
          <c:orientation val="minMax"/>
        </c:scaling>
        <c:axPos val="b"/>
        <c:delete val="1"/>
        <c:majorTickMark val="in"/>
        <c:minorTickMark val="none"/>
        <c:tickLblPos val="nextTo"/>
        <c:crossAx val="59919246"/>
        <c:crosses val="autoZero"/>
        <c:auto val="0"/>
        <c:lblOffset val="100"/>
        <c:noMultiLvlLbl val="0"/>
      </c:catAx>
      <c:valAx>
        <c:axId val="59919246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853477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データ!$H$5:$H$16</c:f>
              <c:numCache>
                <c:ptCount val="12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numCache>
            </c:numRef>
          </c:cat>
          <c:val>
            <c:numRef>
              <c:f>データ!$I$5:$I$16</c:f>
              <c:numCache>
                <c:ptCount val="12"/>
                <c:pt idx="1">
                  <c:v>3451</c:v>
                </c:pt>
                <c:pt idx="2">
                  <c:v>3459</c:v>
                </c:pt>
                <c:pt idx="3">
                  <c:v>3477</c:v>
                </c:pt>
                <c:pt idx="4">
                  <c:v>3495</c:v>
                </c:pt>
                <c:pt idx="5">
                  <c:v>3506</c:v>
                </c:pt>
                <c:pt idx="6">
                  <c:v>3522</c:v>
                </c:pt>
                <c:pt idx="7">
                  <c:v>3530</c:v>
                </c:pt>
                <c:pt idx="8">
                  <c:v>3550</c:v>
                </c:pt>
                <c:pt idx="9">
                  <c:v>3571</c:v>
                </c:pt>
                <c:pt idx="10">
                  <c:v>3607</c:v>
                </c:pt>
                <c:pt idx="11">
                  <c:v>3637</c:v>
                </c:pt>
              </c:numCache>
            </c:numRef>
          </c:val>
          <c:smooth val="0"/>
        </c:ser>
        <c:marker val="1"/>
        <c:axId val="60368825"/>
        <c:axId val="6448514"/>
      </c:lineChart>
      <c:catAx>
        <c:axId val="60368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48514"/>
        <c:crosses val="autoZero"/>
        <c:auto val="0"/>
        <c:lblOffset val="100"/>
        <c:noMultiLvlLbl val="0"/>
      </c:catAx>
      <c:valAx>
        <c:axId val="64485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36882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0" i="0" u="none" baseline="0"/>
              <a:t>都道府県別にみた65歳以上人口10万対
病院・診療所の療養病床等の病床数（平成14年7月）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6"/>
          <c:w val="0.983"/>
          <c:h val="0.888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データ!$F$50</c:f>
              <c:strCache>
                <c:ptCount val="1"/>
                <c:pt idx="0">
                  <c:v>65歳人口10万対病床数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データ!$B$51:$B$97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データ!$F$51:$F$97</c:f>
              <c:numCache>
                <c:ptCount val="47"/>
                <c:pt idx="0">
                  <c:v>2414.925992852043</c:v>
                </c:pt>
                <c:pt idx="1">
                  <c:v>1045.5239244042064</c:v>
                </c:pt>
                <c:pt idx="2">
                  <c:v>853.0663457025823</c:v>
                </c:pt>
                <c:pt idx="3">
                  <c:v>686.5685741952244</c:v>
                </c:pt>
                <c:pt idx="4">
                  <c:v>853.3668886695123</c:v>
                </c:pt>
                <c:pt idx="5">
                  <c:v>600.1076149577937</c:v>
                </c:pt>
                <c:pt idx="6">
                  <c:v>812.1983335930742</c:v>
                </c:pt>
                <c:pt idx="7">
                  <c:v>968.2275324939035</c:v>
                </c:pt>
                <c:pt idx="8">
                  <c:v>1085.727783495588</c:v>
                </c:pt>
                <c:pt idx="9">
                  <c:v>1068.0865645675726</c:v>
                </c:pt>
                <c:pt idx="10">
                  <c:v>1137.6796712405333</c:v>
                </c:pt>
                <c:pt idx="11">
                  <c:v>1064.913125508182</c:v>
                </c:pt>
                <c:pt idx="12">
                  <c:v>742.7988997640357</c:v>
                </c:pt>
                <c:pt idx="13">
                  <c:v>742.7774527896371</c:v>
                </c:pt>
                <c:pt idx="14">
                  <c:v>768.768015117013</c:v>
                </c:pt>
                <c:pt idx="15">
                  <c:v>2239.9294667587146</c:v>
                </c:pt>
                <c:pt idx="16">
                  <c:v>2112.0939802683642</c:v>
                </c:pt>
                <c:pt idx="17">
                  <c:v>1482.227000320234</c:v>
                </c:pt>
                <c:pt idx="18">
                  <c:v>1212.760940114314</c:v>
                </c:pt>
                <c:pt idx="19">
                  <c:v>698.2787285662092</c:v>
                </c:pt>
                <c:pt idx="20">
                  <c:v>792.4917585397166</c:v>
                </c:pt>
                <c:pt idx="21">
                  <c:v>1158.0008516629152</c:v>
                </c:pt>
                <c:pt idx="22">
                  <c:v>1111.2906343948139</c:v>
                </c:pt>
                <c:pt idx="23">
                  <c:v>1175.0787338602481</c:v>
                </c:pt>
                <c:pt idx="24">
                  <c:v>823.4688625836336</c:v>
                </c:pt>
                <c:pt idx="25">
                  <c:v>1099.7382668842906</c:v>
                </c:pt>
                <c:pt idx="26">
                  <c:v>1263.5789150759783</c:v>
                </c:pt>
                <c:pt idx="27">
                  <c:v>1363.6679459355626</c:v>
                </c:pt>
                <c:pt idx="28">
                  <c:v>851.7190770637345</c:v>
                </c:pt>
                <c:pt idx="29">
                  <c:v>1175.8417958311063</c:v>
                </c:pt>
                <c:pt idx="30">
                  <c:v>1231.2761483601048</c:v>
                </c:pt>
                <c:pt idx="31">
                  <c:v>1137.0090774839155</c:v>
                </c:pt>
                <c:pt idx="32">
                  <c:v>1326.7235803267681</c:v>
                </c:pt>
                <c:pt idx="33">
                  <c:v>1948.980688747948</c:v>
                </c:pt>
                <c:pt idx="34">
                  <c:v>2841.9814703267075</c:v>
                </c:pt>
                <c:pt idx="35">
                  <c:v>2868.0657319137204</c:v>
                </c:pt>
                <c:pt idx="36">
                  <c:v>1439.0321553645335</c:v>
                </c:pt>
                <c:pt idx="37">
                  <c:v>2030.0357452207543</c:v>
                </c:pt>
                <c:pt idx="38">
                  <c:v>3872.489698380846</c:v>
                </c:pt>
                <c:pt idx="39">
                  <c:v>2626.7687435174757</c:v>
                </c:pt>
                <c:pt idx="40">
                  <c:v>2491.0915510250857</c:v>
                </c:pt>
                <c:pt idx="41">
                  <c:v>2351.266565390838</c:v>
                </c:pt>
                <c:pt idx="42">
                  <c:v>2984.3617670809285</c:v>
                </c:pt>
                <c:pt idx="43">
                  <c:v>1306.6696966253835</c:v>
                </c:pt>
                <c:pt idx="44">
                  <c:v>1837.9126850592108</c:v>
                </c:pt>
                <c:pt idx="45">
                  <c:v>2791.479384351954</c:v>
                </c:pt>
                <c:pt idx="46">
                  <c:v>2378.248899534927</c:v>
                </c:pt>
              </c:numCache>
            </c:numRef>
          </c:val>
        </c:ser>
        <c:axId val="58036627"/>
        <c:axId val="52567596"/>
      </c:barChart>
      <c:lineChart>
        <c:grouping val="standard"/>
        <c:varyColors val="0"/>
        <c:axId val="3346317"/>
        <c:axId val="30116854"/>
      </c:lineChart>
      <c:catAx>
        <c:axId val="5803662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2567596"/>
        <c:crosses val="autoZero"/>
        <c:auto val="0"/>
        <c:lblOffset val="100"/>
        <c:noMultiLvlLbl val="0"/>
      </c:catAx>
      <c:valAx>
        <c:axId val="52567596"/>
        <c:scaling>
          <c:orientation val="minMax"/>
          <c:max val="4000"/>
          <c:min val="0"/>
        </c:scaling>
        <c:axPos val="t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036627"/>
        <c:crossesAt val="1"/>
        <c:crossBetween val="between"/>
        <c:dispUnits/>
        <c:majorUnit val="500"/>
        <c:minorUnit val="50"/>
      </c:valAx>
      <c:catAx>
        <c:axId val="33463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116854"/>
        <c:crosses val="max"/>
        <c:auto val="0"/>
        <c:lblOffset val="100"/>
        <c:noMultiLvlLbl val="0"/>
      </c:catAx>
      <c:valAx>
        <c:axId val="301168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46317"/>
        <c:crosses val="max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3451</c:v>
                </c:pt>
                <c:pt idx="2">
                  <c:v>3459</c:v>
                </c:pt>
                <c:pt idx="3">
                  <c:v>3477</c:v>
                </c:pt>
                <c:pt idx="4">
                  <c:v>3495</c:v>
                </c:pt>
                <c:pt idx="5">
                  <c:v>3506</c:v>
                </c:pt>
                <c:pt idx="6">
                  <c:v>3522</c:v>
                </c:pt>
                <c:pt idx="7">
                  <c:v>3530</c:v>
                </c:pt>
                <c:pt idx="8">
                  <c:v>3550</c:v>
                </c:pt>
                <c:pt idx="9">
                  <c:v>3571</c:v>
                </c:pt>
                <c:pt idx="10">
                  <c:v>3607</c:v>
                </c:pt>
              </c:numCache>
            </c:numRef>
          </c:val>
          <c:smooth val="0"/>
        </c:ser>
        <c:marker val="1"/>
        <c:axId val="39443225"/>
        <c:axId val="19444706"/>
      </c:lineChart>
      <c:catAx>
        <c:axId val="394432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444706"/>
        <c:crosses val="autoZero"/>
        <c:auto val="0"/>
        <c:lblOffset val="100"/>
        <c:noMultiLvlLbl val="0"/>
      </c:catAx>
      <c:valAx>
        <c:axId val="1944470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443225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256.241</c:v>
                </c:pt>
                <c:pt idx="2">
                  <c:v>258.525</c:v>
                </c:pt>
                <c:pt idx="3">
                  <c:v>258.252</c:v>
                </c:pt>
                <c:pt idx="4">
                  <c:v>258.961</c:v>
                </c:pt>
                <c:pt idx="5">
                  <c:v>260.829</c:v>
                </c:pt>
                <c:pt idx="6">
                  <c:v>263.826</c:v>
                </c:pt>
                <c:pt idx="7">
                  <c:v>264.969</c:v>
                </c:pt>
                <c:pt idx="8">
                  <c:v>268.681</c:v>
                </c:pt>
                <c:pt idx="9">
                  <c:v>268.855</c:v>
                </c:pt>
                <c:pt idx="10">
                  <c:v>270.022</c:v>
                </c:pt>
              </c:numCache>
            </c:numRef>
          </c:val>
          <c:smooth val="0"/>
        </c:ser>
        <c:marker val="1"/>
        <c:axId val="40784627"/>
        <c:axId val="31517324"/>
      </c:lineChart>
      <c:catAx>
        <c:axId val="407846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517324"/>
        <c:crosses val="autoZero"/>
        <c:auto val="0"/>
        <c:lblOffset val="100"/>
        <c:noMultiLvlLbl val="0"/>
      </c:catAx>
      <c:valAx>
        <c:axId val="315173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78462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8275"/>
          <c:w val="0.936"/>
          <c:h val="0.8692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275,890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データ!$H$6:$H$18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numCache>
            </c:numRef>
          </c:cat>
          <c:val>
            <c:numRef>
              <c:f>データ!$K$6:$K$18</c:f>
              <c:numCache>
                <c:ptCount val="13"/>
                <c:pt idx="0">
                  <c:v>256.241</c:v>
                </c:pt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  <c:pt idx="11">
                  <c:v>274.083</c:v>
                </c:pt>
                <c:pt idx="12">
                  <c:v>275.89</c:v>
                </c:pt>
              </c:numCache>
            </c:numRef>
          </c:val>
        </c:ser>
        <c:axId val="15220461"/>
        <c:axId val="2766422"/>
      </c:barChart>
      <c:lineChart>
        <c:grouping val="standard"/>
        <c:varyColors val="0"/>
        <c:ser>
          <c:idx val="1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2"/>
            <c:spPr>
              <a:pattFill prst="ltUpDiag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292,913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データ!$H$6:$H$18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numCache>
            </c:numRef>
          </c:cat>
          <c:val>
            <c:numRef>
              <c:f>データ!$J$6:$J$18</c:f>
              <c:numCache>
                <c:ptCount val="13"/>
                <c:pt idx="0">
                  <c:v>270.33</c:v>
                </c:pt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  <c:pt idx="11">
                  <c:v>291.328</c:v>
                </c:pt>
                <c:pt idx="12">
                  <c:v>292.913</c:v>
                </c:pt>
              </c:numCache>
            </c:numRef>
          </c:val>
          <c:smooth val="0"/>
        </c:ser>
        <c:marker val="1"/>
        <c:axId val="24897799"/>
        <c:axId val="22753600"/>
      </c:lineChart>
      <c:catAx>
        <c:axId val="248977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22753600"/>
        <c:crosses val="autoZero"/>
        <c:auto val="0"/>
        <c:lblOffset val="100"/>
        <c:noMultiLvlLbl val="0"/>
      </c:catAx>
      <c:valAx>
        <c:axId val="22753600"/>
        <c:scaling>
          <c:orientation val="minMax"/>
          <c:max val="300"/>
          <c:min val="18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24897799"/>
        <c:crossesAt val="1"/>
        <c:crossBetween val="between"/>
        <c:dispUnits/>
        <c:majorUnit val="20"/>
      </c:valAx>
      <c:catAx>
        <c:axId val="15220461"/>
        <c:scaling>
          <c:orientation val="minMax"/>
        </c:scaling>
        <c:axPos val="b"/>
        <c:delete val="1"/>
        <c:majorTickMark val="in"/>
        <c:minorTickMark val="none"/>
        <c:tickLblPos val="nextTo"/>
        <c:crossAx val="2766422"/>
        <c:crosses val="autoZero"/>
        <c:auto val="0"/>
        <c:lblOffset val="100"/>
        <c:noMultiLvlLbl val="0"/>
      </c:catAx>
      <c:valAx>
        <c:axId val="2766422"/>
        <c:scaling>
          <c:orientation val="minMax"/>
          <c:max val="300"/>
          <c:min val="18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15220461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875"/>
          <c:y val="0.11175"/>
          <c:w val="0.2785"/>
          <c:h val="0.11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療養病床等を有している病院数</a:t>
            </a:r>
          </a:p>
        </c:rich>
      </c:tx>
      <c:layout>
        <c:manualLayout>
          <c:xMode val="factor"/>
          <c:yMode val="factor"/>
          <c:x val="0.003"/>
          <c:y val="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5975"/>
          <c:w val="0.928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3,676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データ!$H$5:$H$19</c:f>
              <c:numCache>
                <c:ptCount val="15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</c:numCache>
            </c:numRef>
          </c:cat>
          <c:val>
            <c:numRef>
              <c:f>データ!$I$5:$I$19</c:f>
              <c:numCache>
                <c:ptCount val="15"/>
                <c:pt idx="1">
                  <c:v>3451</c:v>
                </c:pt>
                <c:pt idx="2">
                  <c:v>3459</c:v>
                </c:pt>
                <c:pt idx="3">
                  <c:v>3477</c:v>
                </c:pt>
                <c:pt idx="4">
                  <c:v>3495</c:v>
                </c:pt>
                <c:pt idx="5">
                  <c:v>3506</c:v>
                </c:pt>
                <c:pt idx="6">
                  <c:v>3522</c:v>
                </c:pt>
                <c:pt idx="7">
                  <c:v>3530</c:v>
                </c:pt>
                <c:pt idx="8">
                  <c:v>3550</c:v>
                </c:pt>
                <c:pt idx="9">
                  <c:v>3571</c:v>
                </c:pt>
                <c:pt idx="10">
                  <c:v>3607</c:v>
                </c:pt>
                <c:pt idx="11">
                  <c:v>3637</c:v>
                </c:pt>
                <c:pt idx="12">
                  <c:v>3661</c:v>
                </c:pt>
                <c:pt idx="13">
                  <c:v>3676</c:v>
                </c:pt>
              </c:numCache>
            </c:numRef>
          </c:val>
          <c:smooth val="0"/>
        </c:ser>
        <c:marker val="1"/>
        <c:axId val="3455809"/>
        <c:axId val="31102282"/>
      </c:lineChart>
      <c:catAx>
        <c:axId val="34558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31102282"/>
        <c:crosses val="autoZero"/>
        <c:auto val="0"/>
        <c:lblOffset val="100"/>
        <c:noMultiLvlLbl val="0"/>
      </c:catAx>
      <c:valAx>
        <c:axId val="31102282"/>
        <c:scaling>
          <c:orientation val="minMax"/>
          <c:max val="4000"/>
          <c:min val="2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3455809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270.33</c:v>
                </c:pt>
                <c:pt idx="2">
                  <c:v>270.901</c:v>
                </c:pt>
                <c:pt idx="3">
                  <c:v>272.324</c:v>
                </c:pt>
                <c:pt idx="4">
                  <c:v>274.061</c:v>
                </c:pt>
                <c:pt idx="5">
                  <c:v>275.34</c:v>
                </c:pt>
                <c:pt idx="6">
                  <c:v>276.812</c:v>
                </c:pt>
                <c:pt idx="7">
                  <c:v>277.44</c:v>
                </c:pt>
                <c:pt idx="8">
                  <c:v>278.933</c:v>
                </c:pt>
                <c:pt idx="9">
                  <c:v>281.85</c:v>
                </c:pt>
                <c:pt idx="10">
                  <c:v>284.566</c:v>
                </c:pt>
              </c:numCache>
            </c:numRef>
          </c:val>
          <c:smooth val="0"/>
        </c:ser>
        <c:marker val="1"/>
        <c:axId val="11485083"/>
        <c:axId val="36256884"/>
      </c:lineChart>
      <c:catAx>
        <c:axId val="114850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6256884"/>
        <c:crosses val="autoZero"/>
        <c:auto val="0"/>
        <c:lblOffset val="100"/>
        <c:noMultiLvlLbl val="0"/>
      </c:catAx>
      <c:valAx>
        <c:axId val="3625688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48508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3451</c:v>
                </c:pt>
                <c:pt idx="2">
                  <c:v>3459</c:v>
                </c:pt>
                <c:pt idx="3">
                  <c:v>3477</c:v>
                </c:pt>
                <c:pt idx="4">
                  <c:v>3495</c:v>
                </c:pt>
                <c:pt idx="5">
                  <c:v>3506</c:v>
                </c:pt>
                <c:pt idx="6">
                  <c:v>3522</c:v>
                </c:pt>
                <c:pt idx="7">
                  <c:v>3530</c:v>
                </c:pt>
                <c:pt idx="8">
                  <c:v>3550</c:v>
                </c:pt>
                <c:pt idx="9">
                  <c:v>3571</c:v>
                </c:pt>
                <c:pt idx="10">
                  <c:v>3607</c:v>
                </c:pt>
              </c:numCache>
            </c:numRef>
          </c:val>
          <c:smooth val="0"/>
        </c:ser>
        <c:marker val="1"/>
        <c:axId val="57876501"/>
        <c:axId val="51126462"/>
      </c:lineChart>
      <c:catAx>
        <c:axId val="57876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126462"/>
        <c:crosses val="autoZero"/>
        <c:auto val="0"/>
        <c:lblOffset val="100"/>
        <c:noMultiLvlLbl val="0"/>
      </c:catAx>
      <c:valAx>
        <c:axId val="5112646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87650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256.241</c:v>
                </c:pt>
                <c:pt idx="2">
                  <c:v>258.525</c:v>
                </c:pt>
                <c:pt idx="3">
                  <c:v>258.252</c:v>
                </c:pt>
                <c:pt idx="4">
                  <c:v>258.961</c:v>
                </c:pt>
                <c:pt idx="5">
                  <c:v>260.829</c:v>
                </c:pt>
                <c:pt idx="6">
                  <c:v>263.826</c:v>
                </c:pt>
                <c:pt idx="7">
                  <c:v>264.969</c:v>
                </c:pt>
                <c:pt idx="8">
                  <c:v>268.681</c:v>
                </c:pt>
                <c:pt idx="9">
                  <c:v>268.855</c:v>
                </c:pt>
                <c:pt idx="10">
                  <c:v>270.022</c:v>
                </c:pt>
              </c:numCache>
            </c:numRef>
          </c:val>
          <c:smooth val="0"/>
        </c:ser>
        <c:marker val="1"/>
        <c:axId val="57484975"/>
        <c:axId val="47602728"/>
      </c:lineChart>
      <c:catAx>
        <c:axId val="574849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602728"/>
        <c:crosses val="autoZero"/>
        <c:auto val="0"/>
        <c:lblOffset val="100"/>
        <c:noMultiLvlLbl val="0"/>
      </c:catAx>
      <c:valAx>
        <c:axId val="476027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48497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データ!$K$4:$K$5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データ!$H$6:$H$15</c:f>
              <c:numCach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numCache>
            </c:numRef>
          </c:cat>
          <c:val>
            <c:numRef>
              <c:f>データ!$K$6:$K$15</c:f>
              <c:numCache>
                <c:ptCount val="10"/>
                <c:pt idx="0">
                  <c:v>256.241</c:v>
                </c:pt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</c:numCache>
            </c:numRef>
          </c:val>
        </c:ser>
        <c:axId val="25771369"/>
        <c:axId val="30615730"/>
      </c:barChart>
      <c:lineChart>
        <c:grouping val="standard"/>
        <c:varyColors val="0"/>
        <c:ser>
          <c:idx val="1"/>
          <c:order val="0"/>
          <c:tx>
            <c:strRef>
              <c:f>データ!$J$4:$J$5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データ!$H$6:$H$15</c:f>
              <c:numCach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numCache>
            </c:numRef>
          </c:cat>
          <c:val>
            <c:numRef>
              <c:f>データ!$J$6:$J$15</c:f>
              <c:numCache>
                <c:ptCount val="10"/>
                <c:pt idx="0">
                  <c:v>270.33</c:v>
                </c:pt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</c:numCache>
            </c:numRef>
          </c:val>
          <c:smooth val="0"/>
        </c:ser>
        <c:marker val="1"/>
        <c:axId val="7106115"/>
        <c:axId val="63955036"/>
      </c:lineChart>
      <c:catAx>
        <c:axId val="71061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955036"/>
        <c:crosses val="autoZero"/>
        <c:auto val="0"/>
        <c:lblOffset val="100"/>
        <c:noMultiLvlLbl val="0"/>
      </c:catAx>
      <c:valAx>
        <c:axId val="63955036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106115"/>
        <c:crossesAt val="1"/>
        <c:crossBetween val="between"/>
        <c:dispUnits/>
        <c:majorUnit val="10"/>
      </c:valAx>
      <c:catAx>
        <c:axId val="25771369"/>
        <c:scaling>
          <c:orientation val="minMax"/>
        </c:scaling>
        <c:axPos val="b"/>
        <c:delete val="1"/>
        <c:majorTickMark val="in"/>
        <c:minorTickMark val="none"/>
        <c:tickLblPos val="nextTo"/>
        <c:crossAx val="30615730"/>
        <c:crosses val="autoZero"/>
        <c:auto val="0"/>
        <c:lblOffset val="100"/>
        <c:noMultiLvlLbl val="0"/>
      </c:catAx>
      <c:valAx>
        <c:axId val="30615730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771369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0.56975</cdr:x>
      <cdr:y>0.038</cdr:y>
    </cdr:from>
    <cdr:to>
      <cdr:x>-536870.34225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0.14425</cdr:y>
    </cdr:from>
    <cdr:to>
      <cdr:x>-536870.52575</cdr:x>
      <cdr:y>0.218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0.90425</cdr:y>
    </cdr:from>
    <cdr:to>
      <cdr:x>-536870.461</cdr:x>
      <cdr:y>0.9815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447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0.56325</cdr:x>
      <cdr:y>0.9105</cdr:y>
    </cdr:from>
    <cdr:to>
      <cdr:x>-536870.34875</cdr:x>
      <cdr:y>0.98075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669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0.737</cdr:x>
      <cdr:y>0.83925</cdr:y>
    </cdr:from>
    <cdr:to>
      <cdr:x>-536870.175</cdr:x>
      <cdr:y>0.906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2764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0.652</cdr:x>
      <cdr:y>0.91375</cdr:y>
    </cdr:from>
    <cdr:to>
      <cdr:x>-536870.26</cdr:x>
      <cdr:y>0.984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765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0.8505</cdr:y>
    </cdr:from>
    <cdr:to>
      <cdr:x>-536870.56675</cdr:x>
      <cdr:y>-536870.0615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0.5315</cdr:x>
      <cdr:y>0.85175</cdr:y>
    </cdr:from>
    <cdr:to>
      <cdr:x>-536870.3805</cdr:x>
      <cdr:y>-536870.06025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0.654</cdr:x>
      <cdr:y>0.85525</cdr:y>
    </cdr:from>
    <cdr:to>
      <cdr:x>-536870.258</cdr:x>
      <cdr:y>-536870.05675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0.249</cdr:y>
    </cdr:from>
    <cdr:to>
      <cdr:x>-536870.6155</cdr:x>
      <cdr:y>-536870.663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0.66425</cdr:x>
      <cdr:y>0.76325</cdr:y>
    </cdr:from>
    <cdr:to>
      <cdr:x>-536870.24775</cdr:x>
      <cdr:y>-536870.14875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8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438150</xdr:colOff>
      <xdr:row>21</xdr:row>
      <xdr:rowOff>0</xdr:rowOff>
    </xdr:from>
    <xdr:to>
      <xdr:col>9</xdr:col>
      <xdr:colOff>504825</xdr:colOff>
      <xdr:row>48</xdr:row>
      <xdr:rowOff>152400</xdr:rowOff>
    </xdr:to>
    <xdr:graphicFrame>
      <xdr:nvGraphicFramePr>
        <xdr:cNvPr id="4" name="Chart 24"/>
        <xdr:cNvGraphicFramePr/>
      </xdr:nvGraphicFramePr>
      <xdr:xfrm>
        <a:off x="438150" y="3800475"/>
        <a:ext cx="7620000" cy="5038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438150</xdr:colOff>
      <xdr:row>2</xdr:row>
      <xdr:rowOff>66675</xdr:rowOff>
    </xdr:from>
    <xdr:to>
      <xdr:col>9</xdr:col>
      <xdr:colOff>504825</xdr:colOff>
      <xdr:row>19</xdr:row>
      <xdr:rowOff>38100</xdr:rowOff>
    </xdr:to>
    <xdr:graphicFrame>
      <xdr:nvGraphicFramePr>
        <xdr:cNvPr id="5" name="Chart 28"/>
        <xdr:cNvGraphicFramePr/>
      </xdr:nvGraphicFramePr>
      <xdr:xfrm>
        <a:off x="438150" y="428625"/>
        <a:ext cx="7620000" cy="3048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0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1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2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9" name="Chart 33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10" name="Chart 34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0.56975</cdr:x>
      <cdr:y>0.0345</cdr:y>
    </cdr:from>
    <cdr:to>
      <cdr:x>-536870.34225</cdr:x>
      <cdr:y>0.0985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143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0.131</cdr:y>
    </cdr:from>
    <cdr:to>
      <cdr:x>-536870.52575</cdr:x>
      <cdr:y>0.1865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4476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0.919</cdr:y>
    </cdr:from>
    <cdr:to>
      <cdr:x>-536870.461</cdr:x>
      <cdr:y>0.97725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1432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0.56325</cdr:x>
      <cdr:y>0.924</cdr:y>
    </cdr:from>
    <cdr:to>
      <cdr:x>-536870.34875</cdr:x>
      <cdr:y>0.974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1623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0.737</cdr:x>
      <cdr:y>0.86375</cdr:y>
    </cdr:from>
    <cdr:to>
      <cdr:x>-536870.175</cdr:x>
      <cdr:y>0.911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9527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0.652</cdr:x>
      <cdr:y>0.92675</cdr:y>
    </cdr:from>
    <cdr:to>
      <cdr:x>-536870.26</cdr:x>
      <cdr:y>0.97675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31718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0.5695</cdr:x>
      <cdr:y>0.029</cdr:y>
    </cdr:from>
    <cdr:to>
      <cdr:x>-536870.3425</cdr:x>
      <cdr:y>0.0665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524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0.12375</cdr:y>
    </cdr:from>
    <cdr:to>
      <cdr:x>-536870.4715</cdr:x>
      <cdr:y>0.15625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68580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0.8905</cdr:y>
    </cdr:from>
    <cdr:to>
      <cdr:x>-536870.45175</cdr:x>
      <cdr:y>0.92475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0.562</cdr:x>
      <cdr:y>0.893</cdr:y>
    </cdr:from>
    <cdr:to>
      <cdr:x>-536870.35</cdr:x>
      <cdr:y>0.92725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972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0.72</cdr:x>
      <cdr:y>0.84175</cdr:y>
    </cdr:from>
    <cdr:to>
      <cdr:x>-536870.192</cdr:x>
      <cdr:y>0.87075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46863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0.6515</cdr:x>
      <cdr:y>0.8905</cdr:y>
    </cdr:from>
    <cdr:to>
      <cdr:x>-536870.2605</cdr:x>
      <cdr:y>0.92475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0.87425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11811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0.55025</cdr:x>
      <cdr:y>0.88275</cdr:y>
    </cdr:from>
    <cdr:to>
      <cdr:x>-536870.36175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11906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0.54325</cdr:x>
      <cdr:y>0.0835</cdr:y>
    </cdr:from>
    <cdr:to>
      <cdr:x>-536870.36875</cdr:x>
      <cdr:y>0.2595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1047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0.3025</cdr:y>
    </cdr:from>
    <cdr:to>
      <cdr:x>-536870.5665</cdr:x>
      <cdr:y>0.44325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00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0.71475</cdr:x>
      <cdr:y>0.81975</cdr:y>
    </cdr:from>
    <cdr:to>
      <cdr:x>-536870.19725</cdr:x>
      <cdr:y>0.9395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11049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0.64875</cdr:x>
      <cdr:y>0.87975</cdr:y>
    </cdr:from>
    <cdr:to>
      <cdr:x>-536870.26325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11811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0.10025</cdr:y>
    </cdr:from>
    <cdr:to>
      <cdr:x>-536870.60625</cdr:x>
      <cdr:y>0.13175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5715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0.09275</cdr:y>
    </cdr:from>
    <cdr:to>
      <cdr:x>-536870.3195</cdr:x>
      <cdr:y>0.12425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5238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0.91675</cdr:y>
    </cdr:from>
    <cdr:to>
      <cdr:x>-536870.60625</cdr:x>
      <cdr:y>0.94675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5238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0.029</cdr:y>
    </cdr:from>
    <cdr:to>
      <cdr:x>-536870.4</cdr:x>
      <cdr:y>0.0655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6192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0.919</cdr:y>
    </cdr:from>
    <cdr:to>
      <cdr:x>-536870.39125</cdr:x>
      <cdr:y>0.9505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52578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0.92075</cdr:y>
    </cdr:from>
    <cdr:to>
      <cdr:x>-536870.322</cdr:x>
      <cdr:y>0.94725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5267325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0.798</cdr:y>
    </cdr:from>
    <cdr:to>
      <cdr:x>0.2925</cdr:x>
      <cdr:y>0.87725</cdr:y>
    </cdr:to>
    <cdr:sp>
      <cdr:nvSpPr>
        <cdr:cNvPr id="7" name="Rectangle 9"/>
        <cdr:cNvSpPr>
          <a:spLocks/>
        </cdr:cNvSpPr>
      </cdr:nvSpPr>
      <cdr:spPr>
        <a:xfrm>
          <a:off x="0" y="4562475"/>
          <a:ext cx="0" cy="4572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0.75825</cdr:y>
    </cdr:from>
    <cdr:to>
      <cdr:x>0.4925</cdr:x>
      <cdr:y>0.81625</cdr:y>
    </cdr:to>
    <cdr:sp>
      <cdr:nvSpPr>
        <cdr:cNvPr id="8" name="Rectangle 10"/>
        <cdr:cNvSpPr>
          <a:spLocks/>
        </cdr:cNvSpPr>
      </cdr:nvSpPr>
      <cdr:spPr>
        <a:xfrm>
          <a:off x="0" y="4333875"/>
          <a:ext cx="0" cy="3333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0.81825</cdr:y>
    </cdr:from>
    <cdr:to>
      <cdr:x>0.753</cdr:x>
      <cdr:y>0.867</cdr:y>
    </cdr:to>
    <cdr:sp>
      <cdr:nvSpPr>
        <cdr:cNvPr id="9" name="Rectangle 11"/>
        <cdr:cNvSpPr>
          <a:spLocks/>
        </cdr:cNvSpPr>
      </cdr:nvSpPr>
      <cdr:spPr>
        <a:xfrm>
          <a:off x="0" y="4676775"/>
          <a:ext cx="0" cy="2762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0.759</cdr:y>
    </cdr:from>
    <cdr:to>
      <cdr:x>0.68675</cdr:x>
      <cdr:y>0.8095</cdr:y>
    </cdr:to>
    <cdr:sp>
      <cdr:nvSpPr>
        <cdr:cNvPr id="10" name="Rectangle 12"/>
        <cdr:cNvSpPr>
          <a:spLocks/>
        </cdr:cNvSpPr>
      </cdr:nvSpPr>
      <cdr:spPr>
        <a:xfrm>
          <a:off x="0" y="4343400"/>
          <a:ext cx="0" cy="2857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0.7725</cdr:y>
    </cdr:from>
    <cdr:to>
      <cdr:x>0.49275</cdr:x>
      <cdr:y>0.7725</cdr:y>
    </cdr:to>
    <cdr:sp>
      <cdr:nvSpPr>
        <cdr:cNvPr id="11" name="Line 15"/>
        <cdr:cNvSpPr>
          <a:spLocks/>
        </cdr:cNvSpPr>
      </cdr:nvSpPr>
      <cdr:spPr>
        <a:xfrm>
          <a:off x="0" y="4419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0.809</cdr:y>
    </cdr:from>
    <cdr:to>
      <cdr:x>0.49275</cdr:x>
      <cdr:y>0.809</cdr:y>
    </cdr:to>
    <cdr:sp>
      <cdr:nvSpPr>
        <cdr:cNvPr id="12" name="Line 16"/>
        <cdr:cNvSpPr>
          <a:spLocks/>
        </cdr:cNvSpPr>
      </cdr:nvSpPr>
      <cdr:spPr>
        <a:xfrm>
          <a:off x="0" y="4629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0.76375</cdr:y>
    </cdr:from>
    <cdr:to>
      <cdr:x>0.662</cdr:x>
      <cdr:y>0.76375</cdr:y>
    </cdr:to>
    <cdr:sp>
      <cdr:nvSpPr>
        <cdr:cNvPr id="13" name="Line 19"/>
        <cdr:cNvSpPr>
          <a:spLocks/>
        </cdr:cNvSpPr>
      </cdr:nvSpPr>
      <cdr:spPr>
        <a:xfrm>
          <a:off x="0" y="4371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0.79475</cdr:y>
    </cdr:from>
    <cdr:to>
      <cdr:x>0.663</cdr:x>
      <cdr:y>0.79475</cdr:y>
    </cdr:to>
    <cdr:sp>
      <cdr:nvSpPr>
        <cdr:cNvPr id="14" name="Line 20"/>
        <cdr:cNvSpPr>
          <a:spLocks/>
        </cdr:cNvSpPr>
      </cdr:nvSpPr>
      <cdr:spPr>
        <a:xfrm>
          <a:off x="0" y="4543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0.86475</cdr:y>
    </cdr:from>
    <cdr:to>
      <cdr:x>-536870.317</cdr:x>
      <cdr:y>0.89625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9434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0.9395</cdr:y>
    </cdr:from>
    <cdr:to>
      <cdr:x>-536870.56675</cdr:x>
      <cdr:y>0.989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3619500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0.5315</cdr:x>
      <cdr:y>0.93975</cdr:y>
    </cdr:from>
    <cdr:to>
      <cdr:x>-536870.3805</cdr:x>
      <cdr:y>0.97925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36195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0.654</cdr:x>
      <cdr:y>0.9415</cdr:y>
    </cdr:from>
    <cdr:to>
      <cdr:x>-536870.258</cdr:x>
      <cdr:y>0.986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36290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0.151</cdr:y>
    </cdr:from>
    <cdr:to>
      <cdr:x>-536870.6155</cdr:x>
      <cdr:y>0.21275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81025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0.66425</cdr:x>
      <cdr:y>0.90375</cdr:y>
    </cdr:from>
    <cdr:to>
      <cdr:x>-536870.24775</cdr:x>
      <cdr:y>0.94325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348615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</cdr:x>
      <cdr:y>0.083</cdr:y>
    </cdr:from>
    <cdr:to>
      <cdr:x>0.44175</cdr:x>
      <cdr:y>0.94925</cdr:y>
    </cdr:to>
    <cdr:sp>
      <cdr:nvSpPr>
        <cdr:cNvPr id="1" name="Line 4"/>
        <cdr:cNvSpPr>
          <a:spLocks/>
        </cdr:cNvSpPr>
      </cdr:nvSpPr>
      <cdr:spPr>
        <a:xfrm flipH="1">
          <a:off x="2762250" y="952500"/>
          <a:ext cx="19050" cy="10010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0.925</cdr:x>
      <cdr:y>0.04625</cdr:y>
    </cdr:from>
    <cdr:to>
      <cdr:x>0.9885</cdr:x>
      <cdr:y>0.05775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819775" y="533400"/>
          <a:ext cx="4000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（床）</a:t>
          </a:r>
        </a:p>
      </cdr:txBody>
    </cdr:sp>
  </cdr:relSizeAnchor>
  <cdr:relSizeAnchor xmlns:cdr="http://schemas.openxmlformats.org/drawingml/2006/chartDrawing">
    <cdr:from>
      <cdr:x>0.1305</cdr:x>
      <cdr:y>0.9635</cdr:y>
    </cdr:from>
    <cdr:to>
      <cdr:x>0.4315</cdr:x>
      <cdr:y>0.9865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819150" y="11125200"/>
          <a:ext cx="1895475" cy="2667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全国 1,507.8床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9"/>
        <xdr:cNvGraphicFramePr/>
      </xdr:nvGraphicFramePr>
      <xdr:xfrm>
        <a:off x="0" y="5953125"/>
        <a:ext cx="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557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23"/>
        <xdr:cNvGraphicFramePr/>
      </xdr:nvGraphicFramePr>
      <xdr:xfrm>
        <a:off x="0" y="9925050"/>
        <a:ext cx="0" cy="1352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24"/>
        <xdr:cNvGraphicFramePr/>
      </xdr:nvGraphicFramePr>
      <xdr:xfrm>
        <a:off x="0" y="5019675"/>
        <a:ext cx="0" cy="572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28"/>
        <xdr:cNvGraphicFramePr/>
      </xdr:nvGraphicFramePr>
      <xdr:xfrm>
        <a:off x="0" y="800100"/>
        <a:ext cx="0" cy="3857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285750</xdr:colOff>
      <xdr:row>0</xdr:row>
      <xdr:rowOff>161925</xdr:rowOff>
    </xdr:from>
    <xdr:to>
      <xdr:col>6</xdr:col>
      <xdr:colOff>1666875</xdr:colOff>
      <xdr:row>50</xdr:row>
      <xdr:rowOff>209550</xdr:rowOff>
    </xdr:to>
    <xdr:graphicFrame>
      <xdr:nvGraphicFramePr>
        <xdr:cNvPr id="6" name="Chart 29"/>
        <xdr:cNvGraphicFramePr/>
      </xdr:nvGraphicFramePr>
      <xdr:xfrm>
        <a:off x="285750" y="161925"/>
        <a:ext cx="6296025" cy="11553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0.5695</cdr:x>
      <cdr:y>0.0315</cdr:y>
    </cdr:from>
    <cdr:to>
      <cdr:x>-536870.3425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0.1345</cdr:y>
    </cdr:from>
    <cdr:to>
      <cdr:x>-536870.4715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0.8795</cdr:y>
    </cdr:from>
    <cdr:to>
      <cdr:x>-536870.45175</cdr:x>
      <cdr:y>0.92975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0.56175</cdr:x>
      <cdr:y>0.8825</cdr:y>
    </cdr:from>
    <cdr:to>
      <cdr:x>-536870.35025</cdr:x>
      <cdr:y>0.93275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766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0.72</cdr:x>
      <cdr:y>0.826</cdr:y>
    </cdr:from>
    <cdr:to>
      <cdr:x>-536870.192</cdr:x>
      <cdr:y>0.867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4385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0.6515</cdr:x>
      <cdr:y>0.8795</cdr:y>
    </cdr:from>
    <cdr:to>
      <cdr:x>-536870.2605</cdr:x>
      <cdr:y>0.92975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0.79425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953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0.55025</cdr:x>
      <cdr:y>0.8085</cdr:y>
    </cdr:from>
    <cdr:to>
      <cdr:x>-536870.36175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71437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0.54325</cdr:x>
      <cdr:y>0.06125</cdr:y>
    </cdr:from>
    <cdr:to>
      <cdr:x>-536870.36875</cdr:x>
      <cdr:y>0.3515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76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0.22225</cdr:y>
    </cdr:from>
    <cdr:to>
      <cdr:x>-536870.5665</cdr:x>
      <cdr:y>0.45875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905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0.71475</cdr:x>
      <cdr:y>0.706</cdr:y>
    </cdr:from>
    <cdr:to>
      <cdr:x>-536870.19725</cdr:x>
      <cdr:y>0.91025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6191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0.64875</cdr:x>
      <cdr:y>0.80425</cdr:y>
    </cdr:from>
    <cdr:to>
      <cdr:x>-536870.26325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7048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0.03575</cdr:y>
    </cdr:from>
    <cdr:to>
      <cdr:x>0.10725</cdr:x>
      <cdr:y>0.07925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3825" y="171450"/>
          <a:ext cx="685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(千床)
</a:t>
          </a:r>
        </a:p>
      </cdr:txBody>
    </cdr:sp>
  </cdr:relSizeAnchor>
  <cdr:relSizeAnchor xmlns:cdr="http://schemas.openxmlformats.org/drawingml/2006/chartDrawing">
    <cdr:from>
      <cdr:x>0.89725</cdr:x>
      <cdr:y>0.0275</cdr:y>
    </cdr:from>
    <cdr:to>
      <cdr:x>0.97975</cdr:x>
      <cdr:y>0.07475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133350"/>
          <a:ext cx="6286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(千人)
</a:t>
          </a:r>
        </a:p>
      </cdr:txBody>
    </cdr:sp>
  </cdr:relSizeAnchor>
  <cdr:relSizeAnchor xmlns:cdr="http://schemas.openxmlformats.org/drawingml/2006/chartDrawing">
    <cdr:from>
      <cdr:x>0.22225</cdr:x>
      <cdr:y>0.02225</cdr:y>
    </cdr:from>
    <cdr:to>
      <cdr:x>0.836</cdr:x>
      <cdr:y>0.07525</cdr:y>
    </cdr:to>
    <cdr:sp>
      <cdr:nvSpPr>
        <cdr:cNvPr id="3" name="テキスト 4"/>
        <cdr:cNvSpPr txBox="1">
          <a:spLocks noChangeArrowheads="1"/>
        </cdr:cNvSpPr>
      </cdr:nvSpPr>
      <cdr:spPr>
        <a:xfrm>
          <a:off x="1685925" y="104775"/>
          <a:ext cx="46767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病院の療養病床等の病床数及び１日平均在院患者数</a:t>
          </a:r>
        </a:p>
      </cdr:txBody>
    </cdr:sp>
  </cdr:relSizeAnchor>
  <cdr:relSizeAnchor xmlns:cdr="http://schemas.openxmlformats.org/drawingml/2006/chartDrawing">
    <cdr:from>
      <cdr:x>0.03275</cdr:x>
      <cdr:y>0.95325</cdr:y>
    </cdr:from>
    <cdr:to>
      <cdr:x>0.179</cdr:x>
      <cdr:y>0.99475</cdr:y>
    </cdr:to>
    <cdr:sp>
      <cdr:nvSpPr>
        <cdr:cNvPr id="4" name="テキスト 5"/>
        <cdr:cNvSpPr txBox="1">
          <a:spLocks noChangeArrowheads="1"/>
        </cdr:cNvSpPr>
      </cdr:nvSpPr>
      <cdr:spPr>
        <a:xfrm>
          <a:off x="247650" y="4800600"/>
          <a:ext cx="11144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0.907</cdr:x>
      <cdr:y>0.9085</cdr:y>
    </cdr:from>
    <cdr:to>
      <cdr:x>0.9795</cdr:x>
      <cdr:y>0.95375</cdr:y>
    </cdr:to>
    <cdr:sp>
      <cdr:nvSpPr>
        <cdr:cNvPr id="5" name="テキスト 21"/>
        <cdr:cNvSpPr txBox="1">
          <a:spLocks noChangeArrowheads="1"/>
        </cdr:cNvSpPr>
      </cdr:nvSpPr>
      <cdr:spPr>
        <a:xfrm>
          <a:off x="6905625" y="4572000"/>
          <a:ext cx="5524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0.03275</cdr:x>
      <cdr:y>0.91775</cdr:y>
    </cdr:from>
    <cdr:to>
      <cdr:x>0.04025</cdr:x>
      <cdr:y>0.91975</cdr:y>
    </cdr:to>
    <cdr:sp>
      <cdr:nvSpPr>
        <cdr:cNvPr id="6" name="テキスト 25"/>
        <cdr:cNvSpPr txBox="1">
          <a:spLocks noChangeArrowheads="1"/>
        </cdr:cNvSpPr>
      </cdr:nvSpPr>
      <cdr:spPr>
        <a:xfrm>
          <a:off x="247650" y="4619625"/>
          <a:ext cx="571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0.0365</cdr:x>
      <cdr:y>0.866</cdr:y>
    </cdr:from>
    <cdr:to>
      <cdr:x>0.0865</cdr:x>
      <cdr:y>0.91525</cdr:y>
    </cdr:to>
    <cdr:sp>
      <cdr:nvSpPr>
        <cdr:cNvPr id="7" name="テキスト 41"/>
        <cdr:cNvSpPr txBox="1">
          <a:spLocks noChangeArrowheads="1"/>
        </cdr:cNvSpPr>
      </cdr:nvSpPr>
      <cdr:spPr>
        <a:xfrm>
          <a:off x="276225" y="4362450"/>
          <a:ext cx="381000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0.0405</cdr:x>
      <cdr:y>0.8355</cdr:y>
    </cdr:from>
    <cdr:to>
      <cdr:x>0.103</cdr:x>
      <cdr:y>0.86575</cdr:y>
    </cdr:to>
    <cdr:sp>
      <cdr:nvSpPr>
        <cdr:cNvPr id="8" name="テキスト 43"/>
        <cdr:cNvSpPr txBox="1">
          <a:spLocks noChangeArrowheads="1"/>
        </cdr:cNvSpPr>
      </cdr:nvSpPr>
      <cdr:spPr>
        <a:xfrm>
          <a:off x="304800" y="4200525"/>
          <a:ext cx="4762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0.8395</cdr:y>
    </cdr:from>
    <cdr:to>
      <cdr:x>0.9705</cdr:x>
      <cdr:y>0.8585</cdr:y>
    </cdr:to>
    <cdr:sp>
      <cdr:nvSpPr>
        <cdr:cNvPr id="9" name="テキスト 44"/>
        <cdr:cNvSpPr txBox="1">
          <a:spLocks noChangeArrowheads="1"/>
        </cdr:cNvSpPr>
      </cdr:nvSpPr>
      <cdr:spPr>
        <a:xfrm>
          <a:off x="6896100" y="4229100"/>
          <a:ext cx="4953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0.07775</cdr:x>
      <cdr:y>0.83325</cdr:y>
    </cdr:from>
    <cdr:to>
      <cdr:x>0.10775</cdr:x>
      <cdr:y>0.84725</cdr:y>
    </cdr:to>
    <cdr:sp>
      <cdr:nvSpPr>
        <cdr:cNvPr id="10" name="Line 45"/>
        <cdr:cNvSpPr>
          <a:spLocks/>
        </cdr:cNvSpPr>
      </cdr:nvSpPr>
      <cdr:spPr>
        <a:xfrm flipV="1">
          <a:off x="590550" y="4191000"/>
          <a:ext cx="2286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0.8495</cdr:y>
    </cdr:from>
    <cdr:to>
      <cdr:x>0.10625</cdr:x>
      <cdr:y>0.866</cdr:y>
    </cdr:to>
    <cdr:sp>
      <cdr:nvSpPr>
        <cdr:cNvPr id="11" name="Line 46"/>
        <cdr:cNvSpPr>
          <a:spLocks/>
        </cdr:cNvSpPr>
      </cdr:nvSpPr>
      <cdr:spPr>
        <a:xfrm flipV="1">
          <a:off x="552450" y="4276725"/>
          <a:ext cx="2571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0.83325</cdr:y>
    </cdr:from>
    <cdr:to>
      <cdr:x>0.92475</cdr:x>
      <cdr:y>0.84875</cdr:y>
    </cdr:to>
    <cdr:sp>
      <cdr:nvSpPr>
        <cdr:cNvPr id="12" name="Line 47"/>
        <cdr:cNvSpPr>
          <a:spLocks/>
        </cdr:cNvSpPr>
      </cdr:nvSpPr>
      <cdr:spPr>
        <a:xfrm flipV="1">
          <a:off x="6896100" y="4191000"/>
          <a:ext cx="1428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0.90375</cdr:x>
      <cdr:y>0.84325</cdr:y>
    </cdr:from>
    <cdr:to>
      <cdr:x>0.9235</cdr:x>
      <cdr:y>0.866</cdr:y>
    </cdr:to>
    <cdr:sp>
      <cdr:nvSpPr>
        <cdr:cNvPr id="13" name="Line 48"/>
        <cdr:cNvSpPr>
          <a:spLocks/>
        </cdr:cNvSpPr>
      </cdr:nvSpPr>
      <cdr:spPr>
        <a:xfrm flipV="1">
          <a:off x="6886575" y="4248150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0.86675</cdr:y>
    </cdr:from>
    <cdr:to>
      <cdr:x>0.9385</cdr:x>
      <cdr:y>0.90275</cdr:y>
    </cdr:to>
    <cdr:sp>
      <cdr:nvSpPr>
        <cdr:cNvPr id="14" name="テキスト 50"/>
        <cdr:cNvSpPr txBox="1">
          <a:spLocks noChangeArrowheads="1"/>
        </cdr:cNvSpPr>
      </cdr:nvSpPr>
      <cdr:spPr>
        <a:xfrm>
          <a:off x="7029450" y="4362450"/>
          <a:ext cx="114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0.927</cdr:x>
      <cdr:y>0.8535</cdr:y>
    </cdr:from>
    <cdr:to>
      <cdr:x>0.9695</cdr:x>
      <cdr:y>0.89875</cdr:y>
    </cdr:to>
    <cdr:sp>
      <cdr:nvSpPr>
        <cdr:cNvPr id="15" name="テキスト 51"/>
        <cdr:cNvSpPr txBox="1">
          <a:spLocks noChangeArrowheads="1"/>
        </cdr:cNvSpPr>
      </cdr:nvSpPr>
      <cdr:spPr>
        <a:xfrm>
          <a:off x="7058025" y="4295775"/>
          <a:ext cx="323850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0</a:t>
          </a:r>
        </a:p>
      </cdr:txBody>
    </cdr:sp>
  </cdr:relSizeAnchor>
  <cdr:relSizeAnchor xmlns:cdr="http://schemas.openxmlformats.org/drawingml/2006/chartDrawing">
    <cdr:from>
      <cdr:x>0.46525</cdr:x>
      <cdr:y>0.95325</cdr:y>
    </cdr:from>
    <cdr:to>
      <cdr:x>0.529</cdr:x>
      <cdr:y>0.99475</cdr:y>
    </cdr:to>
    <cdr:sp>
      <cdr:nvSpPr>
        <cdr:cNvPr id="16" name="テキスト 55"/>
        <cdr:cNvSpPr txBox="1">
          <a:spLocks noChangeArrowheads="1"/>
        </cdr:cNvSpPr>
      </cdr:nvSpPr>
      <cdr:spPr>
        <a:xfrm>
          <a:off x="3543300" y="4800600"/>
          <a:ext cx="485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0.918</cdr:y>
    </cdr:from>
    <cdr:to>
      <cdr:x>0.17875</cdr:x>
      <cdr:y>0.9805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533400" y="2790825"/>
          <a:ext cx="828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0.00175</cdr:x>
      <cdr:y>0.0745</cdr:y>
    </cdr:from>
    <cdr:to>
      <cdr:x>0.1105</cdr:x>
      <cdr:y>0.15575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9525" y="219075"/>
          <a:ext cx="828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（施設）</a:t>
          </a:r>
        </a:p>
      </cdr:txBody>
    </cdr:sp>
  </cdr:relSizeAnchor>
  <cdr:relSizeAnchor xmlns:cdr="http://schemas.openxmlformats.org/drawingml/2006/chartDrawing">
    <cdr:from>
      <cdr:x>0.90525</cdr:x>
      <cdr:y>0.85025</cdr:y>
    </cdr:from>
    <cdr:to>
      <cdr:x>0.964</cdr:x>
      <cdr:y>0.919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6896100" y="2590800"/>
          <a:ext cx="447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0.014</cdr:x>
      <cdr:y>0.786</cdr:y>
    </cdr:from>
    <cdr:to>
      <cdr:x>0.08275</cdr:x>
      <cdr:y>0.85175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104775" y="2390775"/>
          <a:ext cx="523875" cy="2000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0</a:t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</cdr:x>
      <cdr:y>0.78475</cdr:y>
    </cdr:to>
    <cdr:sp>
      <cdr:nvSpPr>
        <cdr:cNvPr id="5" name="テキスト 7"/>
        <cdr:cNvSpPr txBox="1">
          <a:spLocks noChangeArrowheads="1"/>
        </cdr:cNvSpPr>
      </cdr:nvSpPr>
      <cdr:spPr>
        <a:xfrm>
          <a:off x="628650" y="2238375"/>
          <a:ext cx="2095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0.11025</cdr:x>
      <cdr:y>0.75825</cdr:y>
    </cdr:to>
    <cdr:sp>
      <cdr:nvSpPr>
        <cdr:cNvPr id="6" name="Line 8"/>
        <cdr:cNvSpPr>
          <a:spLocks/>
        </cdr:cNvSpPr>
      </cdr:nvSpPr>
      <cdr:spPr>
        <a:xfrm flipV="1">
          <a:off x="628650" y="2238375"/>
          <a:ext cx="2095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0.75825</cdr:y>
    </cdr:from>
    <cdr:to>
      <cdr:x>0.11025</cdr:x>
      <cdr:y>0.7865</cdr:y>
    </cdr:to>
    <cdr:sp>
      <cdr:nvSpPr>
        <cdr:cNvPr id="7" name="Line 9"/>
        <cdr:cNvSpPr>
          <a:spLocks/>
        </cdr:cNvSpPr>
      </cdr:nvSpPr>
      <cdr:spPr>
        <a:xfrm flipV="1">
          <a:off x="628650" y="2305050"/>
          <a:ext cx="2095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0.4745</cdr:x>
      <cdr:y>0.91825</cdr:y>
    </cdr:from>
    <cdr:to>
      <cdr:x>0.53825</cdr:x>
      <cdr:y>0.98075</cdr:y>
    </cdr:to>
    <cdr:sp>
      <cdr:nvSpPr>
        <cdr:cNvPr id="8" name="テキスト 13"/>
        <cdr:cNvSpPr txBox="1">
          <a:spLocks noChangeArrowheads="1"/>
        </cdr:cNvSpPr>
      </cdr:nvSpPr>
      <cdr:spPr>
        <a:xfrm>
          <a:off x="3609975" y="2790825"/>
          <a:ext cx="485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0.56975</cdr:x>
      <cdr:y>0.05275</cdr:y>
    </cdr:from>
    <cdr:to>
      <cdr:x>-536870.34225</cdr:x>
      <cdr:y>-536870.85925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0.20025</cdr:y>
    </cdr:from>
    <cdr:to>
      <cdr:x>-536870.52575</cdr:x>
      <cdr:y>-536870.71175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0.74225</cdr:y>
    </cdr:from>
    <cdr:to>
      <cdr:x>-536870.461</cdr:x>
      <cdr:y>-536870.16975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0.56325</cdr:x>
      <cdr:y>0.758</cdr:y>
    </cdr:from>
    <cdr:to>
      <cdr:x>-536870.34875</cdr:x>
      <cdr:y>-536870.154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0.737</cdr:x>
      <cdr:y>0.5655</cdr:y>
    </cdr:from>
    <cdr:to>
      <cdr:x>-536870.175</cdr:x>
      <cdr:y>-536870.3465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0.652</cdr:x>
      <cdr:y>0.767</cdr:y>
    </cdr:from>
    <cdr:to>
      <cdr:x>-536870.26</cdr:x>
      <cdr:y>-536870.145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0.5695</cdr:x>
      <cdr:y>0.04425</cdr:y>
    </cdr:from>
    <cdr:to>
      <cdr:x>-536870.3425</cdr:x>
      <cdr:y>-536870.86775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0.18925</cdr:y>
    </cdr:from>
    <cdr:to>
      <cdr:x>-536870.4715</cdr:x>
      <cdr:y>-536870.72275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0.689</cdr:y>
    </cdr:from>
    <cdr:to>
      <cdr:x>-536870.45175</cdr:x>
      <cdr:y>-536870.223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0.56175</cdr:x>
      <cdr:y>0.69675</cdr:y>
    </cdr:from>
    <cdr:to>
      <cdr:x>-536870.35025</cdr:x>
      <cdr:y>-536870.21525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0.72</cdr:x>
      <cdr:y>0.5515</cdr:y>
    </cdr:from>
    <cdr:to>
      <cdr:x>-536870.192</cdr:x>
      <cdr:y>-536870.3605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0.6515</cdr:x>
      <cdr:y>0.689</cdr:y>
    </cdr:from>
    <cdr:to>
      <cdr:x>-536870.2605</cdr:x>
      <cdr:y>-536870.223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0.828</cdr:y>
    </cdr:from>
    <cdr:to>
      <cdr:x>-536870.435</cdr:x>
      <cdr:y>-536870.084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0.55025</cdr:x>
      <cdr:y>0.83975</cdr:y>
    </cdr:from>
    <cdr:to>
      <cdr:x>-536870.36175</cdr:x>
      <cdr:y>-536870.07225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0.54325</cdr:x>
      <cdr:y>0.067</cdr:y>
    </cdr:from>
    <cdr:to>
      <cdr:x>-536870.36875</cdr:x>
      <cdr:y>-536870.845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0.24275</cdr:y>
    </cdr:from>
    <cdr:to>
      <cdr:x>-536870.5665</cdr:x>
      <cdr:y>-536870.66925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0.71475</cdr:x>
      <cdr:y>0.75425</cdr:y>
    </cdr:from>
    <cdr:to>
      <cdr:x>-536870.19725</cdr:x>
      <cdr:y>-536870.15775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0.64875</cdr:x>
      <cdr:y>0.83625</cdr:y>
    </cdr:from>
    <cdr:to>
      <cdr:x>-536870.26325</cdr:x>
      <cdr:y>-536870.07575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22">
      <selection activeCell="K30" sqref="K30"/>
    </sheetView>
  </sheetViews>
  <sheetFormatPr defaultColWidth="8.796875" defaultRowHeight="14.25"/>
  <cols>
    <col min="6" max="6" width="8.8984375" style="0" customWidth="1"/>
  </cols>
  <sheetData/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9"/>
  <sheetViews>
    <sheetView showGridLines="0" zoomScale="91" zoomScaleNormal="91" workbookViewId="0" topLeftCell="A1">
      <selection activeCell="F18" sqref="F18"/>
    </sheetView>
  </sheetViews>
  <sheetFormatPr defaultColWidth="8.796875" defaultRowHeight="14.25"/>
  <cols>
    <col min="1" max="1" width="9" style="4" customWidth="1"/>
    <col min="2" max="2" width="6.59765625" style="4" customWidth="1"/>
    <col min="3" max="5" width="11.3984375" style="4" customWidth="1"/>
    <col min="6" max="6" width="10.5" style="4" customWidth="1"/>
    <col min="7" max="7" width="9" style="4" customWidth="1"/>
    <col min="8" max="8" width="9.8984375" style="4" customWidth="1"/>
    <col min="9" max="16384" width="11.3984375" style="4" customWidth="1"/>
  </cols>
  <sheetData>
    <row r="1" spans="2:30" ht="13.5">
      <c r="B1" s="4" t="s">
        <v>55</v>
      </c>
      <c r="N1"/>
      <c r="O1"/>
      <c r="P1"/>
      <c r="R1"/>
      <c r="T1"/>
      <c r="U1"/>
      <c r="V1"/>
      <c r="W1"/>
      <c r="X1"/>
      <c r="Y1"/>
      <c r="Z1"/>
      <c r="AA1"/>
      <c r="AB1"/>
      <c r="AC1"/>
      <c r="AD1"/>
    </row>
    <row r="2" spans="2:30" ht="13.5">
      <c r="B2" s="12"/>
      <c r="C2" s="12"/>
      <c r="D2" s="12"/>
      <c r="E2" s="12"/>
      <c r="H2" s="12"/>
      <c r="I2" s="12"/>
      <c r="J2" s="12"/>
      <c r="K2" s="12"/>
      <c r="N2"/>
      <c r="O2"/>
      <c r="P2"/>
      <c r="R2"/>
      <c r="T2"/>
      <c r="U2"/>
      <c r="V2"/>
      <c r="W2"/>
      <c r="X2"/>
      <c r="Y2"/>
      <c r="Z2"/>
      <c r="AA2"/>
      <c r="AB2"/>
      <c r="AC2"/>
      <c r="AD2"/>
    </row>
    <row r="3" spans="2:30" ht="29.25" customHeight="1">
      <c r="B3" s="35" t="s">
        <v>100</v>
      </c>
      <c r="C3" s="83"/>
      <c r="D3" s="12"/>
      <c r="E3" s="83"/>
      <c r="H3"/>
      <c r="I3" s="14"/>
      <c r="J3" s="13"/>
      <c r="K3" s="14"/>
      <c r="N3"/>
      <c r="O3"/>
      <c r="P3"/>
      <c r="R3"/>
      <c r="T3"/>
      <c r="U3"/>
      <c r="V3"/>
      <c r="W3"/>
      <c r="X3"/>
      <c r="Y3"/>
      <c r="Z3"/>
      <c r="AA3"/>
      <c r="AB3"/>
      <c r="AC3"/>
      <c r="AD3"/>
    </row>
    <row r="4" spans="2:30" s="5" customFormat="1" ht="27">
      <c r="B4" s="8"/>
      <c r="C4" s="19" t="s">
        <v>56</v>
      </c>
      <c r="D4" s="19" t="s">
        <v>6</v>
      </c>
      <c r="E4" s="8" t="s">
        <v>57</v>
      </c>
      <c r="H4" s="23"/>
      <c r="I4" s="24" t="s">
        <v>56</v>
      </c>
      <c r="J4" s="24" t="s">
        <v>58</v>
      </c>
      <c r="K4" s="25" t="s">
        <v>59</v>
      </c>
      <c r="T4"/>
      <c r="U4"/>
      <c r="V4"/>
      <c r="W4"/>
      <c r="X4"/>
      <c r="Y4"/>
      <c r="Z4"/>
      <c r="AA4"/>
      <c r="AB4"/>
      <c r="AC4"/>
      <c r="AD4"/>
    </row>
    <row r="5" spans="2:30" ht="6.75" customHeight="1">
      <c r="B5" s="6"/>
      <c r="C5" s="6"/>
      <c r="D5" s="7"/>
      <c r="E5" s="9"/>
      <c r="H5" s="26"/>
      <c r="I5" s="26"/>
      <c r="J5" s="27"/>
      <c r="K5" s="28"/>
      <c r="T5"/>
      <c r="U5"/>
      <c r="V5"/>
      <c r="W5"/>
      <c r="X5"/>
      <c r="Y5"/>
      <c r="Z5"/>
      <c r="AA5"/>
      <c r="AB5"/>
      <c r="AC5"/>
      <c r="AD5"/>
    </row>
    <row r="6" spans="1:30" ht="13.5">
      <c r="A6" t="s">
        <v>60</v>
      </c>
      <c r="B6" s="105">
        <v>7</v>
      </c>
      <c r="C6" s="105">
        <v>3451</v>
      </c>
      <c r="D6" s="106">
        <v>270330</v>
      </c>
      <c r="E6" s="107">
        <v>256241</v>
      </c>
      <c r="H6" s="29">
        <f aca="true" t="shared" si="0" ref="H6:H18">B6</f>
        <v>7</v>
      </c>
      <c r="I6" s="30">
        <f aca="true" t="shared" si="1" ref="I6:I18">C6</f>
        <v>3451</v>
      </c>
      <c r="J6" s="31">
        <f aca="true" t="shared" si="2" ref="J6:J18">D6/1000</f>
        <v>270.33</v>
      </c>
      <c r="K6" s="32">
        <f aca="true" t="shared" si="3" ref="K6:K18">E6/1000</f>
        <v>256.241</v>
      </c>
      <c r="T6"/>
      <c r="U6"/>
      <c r="V6"/>
      <c r="W6"/>
      <c r="X6"/>
      <c r="Y6"/>
      <c r="Z6"/>
      <c r="AA6"/>
      <c r="AB6"/>
      <c r="AC6"/>
      <c r="AD6"/>
    </row>
    <row r="7" spans="2:30" ht="13.5">
      <c r="B7" s="105">
        <v>8</v>
      </c>
      <c r="C7" s="105">
        <v>3459</v>
      </c>
      <c r="D7" s="106">
        <v>270901</v>
      </c>
      <c r="E7" s="107">
        <v>258525</v>
      </c>
      <c r="H7" s="29">
        <f t="shared" si="0"/>
        <v>8</v>
      </c>
      <c r="I7" s="30">
        <f t="shared" si="1"/>
        <v>3459</v>
      </c>
      <c r="J7" s="31">
        <f t="shared" si="2"/>
        <v>270.901</v>
      </c>
      <c r="K7" s="32">
        <f t="shared" si="3"/>
        <v>258.525</v>
      </c>
      <c r="T7"/>
      <c r="U7"/>
      <c r="V7"/>
      <c r="W7"/>
      <c r="X7"/>
      <c r="Y7"/>
      <c r="Z7"/>
      <c r="AA7"/>
      <c r="AB7"/>
      <c r="AC7"/>
      <c r="AD7"/>
    </row>
    <row r="8" spans="2:30" ht="13.5">
      <c r="B8" s="105">
        <v>9</v>
      </c>
      <c r="C8" s="105">
        <v>3477</v>
      </c>
      <c r="D8" s="106">
        <v>272324</v>
      </c>
      <c r="E8" s="107">
        <v>258252</v>
      </c>
      <c r="H8" s="29">
        <f t="shared" si="0"/>
        <v>9</v>
      </c>
      <c r="I8" s="30">
        <f t="shared" si="1"/>
        <v>3477</v>
      </c>
      <c r="J8" s="31">
        <f t="shared" si="2"/>
        <v>272.324</v>
      </c>
      <c r="K8" s="32">
        <f t="shared" si="3"/>
        <v>258.252</v>
      </c>
      <c r="T8"/>
      <c r="U8"/>
      <c r="V8"/>
      <c r="W8"/>
      <c r="X8"/>
      <c r="Y8"/>
      <c r="Z8"/>
      <c r="AA8"/>
      <c r="AB8"/>
      <c r="AC8"/>
      <c r="AD8"/>
    </row>
    <row r="9" spans="2:30" ht="13.5">
      <c r="B9" s="105">
        <v>10</v>
      </c>
      <c r="C9" s="105">
        <v>3495</v>
      </c>
      <c r="D9" s="106">
        <v>274061</v>
      </c>
      <c r="E9" s="107">
        <v>258961</v>
      </c>
      <c r="H9" s="29">
        <f t="shared" si="0"/>
        <v>10</v>
      </c>
      <c r="I9" s="30">
        <f t="shared" si="1"/>
        <v>3495</v>
      </c>
      <c r="J9" s="31">
        <f t="shared" si="2"/>
        <v>274.061</v>
      </c>
      <c r="K9" s="32">
        <f t="shared" si="3"/>
        <v>258.961</v>
      </c>
      <c r="T9"/>
      <c r="U9"/>
      <c r="V9"/>
      <c r="W9"/>
      <c r="X9"/>
      <c r="Y9"/>
      <c r="Z9"/>
      <c r="AA9"/>
      <c r="AB9"/>
      <c r="AC9"/>
      <c r="AD9"/>
    </row>
    <row r="10" spans="2:30" ht="13.5">
      <c r="B10" s="105">
        <v>11</v>
      </c>
      <c r="C10" s="105">
        <v>3506</v>
      </c>
      <c r="D10" s="106">
        <v>275340</v>
      </c>
      <c r="E10" s="107">
        <v>260829</v>
      </c>
      <c r="G10"/>
      <c r="H10" s="29">
        <f t="shared" si="0"/>
        <v>11</v>
      </c>
      <c r="I10" s="30">
        <f t="shared" si="1"/>
        <v>3506</v>
      </c>
      <c r="J10" s="31">
        <f t="shared" si="2"/>
        <v>275.34</v>
      </c>
      <c r="K10" s="32">
        <f t="shared" si="3"/>
        <v>260.829</v>
      </c>
      <c r="T10"/>
      <c r="U10"/>
      <c r="V10"/>
      <c r="W10"/>
      <c r="X10"/>
      <c r="Y10"/>
      <c r="Z10"/>
      <c r="AA10"/>
      <c r="AB10"/>
      <c r="AC10"/>
      <c r="AD10"/>
    </row>
    <row r="11" spans="1:30" ht="13.5">
      <c r="A11"/>
      <c r="B11" s="105">
        <v>12</v>
      </c>
      <c r="C11" s="105">
        <v>3522</v>
      </c>
      <c r="D11" s="106">
        <v>276812</v>
      </c>
      <c r="E11" s="107">
        <v>263826</v>
      </c>
      <c r="H11" s="29">
        <f t="shared" si="0"/>
        <v>12</v>
      </c>
      <c r="I11" s="30">
        <f t="shared" si="1"/>
        <v>3522</v>
      </c>
      <c r="J11" s="31">
        <f t="shared" si="2"/>
        <v>276.812</v>
      </c>
      <c r="K11" s="32">
        <f t="shared" si="3"/>
        <v>263.826</v>
      </c>
      <c r="T11"/>
      <c r="U11"/>
      <c r="V11"/>
      <c r="W11"/>
      <c r="X11"/>
      <c r="Y11"/>
      <c r="Z11"/>
      <c r="AA11"/>
      <c r="AB11"/>
      <c r="AC11"/>
      <c r="AD11"/>
    </row>
    <row r="12" spans="1:30" ht="13.5">
      <c r="A12"/>
      <c r="B12" s="114">
        <v>1</v>
      </c>
      <c r="C12" s="114">
        <v>3530</v>
      </c>
      <c r="D12" s="115">
        <v>277440</v>
      </c>
      <c r="E12" s="116">
        <v>264969</v>
      </c>
      <c r="G12"/>
      <c r="H12" s="29">
        <f t="shared" si="0"/>
        <v>1</v>
      </c>
      <c r="I12" s="30">
        <f t="shared" si="1"/>
        <v>3530</v>
      </c>
      <c r="J12" s="31">
        <f t="shared" si="2"/>
        <v>277.44</v>
      </c>
      <c r="K12" s="32">
        <f t="shared" si="3"/>
        <v>264.969</v>
      </c>
      <c r="T12"/>
      <c r="U12"/>
      <c r="V12"/>
      <c r="W12"/>
      <c r="X12"/>
      <c r="Y12"/>
      <c r="Z12"/>
      <c r="AA12"/>
      <c r="AB12"/>
      <c r="AC12"/>
      <c r="AD12"/>
    </row>
    <row r="13" spans="1:30" ht="13.5">
      <c r="A13" t="s">
        <v>107</v>
      </c>
      <c r="B13" s="105">
        <v>2</v>
      </c>
      <c r="C13" s="105">
        <v>3550</v>
      </c>
      <c r="D13" s="106">
        <v>278933</v>
      </c>
      <c r="E13" s="107">
        <v>268681</v>
      </c>
      <c r="G13"/>
      <c r="H13" s="33">
        <f t="shared" si="0"/>
        <v>2</v>
      </c>
      <c r="I13" s="30">
        <f t="shared" si="1"/>
        <v>3550</v>
      </c>
      <c r="J13" s="31">
        <f t="shared" si="2"/>
        <v>278.933</v>
      </c>
      <c r="K13" s="32">
        <f t="shared" si="3"/>
        <v>268.681</v>
      </c>
      <c r="T13"/>
      <c r="U13"/>
      <c r="V13"/>
      <c r="W13"/>
      <c r="X13"/>
      <c r="Y13"/>
      <c r="Z13"/>
      <c r="AA13"/>
      <c r="AB13"/>
      <c r="AC13"/>
      <c r="AD13"/>
    </row>
    <row r="14" spans="2:11" ht="13.5">
      <c r="B14" s="105">
        <v>3</v>
      </c>
      <c r="C14" s="105">
        <v>3571</v>
      </c>
      <c r="D14" s="106">
        <v>281850</v>
      </c>
      <c r="E14" s="107">
        <v>268855</v>
      </c>
      <c r="G14"/>
      <c r="H14" s="30">
        <f t="shared" si="0"/>
        <v>3</v>
      </c>
      <c r="I14" s="30">
        <f t="shared" si="1"/>
        <v>3571</v>
      </c>
      <c r="J14" s="31">
        <f t="shared" si="2"/>
        <v>281.85</v>
      </c>
      <c r="K14" s="32">
        <f t="shared" si="3"/>
        <v>268.855</v>
      </c>
    </row>
    <row r="15" spans="2:11" ht="13.5">
      <c r="B15" s="105">
        <v>4</v>
      </c>
      <c r="C15" s="105">
        <v>3607</v>
      </c>
      <c r="D15" s="106">
        <v>284566</v>
      </c>
      <c r="E15" s="107">
        <v>270022</v>
      </c>
      <c r="G15"/>
      <c r="H15" s="30">
        <f t="shared" si="0"/>
        <v>4</v>
      </c>
      <c r="I15" s="30">
        <f t="shared" si="1"/>
        <v>3607</v>
      </c>
      <c r="J15" s="31">
        <f t="shared" si="2"/>
        <v>284.566</v>
      </c>
      <c r="K15" s="32">
        <f t="shared" si="3"/>
        <v>270.022</v>
      </c>
    </row>
    <row r="16" spans="2:11" ht="13.5">
      <c r="B16" s="105">
        <v>5</v>
      </c>
      <c r="C16" s="105">
        <v>3637</v>
      </c>
      <c r="D16" s="106">
        <v>288604</v>
      </c>
      <c r="E16" s="107">
        <v>270784</v>
      </c>
      <c r="H16" s="30">
        <f t="shared" si="0"/>
        <v>5</v>
      </c>
      <c r="I16" s="30">
        <f t="shared" si="1"/>
        <v>3637</v>
      </c>
      <c r="J16" s="31">
        <f t="shared" si="2"/>
        <v>288.604</v>
      </c>
      <c r="K16" s="32">
        <f t="shared" si="3"/>
        <v>270.784</v>
      </c>
    </row>
    <row r="17" spans="2:11" ht="13.5">
      <c r="B17" s="105">
        <v>6</v>
      </c>
      <c r="C17" s="105">
        <v>3661</v>
      </c>
      <c r="D17" s="106">
        <v>291328</v>
      </c>
      <c r="E17" s="107">
        <v>274083</v>
      </c>
      <c r="H17" s="30">
        <f t="shared" si="0"/>
        <v>6</v>
      </c>
      <c r="I17" s="30">
        <f t="shared" si="1"/>
        <v>3661</v>
      </c>
      <c r="J17" s="31">
        <f t="shared" si="2"/>
        <v>291.328</v>
      </c>
      <c r="K17" s="32">
        <f t="shared" si="3"/>
        <v>274.083</v>
      </c>
    </row>
    <row r="18" spans="2:30" ht="13.5" customHeight="1">
      <c r="B18" s="111">
        <v>7</v>
      </c>
      <c r="C18" s="111">
        <v>3676</v>
      </c>
      <c r="D18" s="112">
        <v>292913</v>
      </c>
      <c r="E18" s="113">
        <v>275890</v>
      </c>
      <c r="H18" s="29">
        <f t="shared" si="0"/>
        <v>7</v>
      </c>
      <c r="I18" s="30">
        <f t="shared" si="1"/>
        <v>3676</v>
      </c>
      <c r="J18" s="31">
        <f t="shared" si="2"/>
        <v>292.913</v>
      </c>
      <c r="K18" s="32">
        <f t="shared" si="3"/>
        <v>275.89</v>
      </c>
      <c r="T18"/>
      <c r="U18"/>
      <c r="V18"/>
      <c r="W18"/>
      <c r="X18"/>
      <c r="Y18"/>
      <c r="Z18"/>
      <c r="AA18"/>
      <c r="AB18"/>
      <c r="AC18"/>
      <c r="AD18"/>
    </row>
    <row r="19" spans="1:11" ht="13.5">
      <c r="A19"/>
      <c r="B19" s="39"/>
      <c r="C19" s="39"/>
      <c r="D19" s="40"/>
      <c r="E19" s="10"/>
      <c r="H19" s="30"/>
      <c r="I19" s="30"/>
      <c r="J19" s="31"/>
      <c r="K19" s="32"/>
    </row>
    <row r="20" spans="1:11" ht="13.5">
      <c r="A20"/>
      <c r="B20" s="39"/>
      <c r="C20" s="39"/>
      <c r="D20" s="40"/>
      <c r="E20" s="10"/>
      <c r="H20" s="30"/>
      <c r="I20" s="30"/>
      <c r="J20" s="31"/>
      <c r="K20" s="32"/>
    </row>
    <row r="21" spans="1:11" ht="13.5">
      <c r="A21"/>
      <c r="B21" s="39"/>
      <c r="C21" s="39"/>
      <c r="D21" s="40"/>
      <c r="E21" s="10"/>
      <c r="H21" s="30"/>
      <c r="I21" s="30"/>
      <c r="J21" s="31"/>
      <c r="K21" s="32"/>
    </row>
    <row r="22" spans="1:11" ht="13.5">
      <c r="A22"/>
      <c r="B22" s="39"/>
      <c r="C22" s="39"/>
      <c r="D22" s="40"/>
      <c r="E22" s="10"/>
      <c r="H22" s="30"/>
      <c r="I22" s="30"/>
      <c r="J22" s="31"/>
      <c r="K22" s="32"/>
    </row>
    <row r="23" spans="1:11" ht="13.5">
      <c r="A23"/>
      <c r="B23" s="39"/>
      <c r="C23" s="39"/>
      <c r="D23" s="40"/>
      <c r="E23" s="10"/>
      <c r="H23" s="30"/>
      <c r="I23" s="30"/>
      <c r="J23" s="31"/>
      <c r="K23" s="32"/>
    </row>
    <row r="24" spans="1:11" ht="13.5">
      <c r="A24"/>
      <c r="B24" s="37"/>
      <c r="C24" s="37"/>
      <c r="D24" s="38"/>
      <c r="E24" s="11"/>
      <c r="H24" s="41"/>
      <c r="I24" s="41"/>
      <c r="J24" s="42"/>
      <c r="K24" s="43"/>
    </row>
    <row r="25" spans="1:2" ht="13.5">
      <c r="A25"/>
      <c r="B25" s="4" t="s">
        <v>61</v>
      </c>
    </row>
    <row r="26" spans="1:2" ht="13.5">
      <c r="A26"/>
      <c r="B26" s="4" t="s">
        <v>62</v>
      </c>
    </row>
    <row r="27" spans="1:14" ht="13.5">
      <c r="A27"/>
      <c r="N27" s="4" t="s">
        <v>61</v>
      </c>
    </row>
    <row r="28" ht="13.5">
      <c r="N28" s="4" t="s">
        <v>63</v>
      </c>
    </row>
    <row r="29" ht="13.5">
      <c r="N29" s="4" t="s">
        <v>64</v>
      </c>
    </row>
    <row r="31" ht="13.5">
      <c r="B31"/>
    </row>
    <row r="32" ht="13.5">
      <c r="B32"/>
    </row>
    <row r="33" ht="13.5">
      <c r="B33"/>
    </row>
    <row r="42" ht="13.5" customHeight="1"/>
    <row r="50" spans="1:7" ht="27">
      <c r="A50" s="94" t="s">
        <v>110</v>
      </c>
      <c r="B50" t="s">
        <v>65</v>
      </c>
      <c r="C50" s="95" t="s">
        <v>66</v>
      </c>
      <c r="D50" s="36" t="s">
        <v>67</v>
      </c>
      <c r="E50" s="36" t="s">
        <v>5</v>
      </c>
      <c r="F50" s="21" t="s">
        <v>68</v>
      </c>
      <c r="G50" s="20" t="s">
        <v>105</v>
      </c>
    </row>
    <row r="51" spans="2:7" ht="13.5">
      <c r="B51" t="s">
        <v>8</v>
      </c>
      <c r="C51" s="121">
        <f>SUM(D51:E51)</f>
        <v>25940</v>
      </c>
      <c r="D51" s="90">
        <v>24275</v>
      </c>
      <c r="E51" s="90">
        <v>1665</v>
      </c>
      <c r="F51" s="44">
        <f>C51/G51*100</f>
        <v>2414.925992852043</v>
      </c>
      <c r="G51" s="109">
        <v>1074.153</v>
      </c>
    </row>
    <row r="52" spans="2:8" ht="13.5">
      <c r="B52" t="s">
        <v>9</v>
      </c>
      <c r="C52" s="121">
        <f aca="true" t="shared" si="4" ref="C52:C97">SUM(D52:E52)</f>
        <v>3103</v>
      </c>
      <c r="D52" s="90">
        <v>2466</v>
      </c>
      <c r="E52" s="90">
        <v>637</v>
      </c>
      <c r="F52" s="44">
        <f aca="true" t="shared" si="5" ref="F52:F97">C52/G52*100</f>
        <v>1045.5239244042064</v>
      </c>
      <c r="G52" s="109">
        <v>296.789</v>
      </c>
      <c r="H52" s="110"/>
    </row>
    <row r="53" spans="2:8" ht="13.5">
      <c r="B53" t="s">
        <v>10</v>
      </c>
      <c r="C53" s="121">
        <f t="shared" si="4"/>
        <v>2672</v>
      </c>
      <c r="D53" s="90">
        <v>2293</v>
      </c>
      <c r="E53" s="90">
        <v>379</v>
      </c>
      <c r="F53" s="44">
        <f t="shared" si="5"/>
        <v>853.0663457025823</v>
      </c>
      <c r="G53" s="109">
        <v>313.223</v>
      </c>
      <c r="H53" s="110"/>
    </row>
    <row r="54" spans="2:8" ht="13.5">
      <c r="B54" t="s">
        <v>11</v>
      </c>
      <c r="C54" s="121">
        <f t="shared" si="4"/>
        <v>2907</v>
      </c>
      <c r="D54" s="90">
        <v>2445</v>
      </c>
      <c r="E54" s="90">
        <v>462</v>
      </c>
      <c r="F54" s="44">
        <f t="shared" si="5"/>
        <v>686.5685741952244</v>
      </c>
      <c r="G54" s="109">
        <v>423.41</v>
      </c>
      <c r="H54" s="110"/>
    </row>
    <row r="55" spans="2:8" ht="13.5">
      <c r="B55" t="s">
        <v>12</v>
      </c>
      <c r="C55" s="121">
        <f t="shared" si="4"/>
        <v>2455</v>
      </c>
      <c r="D55" s="90">
        <v>2309</v>
      </c>
      <c r="E55" s="90">
        <v>146</v>
      </c>
      <c r="F55" s="44">
        <f t="shared" si="5"/>
        <v>853.3668886695123</v>
      </c>
      <c r="G55" s="109">
        <v>287.684</v>
      </c>
      <c r="H55" s="110"/>
    </row>
    <row r="56" spans="2:8" ht="13.5">
      <c r="B56" t="s">
        <v>13</v>
      </c>
      <c r="C56" s="121">
        <f t="shared" si="4"/>
        <v>1751</v>
      </c>
      <c r="D56" s="90">
        <v>1523</v>
      </c>
      <c r="E56" s="90">
        <v>228</v>
      </c>
      <c r="F56" s="44">
        <f t="shared" si="5"/>
        <v>600.1076149577937</v>
      </c>
      <c r="G56" s="109">
        <v>291.781</v>
      </c>
      <c r="H56" s="110"/>
    </row>
    <row r="57" spans="2:8" ht="13.5" customHeight="1">
      <c r="B57" t="s">
        <v>14</v>
      </c>
      <c r="C57" s="121">
        <f t="shared" si="4"/>
        <v>3596</v>
      </c>
      <c r="D57" s="90">
        <v>3344</v>
      </c>
      <c r="E57" s="90">
        <v>252</v>
      </c>
      <c r="F57" s="44">
        <f t="shared" si="5"/>
        <v>812.1983335930742</v>
      </c>
      <c r="G57" s="109">
        <v>442.749</v>
      </c>
      <c r="H57" s="110"/>
    </row>
    <row r="58" spans="2:8" ht="13.5">
      <c r="B58" t="s">
        <v>15</v>
      </c>
      <c r="C58" s="121">
        <f t="shared" si="4"/>
        <v>4959</v>
      </c>
      <c r="D58" s="90">
        <v>4659</v>
      </c>
      <c r="E58" s="90">
        <v>300</v>
      </c>
      <c r="F58" s="44">
        <f t="shared" si="5"/>
        <v>968.2275324939035</v>
      </c>
      <c r="G58" s="109">
        <v>512.173</v>
      </c>
      <c r="H58" s="110"/>
    </row>
    <row r="59" spans="2:8" ht="13.5">
      <c r="B59" t="s">
        <v>16</v>
      </c>
      <c r="C59" s="121">
        <f t="shared" si="4"/>
        <v>3861</v>
      </c>
      <c r="D59" s="90">
        <v>3697</v>
      </c>
      <c r="E59" s="90">
        <v>164</v>
      </c>
      <c r="F59" s="44">
        <f t="shared" si="5"/>
        <v>1085.727783495588</v>
      </c>
      <c r="G59" s="109">
        <v>355.614</v>
      </c>
      <c r="H59" s="110"/>
    </row>
    <row r="60" spans="2:8" ht="13.5">
      <c r="B60" t="s">
        <v>17</v>
      </c>
      <c r="C60" s="121">
        <f t="shared" si="4"/>
        <v>4052</v>
      </c>
      <c r="D60" s="90">
        <v>3935</v>
      </c>
      <c r="E60" s="90">
        <v>117</v>
      </c>
      <c r="F60" s="44">
        <f t="shared" si="5"/>
        <v>1068.0865645675726</v>
      </c>
      <c r="G60" s="109">
        <v>379.37</v>
      </c>
      <c r="H60" s="110"/>
    </row>
    <row r="61" spans="2:8" ht="13.5">
      <c r="B61" t="s">
        <v>18</v>
      </c>
      <c r="C61" s="121">
        <f t="shared" si="4"/>
        <v>10747</v>
      </c>
      <c r="D61" s="90">
        <v>10648</v>
      </c>
      <c r="E61" s="90">
        <v>99</v>
      </c>
      <c r="F61" s="44">
        <f t="shared" si="5"/>
        <v>1137.6796712405333</v>
      </c>
      <c r="G61" s="109">
        <v>944.642</v>
      </c>
      <c r="H61" s="110"/>
    </row>
    <row r="62" spans="2:8" ht="13.5">
      <c r="B62" t="s">
        <v>19</v>
      </c>
      <c r="C62" s="121">
        <f t="shared" si="4"/>
        <v>9443</v>
      </c>
      <c r="D62" s="90">
        <v>9110</v>
      </c>
      <c r="E62" s="90">
        <v>333</v>
      </c>
      <c r="F62" s="44">
        <f t="shared" si="5"/>
        <v>1064.913125508182</v>
      </c>
      <c r="G62" s="109">
        <v>886.739</v>
      </c>
      <c r="H62" s="110"/>
    </row>
    <row r="63" spans="2:8" ht="13.5">
      <c r="B63" t="s">
        <v>20</v>
      </c>
      <c r="C63" s="121">
        <f t="shared" si="4"/>
        <v>14896</v>
      </c>
      <c r="D63" s="90">
        <v>14595</v>
      </c>
      <c r="E63" s="90">
        <v>301</v>
      </c>
      <c r="F63" s="44">
        <f t="shared" si="5"/>
        <v>742.7988997640357</v>
      </c>
      <c r="G63" s="109">
        <v>2005.388</v>
      </c>
      <c r="H63" s="110"/>
    </row>
    <row r="64" spans="2:8" ht="13.5">
      <c r="B64" t="s">
        <v>21</v>
      </c>
      <c r="C64" s="121">
        <f t="shared" si="4"/>
        <v>9193</v>
      </c>
      <c r="D64" s="90">
        <v>8957</v>
      </c>
      <c r="E64" s="90">
        <v>236</v>
      </c>
      <c r="F64" s="44">
        <f t="shared" si="5"/>
        <v>742.7774527896371</v>
      </c>
      <c r="G64" s="109">
        <v>1237.652</v>
      </c>
      <c r="H64" s="110"/>
    </row>
    <row r="65" spans="2:8" ht="13.5">
      <c r="B65" t="s">
        <v>22</v>
      </c>
      <c r="C65" s="121">
        <f t="shared" si="4"/>
        <v>4166</v>
      </c>
      <c r="D65" s="90">
        <v>4098</v>
      </c>
      <c r="E65" s="90">
        <v>68</v>
      </c>
      <c r="F65" s="44">
        <f t="shared" si="5"/>
        <v>768.768015117013</v>
      </c>
      <c r="G65" s="109">
        <v>541.906</v>
      </c>
      <c r="H65" s="110"/>
    </row>
    <row r="66" spans="2:8" ht="13.5">
      <c r="B66" t="s">
        <v>23</v>
      </c>
      <c r="C66" s="121">
        <f t="shared" si="4"/>
        <v>5386</v>
      </c>
      <c r="D66" s="90">
        <v>5089</v>
      </c>
      <c r="E66" s="90">
        <v>297</v>
      </c>
      <c r="F66" s="44">
        <f t="shared" si="5"/>
        <v>2239.9294667587146</v>
      </c>
      <c r="G66" s="109">
        <v>240.454</v>
      </c>
      <c r="H66" s="110"/>
    </row>
    <row r="67" spans="2:8" ht="13.5">
      <c r="B67" t="s">
        <v>24</v>
      </c>
      <c r="C67" s="121">
        <f t="shared" si="4"/>
        <v>4804</v>
      </c>
      <c r="D67" s="90">
        <v>4569</v>
      </c>
      <c r="E67" s="90">
        <v>235</v>
      </c>
      <c r="F67" s="44">
        <f t="shared" si="5"/>
        <v>2112.0939802683642</v>
      </c>
      <c r="G67" s="109">
        <v>227.452</v>
      </c>
      <c r="H67" s="110"/>
    </row>
    <row r="68" spans="2:8" ht="13.5">
      <c r="B68" t="s">
        <v>25</v>
      </c>
      <c r="C68" s="121">
        <f t="shared" si="4"/>
        <v>2592</v>
      </c>
      <c r="D68" s="90">
        <v>2306</v>
      </c>
      <c r="E68" s="90">
        <v>286</v>
      </c>
      <c r="F68" s="44">
        <f t="shared" si="5"/>
        <v>1482.227000320234</v>
      </c>
      <c r="G68" s="109">
        <v>174.872</v>
      </c>
      <c r="H68" s="110"/>
    </row>
    <row r="69" spans="2:8" ht="13.5">
      <c r="B69" t="s">
        <v>26</v>
      </c>
      <c r="C69" s="121">
        <f t="shared" si="4"/>
        <v>2160</v>
      </c>
      <c r="D69" s="90">
        <v>2006</v>
      </c>
      <c r="E69" s="90">
        <v>154</v>
      </c>
      <c r="F69" s="44">
        <f t="shared" si="5"/>
        <v>1212.760940114314</v>
      </c>
      <c r="G69" s="109">
        <v>178.106</v>
      </c>
      <c r="H69" s="110"/>
    </row>
    <row r="70" spans="2:8" ht="13.5">
      <c r="B70" t="s">
        <v>27</v>
      </c>
      <c r="C70" s="121">
        <f t="shared" si="4"/>
        <v>3402</v>
      </c>
      <c r="D70" s="90">
        <v>3039</v>
      </c>
      <c r="E70" s="90">
        <v>363</v>
      </c>
      <c r="F70" s="44">
        <f t="shared" si="5"/>
        <v>698.2787285662092</v>
      </c>
      <c r="G70" s="109">
        <v>487.198</v>
      </c>
      <c r="H70" s="110"/>
    </row>
    <row r="71" spans="2:8" ht="13.5">
      <c r="B71" t="s">
        <v>28</v>
      </c>
      <c r="C71" s="121">
        <f t="shared" si="4"/>
        <v>3142</v>
      </c>
      <c r="D71" s="90">
        <v>2718</v>
      </c>
      <c r="E71" s="90">
        <v>424</v>
      </c>
      <c r="F71" s="44">
        <f t="shared" si="5"/>
        <v>792.4917585397166</v>
      </c>
      <c r="G71" s="109">
        <v>396.471</v>
      </c>
      <c r="H71" s="110"/>
    </row>
    <row r="72" spans="2:8" ht="13.5">
      <c r="B72" t="s">
        <v>29</v>
      </c>
      <c r="C72" s="121">
        <f t="shared" si="4"/>
        <v>7995</v>
      </c>
      <c r="D72" s="90">
        <v>7790</v>
      </c>
      <c r="E72" s="90">
        <v>205</v>
      </c>
      <c r="F72" s="44">
        <f t="shared" si="5"/>
        <v>1158.0008516629152</v>
      </c>
      <c r="G72" s="109">
        <v>690.414</v>
      </c>
      <c r="H72" s="110"/>
    </row>
    <row r="73" spans="2:8" ht="13.5">
      <c r="B73" t="s">
        <v>30</v>
      </c>
      <c r="C73" s="121">
        <f t="shared" si="4"/>
        <v>11899</v>
      </c>
      <c r="D73" s="90">
        <v>11340</v>
      </c>
      <c r="E73" s="90">
        <v>559</v>
      </c>
      <c r="F73" s="44">
        <f t="shared" si="5"/>
        <v>1111.2906343948139</v>
      </c>
      <c r="G73" s="109">
        <v>1070.737</v>
      </c>
      <c r="H73" s="110"/>
    </row>
    <row r="74" spans="2:8" ht="13.5">
      <c r="B74" t="s">
        <v>31</v>
      </c>
      <c r="C74" s="121">
        <f t="shared" si="4"/>
        <v>4261</v>
      </c>
      <c r="D74" s="90">
        <v>3903</v>
      </c>
      <c r="E74" s="90">
        <v>358</v>
      </c>
      <c r="F74" s="44">
        <f t="shared" si="5"/>
        <v>1175.0787338602481</v>
      </c>
      <c r="G74" s="109">
        <v>362.614</v>
      </c>
      <c r="H74" s="110"/>
    </row>
    <row r="75" spans="2:8" ht="13.5">
      <c r="B75" t="s">
        <v>32</v>
      </c>
      <c r="C75" s="121">
        <f t="shared" si="4"/>
        <v>1840</v>
      </c>
      <c r="D75" s="90">
        <v>1810</v>
      </c>
      <c r="E75" s="90">
        <v>30</v>
      </c>
      <c r="F75" s="44">
        <f t="shared" si="5"/>
        <v>823.4688625836336</v>
      </c>
      <c r="G75" s="109">
        <v>223.445</v>
      </c>
      <c r="H75" s="110"/>
    </row>
    <row r="76" spans="2:8" ht="13.5">
      <c r="B76" t="s">
        <v>33</v>
      </c>
      <c r="C76" s="121">
        <f t="shared" si="4"/>
        <v>5269</v>
      </c>
      <c r="D76" s="90">
        <v>5167</v>
      </c>
      <c r="E76" s="90">
        <v>102</v>
      </c>
      <c r="F76" s="44">
        <f t="shared" si="5"/>
        <v>1099.7382668842906</v>
      </c>
      <c r="G76" s="109">
        <v>479.114</v>
      </c>
      <c r="H76" s="110"/>
    </row>
    <row r="77" spans="2:8" ht="13.5">
      <c r="B77" t="s">
        <v>34</v>
      </c>
      <c r="C77" s="121">
        <f t="shared" si="4"/>
        <v>17464</v>
      </c>
      <c r="D77" s="90">
        <v>17276</v>
      </c>
      <c r="E77" s="90">
        <v>188</v>
      </c>
      <c r="F77" s="44">
        <f t="shared" si="5"/>
        <v>1263.5789150759783</v>
      </c>
      <c r="G77" s="109">
        <v>1382.106</v>
      </c>
      <c r="H77" s="110"/>
    </row>
    <row r="78" spans="2:8" ht="13.5">
      <c r="B78" t="s">
        <v>35</v>
      </c>
      <c r="C78" s="121">
        <f t="shared" si="4"/>
        <v>13346</v>
      </c>
      <c r="D78" s="90">
        <v>12606</v>
      </c>
      <c r="E78" s="90">
        <v>740</v>
      </c>
      <c r="F78" s="44">
        <f t="shared" si="5"/>
        <v>1363.6679459355626</v>
      </c>
      <c r="G78" s="109">
        <v>978.684</v>
      </c>
      <c r="H78" s="110"/>
    </row>
    <row r="79" spans="2:8" ht="13.5">
      <c r="B79" t="s">
        <v>36</v>
      </c>
      <c r="C79" s="121">
        <f t="shared" si="4"/>
        <v>2124</v>
      </c>
      <c r="D79" s="90">
        <v>2083</v>
      </c>
      <c r="E79" s="90">
        <v>41</v>
      </c>
      <c r="F79" s="44">
        <f t="shared" si="5"/>
        <v>851.7190770637345</v>
      </c>
      <c r="G79" s="109">
        <v>249.378</v>
      </c>
      <c r="H79" s="110"/>
    </row>
    <row r="80" spans="2:8" ht="13.5">
      <c r="B80" t="s">
        <v>37</v>
      </c>
      <c r="C80" s="121">
        <f t="shared" si="4"/>
        <v>2728</v>
      </c>
      <c r="D80" s="90">
        <v>2382</v>
      </c>
      <c r="E80" s="90">
        <v>346</v>
      </c>
      <c r="F80" s="44">
        <f t="shared" si="5"/>
        <v>1175.8417958311063</v>
      </c>
      <c r="G80" s="109">
        <v>232.004</v>
      </c>
      <c r="H80" s="110"/>
    </row>
    <row r="81" spans="2:8" ht="13.5">
      <c r="B81" t="s">
        <v>38</v>
      </c>
      <c r="C81" s="121">
        <f t="shared" si="4"/>
        <v>1704</v>
      </c>
      <c r="D81" s="90">
        <v>1468</v>
      </c>
      <c r="E81" s="90">
        <v>236</v>
      </c>
      <c r="F81" s="44">
        <f t="shared" si="5"/>
        <v>1231.2761483601048</v>
      </c>
      <c r="G81" s="109">
        <v>138.393</v>
      </c>
      <c r="H81" s="110"/>
    </row>
    <row r="82" spans="2:8" ht="13.5">
      <c r="B82" t="s">
        <v>39</v>
      </c>
      <c r="C82" s="121">
        <f t="shared" si="4"/>
        <v>2202</v>
      </c>
      <c r="D82" s="90">
        <v>1874</v>
      </c>
      <c r="E82" s="90">
        <v>328</v>
      </c>
      <c r="F82" s="44">
        <f t="shared" si="5"/>
        <v>1137.0090774839155</v>
      </c>
      <c r="G82" s="109">
        <v>193.666</v>
      </c>
      <c r="H82" s="110"/>
    </row>
    <row r="83" spans="2:8" ht="13.5">
      <c r="B83" t="s">
        <v>40</v>
      </c>
      <c r="C83" s="121">
        <f t="shared" si="4"/>
        <v>5374</v>
      </c>
      <c r="D83" s="90">
        <v>4765</v>
      </c>
      <c r="E83" s="90">
        <v>609</v>
      </c>
      <c r="F83" s="44">
        <f t="shared" si="5"/>
        <v>1326.7235803267681</v>
      </c>
      <c r="G83" s="109">
        <v>405.058</v>
      </c>
      <c r="H83" s="110"/>
    </row>
    <row r="84" spans="2:8" ht="13.5">
      <c r="B84" t="s">
        <v>41</v>
      </c>
      <c r="C84" s="121">
        <f t="shared" si="4"/>
        <v>10697</v>
      </c>
      <c r="D84" s="90">
        <v>9691</v>
      </c>
      <c r="E84" s="90">
        <v>1006</v>
      </c>
      <c r="F84" s="44">
        <f t="shared" si="5"/>
        <v>1948.980688747948</v>
      </c>
      <c r="G84" s="109">
        <v>548.851</v>
      </c>
      <c r="H84" s="110"/>
    </row>
    <row r="85" spans="2:8" ht="13.5">
      <c r="B85" t="s">
        <v>42</v>
      </c>
      <c r="C85" s="121">
        <f t="shared" si="4"/>
        <v>9908</v>
      </c>
      <c r="D85" s="90">
        <v>9433</v>
      </c>
      <c r="E85" s="90">
        <v>475</v>
      </c>
      <c r="F85" s="44">
        <f t="shared" si="5"/>
        <v>2841.9814703267075</v>
      </c>
      <c r="G85" s="109">
        <v>348.63</v>
      </c>
      <c r="H85" s="110"/>
    </row>
    <row r="86" spans="2:8" ht="13.5">
      <c r="B86" t="s">
        <v>43</v>
      </c>
      <c r="C86" s="121">
        <f t="shared" si="4"/>
        <v>5304</v>
      </c>
      <c r="D86" s="90">
        <v>4673</v>
      </c>
      <c r="E86" s="90">
        <v>631</v>
      </c>
      <c r="F86" s="44">
        <f t="shared" si="5"/>
        <v>2868.0657319137204</v>
      </c>
      <c r="G86" s="109">
        <v>184.933</v>
      </c>
      <c r="H86" s="110"/>
    </row>
    <row r="87" spans="2:8" ht="13.5">
      <c r="B87" t="s">
        <v>44</v>
      </c>
      <c r="C87" s="121">
        <f t="shared" si="4"/>
        <v>3164</v>
      </c>
      <c r="D87" s="90">
        <v>2383</v>
      </c>
      <c r="E87" s="90">
        <v>781</v>
      </c>
      <c r="F87" s="44">
        <f t="shared" si="5"/>
        <v>1439.0321553645335</v>
      </c>
      <c r="G87" s="109">
        <v>219.87</v>
      </c>
      <c r="H87" s="110"/>
    </row>
    <row r="88" spans="2:8" ht="13.5">
      <c r="B88" t="s">
        <v>45</v>
      </c>
      <c r="C88" s="121">
        <f t="shared" si="4"/>
        <v>6656</v>
      </c>
      <c r="D88" s="90">
        <v>5451</v>
      </c>
      <c r="E88" s="90">
        <v>1205</v>
      </c>
      <c r="F88" s="44">
        <f t="shared" si="5"/>
        <v>2030.0357452207543</v>
      </c>
      <c r="G88" s="109">
        <v>327.876</v>
      </c>
      <c r="H88" s="110"/>
    </row>
    <row r="89" spans="2:8" ht="13.5">
      <c r="B89" t="s">
        <v>46</v>
      </c>
      <c r="C89" s="121">
        <f t="shared" si="4"/>
        <v>7584</v>
      </c>
      <c r="D89" s="90">
        <v>7503</v>
      </c>
      <c r="E89" s="90">
        <v>81</v>
      </c>
      <c r="F89" s="44">
        <f t="shared" si="5"/>
        <v>3872.489698380846</v>
      </c>
      <c r="G89" s="109">
        <v>195.843</v>
      </c>
      <c r="H89" s="110"/>
    </row>
    <row r="90" spans="2:8" ht="13.5">
      <c r="B90" t="s">
        <v>47</v>
      </c>
      <c r="C90" s="121">
        <f t="shared" si="4"/>
        <v>23654</v>
      </c>
      <c r="D90" s="90">
        <v>21662</v>
      </c>
      <c r="E90" s="90">
        <v>1992</v>
      </c>
      <c r="F90" s="44">
        <f t="shared" si="5"/>
        <v>2626.7687435174757</v>
      </c>
      <c r="G90" s="109">
        <v>900.498</v>
      </c>
      <c r="H90" s="110"/>
    </row>
    <row r="91" spans="2:8" ht="13.5">
      <c r="B91" t="s">
        <v>48</v>
      </c>
      <c r="C91" s="121">
        <f t="shared" si="4"/>
        <v>4565</v>
      </c>
      <c r="D91" s="90">
        <v>3856</v>
      </c>
      <c r="E91" s="90">
        <v>709</v>
      </c>
      <c r="F91" s="44">
        <f t="shared" si="5"/>
        <v>2491.0915510250857</v>
      </c>
      <c r="G91" s="109">
        <v>183.253</v>
      </c>
      <c r="H91" s="110"/>
    </row>
    <row r="92" spans="2:8" ht="13.5">
      <c r="B92" t="s">
        <v>49</v>
      </c>
      <c r="C92" s="121">
        <f t="shared" si="4"/>
        <v>7615</v>
      </c>
      <c r="D92" s="90">
        <v>6596</v>
      </c>
      <c r="E92" s="90">
        <v>1019</v>
      </c>
      <c r="F92" s="44">
        <f t="shared" si="5"/>
        <v>2351.266565390838</v>
      </c>
      <c r="G92" s="109">
        <v>323.868</v>
      </c>
      <c r="H92" s="110"/>
    </row>
    <row r="93" spans="2:8" ht="13.5">
      <c r="B93" t="s">
        <v>50</v>
      </c>
      <c r="C93" s="121">
        <f t="shared" si="4"/>
        <v>12122</v>
      </c>
      <c r="D93" s="90">
        <v>10536</v>
      </c>
      <c r="E93" s="90">
        <v>1586</v>
      </c>
      <c r="F93" s="44">
        <f t="shared" si="5"/>
        <v>2984.3617670809285</v>
      </c>
      <c r="G93" s="109">
        <v>406.184</v>
      </c>
      <c r="H93" s="110"/>
    </row>
    <row r="94" spans="2:8" ht="13.5">
      <c r="B94" t="s">
        <v>51</v>
      </c>
      <c r="C94" s="121">
        <f t="shared" si="4"/>
        <v>3565</v>
      </c>
      <c r="D94" s="90">
        <v>2934</v>
      </c>
      <c r="E94" s="90">
        <v>631</v>
      </c>
      <c r="F94" s="44">
        <f t="shared" si="5"/>
        <v>1306.6696966253835</v>
      </c>
      <c r="G94" s="109">
        <v>272.831</v>
      </c>
      <c r="H94" s="110"/>
    </row>
    <row r="95" spans="2:8" ht="13.5">
      <c r="B95" t="s">
        <v>52</v>
      </c>
      <c r="C95" s="121">
        <f t="shared" si="4"/>
        <v>4566</v>
      </c>
      <c r="D95" s="90">
        <v>3661</v>
      </c>
      <c r="E95" s="90">
        <v>905</v>
      </c>
      <c r="F95" s="44">
        <f t="shared" si="5"/>
        <v>1837.9126850592108</v>
      </c>
      <c r="G95" s="109">
        <v>248.434</v>
      </c>
      <c r="H95" s="110"/>
    </row>
    <row r="96" spans="2:8" ht="13.5">
      <c r="B96" t="s">
        <v>53</v>
      </c>
      <c r="C96" s="121">
        <f t="shared" si="4"/>
        <v>11477</v>
      </c>
      <c r="D96" s="90">
        <v>9711</v>
      </c>
      <c r="E96" s="90">
        <v>1766</v>
      </c>
      <c r="F96" s="44">
        <f t="shared" si="5"/>
        <v>2791.479384351954</v>
      </c>
      <c r="G96" s="109">
        <v>411.144</v>
      </c>
      <c r="H96" s="110"/>
    </row>
    <row r="97" spans="2:8" ht="13.5">
      <c r="B97" t="s">
        <v>54</v>
      </c>
      <c r="C97" s="121">
        <f t="shared" si="4"/>
        <v>4587</v>
      </c>
      <c r="D97" s="91">
        <v>4278</v>
      </c>
      <c r="E97" s="91">
        <v>309</v>
      </c>
      <c r="F97" s="44">
        <f t="shared" si="5"/>
        <v>2378.248899534927</v>
      </c>
      <c r="G97" s="109">
        <v>192.873</v>
      </c>
      <c r="H97" s="110"/>
    </row>
    <row r="98" spans="2:7" ht="13.5">
      <c r="B98" t="s">
        <v>7</v>
      </c>
      <c r="C98">
        <f>SUM(C51:C97)</f>
        <v>316897</v>
      </c>
      <c r="D98" s="122">
        <f>SUM(D51:D97)</f>
        <v>292913</v>
      </c>
      <c r="E98" s="122">
        <f>SUM(E51:E97)</f>
        <v>23984</v>
      </c>
      <c r="F98" s="44">
        <f>SUM(F51:F97)/47</f>
        <v>1507.8361120408902</v>
      </c>
      <c r="G98" s="109">
        <v>22868.527</v>
      </c>
    </row>
    <row r="99" ht="13.5">
      <c r="F99" s="34"/>
    </row>
  </sheetData>
  <printOptions horizontalCentered="1"/>
  <pageMargins left="1.141732283464567" right="1.220472440944882" top="0.31496062992125984" bottom="0.22" header="0.2755905511811024" footer="0.2362204724409449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3"/>
  <sheetViews>
    <sheetView workbookViewId="0" topLeftCell="A1">
      <selection activeCell="G53" sqref="G53"/>
    </sheetView>
  </sheetViews>
  <sheetFormatPr defaultColWidth="8.796875" defaultRowHeight="14.25"/>
  <cols>
    <col min="1" max="6" width="8.59765625" style="0" customWidth="1"/>
    <col min="7" max="7" width="18.8984375" style="0" customWidth="1"/>
    <col min="8" max="8" width="8.59765625" style="0" customWidth="1"/>
    <col min="9" max="11" width="9.09765625" style="0" customWidth="1"/>
    <col min="12" max="12" width="11.59765625" style="0" customWidth="1"/>
  </cols>
  <sheetData>
    <row r="2" spans="8:12" ht="27.75" customHeight="1">
      <c r="H2" s="85" t="s">
        <v>0</v>
      </c>
      <c r="I2" s="86" t="s">
        <v>1</v>
      </c>
      <c r="J2" s="87"/>
      <c r="K2" s="88"/>
      <c r="L2" s="92" t="s">
        <v>2</v>
      </c>
    </row>
    <row r="3" spans="8:12" ht="18" customHeight="1">
      <c r="H3" s="84"/>
      <c r="I3" s="84" t="s">
        <v>3</v>
      </c>
      <c r="J3" s="96" t="s">
        <v>4</v>
      </c>
      <c r="K3" s="98" t="s">
        <v>5</v>
      </c>
      <c r="L3" s="93" t="s">
        <v>6</v>
      </c>
    </row>
    <row r="4" spans="8:12" ht="18" customHeight="1">
      <c r="H4" s="15" t="s">
        <v>7</v>
      </c>
      <c r="I4" s="89">
        <f>SUM(I5:I51)</f>
        <v>316897</v>
      </c>
      <c r="J4" s="97">
        <f>SUM(J5:J51)</f>
        <v>292913</v>
      </c>
      <c r="K4" s="99">
        <f>SUM(K5:K51)</f>
        <v>23984</v>
      </c>
      <c r="L4" s="117">
        <f>SUM(L5:L51)/47</f>
        <v>1507.8361120408902</v>
      </c>
    </row>
    <row r="5" spans="8:12" ht="18" customHeight="1">
      <c r="H5" s="16" t="s">
        <v>8</v>
      </c>
      <c r="I5" s="90">
        <f>データ!C51</f>
        <v>25940</v>
      </c>
      <c r="J5" s="100">
        <f>データ!D51</f>
        <v>24275</v>
      </c>
      <c r="K5" s="100">
        <f>データ!E51</f>
        <v>1665</v>
      </c>
      <c r="L5" s="118">
        <f>データ!F51</f>
        <v>2414.925992852043</v>
      </c>
    </row>
    <row r="6" spans="8:12" ht="18" customHeight="1">
      <c r="H6" s="17" t="s">
        <v>9</v>
      </c>
      <c r="I6" s="90">
        <f>データ!C52</f>
        <v>3103</v>
      </c>
      <c r="J6" s="100">
        <f>データ!D52</f>
        <v>2466</v>
      </c>
      <c r="K6" s="100">
        <f>データ!E52</f>
        <v>637</v>
      </c>
      <c r="L6" s="119">
        <f>データ!F52</f>
        <v>1045.5239244042064</v>
      </c>
    </row>
    <row r="7" spans="8:12" ht="18" customHeight="1">
      <c r="H7" s="17" t="s">
        <v>10</v>
      </c>
      <c r="I7" s="90">
        <f>データ!C53</f>
        <v>2672</v>
      </c>
      <c r="J7" s="100">
        <f>データ!D53</f>
        <v>2293</v>
      </c>
      <c r="K7" s="100">
        <f>データ!E53</f>
        <v>379</v>
      </c>
      <c r="L7" s="119">
        <f>データ!F53</f>
        <v>853.0663457025823</v>
      </c>
    </row>
    <row r="8" spans="8:12" ht="18" customHeight="1">
      <c r="H8" s="17" t="s">
        <v>11</v>
      </c>
      <c r="I8" s="90">
        <f>データ!C54</f>
        <v>2907</v>
      </c>
      <c r="J8" s="100">
        <f>データ!D54</f>
        <v>2445</v>
      </c>
      <c r="K8" s="100">
        <f>データ!E54</f>
        <v>462</v>
      </c>
      <c r="L8" s="119">
        <f>データ!F54</f>
        <v>686.5685741952244</v>
      </c>
    </row>
    <row r="9" spans="8:12" ht="18" customHeight="1">
      <c r="H9" s="17" t="s">
        <v>12</v>
      </c>
      <c r="I9" s="90">
        <f>データ!C55</f>
        <v>2455</v>
      </c>
      <c r="J9" s="100">
        <f>データ!D55</f>
        <v>2309</v>
      </c>
      <c r="K9" s="100">
        <f>データ!E55</f>
        <v>146</v>
      </c>
      <c r="L9" s="119">
        <f>データ!F55</f>
        <v>853.3668886695123</v>
      </c>
    </row>
    <row r="10" spans="8:12" ht="18" customHeight="1">
      <c r="H10" s="17" t="s">
        <v>13</v>
      </c>
      <c r="I10" s="90">
        <f>データ!C56</f>
        <v>1751</v>
      </c>
      <c r="J10" s="100">
        <f>データ!D56</f>
        <v>1523</v>
      </c>
      <c r="K10" s="100">
        <f>データ!E56</f>
        <v>228</v>
      </c>
      <c r="L10" s="119">
        <f>データ!F56</f>
        <v>600.1076149577937</v>
      </c>
    </row>
    <row r="11" spans="8:12" ht="18" customHeight="1">
      <c r="H11" s="17" t="s">
        <v>14</v>
      </c>
      <c r="I11" s="90">
        <f>データ!C57</f>
        <v>3596</v>
      </c>
      <c r="J11" s="100">
        <f>データ!D57</f>
        <v>3344</v>
      </c>
      <c r="K11" s="100">
        <f>データ!E57</f>
        <v>252</v>
      </c>
      <c r="L11" s="119">
        <f>データ!F57</f>
        <v>812.1983335930742</v>
      </c>
    </row>
    <row r="12" spans="8:12" ht="18" customHeight="1">
      <c r="H12" s="17" t="s">
        <v>15</v>
      </c>
      <c r="I12" s="90">
        <f>データ!C58</f>
        <v>4959</v>
      </c>
      <c r="J12" s="100">
        <f>データ!D58</f>
        <v>4659</v>
      </c>
      <c r="K12" s="100">
        <f>データ!E58</f>
        <v>300</v>
      </c>
      <c r="L12" s="119">
        <f>データ!F58</f>
        <v>968.2275324939035</v>
      </c>
    </row>
    <row r="13" spans="8:12" ht="18" customHeight="1">
      <c r="H13" s="17" t="s">
        <v>16</v>
      </c>
      <c r="I13" s="90">
        <f>データ!C59</f>
        <v>3861</v>
      </c>
      <c r="J13" s="100">
        <f>データ!D59</f>
        <v>3697</v>
      </c>
      <c r="K13" s="100">
        <f>データ!E59</f>
        <v>164</v>
      </c>
      <c r="L13" s="119">
        <f>データ!F59</f>
        <v>1085.727783495588</v>
      </c>
    </row>
    <row r="14" spans="8:12" ht="18" customHeight="1">
      <c r="H14" s="17" t="s">
        <v>17</v>
      </c>
      <c r="I14" s="90">
        <f>データ!C60</f>
        <v>4052</v>
      </c>
      <c r="J14" s="100">
        <f>データ!D60</f>
        <v>3935</v>
      </c>
      <c r="K14" s="100">
        <f>データ!E60</f>
        <v>117</v>
      </c>
      <c r="L14" s="119">
        <f>データ!F60</f>
        <v>1068.0865645675726</v>
      </c>
    </row>
    <row r="15" spans="8:12" ht="18" customHeight="1">
      <c r="H15" s="17" t="s">
        <v>18</v>
      </c>
      <c r="I15" s="90">
        <f>データ!C61</f>
        <v>10747</v>
      </c>
      <c r="J15" s="100">
        <f>データ!D61</f>
        <v>10648</v>
      </c>
      <c r="K15" s="100">
        <f>データ!E61</f>
        <v>99</v>
      </c>
      <c r="L15" s="119">
        <f>データ!F61</f>
        <v>1137.6796712405333</v>
      </c>
    </row>
    <row r="16" spans="8:12" ht="18" customHeight="1">
      <c r="H16" s="17" t="s">
        <v>19</v>
      </c>
      <c r="I16" s="90">
        <f>データ!C62</f>
        <v>9443</v>
      </c>
      <c r="J16" s="100">
        <f>データ!D62</f>
        <v>9110</v>
      </c>
      <c r="K16" s="100">
        <f>データ!E62</f>
        <v>333</v>
      </c>
      <c r="L16" s="119">
        <f>データ!F62</f>
        <v>1064.913125508182</v>
      </c>
    </row>
    <row r="17" spans="8:12" ht="18" customHeight="1">
      <c r="H17" s="17" t="s">
        <v>20</v>
      </c>
      <c r="I17" s="90">
        <f>データ!C63</f>
        <v>14896</v>
      </c>
      <c r="J17" s="100">
        <f>データ!D63</f>
        <v>14595</v>
      </c>
      <c r="K17" s="100">
        <f>データ!E63</f>
        <v>301</v>
      </c>
      <c r="L17" s="119">
        <f>データ!F63</f>
        <v>742.7988997640357</v>
      </c>
    </row>
    <row r="18" spans="8:12" ht="18" customHeight="1">
      <c r="H18" s="17" t="s">
        <v>21</v>
      </c>
      <c r="I18" s="90">
        <f>データ!C64</f>
        <v>9193</v>
      </c>
      <c r="J18" s="100">
        <f>データ!D64</f>
        <v>8957</v>
      </c>
      <c r="K18" s="100">
        <f>データ!E64</f>
        <v>236</v>
      </c>
      <c r="L18" s="119">
        <f>データ!F64</f>
        <v>742.7774527896371</v>
      </c>
    </row>
    <row r="19" spans="8:12" ht="18" customHeight="1">
      <c r="H19" s="17" t="s">
        <v>22</v>
      </c>
      <c r="I19" s="90">
        <f>データ!C65</f>
        <v>4166</v>
      </c>
      <c r="J19" s="100">
        <f>データ!D65</f>
        <v>4098</v>
      </c>
      <c r="K19" s="100">
        <f>データ!E65</f>
        <v>68</v>
      </c>
      <c r="L19" s="119">
        <f>データ!F65</f>
        <v>768.768015117013</v>
      </c>
    </row>
    <row r="20" spans="8:12" ht="18" customHeight="1">
      <c r="H20" s="17" t="s">
        <v>23</v>
      </c>
      <c r="I20" s="90">
        <f>データ!C66</f>
        <v>5386</v>
      </c>
      <c r="J20" s="100">
        <f>データ!D66</f>
        <v>5089</v>
      </c>
      <c r="K20" s="100">
        <f>データ!E66</f>
        <v>297</v>
      </c>
      <c r="L20" s="119">
        <f>データ!F66</f>
        <v>2239.9294667587146</v>
      </c>
    </row>
    <row r="21" spans="8:12" ht="18" customHeight="1">
      <c r="H21" s="17" t="s">
        <v>24</v>
      </c>
      <c r="I21" s="90">
        <f>データ!C67</f>
        <v>4804</v>
      </c>
      <c r="J21" s="100">
        <f>データ!D67</f>
        <v>4569</v>
      </c>
      <c r="K21" s="100">
        <f>データ!E67</f>
        <v>235</v>
      </c>
      <c r="L21" s="119">
        <f>データ!F67</f>
        <v>2112.0939802683642</v>
      </c>
    </row>
    <row r="22" spans="8:12" ht="18" customHeight="1">
      <c r="H22" s="17" t="s">
        <v>25</v>
      </c>
      <c r="I22" s="90">
        <f>データ!C68</f>
        <v>2592</v>
      </c>
      <c r="J22" s="100">
        <f>データ!D68</f>
        <v>2306</v>
      </c>
      <c r="K22" s="100">
        <f>データ!E68</f>
        <v>286</v>
      </c>
      <c r="L22" s="119">
        <f>データ!F68</f>
        <v>1482.227000320234</v>
      </c>
    </row>
    <row r="23" spans="8:12" ht="18" customHeight="1">
      <c r="H23" s="17" t="s">
        <v>26</v>
      </c>
      <c r="I23" s="90">
        <f>データ!C69</f>
        <v>2160</v>
      </c>
      <c r="J23" s="100">
        <f>データ!D69</f>
        <v>2006</v>
      </c>
      <c r="K23" s="100">
        <f>データ!E69</f>
        <v>154</v>
      </c>
      <c r="L23" s="119">
        <f>データ!F69</f>
        <v>1212.760940114314</v>
      </c>
    </row>
    <row r="24" spans="8:12" ht="18" customHeight="1">
      <c r="H24" s="17" t="s">
        <v>27</v>
      </c>
      <c r="I24" s="90">
        <f>データ!C70</f>
        <v>3402</v>
      </c>
      <c r="J24" s="100">
        <f>データ!D70</f>
        <v>3039</v>
      </c>
      <c r="K24" s="100">
        <f>データ!E70</f>
        <v>363</v>
      </c>
      <c r="L24" s="119">
        <f>データ!F70</f>
        <v>698.2787285662092</v>
      </c>
    </row>
    <row r="25" spans="8:12" ht="18" customHeight="1">
      <c r="H25" s="17" t="s">
        <v>28</v>
      </c>
      <c r="I25" s="90">
        <f>データ!C71</f>
        <v>3142</v>
      </c>
      <c r="J25" s="100">
        <f>データ!D71</f>
        <v>2718</v>
      </c>
      <c r="K25" s="100">
        <f>データ!E71</f>
        <v>424</v>
      </c>
      <c r="L25" s="119">
        <f>データ!F71</f>
        <v>792.4917585397166</v>
      </c>
    </row>
    <row r="26" spans="8:12" ht="18" customHeight="1">
      <c r="H26" s="17" t="s">
        <v>29</v>
      </c>
      <c r="I26" s="90">
        <f>データ!C72</f>
        <v>7995</v>
      </c>
      <c r="J26" s="100">
        <f>データ!D72</f>
        <v>7790</v>
      </c>
      <c r="K26" s="100">
        <f>データ!E72</f>
        <v>205</v>
      </c>
      <c r="L26" s="119">
        <f>データ!F72</f>
        <v>1158.0008516629152</v>
      </c>
    </row>
    <row r="27" spans="8:12" ht="18" customHeight="1">
      <c r="H27" s="17" t="s">
        <v>30</v>
      </c>
      <c r="I27" s="90">
        <f>データ!C73</f>
        <v>11899</v>
      </c>
      <c r="J27" s="100">
        <f>データ!D73</f>
        <v>11340</v>
      </c>
      <c r="K27" s="100">
        <f>データ!E73</f>
        <v>559</v>
      </c>
      <c r="L27" s="119">
        <f>データ!F73</f>
        <v>1111.2906343948139</v>
      </c>
    </row>
    <row r="28" spans="8:12" ht="18" customHeight="1">
      <c r="H28" s="17" t="s">
        <v>31</v>
      </c>
      <c r="I28" s="90">
        <f>データ!C74</f>
        <v>4261</v>
      </c>
      <c r="J28" s="100">
        <f>データ!D74</f>
        <v>3903</v>
      </c>
      <c r="K28" s="100">
        <f>データ!E74</f>
        <v>358</v>
      </c>
      <c r="L28" s="119">
        <f>データ!F74</f>
        <v>1175.0787338602481</v>
      </c>
    </row>
    <row r="29" spans="8:12" ht="18" customHeight="1">
      <c r="H29" s="17" t="s">
        <v>32</v>
      </c>
      <c r="I29" s="90">
        <f>データ!C75</f>
        <v>1840</v>
      </c>
      <c r="J29" s="100">
        <f>データ!D75</f>
        <v>1810</v>
      </c>
      <c r="K29" s="100">
        <f>データ!E75</f>
        <v>30</v>
      </c>
      <c r="L29" s="119">
        <f>データ!F75</f>
        <v>823.4688625836336</v>
      </c>
    </row>
    <row r="30" spans="8:12" ht="18" customHeight="1">
      <c r="H30" s="17" t="s">
        <v>33</v>
      </c>
      <c r="I30" s="90">
        <f>データ!C76</f>
        <v>5269</v>
      </c>
      <c r="J30" s="100">
        <f>データ!D76</f>
        <v>5167</v>
      </c>
      <c r="K30" s="100">
        <f>データ!E76</f>
        <v>102</v>
      </c>
      <c r="L30" s="119">
        <f>データ!F76</f>
        <v>1099.7382668842906</v>
      </c>
    </row>
    <row r="31" spans="8:12" ht="18" customHeight="1">
      <c r="H31" s="17" t="s">
        <v>34</v>
      </c>
      <c r="I31" s="90">
        <f>データ!C77</f>
        <v>17464</v>
      </c>
      <c r="J31" s="100">
        <f>データ!D77</f>
        <v>17276</v>
      </c>
      <c r="K31" s="100">
        <f>データ!E77</f>
        <v>188</v>
      </c>
      <c r="L31" s="119">
        <f>データ!F77</f>
        <v>1263.5789150759783</v>
      </c>
    </row>
    <row r="32" spans="8:12" ht="18" customHeight="1">
      <c r="H32" s="17" t="s">
        <v>35</v>
      </c>
      <c r="I32" s="90">
        <f>データ!C78</f>
        <v>13346</v>
      </c>
      <c r="J32" s="100">
        <f>データ!D78</f>
        <v>12606</v>
      </c>
      <c r="K32" s="100">
        <f>データ!E78</f>
        <v>740</v>
      </c>
      <c r="L32" s="119">
        <f>データ!F78</f>
        <v>1363.6679459355626</v>
      </c>
    </row>
    <row r="33" spans="8:12" ht="18" customHeight="1">
      <c r="H33" s="17" t="s">
        <v>36</v>
      </c>
      <c r="I33" s="90">
        <f>データ!C79</f>
        <v>2124</v>
      </c>
      <c r="J33" s="100">
        <f>データ!D79</f>
        <v>2083</v>
      </c>
      <c r="K33" s="100">
        <f>データ!E79</f>
        <v>41</v>
      </c>
      <c r="L33" s="119">
        <f>データ!F79</f>
        <v>851.7190770637345</v>
      </c>
    </row>
    <row r="34" spans="8:12" ht="18" customHeight="1">
      <c r="H34" s="17" t="s">
        <v>37</v>
      </c>
      <c r="I34" s="90">
        <f>データ!C80</f>
        <v>2728</v>
      </c>
      <c r="J34" s="100">
        <f>データ!D80</f>
        <v>2382</v>
      </c>
      <c r="K34" s="100">
        <f>データ!E80</f>
        <v>346</v>
      </c>
      <c r="L34" s="119">
        <f>データ!F80</f>
        <v>1175.8417958311063</v>
      </c>
    </row>
    <row r="35" spans="8:12" ht="18" customHeight="1">
      <c r="H35" s="17" t="s">
        <v>38</v>
      </c>
      <c r="I35" s="90">
        <f>データ!C81</f>
        <v>1704</v>
      </c>
      <c r="J35" s="100">
        <f>データ!D81</f>
        <v>1468</v>
      </c>
      <c r="K35" s="100">
        <f>データ!E81</f>
        <v>236</v>
      </c>
      <c r="L35" s="119">
        <f>データ!F81</f>
        <v>1231.2761483601048</v>
      </c>
    </row>
    <row r="36" spans="8:12" ht="18" customHeight="1">
      <c r="H36" s="17" t="s">
        <v>39</v>
      </c>
      <c r="I36" s="90">
        <f>データ!C82</f>
        <v>2202</v>
      </c>
      <c r="J36" s="100">
        <f>データ!D82</f>
        <v>1874</v>
      </c>
      <c r="K36" s="100">
        <f>データ!E82</f>
        <v>328</v>
      </c>
      <c r="L36" s="119">
        <f>データ!F82</f>
        <v>1137.0090774839155</v>
      </c>
    </row>
    <row r="37" spans="8:12" ht="18" customHeight="1">
      <c r="H37" s="17" t="s">
        <v>40</v>
      </c>
      <c r="I37" s="90">
        <f>データ!C83</f>
        <v>5374</v>
      </c>
      <c r="J37" s="100">
        <f>データ!D83</f>
        <v>4765</v>
      </c>
      <c r="K37" s="100">
        <f>データ!E83</f>
        <v>609</v>
      </c>
      <c r="L37" s="119">
        <f>データ!F83</f>
        <v>1326.7235803267681</v>
      </c>
    </row>
    <row r="38" spans="8:12" ht="18" customHeight="1">
      <c r="H38" s="17" t="s">
        <v>41</v>
      </c>
      <c r="I38" s="90">
        <f>データ!C84</f>
        <v>10697</v>
      </c>
      <c r="J38" s="100">
        <f>データ!D84</f>
        <v>9691</v>
      </c>
      <c r="K38" s="100">
        <f>データ!E84</f>
        <v>1006</v>
      </c>
      <c r="L38" s="119">
        <f>データ!F84</f>
        <v>1948.980688747948</v>
      </c>
    </row>
    <row r="39" spans="8:12" ht="18" customHeight="1">
      <c r="H39" s="17" t="s">
        <v>42</v>
      </c>
      <c r="I39" s="90">
        <f>データ!C85</f>
        <v>9908</v>
      </c>
      <c r="J39" s="100">
        <f>データ!D85</f>
        <v>9433</v>
      </c>
      <c r="K39" s="100">
        <f>データ!E85</f>
        <v>475</v>
      </c>
      <c r="L39" s="119">
        <f>データ!F85</f>
        <v>2841.9814703267075</v>
      </c>
    </row>
    <row r="40" spans="8:12" ht="18" customHeight="1">
      <c r="H40" s="17" t="s">
        <v>43</v>
      </c>
      <c r="I40" s="90">
        <f>データ!C86</f>
        <v>5304</v>
      </c>
      <c r="J40" s="100">
        <f>データ!D86</f>
        <v>4673</v>
      </c>
      <c r="K40" s="100">
        <f>データ!E86</f>
        <v>631</v>
      </c>
      <c r="L40" s="119">
        <f>データ!F86</f>
        <v>2868.0657319137204</v>
      </c>
    </row>
    <row r="41" spans="8:12" ht="18" customHeight="1">
      <c r="H41" s="17" t="s">
        <v>44</v>
      </c>
      <c r="I41" s="90">
        <f>データ!C87</f>
        <v>3164</v>
      </c>
      <c r="J41" s="100">
        <f>データ!D87</f>
        <v>2383</v>
      </c>
      <c r="K41" s="100">
        <f>データ!E87</f>
        <v>781</v>
      </c>
      <c r="L41" s="119">
        <f>データ!F87</f>
        <v>1439.0321553645335</v>
      </c>
    </row>
    <row r="42" spans="8:12" ht="18" customHeight="1">
      <c r="H42" s="17" t="s">
        <v>45</v>
      </c>
      <c r="I42" s="90">
        <f>データ!C88</f>
        <v>6656</v>
      </c>
      <c r="J42" s="100">
        <f>データ!D88</f>
        <v>5451</v>
      </c>
      <c r="K42" s="100">
        <f>データ!E88</f>
        <v>1205</v>
      </c>
      <c r="L42" s="119">
        <f>データ!F88</f>
        <v>2030.0357452207543</v>
      </c>
    </row>
    <row r="43" spans="8:12" ht="18" customHeight="1">
      <c r="H43" s="17" t="s">
        <v>46</v>
      </c>
      <c r="I43" s="90">
        <f>データ!C89</f>
        <v>7584</v>
      </c>
      <c r="J43" s="100">
        <f>データ!D89</f>
        <v>7503</v>
      </c>
      <c r="K43" s="100">
        <f>データ!E89</f>
        <v>81</v>
      </c>
      <c r="L43" s="119">
        <f>データ!F89</f>
        <v>3872.489698380846</v>
      </c>
    </row>
    <row r="44" spans="8:12" ht="18" customHeight="1">
      <c r="H44" s="17" t="s">
        <v>47</v>
      </c>
      <c r="I44" s="90">
        <f>データ!C90</f>
        <v>23654</v>
      </c>
      <c r="J44" s="100">
        <f>データ!D90</f>
        <v>21662</v>
      </c>
      <c r="K44" s="100">
        <f>データ!E90</f>
        <v>1992</v>
      </c>
      <c r="L44" s="119">
        <f>データ!F90</f>
        <v>2626.7687435174757</v>
      </c>
    </row>
    <row r="45" spans="8:12" ht="18" customHeight="1">
      <c r="H45" s="17" t="s">
        <v>48</v>
      </c>
      <c r="I45" s="90">
        <f>データ!C91</f>
        <v>4565</v>
      </c>
      <c r="J45" s="100">
        <f>データ!D91</f>
        <v>3856</v>
      </c>
      <c r="K45" s="100">
        <f>データ!E91</f>
        <v>709</v>
      </c>
      <c r="L45" s="119">
        <f>データ!F91</f>
        <v>2491.0915510250857</v>
      </c>
    </row>
    <row r="46" spans="8:12" ht="18" customHeight="1">
      <c r="H46" s="17" t="s">
        <v>49</v>
      </c>
      <c r="I46" s="90">
        <f>データ!C92</f>
        <v>7615</v>
      </c>
      <c r="J46" s="100">
        <f>データ!D92</f>
        <v>6596</v>
      </c>
      <c r="K46" s="100">
        <f>データ!E92</f>
        <v>1019</v>
      </c>
      <c r="L46" s="119">
        <f>データ!F92</f>
        <v>2351.266565390838</v>
      </c>
    </row>
    <row r="47" spans="8:12" ht="18" customHeight="1">
      <c r="H47" s="17" t="s">
        <v>50</v>
      </c>
      <c r="I47" s="90">
        <f>データ!C93</f>
        <v>12122</v>
      </c>
      <c r="J47" s="100">
        <f>データ!D93</f>
        <v>10536</v>
      </c>
      <c r="K47" s="100">
        <f>データ!E93</f>
        <v>1586</v>
      </c>
      <c r="L47" s="119">
        <f>データ!F93</f>
        <v>2984.3617670809285</v>
      </c>
    </row>
    <row r="48" spans="8:12" ht="18" customHeight="1">
      <c r="H48" s="17" t="s">
        <v>51</v>
      </c>
      <c r="I48" s="90">
        <f>データ!C94</f>
        <v>3565</v>
      </c>
      <c r="J48" s="100">
        <f>データ!D94</f>
        <v>2934</v>
      </c>
      <c r="K48" s="100">
        <f>データ!E94</f>
        <v>631</v>
      </c>
      <c r="L48" s="119">
        <f>データ!F94</f>
        <v>1306.6696966253835</v>
      </c>
    </row>
    <row r="49" spans="8:12" ht="18" customHeight="1">
      <c r="H49" s="17" t="s">
        <v>52</v>
      </c>
      <c r="I49" s="90">
        <f>データ!C95</f>
        <v>4566</v>
      </c>
      <c r="J49" s="100">
        <f>データ!D95</f>
        <v>3661</v>
      </c>
      <c r="K49" s="100">
        <f>データ!E95</f>
        <v>905</v>
      </c>
      <c r="L49" s="119">
        <f>データ!F95</f>
        <v>1837.9126850592108</v>
      </c>
    </row>
    <row r="50" spans="8:12" ht="18" customHeight="1">
      <c r="H50" s="17" t="s">
        <v>53</v>
      </c>
      <c r="I50" s="90">
        <f>データ!C96</f>
        <v>11477</v>
      </c>
      <c r="J50" s="100">
        <f>データ!D96</f>
        <v>9711</v>
      </c>
      <c r="K50" s="100">
        <f>データ!E96</f>
        <v>1766</v>
      </c>
      <c r="L50" s="119">
        <f>データ!F96</f>
        <v>2791.479384351954</v>
      </c>
    </row>
    <row r="51" spans="8:12" ht="18" customHeight="1">
      <c r="H51" s="18" t="s">
        <v>54</v>
      </c>
      <c r="I51" s="91">
        <f>データ!C97</f>
        <v>4587</v>
      </c>
      <c r="J51" s="123">
        <f>データ!D97</f>
        <v>4278</v>
      </c>
      <c r="K51" s="124">
        <f>データ!E97</f>
        <v>309</v>
      </c>
      <c r="L51" s="120">
        <f>データ!F97</f>
        <v>2378.248899534927</v>
      </c>
    </row>
    <row r="53" ht="13.5">
      <c r="B53" t="s">
        <v>106</v>
      </c>
    </row>
  </sheetData>
  <printOptions/>
  <pageMargins left="0.46" right="0.4" top="0.54" bottom="0.4" header="0.21" footer="0.19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1">
      <selection activeCell="F24" sqref="F24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2"/>
      <c r="B1" s="2"/>
      <c r="C1" s="2"/>
      <c r="D1" s="2"/>
      <c r="E1" s="2"/>
      <c r="F1" s="3" t="s">
        <v>69</v>
      </c>
    </row>
    <row r="2" spans="1:6" s="1" customFormat="1" ht="15" customHeight="1">
      <c r="A2" s="45"/>
      <c r="B2" s="46" t="s">
        <v>111</v>
      </c>
      <c r="C2" s="46" t="s">
        <v>109</v>
      </c>
      <c r="D2" s="46" t="s">
        <v>108</v>
      </c>
      <c r="E2" s="47" t="s">
        <v>70</v>
      </c>
      <c r="F2" s="48"/>
    </row>
    <row r="3" spans="1:6" s="1" customFormat="1" ht="15" customHeight="1">
      <c r="A3" s="49"/>
      <c r="B3" s="50"/>
      <c r="C3" s="50"/>
      <c r="D3" s="50"/>
      <c r="E3" s="102" t="str">
        <f>B2</f>
        <v>平成14年7月</v>
      </c>
      <c r="F3" s="108" t="str">
        <f>C2</f>
        <v>平成14年6月</v>
      </c>
    </row>
    <row r="4" spans="1:6" s="1" customFormat="1" ht="18" customHeight="1">
      <c r="A4" s="52" t="s">
        <v>71</v>
      </c>
      <c r="B4" s="53"/>
      <c r="C4" s="53"/>
      <c r="D4" s="53"/>
      <c r="E4" s="53"/>
      <c r="F4" s="54"/>
    </row>
    <row r="5" spans="1:6" s="1" customFormat="1" ht="14.25" customHeight="1">
      <c r="A5" s="52" t="s">
        <v>72</v>
      </c>
      <c r="B5" s="70">
        <v>3676</v>
      </c>
      <c r="C5" s="70">
        <v>3661</v>
      </c>
      <c r="D5" s="70">
        <v>3637</v>
      </c>
      <c r="E5" s="71">
        <f>B5-C5</f>
        <v>15</v>
      </c>
      <c r="F5" s="72">
        <f>C5-D5</f>
        <v>24</v>
      </c>
    </row>
    <row r="6" spans="1:6" s="1" customFormat="1" ht="14.25" customHeight="1">
      <c r="A6" s="52" t="s">
        <v>73</v>
      </c>
      <c r="B6" s="73">
        <v>292913</v>
      </c>
      <c r="C6" s="73">
        <v>291328</v>
      </c>
      <c r="D6" s="73">
        <v>288604</v>
      </c>
      <c r="E6" s="66">
        <f>B6-C6</f>
        <v>1585</v>
      </c>
      <c r="F6" s="68">
        <f>C6-D6</f>
        <v>2724</v>
      </c>
    </row>
    <row r="7" spans="1:6" s="1" customFormat="1" ht="18" customHeight="1">
      <c r="A7" s="52" t="s">
        <v>74</v>
      </c>
      <c r="B7" s="55"/>
      <c r="C7" s="55"/>
      <c r="D7" s="55"/>
      <c r="E7" s="56"/>
      <c r="F7" s="57"/>
    </row>
    <row r="8" spans="1:6" s="1" customFormat="1" ht="14.25" customHeight="1">
      <c r="A8" s="52" t="s">
        <v>72</v>
      </c>
      <c r="B8" s="78">
        <v>2568</v>
      </c>
      <c r="C8" s="78">
        <v>2570</v>
      </c>
      <c r="D8" s="78">
        <v>2579</v>
      </c>
      <c r="E8" s="71">
        <f>B8-C8</f>
        <v>-2</v>
      </c>
      <c r="F8" s="72">
        <f>C8-D8</f>
        <v>-9</v>
      </c>
    </row>
    <row r="9" spans="1:6" s="1" customFormat="1" ht="14.25" customHeight="1">
      <c r="A9" s="49" t="s">
        <v>73</v>
      </c>
      <c r="B9" s="79">
        <v>23984</v>
      </c>
      <c r="C9" s="79">
        <v>23983</v>
      </c>
      <c r="D9" s="79">
        <v>24004</v>
      </c>
      <c r="E9" s="69">
        <f>B9-C9</f>
        <v>1</v>
      </c>
      <c r="F9" s="82">
        <f>C9-D9</f>
        <v>-21</v>
      </c>
    </row>
    <row r="10" spans="1:6" s="1" customFormat="1" ht="18" customHeight="1">
      <c r="A10" s="2"/>
      <c r="B10" s="101" t="str">
        <f>IF(B5='表  (2-2)'!C4," ","施設ERROR")</f>
        <v> </v>
      </c>
      <c r="C10" s="101" t="str">
        <f>IF(B8='表  (2-2)'!E4," ","施設ERROR")</f>
        <v> </v>
      </c>
      <c r="D10" s="2"/>
      <c r="E10" s="2"/>
      <c r="F10" s="2"/>
    </row>
    <row r="11" spans="2:3" ht="18" customHeight="1">
      <c r="B11" s="22" t="str">
        <f>IF(B6='表  (2-2)'!D4," ","病床ERROR")</f>
        <v> </v>
      </c>
      <c r="C11" s="22" t="str">
        <f>IF(B9='表  (2-2)'!F4," ","病床ERROR")</f>
        <v> </v>
      </c>
    </row>
    <row r="12" spans="1:6" s="1" customFormat="1" ht="18" customHeight="1">
      <c r="A12" s="2"/>
      <c r="B12" s="2"/>
      <c r="C12" s="2"/>
      <c r="D12" s="2"/>
      <c r="E12" s="2"/>
      <c r="F12" s="3" t="s">
        <v>69</v>
      </c>
    </row>
    <row r="13" spans="1:6" s="1" customFormat="1" ht="15" customHeight="1">
      <c r="A13" s="45"/>
      <c r="B13" s="46" t="str">
        <f>B2</f>
        <v>平成14年7月</v>
      </c>
      <c r="C13" s="46" t="str">
        <f>C2</f>
        <v>平成14年6月</v>
      </c>
      <c r="D13" s="46" t="str">
        <f>D2</f>
        <v>平成14年5月</v>
      </c>
      <c r="E13" s="47" t="s">
        <v>70</v>
      </c>
      <c r="F13" s="48"/>
    </row>
    <row r="14" spans="1:6" s="1" customFormat="1" ht="15" customHeight="1">
      <c r="A14" s="49"/>
      <c r="B14" s="50"/>
      <c r="C14" s="50"/>
      <c r="D14" s="50"/>
      <c r="E14" s="50" t="str">
        <f>E3</f>
        <v>平成14年7月</v>
      </c>
      <c r="F14" s="51" t="str">
        <f>F3</f>
        <v>平成14年6月</v>
      </c>
    </row>
    <row r="15" spans="1:6" s="1" customFormat="1" ht="18" customHeight="1">
      <c r="A15" s="52" t="s">
        <v>71</v>
      </c>
      <c r="B15" s="53"/>
      <c r="C15" s="53"/>
      <c r="D15" s="53"/>
      <c r="E15" s="53"/>
      <c r="F15" s="54"/>
    </row>
    <row r="16" spans="1:6" s="1" customFormat="1" ht="15" customHeight="1">
      <c r="A16" s="52" t="s">
        <v>75</v>
      </c>
      <c r="B16" s="66">
        <v>275890</v>
      </c>
      <c r="C16" s="66">
        <v>274083</v>
      </c>
      <c r="D16" s="66">
        <v>270784</v>
      </c>
      <c r="E16" s="66">
        <f>B16-C16</f>
        <v>1807</v>
      </c>
      <c r="F16" s="67">
        <f>C16-D16</f>
        <v>3299</v>
      </c>
    </row>
    <row r="17" spans="1:6" s="1" customFormat="1" ht="15" customHeight="1">
      <c r="A17" s="52" t="s">
        <v>76</v>
      </c>
      <c r="B17" s="66">
        <v>276169</v>
      </c>
      <c r="C17" s="66">
        <v>273048</v>
      </c>
      <c r="D17" s="66">
        <v>271574</v>
      </c>
      <c r="E17" s="66">
        <f>B17-C17</f>
        <v>3121</v>
      </c>
      <c r="F17" s="68">
        <f>C17-D17</f>
        <v>1474</v>
      </c>
    </row>
    <row r="18" spans="1:6" s="1" customFormat="1" ht="18" customHeight="1">
      <c r="A18" s="52" t="s">
        <v>74</v>
      </c>
      <c r="B18" s="53"/>
      <c r="C18" s="53"/>
      <c r="D18" s="53"/>
      <c r="E18" s="66"/>
      <c r="F18" s="54"/>
    </row>
    <row r="19" spans="1:6" s="1" customFormat="1" ht="15" customHeight="1">
      <c r="A19" s="52" t="s">
        <v>75</v>
      </c>
      <c r="B19" s="78">
        <v>19303</v>
      </c>
      <c r="C19" s="78">
        <v>19386</v>
      </c>
      <c r="D19" s="78">
        <v>19394</v>
      </c>
      <c r="E19" s="66">
        <f>B19-C19</f>
        <v>-83</v>
      </c>
      <c r="F19" s="104">
        <f>C19-D19</f>
        <v>-8</v>
      </c>
    </row>
    <row r="20" spans="1:6" s="1" customFormat="1" ht="15" customHeight="1">
      <c r="A20" s="49" t="s">
        <v>76</v>
      </c>
      <c r="B20" s="79">
        <v>19034</v>
      </c>
      <c r="C20" s="79">
        <v>18885</v>
      </c>
      <c r="D20" s="79">
        <v>19035</v>
      </c>
      <c r="E20" s="69">
        <f>B20-C20</f>
        <v>149</v>
      </c>
      <c r="F20" s="103">
        <f>C20-D20</f>
        <v>-150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F28"/>
  <sheetViews>
    <sheetView showGridLines="0" workbookViewId="0" topLeftCell="A1">
      <selection activeCell="F5" sqref="F5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</cols>
  <sheetData>
    <row r="1" spans="2:6" s="1" customFormat="1" ht="12" customHeight="1">
      <c r="B1" s="2"/>
      <c r="C1" s="2"/>
      <c r="D1" s="3"/>
      <c r="E1" s="2"/>
      <c r="F1" s="3" t="s">
        <v>69</v>
      </c>
    </row>
    <row r="2" spans="2:6" s="1" customFormat="1" ht="16.5" customHeight="1">
      <c r="B2" s="58"/>
      <c r="C2" s="59" t="s">
        <v>77</v>
      </c>
      <c r="D2" s="60"/>
      <c r="E2" s="59" t="s">
        <v>78</v>
      </c>
      <c r="F2" s="60"/>
    </row>
    <row r="3" spans="2:6" s="1" customFormat="1" ht="15.75" customHeight="1">
      <c r="B3" s="61" t="s">
        <v>79</v>
      </c>
      <c r="C3" s="62" t="s">
        <v>56</v>
      </c>
      <c r="D3" s="63" t="s">
        <v>6</v>
      </c>
      <c r="E3" s="62" t="s">
        <v>56</v>
      </c>
      <c r="F3" s="63" t="s">
        <v>6</v>
      </c>
    </row>
    <row r="4" spans="2:6" s="1" customFormat="1" ht="14.25" customHeight="1">
      <c r="B4" s="52" t="s">
        <v>80</v>
      </c>
      <c r="C4" s="74">
        <f>SUM(C5:C27)</f>
        <v>3676</v>
      </c>
      <c r="D4" s="74">
        <f>SUM(D5:D27)</f>
        <v>292913</v>
      </c>
      <c r="E4" s="75">
        <f>SUM(E5:E27)</f>
        <v>2568</v>
      </c>
      <c r="F4" s="75">
        <f>SUM(F5:F27)</f>
        <v>23984</v>
      </c>
    </row>
    <row r="5" spans="2:6" s="1" customFormat="1" ht="14.25" customHeight="1">
      <c r="B5" s="52" t="s">
        <v>102</v>
      </c>
      <c r="C5" s="74">
        <v>2</v>
      </c>
      <c r="D5" s="75">
        <v>98</v>
      </c>
      <c r="E5" s="125">
        <v>0</v>
      </c>
      <c r="F5" s="126">
        <v>0</v>
      </c>
    </row>
    <row r="6" spans="2:6" s="1" customFormat="1" ht="14.25" customHeight="1">
      <c r="B6" s="52" t="s">
        <v>103</v>
      </c>
      <c r="C6" s="74">
        <v>0</v>
      </c>
      <c r="D6" s="75">
        <v>0</v>
      </c>
      <c r="E6" s="125">
        <v>0</v>
      </c>
      <c r="F6" s="126">
        <v>0</v>
      </c>
    </row>
    <row r="7" spans="2:6" s="1" customFormat="1" ht="14.25" customHeight="1">
      <c r="B7" s="52" t="s">
        <v>101</v>
      </c>
      <c r="C7" s="74">
        <v>0</v>
      </c>
      <c r="D7" s="75">
        <v>0</v>
      </c>
      <c r="E7" s="125">
        <v>0</v>
      </c>
      <c r="F7" s="126">
        <v>0</v>
      </c>
    </row>
    <row r="8" spans="2:6" s="1" customFormat="1" ht="14.25" customHeight="1">
      <c r="B8" s="52" t="s">
        <v>104</v>
      </c>
      <c r="C8" s="74">
        <v>1</v>
      </c>
      <c r="D8" s="75">
        <v>42</v>
      </c>
      <c r="E8" s="125">
        <v>0</v>
      </c>
      <c r="F8" s="126">
        <v>0</v>
      </c>
    </row>
    <row r="9" spans="2:6" s="1" customFormat="1" ht="14.25" customHeight="1">
      <c r="B9" s="52" t="s">
        <v>81</v>
      </c>
      <c r="C9" s="74">
        <v>6</v>
      </c>
      <c r="D9" s="75">
        <v>231</v>
      </c>
      <c r="E9" s="125">
        <v>0</v>
      </c>
      <c r="F9" s="126">
        <v>0</v>
      </c>
    </row>
    <row r="10" spans="2:6" s="1" customFormat="1" ht="14.25" customHeight="1">
      <c r="B10" s="52" t="s">
        <v>82</v>
      </c>
      <c r="C10" s="74">
        <v>219</v>
      </c>
      <c r="D10" s="75">
        <v>9485</v>
      </c>
      <c r="E10" s="125">
        <v>53</v>
      </c>
      <c r="F10" s="126">
        <v>440</v>
      </c>
    </row>
    <row r="11" spans="2:6" s="1" customFormat="1" ht="14.25" customHeight="1">
      <c r="B11" s="52" t="s">
        <v>83</v>
      </c>
      <c r="C11" s="74">
        <v>16</v>
      </c>
      <c r="D11" s="75">
        <v>808</v>
      </c>
      <c r="E11" s="125">
        <v>0</v>
      </c>
      <c r="F11" s="126">
        <v>0</v>
      </c>
    </row>
    <row r="12" spans="2:6" s="1" customFormat="1" ht="14.25" customHeight="1">
      <c r="B12" s="52" t="s">
        <v>84</v>
      </c>
      <c r="C12" s="74">
        <v>13</v>
      </c>
      <c r="D12" s="75">
        <v>906</v>
      </c>
      <c r="E12" s="125">
        <v>0</v>
      </c>
      <c r="F12" s="126">
        <v>0</v>
      </c>
    </row>
    <row r="13" spans="2:6" s="1" customFormat="1" ht="14.25" customHeight="1">
      <c r="B13" s="52" t="s">
        <v>85</v>
      </c>
      <c r="C13" s="74">
        <v>4</v>
      </c>
      <c r="D13" s="75">
        <v>318</v>
      </c>
      <c r="E13" s="125">
        <v>0</v>
      </c>
      <c r="F13" s="126">
        <v>0</v>
      </c>
    </row>
    <row r="14" spans="2:6" s="1" customFormat="1" ht="14.25" customHeight="1">
      <c r="B14" s="52" t="s">
        <v>86</v>
      </c>
      <c r="C14" s="74">
        <v>40</v>
      </c>
      <c r="D14" s="75">
        <v>2448</v>
      </c>
      <c r="E14" s="125">
        <v>0</v>
      </c>
      <c r="F14" s="126">
        <v>0</v>
      </c>
    </row>
    <row r="15" spans="2:6" s="1" customFormat="1" ht="14.25" customHeight="1">
      <c r="B15" s="52" t="s">
        <v>87</v>
      </c>
      <c r="C15" s="74">
        <v>0</v>
      </c>
      <c r="D15" s="75">
        <v>0</v>
      </c>
      <c r="E15" s="125">
        <v>0</v>
      </c>
      <c r="F15" s="126">
        <v>0</v>
      </c>
    </row>
    <row r="16" spans="2:6" s="1" customFormat="1" ht="14.25" customHeight="1">
      <c r="B16" s="64" t="s">
        <v>88</v>
      </c>
      <c r="C16" s="76">
        <v>3</v>
      </c>
      <c r="D16" s="77">
        <v>117</v>
      </c>
      <c r="E16" s="125">
        <v>0</v>
      </c>
      <c r="F16" s="126">
        <v>0</v>
      </c>
    </row>
    <row r="17" spans="2:6" s="1" customFormat="1" ht="14.25" customHeight="1">
      <c r="B17" s="64" t="s">
        <v>89</v>
      </c>
      <c r="C17" s="76">
        <v>1</v>
      </c>
      <c r="D17" s="77">
        <v>139</v>
      </c>
      <c r="E17" s="125">
        <v>0</v>
      </c>
      <c r="F17" s="126">
        <v>0</v>
      </c>
    </row>
    <row r="18" spans="2:6" s="1" customFormat="1" ht="14.25" customHeight="1">
      <c r="B18" s="64" t="s">
        <v>90</v>
      </c>
      <c r="C18" s="76">
        <v>0</v>
      </c>
      <c r="D18" s="77">
        <v>0</v>
      </c>
      <c r="E18" s="125">
        <v>0</v>
      </c>
      <c r="F18" s="126">
        <v>0</v>
      </c>
    </row>
    <row r="19" spans="2:6" s="1" customFormat="1" ht="14.25" customHeight="1">
      <c r="B19" s="64" t="s">
        <v>91</v>
      </c>
      <c r="C19" s="76">
        <v>5</v>
      </c>
      <c r="D19" s="77">
        <v>296</v>
      </c>
      <c r="E19" s="125">
        <v>0</v>
      </c>
      <c r="F19" s="126">
        <v>0</v>
      </c>
    </row>
    <row r="20" spans="2:6" s="1" customFormat="1" ht="14.25" customHeight="1">
      <c r="B20" s="64" t="s">
        <v>92</v>
      </c>
      <c r="C20" s="76">
        <v>4</v>
      </c>
      <c r="D20" s="77">
        <v>190</v>
      </c>
      <c r="E20" s="125">
        <v>0</v>
      </c>
      <c r="F20" s="126">
        <v>0</v>
      </c>
    </row>
    <row r="21" spans="2:6" s="1" customFormat="1" ht="14.25" customHeight="1">
      <c r="B21" s="64" t="s">
        <v>93</v>
      </c>
      <c r="C21" s="76">
        <v>0</v>
      </c>
      <c r="D21" s="77">
        <v>0</v>
      </c>
      <c r="E21" s="125">
        <v>0</v>
      </c>
      <c r="F21" s="126">
        <v>0</v>
      </c>
    </row>
    <row r="22" spans="2:6" s="1" customFormat="1" ht="14.25" customHeight="1">
      <c r="B22" s="64" t="s">
        <v>94</v>
      </c>
      <c r="C22" s="76">
        <v>156</v>
      </c>
      <c r="D22" s="77">
        <v>12427</v>
      </c>
      <c r="E22" s="125">
        <v>9</v>
      </c>
      <c r="F22" s="126">
        <v>73</v>
      </c>
    </row>
    <row r="23" spans="2:6" s="1" customFormat="1" ht="14.25" customHeight="1">
      <c r="B23" s="64" t="s">
        <v>95</v>
      </c>
      <c r="C23" s="76">
        <v>2706</v>
      </c>
      <c r="D23" s="77">
        <v>232767</v>
      </c>
      <c r="E23" s="125">
        <v>1677</v>
      </c>
      <c r="F23" s="126">
        <v>16158</v>
      </c>
    </row>
    <row r="24" spans="2:6" s="1" customFormat="1" ht="14.25" customHeight="1">
      <c r="B24" s="64" t="s">
        <v>96</v>
      </c>
      <c r="C24" s="76">
        <v>5</v>
      </c>
      <c r="D24" s="77">
        <v>232</v>
      </c>
      <c r="E24" s="125">
        <v>0</v>
      </c>
      <c r="F24" s="126">
        <v>0</v>
      </c>
    </row>
    <row r="25" spans="2:6" s="1" customFormat="1" ht="14.25" customHeight="1">
      <c r="B25" s="64" t="s">
        <v>97</v>
      </c>
      <c r="C25" s="76">
        <v>10</v>
      </c>
      <c r="D25" s="77">
        <v>480</v>
      </c>
      <c r="E25" s="125">
        <v>0</v>
      </c>
      <c r="F25" s="126">
        <v>0</v>
      </c>
    </row>
    <row r="26" spans="2:6" s="1" customFormat="1" ht="14.25" customHeight="1">
      <c r="B26" s="64" t="s">
        <v>98</v>
      </c>
      <c r="C26" s="76">
        <v>103</v>
      </c>
      <c r="D26" s="77">
        <v>7667</v>
      </c>
      <c r="E26" s="76">
        <v>22</v>
      </c>
      <c r="F26" s="77">
        <v>256</v>
      </c>
    </row>
    <row r="27" spans="2:6" s="1" customFormat="1" ht="14.25" customHeight="1">
      <c r="B27" s="65" t="s">
        <v>99</v>
      </c>
      <c r="C27" s="80">
        <v>382</v>
      </c>
      <c r="D27" s="81">
        <v>24262</v>
      </c>
      <c r="E27" s="80">
        <v>807</v>
      </c>
      <c r="F27" s="81">
        <v>7057</v>
      </c>
    </row>
    <row r="28" spans="2:6" s="1" customFormat="1" ht="15" customHeight="1">
      <c r="B28"/>
      <c r="C28"/>
      <c r="D28"/>
      <c r="E28"/>
      <c r="F28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2002-09-26T05:03:44Z</cp:lastPrinted>
  <dcterms:created xsi:type="dcterms:W3CDTF">1996-10-17T08:45:06Z</dcterms:created>
  <dcterms:modified xsi:type="dcterms:W3CDTF">2002-09-26T05:47:44Z</dcterms:modified>
  <cp:category/>
  <cp:version/>
  <cp:contentType/>
  <cp:contentStatus/>
</cp:coreProperties>
</file>