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<sst xmlns="http://schemas.openxmlformats.org/spreadsheetml/2006/main" count="177" uniqueCount="112">
  <si>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</si>
  <si>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</si>
  <si>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</si>
  <si>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</si>
  <si>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</si>
  <si>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</si>
  <si>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</si>
  <si>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</si>
  <si>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</si>
  <si>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</si>
  <si>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</si>
  <si>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</si>
  <si>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</si>
  <si>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</si>
  <si>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</si>
  <si>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</si>
  <si>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</si>
  <si>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</si>
  <si>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</si>
  <si>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</si>
  <si>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</si>
  <si>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</si>
  <si>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</si>
  <si>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</si>
  <si>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</si>
  <si>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</si>
  <si>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</si>
  <si>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</si>
  <si>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</si>
  <si>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</si>
  <si>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</si>
  <si>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</si>
  <si>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</si>
  <si>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</si>
  <si>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</si>
  <si>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</si>
  <si>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</si>
  <si>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</si>
  <si>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</si>
  <si>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</si>
  <si>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</si>
  <si>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</si>
  <si>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</si>
  <si>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</si>
  <si>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</si>
  <si>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</si>
  <si>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</si>
  <si>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</si>
  <si>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</si>
  <si>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</si>
  <si>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</si>
  <si>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</si>
  <si>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</si>
  <si>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</si>
  <si>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</si>
  <si>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</si>
  <si>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</si>
  <si>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</si>
  <si>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</si>
  <si>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</si>
  <si>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</si>
  <si>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</si>
  <si>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</si>
  <si>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</si>
  <si>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</si>
  <si>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</si>
  <si>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</si>
  <si>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</si>
  <si>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</si>
  <si>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</si>
  <si>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</si>
  <si>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</si>
  <si>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</si>
  <si>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</si>
  <si>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</si>
  <si>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</si>
  <si>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</si>
  <si>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</si>
  <si>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</si>
  <si>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</si>
  <si>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</si>
  <si>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</si>
  <si>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</si>
  <si>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</si>
  <si>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</si>
  <si>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</si>
  <si>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</si>
  <si>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</si>
  <si>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</si>
  <si>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</si>
  <si>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</si>
  <si>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</si>
  <si>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</si>
  <si>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</si>
  <si>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</si>
  <si>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</si>
  <si>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</si>
  <si>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</si>
  <si>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</si>
  <si>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</si>
  <si>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</si>
  <si>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</si>
  <si>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</si>
  <si>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</si>
  <si>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</si>
  <si>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</si>
  <si>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</si>
  <si>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【1月】</t>
  </si>
  <si>
    <t>平成14年</t>
  </si>
  <si>
    <t>平成14年1月</t>
  </si>
  <si>
    <t>平成14年2月</t>
  </si>
  <si>
    <t>平成14年3月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</si>
</sst>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5" xfId="0" applyBorder="1" applyAlignment="1">
      <alignment horizontal="distributed" vertical="center"/>
    </xf>
    <xf numFmtId="200" fontId="1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9" fillId="0" borderId="18" xfId="0" applyNumberFormat="1" applyFont="1" applyBorder="1" applyAlignment="1">
      <alignment vertical="center"/>
    </xf>
    <xf numFmtId="200" fontId="19" fillId="0" borderId="17" xfId="0" applyNumberFormat="1" applyFont="1" applyBorder="1" applyAlignment="1">
      <alignment vertical="center"/>
    </xf>
    <xf numFmtId="200" fontId="19" fillId="0" borderId="19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41" fontId="19" fillId="0" borderId="17" xfId="0" applyNumberFormat="1" applyFont="1" applyBorder="1" applyAlignment="1">
      <alignment vertical="center"/>
    </xf>
    <xf numFmtId="41" fontId="19" fillId="0" borderId="2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4" fillId="3" borderId="6" xfId="0" applyFont="1" applyFill="1" applyBorder="1" applyAlignment="1">
      <alignment vertical="center"/>
    </xf>
    <xf numFmtId="186" fontId="24" fillId="3" borderId="6" xfId="0" applyNumberFormat="1" applyFont="1" applyFill="1" applyBorder="1" applyAlignment="1">
      <alignment vertical="center"/>
    </xf>
    <xf numFmtId="186" fontId="24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214" fontId="19" fillId="0" borderId="10" xfId="0" applyNumberFormat="1" applyFont="1" applyBorder="1" applyAlignment="1">
      <alignment vertical="center"/>
    </xf>
    <xf numFmtId="214" fontId="19" fillId="0" borderId="22" xfId="0" applyNumberFormat="1" applyFont="1" applyBorder="1" applyAlignment="1">
      <alignment vertical="center"/>
    </xf>
    <xf numFmtId="214" fontId="19" fillId="0" borderId="3" xfId="0" applyNumberFormat="1" applyFont="1" applyBorder="1" applyAlignment="1">
      <alignment vertical="center"/>
    </xf>
    <xf numFmtId="214" fontId="19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  <c:pt idx="10">
                  <c:v>276.812</c:v>
                </c:pt>
              </c:numCache>
            </c:numRef>
          </c:val>
          <c:smooth val="0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58584"/>
        <c:crosses val="autoZero"/>
        <c:auto val="0"/>
        <c:lblOffset val="100"/>
        <c:noMultiLvlLbl val="0"/>
      </c:catAx>
      <c:valAx>
        <c:axId val="6235858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810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  <c:pt idx="11">
                  <c:v>3530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94022"/>
        <c:crosses val="autoZero"/>
        <c:auto val="0"/>
        <c:lblOffset val="100"/>
        <c:noMultiLvlLbl val="0"/>
      </c:catAx>
      <c:valAx>
        <c:axId val="42294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68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  <c:pt idx="10">
                  <c:v>275.34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3728"/>
        <c:crosses val="autoZero"/>
        <c:auto val="0"/>
        <c:lblOffset val="100"/>
        <c:noMultiLvlLbl val="0"/>
      </c:catAx>
      <c:valAx>
        <c:axId val="32637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18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3338</c:v>
                </c:pt>
                <c:pt idx="2">
                  <c:v>3364</c:v>
                </c:pt>
                <c:pt idx="3">
                  <c:v>3390</c:v>
                </c:pt>
                <c:pt idx="4">
                  <c:v>3417</c:v>
                </c:pt>
                <c:pt idx="5">
                  <c:v>3434</c:v>
                </c:pt>
                <c:pt idx="6">
                  <c:v>3451</c:v>
                </c:pt>
                <c:pt idx="7">
                  <c:v>3459</c:v>
                </c:pt>
                <c:pt idx="8">
                  <c:v>3477</c:v>
                </c:pt>
                <c:pt idx="9">
                  <c:v>3495</c:v>
                </c:pt>
                <c:pt idx="10">
                  <c:v>3506</c:v>
                </c:pt>
              </c:numCache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35386"/>
        <c:crosses val="autoZero"/>
        <c:auto val="0"/>
        <c:lblOffset val="100"/>
        <c:noMultiLvlLbl val="0"/>
      </c:catAx>
      <c:valAx>
        <c:axId val="630353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35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  <c:pt idx="10">
                  <c:v>260.829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92612"/>
        <c:crosses val="autoZero"/>
        <c:auto val="0"/>
        <c:lblOffset val="100"/>
        <c:noMultiLvlLbl val="0"/>
      </c:catAx>
      <c:valAx>
        <c:axId val="5592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7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247.59</c:v>
                </c:pt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</c:numCache>
            </c:numRef>
          </c:val>
        </c:ser>
        <c:axId val="50333509"/>
        <c:axId val="50348398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257.099</c:v>
                </c:pt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</c:numCache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88408"/>
        <c:crosses val="autoZero"/>
        <c:auto val="0"/>
        <c:lblOffset val="100"/>
        <c:noMultiLvlLbl val="0"/>
      </c:catAx>
      <c:valAx>
        <c:axId val="516884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82399"/>
        <c:crossesAt val="1"/>
        <c:crossBetween val="between"/>
        <c:dispUnits/>
        <c:majorUnit val="10"/>
      </c:valAx>
      <c:catAx>
        <c:axId val="50333509"/>
        <c:scaling>
          <c:orientation val="minMax"/>
        </c:scaling>
        <c:axPos val="b"/>
        <c:delete val="1"/>
        <c:majorTickMark val="in"/>
        <c:minorTickMark val="none"/>
        <c:tickLblPos val="nextTo"/>
        <c:crossAx val="50348398"/>
        <c:crosses val="autoZero"/>
        <c:auto val="0"/>
        <c:lblOffset val="100"/>
        <c:noMultiLvlLbl val="0"/>
      </c:catAx>
      <c:valAx>
        <c:axId val="5034839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335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3338</c:v>
                </c:pt>
                <c:pt idx="2">
                  <c:v>3364</c:v>
                </c:pt>
                <c:pt idx="3">
                  <c:v>3390</c:v>
                </c:pt>
                <c:pt idx="4">
                  <c:v>3417</c:v>
                </c:pt>
                <c:pt idx="5">
                  <c:v>3434</c:v>
                </c:pt>
                <c:pt idx="6">
                  <c:v>3451</c:v>
                </c:pt>
                <c:pt idx="7">
                  <c:v>3459</c:v>
                </c:pt>
                <c:pt idx="8">
                  <c:v>3477</c:v>
                </c:pt>
                <c:pt idx="9">
                  <c:v>3495</c:v>
                </c:pt>
                <c:pt idx="10">
                  <c:v>3506</c:v>
                </c:pt>
                <c:pt idx="11">
                  <c:v>3522</c:v>
                </c:pt>
              </c:numCache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1490"/>
        <c:crosses val="autoZero"/>
        <c:auto val="0"/>
        <c:lblOffset val="100"/>
        <c:noMultiLvlLbl val="0"/>
      </c:catAx>
      <c:valAx>
        <c:axId val="26011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2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病院・診療所の療養病床等の病床数（平成14年3月）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2377.594253332626</c:v>
                </c:pt>
                <c:pt idx="1">
                  <c:v>1002.7325810592711</c:v>
                </c:pt>
                <c:pt idx="2">
                  <c:v>864.8790159087933</c:v>
                </c:pt>
                <c:pt idx="3">
                  <c:v>620.6749958668902</c:v>
                </c:pt>
                <c:pt idx="4">
                  <c:v>835.6391040169074</c:v>
                </c:pt>
                <c:pt idx="5">
                  <c:v>560.351770677323</c:v>
                </c:pt>
                <c:pt idx="6">
                  <c:v>780.8035704202607</c:v>
                </c:pt>
                <c:pt idx="7">
                  <c:v>982.8710220960495</c:v>
                </c:pt>
                <c:pt idx="8">
                  <c:v>1029.7682318468903</c:v>
                </c:pt>
                <c:pt idx="9">
                  <c:v>1059.9151224398345</c:v>
                </c:pt>
                <c:pt idx="10">
                  <c:v>1021.7627418641137</c:v>
                </c:pt>
                <c:pt idx="11">
                  <c:v>1026.9087070716412</c:v>
                </c:pt>
                <c:pt idx="12">
                  <c:v>715.7218453486308</c:v>
                </c:pt>
                <c:pt idx="13">
                  <c:v>697.9344759269973</c:v>
                </c:pt>
                <c:pt idx="14">
                  <c:v>703.4430325554617</c:v>
                </c:pt>
                <c:pt idx="15">
                  <c:v>2208.7384697280972</c:v>
                </c:pt>
                <c:pt idx="16">
                  <c:v>2061.0942088880292</c:v>
                </c:pt>
                <c:pt idx="17">
                  <c:v>1415.320920444668</c:v>
                </c:pt>
                <c:pt idx="18">
                  <c:v>1148.7541127193917</c:v>
                </c:pt>
                <c:pt idx="19">
                  <c:v>667.0799141211581</c:v>
                </c:pt>
                <c:pt idx="20">
                  <c:v>737.5066524411621</c:v>
                </c:pt>
                <c:pt idx="21">
                  <c:v>1076.0210540342462</c:v>
                </c:pt>
                <c:pt idx="22">
                  <c:v>1048.063156498748</c:v>
                </c:pt>
                <c:pt idx="23">
                  <c:v>1124.8876215479822</c:v>
                </c:pt>
                <c:pt idx="24">
                  <c:v>703.9763700239432</c:v>
                </c:pt>
                <c:pt idx="25">
                  <c:v>1076.7792216466228</c:v>
                </c:pt>
                <c:pt idx="26">
                  <c:v>1131.0999301066634</c:v>
                </c:pt>
                <c:pt idx="27">
                  <c:v>1316.870409652145</c:v>
                </c:pt>
                <c:pt idx="28">
                  <c:v>841.2931373256663</c:v>
                </c:pt>
                <c:pt idx="29">
                  <c:v>1162.0489301908588</c:v>
                </c:pt>
                <c:pt idx="30">
                  <c:v>1231.2761483601048</c:v>
                </c:pt>
                <c:pt idx="31">
                  <c:v>1097.2499044747142</c:v>
                </c:pt>
                <c:pt idx="32">
                  <c:v>1325.2423109776873</c:v>
                </c:pt>
                <c:pt idx="33">
                  <c:v>1933.3115909418036</c:v>
                </c:pt>
                <c:pt idx="34">
                  <c:v>2844.8498408054384</c:v>
                </c:pt>
                <c:pt idx="35">
                  <c:v>2884.287823157576</c:v>
                </c:pt>
                <c:pt idx="36">
                  <c:v>1455.405466866785</c:v>
                </c:pt>
                <c:pt idx="37">
                  <c:v>2013.2611109077825</c:v>
                </c:pt>
                <c:pt idx="38">
                  <c:v>3939.3800135823085</c:v>
                </c:pt>
                <c:pt idx="39">
                  <c:v>2537.262714631237</c:v>
                </c:pt>
                <c:pt idx="40">
                  <c:v>2304.4643198201397</c:v>
                </c:pt>
                <c:pt idx="41">
                  <c:v>2335.2106413724114</c:v>
                </c:pt>
                <c:pt idx="42">
                  <c:v>2947.4326906032734</c:v>
                </c:pt>
                <c:pt idx="43">
                  <c:v>1222.0018986112282</c:v>
                </c:pt>
                <c:pt idx="44">
                  <c:v>1708.7033175813297</c:v>
                </c:pt>
                <c:pt idx="45">
                  <c:v>2766.9137820325727</c:v>
                </c:pt>
                <c:pt idx="46">
                  <c:v>2382.396706641158</c:v>
                </c:pt>
              </c:numCache>
            </c:numRef>
          </c:val>
        </c:ser>
        <c:axId val="32776819"/>
        <c:axId val="26555916"/>
      </c:barChart>
      <c:lineChart>
        <c:grouping val="standard"/>
        <c:varyColors val="0"/>
        <c:axId val="37676653"/>
        <c:axId val="3545558"/>
      </c:lineChart>
      <c:catAx>
        <c:axId val="327768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555916"/>
        <c:crosses val="autoZero"/>
        <c:auto val="0"/>
        <c:lblOffset val="100"/>
        <c:noMultiLvlLbl val="0"/>
      </c:catAx>
      <c:valAx>
        <c:axId val="26555916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76819"/>
        <c:crossesAt val="1"/>
        <c:crossBetween val="between"/>
        <c:dispUnits/>
        <c:majorUnit val="500"/>
        <c:minorUnit val="50"/>
      </c:valAx>
      <c:catAx>
        <c:axId val="37676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5558"/>
        <c:crosses val="max"/>
        <c:auto val="0"/>
        <c:lblOffset val="100"/>
        <c:noMultiLvlLbl val="0"/>
      </c:catAx>
      <c:valAx>
        <c:axId val="3545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7665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</c:numCache>
            </c:numRef>
          </c:val>
          <c:smooth val="0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80514"/>
        <c:crosses val="autoZero"/>
        <c:auto val="0"/>
        <c:lblOffset val="100"/>
        <c:noMultiLvlLbl val="0"/>
      </c:catAx>
      <c:valAx>
        <c:axId val="178805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5634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  <c:pt idx="10">
                  <c:v>263.826</c:v>
                </c:pt>
              </c:numCache>
            </c:numRef>
          </c:val>
          <c:smooth val="0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35500"/>
        <c:crosses val="autoZero"/>
        <c:auto val="0"/>
        <c:lblOffset val="100"/>
        <c:noMultiLvlLbl val="0"/>
      </c:catAx>
      <c:valAx>
        <c:axId val="39035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06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268,855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248.021</c:v>
                </c:pt>
                <c:pt idx="1">
                  <c:v>251.029</c:v>
                </c:pt>
                <c:pt idx="2">
                  <c:v>251.594</c:v>
                </c:pt>
                <c:pt idx="3">
                  <c:v>253.86</c:v>
                </c:pt>
                <c:pt idx="4">
                  <c:v>256.241</c:v>
                </c:pt>
                <c:pt idx="5">
                  <c:v>258.525</c:v>
                </c:pt>
                <c:pt idx="6">
                  <c:v>258.252</c:v>
                </c:pt>
                <c:pt idx="7">
                  <c:v>258.961</c:v>
                </c:pt>
                <c:pt idx="8">
                  <c:v>260.829</c:v>
                </c:pt>
                <c:pt idx="9">
                  <c:v>263.826</c:v>
                </c:pt>
                <c:pt idx="10">
                  <c:v>264.969</c:v>
                </c:pt>
                <c:pt idx="11">
                  <c:v>268.681</c:v>
                </c:pt>
                <c:pt idx="12">
                  <c:v>268.855</c:v>
                </c:pt>
              </c:numCache>
            </c:numRef>
          </c:val>
        </c:ser>
        <c:axId val="15775181"/>
        <c:axId val="7758902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281,850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259.877</c:v>
                </c:pt>
                <c:pt idx="1">
                  <c:v>263.623</c:v>
                </c:pt>
                <c:pt idx="2">
                  <c:v>266.637</c:v>
                </c:pt>
                <c:pt idx="3">
                  <c:v>268.353</c:v>
                </c:pt>
                <c:pt idx="4">
                  <c:v>270.33</c:v>
                </c:pt>
                <c:pt idx="5">
                  <c:v>270.901</c:v>
                </c:pt>
                <c:pt idx="6">
                  <c:v>272.324</c:v>
                </c:pt>
                <c:pt idx="7">
                  <c:v>274.061</c:v>
                </c:pt>
                <c:pt idx="8">
                  <c:v>275.34</c:v>
                </c:pt>
                <c:pt idx="9">
                  <c:v>276.812</c:v>
                </c:pt>
                <c:pt idx="10">
                  <c:v>277.44</c:v>
                </c:pt>
                <c:pt idx="11">
                  <c:v>278.933</c:v>
                </c:pt>
                <c:pt idx="12">
                  <c:v>281.85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491296"/>
        <c:crosses val="autoZero"/>
        <c:auto val="0"/>
        <c:lblOffset val="100"/>
        <c:noMultiLvlLbl val="0"/>
      </c:catAx>
      <c:valAx>
        <c:axId val="24491296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21255"/>
        <c:crossesAt val="1"/>
        <c:crossBetween val="between"/>
        <c:dispUnits/>
        <c:majorUnit val="20"/>
      </c:valAx>
      <c:catAx>
        <c:axId val="15775181"/>
        <c:scaling>
          <c:orientation val="minMax"/>
        </c:scaling>
        <c:axPos val="b"/>
        <c:delete val="1"/>
        <c:majorTickMark val="in"/>
        <c:minorTickMark val="none"/>
        <c:tickLblPos val="nextTo"/>
        <c:crossAx val="7758902"/>
        <c:crosses val="autoZero"/>
        <c:auto val="0"/>
        <c:lblOffset val="100"/>
        <c:noMultiLvlLbl val="0"/>
      </c:catAx>
      <c:valAx>
        <c:axId val="7758902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577518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  <c:pt idx="11">
                  <c:v>3530</c:v>
                </c:pt>
                <c:pt idx="12">
                  <c:v>3550</c:v>
                </c:pt>
                <c:pt idx="13">
                  <c:v>3571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7637930"/>
        <c:crosses val="autoZero"/>
        <c:auto val="0"/>
        <c:lblOffset val="100"/>
        <c:noMultiLvlLbl val="0"/>
      </c:catAx>
      <c:valAx>
        <c:axId val="37637930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909507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259.877</c:v>
                </c:pt>
                <c:pt idx="2">
                  <c:v>263.623</c:v>
                </c:pt>
                <c:pt idx="3">
                  <c:v>266.637</c:v>
                </c:pt>
                <c:pt idx="4">
                  <c:v>268.353</c:v>
                </c:pt>
                <c:pt idx="5">
                  <c:v>270.33</c:v>
                </c:pt>
                <c:pt idx="6">
                  <c:v>270.901</c:v>
                </c:pt>
                <c:pt idx="7">
                  <c:v>272.324</c:v>
                </c:pt>
                <c:pt idx="8">
                  <c:v>274.061</c:v>
                </c:pt>
                <c:pt idx="9">
                  <c:v>275.34</c:v>
                </c:pt>
                <c:pt idx="10">
                  <c:v>276.812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773460"/>
        <c:crosses val="autoZero"/>
        <c:auto val="0"/>
        <c:lblOffset val="100"/>
        <c:noMultiLvlLbl val="0"/>
      </c:catAx>
      <c:valAx>
        <c:axId val="287734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70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3364</c:v>
                </c:pt>
                <c:pt idx="2">
                  <c:v>3390</c:v>
                </c:pt>
                <c:pt idx="3">
                  <c:v>3417</c:v>
                </c:pt>
                <c:pt idx="4">
                  <c:v>3434</c:v>
                </c:pt>
                <c:pt idx="5">
                  <c:v>3451</c:v>
                </c:pt>
                <c:pt idx="6">
                  <c:v>3459</c:v>
                </c:pt>
                <c:pt idx="7">
                  <c:v>3477</c:v>
                </c:pt>
                <c:pt idx="8">
                  <c:v>3495</c:v>
                </c:pt>
                <c:pt idx="9">
                  <c:v>3506</c:v>
                </c:pt>
                <c:pt idx="10">
                  <c:v>3522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48894"/>
        <c:crosses val="autoZero"/>
        <c:auto val="0"/>
        <c:lblOffset val="100"/>
        <c:noMultiLvlLbl val="0"/>
      </c:catAx>
      <c:valAx>
        <c:axId val="489488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345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248.021</c:v>
                </c:pt>
                <c:pt idx="2">
                  <c:v>251.029</c:v>
                </c:pt>
                <c:pt idx="3">
                  <c:v>251.594</c:v>
                </c:pt>
                <c:pt idx="4">
                  <c:v>253.86</c:v>
                </c:pt>
                <c:pt idx="5">
                  <c:v>256.241</c:v>
                </c:pt>
                <c:pt idx="6">
                  <c:v>258.525</c:v>
                </c:pt>
                <c:pt idx="7">
                  <c:v>258.252</c:v>
                </c:pt>
                <c:pt idx="8">
                  <c:v>258.961</c:v>
                </c:pt>
                <c:pt idx="9">
                  <c:v>260.829</c:v>
                </c:pt>
                <c:pt idx="10">
                  <c:v>263.826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7448"/>
        <c:crosses val="autoZero"/>
        <c:auto val="0"/>
        <c:lblOffset val="100"/>
        <c:noMultiLvlLbl val="0"/>
      </c:catAx>
      <c:valAx>
        <c:axId val="5437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886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248.021</c:v>
                </c:pt>
                <c:pt idx="1">
                  <c:v>251.029</c:v>
                </c:pt>
                <c:pt idx="2">
                  <c:v>251.594</c:v>
                </c:pt>
                <c:pt idx="3">
                  <c:v>253.86</c:v>
                </c:pt>
                <c:pt idx="4">
                  <c:v>256.241</c:v>
                </c:pt>
                <c:pt idx="5">
                  <c:v>258.525</c:v>
                </c:pt>
                <c:pt idx="6">
                  <c:v>258.252</c:v>
                </c:pt>
                <c:pt idx="7">
                  <c:v>258.961</c:v>
                </c:pt>
                <c:pt idx="8">
                  <c:v>260.829</c:v>
                </c:pt>
                <c:pt idx="9">
                  <c:v>263.826</c:v>
                </c:pt>
              </c:numCache>
            </c:numRef>
          </c:val>
        </c:ser>
        <c:axId val="48937033"/>
        <c:axId val="37780114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259.877</c:v>
                </c:pt>
                <c:pt idx="1">
                  <c:v>263.623</c:v>
                </c:pt>
                <c:pt idx="2">
                  <c:v>266.637</c:v>
                </c:pt>
                <c:pt idx="3">
                  <c:v>268.353</c:v>
                </c:pt>
                <c:pt idx="4">
                  <c:v>270.33</c:v>
                </c:pt>
                <c:pt idx="5">
                  <c:v>270.901</c:v>
                </c:pt>
                <c:pt idx="6">
                  <c:v>272.324</c:v>
                </c:pt>
                <c:pt idx="7">
                  <c:v>274.061</c:v>
                </c:pt>
                <c:pt idx="8">
                  <c:v>275.34</c:v>
                </c:pt>
                <c:pt idx="9">
                  <c:v>276.812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90364"/>
        <c:crosses val="autoZero"/>
        <c:auto val="0"/>
        <c:lblOffset val="100"/>
        <c:noMultiLvlLbl val="0"/>
      </c:catAx>
      <c:valAx>
        <c:axId val="4029036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6707"/>
        <c:crossesAt val="1"/>
        <c:crossBetween val="between"/>
        <c:dispUnits/>
        <c:majorUnit val="10"/>
      </c:valAx>
      <c:catAx>
        <c:axId val="48937033"/>
        <c:scaling>
          <c:orientation val="minMax"/>
        </c:scaling>
        <c:axPos val="b"/>
        <c:delete val="1"/>
        <c:majorTickMark val="in"/>
        <c:minorTickMark val="none"/>
        <c:tickLblPos val="nextTo"/>
        <c:crossAx val="37780114"/>
        <c:crosses val="autoZero"/>
        <c:auto val="0"/>
        <c:lblOffset val="100"/>
        <c:noMultiLvlLbl val="0"/>
      </c:catAx>
      <c:valAx>
        <c:axId val="3778011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3703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0.08275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1,466.6床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0.7155</cdr:x>
      <cdr:y>0.95325</cdr:y>
    </cdr:from>
    <cdr:to>
      <cdr:x>0.77925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54483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0.91825</cdr:y>
    </cdr:from>
    <cdr:to>
      <cdr:x>0.784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54864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9" sqref="L29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3" sqref="F3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4"/>
      <c r="D3" s="12"/>
      <c r="E3" s="84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1">
        <v>3</v>
      </c>
      <c r="C6" s="111">
        <v>3364</v>
      </c>
      <c r="D6" s="112">
        <v>259877</v>
      </c>
      <c r="E6" s="113">
        <v>248021</v>
      </c>
      <c r="H6" s="29">
        <f aca="true" t="shared" si="0" ref="H6:H18">B6</f>
        <v>3</v>
      </c>
      <c r="I6" s="30">
        <f aca="true" t="shared" si="1" ref="I6:I18">C6</f>
        <v>3364</v>
      </c>
      <c r="J6" s="31">
        <f aca="true" t="shared" si="2" ref="J6:J18">D6/1000</f>
        <v>259.877</v>
      </c>
      <c r="K6" s="32">
        <f aca="true" t="shared" si="3" ref="K6:K18">E6/1000</f>
        <v>248.021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11">
        <v>4</v>
      </c>
      <c r="C7" s="111">
        <v>3390</v>
      </c>
      <c r="D7" s="112">
        <v>263623</v>
      </c>
      <c r="E7" s="113">
        <v>251029</v>
      </c>
      <c r="H7" s="29">
        <f t="shared" si="0"/>
        <v>4</v>
      </c>
      <c r="I7" s="30">
        <f t="shared" si="1"/>
        <v>3390</v>
      </c>
      <c r="J7" s="31">
        <f t="shared" si="2"/>
        <v>263.623</v>
      </c>
      <c r="K7" s="32">
        <f t="shared" si="3"/>
        <v>251.029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11">
        <v>5</v>
      </c>
      <c r="C8" s="111">
        <v>3417</v>
      </c>
      <c r="D8" s="112">
        <v>266637</v>
      </c>
      <c r="E8" s="113">
        <v>251594</v>
      </c>
      <c r="H8" s="29">
        <f t="shared" si="0"/>
        <v>5</v>
      </c>
      <c r="I8" s="30">
        <f t="shared" si="1"/>
        <v>3417</v>
      </c>
      <c r="J8" s="31">
        <f t="shared" si="2"/>
        <v>266.637</v>
      </c>
      <c r="K8" s="32">
        <f t="shared" si="3"/>
        <v>251.594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11">
        <v>6</v>
      </c>
      <c r="C9" s="111">
        <v>3434</v>
      </c>
      <c r="D9" s="112">
        <v>268353</v>
      </c>
      <c r="E9" s="113">
        <v>253860</v>
      </c>
      <c r="H9" s="29">
        <f t="shared" si="0"/>
        <v>6</v>
      </c>
      <c r="I9" s="30">
        <f t="shared" si="1"/>
        <v>3434</v>
      </c>
      <c r="J9" s="31">
        <f t="shared" si="2"/>
        <v>268.353</v>
      </c>
      <c r="K9" s="32">
        <f t="shared" si="3"/>
        <v>253.86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11">
        <v>7</v>
      </c>
      <c r="C10" s="111">
        <v>3451</v>
      </c>
      <c r="D10" s="112">
        <v>270330</v>
      </c>
      <c r="E10" s="113">
        <v>256241</v>
      </c>
      <c r="G10"/>
      <c r="H10" s="29">
        <f t="shared" si="0"/>
        <v>7</v>
      </c>
      <c r="I10" s="30">
        <f t="shared" si="1"/>
        <v>3451</v>
      </c>
      <c r="J10" s="31">
        <f t="shared" si="2"/>
        <v>270.33</v>
      </c>
      <c r="K10" s="32">
        <f t="shared" si="3"/>
        <v>256.241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11">
        <v>8</v>
      </c>
      <c r="C11" s="111">
        <v>3459</v>
      </c>
      <c r="D11" s="112">
        <v>270901</v>
      </c>
      <c r="E11" s="113">
        <v>258525</v>
      </c>
      <c r="H11" s="29">
        <f t="shared" si="0"/>
        <v>8</v>
      </c>
      <c r="I11" s="30">
        <f t="shared" si="1"/>
        <v>3459</v>
      </c>
      <c r="J11" s="31">
        <f t="shared" si="2"/>
        <v>270.901</v>
      </c>
      <c r="K11" s="32">
        <f t="shared" si="3"/>
        <v>258.525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1">
        <v>9</v>
      </c>
      <c r="C12" s="111">
        <v>3477</v>
      </c>
      <c r="D12" s="112">
        <v>272324</v>
      </c>
      <c r="E12" s="113">
        <v>258252</v>
      </c>
      <c r="G12"/>
      <c r="H12" s="29">
        <f t="shared" si="0"/>
        <v>9</v>
      </c>
      <c r="I12" s="30">
        <f t="shared" si="1"/>
        <v>3477</v>
      </c>
      <c r="J12" s="31">
        <f t="shared" si="2"/>
        <v>272.324</v>
      </c>
      <c r="K12" s="32">
        <f t="shared" si="3"/>
        <v>258.252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11">
        <v>10</v>
      </c>
      <c r="C13" s="111">
        <v>3495</v>
      </c>
      <c r="D13" s="112">
        <v>274061</v>
      </c>
      <c r="E13" s="113">
        <v>258961</v>
      </c>
      <c r="G13"/>
      <c r="H13" s="33">
        <f t="shared" si="0"/>
        <v>10</v>
      </c>
      <c r="I13" s="30">
        <f t="shared" si="1"/>
        <v>3495</v>
      </c>
      <c r="J13" s="31">
        <f t="shared" si="2"/>
        <v>274.061</v>
      </c>
      <c r="K13" s="32">
        <f t="shared" si="3"/>
        <v>258.961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1">
        <v>11</v>
      </c>
      <c r="C14" s="111">
        <v>3506</v>
      </c>
      <c r="D14" s="112">
        <v>275340</v>
      </c>
      <c r="E14" s="113">
        <v>260829</v>
      </c>
      <c r="G14"/>
      <c r="H14" s="30">
        <f t="shared" si="0"/>
        <v>11</v>
      </c>
      <c r="I14" s="30">
        <f t="shared" si="1"/>
        <v>3506</v>
      </c>
      <c r="J14" s="31">
        <f t="shared" si="2"/>
        <v>275.34</v>
      </c>
      <c r="K14" s="32">
        <f t="shared" si="3"/>
        <v>260.829</v>
      </c>
    </row>
    <row r="15" spans="2:11" ht="13.5">
      <c r="B15" s="111">
        <v>12</v>
      </c>
      <c r="C15" s="111">
        <v>3522</v>
      </c>
      <c r="D15" s="112">
        <v>276812</v>
      </c>
      <c r="E15" s="113">
        <v>263826</v>
      </c>
      <c r="G15"/>
      <c r="H15" s="30">
        <f t="shared" si="0"/>
        <v>12</v>
      </c>
      <c r="I15" s="30">
        <f t="shared" si="1"/>
        <v>3522</v>
      </c>
      <c r="J15" s="31">
        <f t="shared" si="2"/>
        <v>276.812</v>
      </c>
      <c r="K15" s="32">
        <f t="shared" si="3"/>
        <v>263.826</v>
      </c>
    </row>
    <row r="16" spans="1:11" ht="13.5">
      <c r="A16" t="s">
        <v>108</v>
      </c>
      <c r="B16" s="120">
        <v>1</v>
      </c>
      <c r="C16" s="120">
        <v>3530</v>
      </c>
      <c r="D16" s="121">
        <v>277440</v>
      </c>
      <c r="E16" s="122">
        <v>264969</v>
      </c>
      <c r="H16" s="30">
        <f t="shared" si="0"/>
        <v>1</v>
      </c>
      <c r="I16" s="30">
        <f t="shared" si="1"/>
        <v>3530</v>
      </c>
      <c r="J16" s="31">
        <f t="shared" si="2"/>
        <v>277.44</v>
      </c>
      <c r="K16" s="32">
        <f t="shared" si="3"/>
        <v>264.969</v>
      </c>
    </row>
    <row r="17" spans="2:11" ht="13.5">
      <c r="B17" s="111">
        <v>2</v>
      </c>
      <c r="C17" s="111">
        <v>3550</v>
      </c>
      <c r="D17" s="112">
        <v>278933</v>
      </c>
      <c r="E17" s="113">
        <v>268681</v>
      </c>
      <c r="H17" s="30">
        <f t="shared" si="0"/>
        <v>2</v>
      </c>
      <c r="I17" s="30">
        <f t="shared" si="1"/>
        <v>3550</v>
      </c>
      <c r="J17" s="31">
        <f t="shared" si="2"/>
        <v>278.933</v>
      </c>
      <c r="K17" s="32">
        <f t="shared" si="3"/>
        <v>268.681</v>
      </c>
    </row>
    <row r="18" spans="2:30" ht="13.5" customHeight="1">
      <c r="B18" s="117">
        <v>3</v>
      </c>
      <c r="C18" s="117">
        <v>3571</v>
      </c>
      <c r="D18" s="118">
        <v>281850</v>
      </c>
      <c r="E18" s="119">
        <v>268855</v>
      </c>
      <c r="H18" s="29">
        <f t="shared" si="0"/>
        <v>3</v>
      </c>
      <c r="I18" s="30">
        <f t="shared" si="1"/>
        <v>3571</v>
      </c>
      <c r="J18" s="31">
        <f t="shared" si="2"/>
        <v>281.85</v>
      </c>
      <c r="K18" s="32">
        <f t="shared" si="3"/>
        <v>268.855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5" t="s">
        <v>107</v>
      </c>
      <c r="B50" t="s">
        <v>65</v>
      </c>
      <c r="C50" s="96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8" ht="13.5">
      <c r="B51" t="s">
        <v>8</v>
      </c>
      <c r="C51" s="97">
        <f>D51+E51</f>
        <v>25539</v>
      </c>
      <c r="D51" s="45">
        <v>23812</v>
      </c>
      <c r="E51" s="45">
        <v>1727</v>
      </c>
      <c r="F51" s="44">
        <f>C51/G51*100</f>
        <v>2377.594253332626</v>
      </c>
      <c r="G51" s="115">
        <v>1074.153</v>
      </c>
      <c r="H51" s="116"/>
    </row>
    <row r="52" spans="2:8" ht="13.5">
      <c r="B52" t="s">
        <v>9</v>
      </c>
      <c r="C52" s="97">
        <f aca="true" t="shared" si="4" ref="C52:C67">D52+E52</f>
        <v>2976</v>
      </c>
      <c r="D52" s="45">
        <v>2345</v>
      </c>
      <c r="E52" s="45">
        <v>631</v>
      </c>
      <c r="F52" s="44">
        <f aca="true" t="shared" si="5" ref="F52:F97">C52/G52*100</f>
        <v>1002.7325810592711</v>
      </c>
      <c r="G52" s="115">
        <v>296.789</v>
      </c>
      <c r="H52" s="116"/>
    </row>
    <row r="53" spans="2:8" ht="13.5">
      <c r="B53" t="s">
        <v>10</v>
      </c>
      <c r="C53" s="97">
        <f t="shared" si="4"/>
        <v>2709</v>
      </c>
      <c r="D53" s="45">
        <v>2307</v>
      </c>
      <c r="E53" s="45">
        <v>402</v>
      </c>
      <c r="F53" s="44">
        <f t="shared" si="5"/>
        <v>864.8790159087933</v>
      </c>
      <c r="G53" s="115">
        <v>313.223</v>
      </c>
      <c r="H53" s="116"/>
    </row>
    <row r="54" spans="2:8" ht="13.5">
      <c r="B54" t="s">
        <v>11</v>
      </c>
      <c r="C54" s="97">
        <f t="shared" si="4"/>
        <v>2628</v>
      </c>
      <c r="D54" s="45">
        <v>2166</v>
      </c>
      <c r="E54" s="45">
        <v>462</v>
      </c>
      <c r="F54" s="44">
        <f t="shared" si="5"/>
        <v>620.6749958668902</v>
      </c>
      <c r="G54" s="115">
        <v>423.41</v>
      </c>
      <c r="H54" s="116"/>
    </row>
    <row r="55" spans="2:8" ht="13.5">
      <c r="B55" t="s">
        <v>12</v>
      </c>
      <c r="C55" s="97">
        <f t="shared" si="4"/>
        <v>2404</v>
      </c>
      <c r="D55" s="45">
        <v>2270</v>
      </c>
      <c r="E55" s="45">
        <v>134</v>
      </c>
      <c r="F55" s="44">
        <f t="shared" si="5"/>
        <v>835.6391040169074</v>
      </c>
      <c r="G55" s="115">
        <v>287.684</v>
      </c>
      <c r="H55" s="116"/>
    </row>
    <row r="56" spans="2:8" ht="13.5">
      <c r="B56" t="s">
        <v>13</v>
      </c>
      <c r="C56" s="97">
        <f t="shared" si="4"/>
        <v>1635</v>
      </c>
      <c r="D56" s="45">
        <v>1403</v>
      </c>
      <c r="E56" s="45">
        <v>232</v>
      </c>
      <c r="F56" s="44">
        <f t="shared" si="5"/>
        <v>560.351770677323</v>
      </c>
      <c r="G56" s="115">
        <v>291.781</v>
      </c>
      <c r="H56" s="116"/>
    </row>
    <row r="57" spans="2:8" ht="13.5" customHeight="1">
      <c r="B57" t="s">
        <v>14</v>
      </c>
      <c r="C57" s="97">
        <f t="shared" si="4"/>
        <v>3457</v>
      </c>
      <c r="D57" s="45">
        <v>3215</v>
      </c>
      <c r="E57" s="45">
        <v>242</v>
      </c>
      <c r="F57" s="44">
        <f t="shared" si="5"/>
        <v>780.8035704202607</v>
      </c>
      <c r="G57" s="115">
        <v>442.749</v>
      </c>
      <c r="H57" s="116"/>
    </row>
    <row r="58" spans="2:8" ht="13.5">
      <c r="B58" t="s">
        <v>15</v>
      </c>
      <c r="C58" s="97">
        <f t="shared" si="4"/>
        <v>5034</v>
      </c>
      <c r="D58" s="45">
        <v>4718</v>
      </c>
      <c r="E58" s="45">
        <v>316</v>
      </c>
      <c r="F58" s="44">
        <f t="shared" si="5"/>
        <v>982.8710220960495</v>
      </c>
      <c r="G58" s="115">
        <v>512.173</v>
      </c>
      <c r="H58" s="116"/>
    </row>
    <row r="59" spans="2:8" ht="13.5">
      <c r="B59" t="s">
        <v>16</v>
      </c>
      <c r="C59" s="97">
        <f t="shared" si="4"/>
        <v>3662</v>
      </c>
      <c r="D59" s="45">
        <v>3511</v>
      </c>
      <c r="E59" s="45">
        <v>151</v>
      </c>
      <c r="F59" s="44">
        <f t="shared" si="5"/>
        <v>1029.7682318468903</v>
      </c>
      <c r="G59" s="115">
        <v>355.614</v>
      </c>
      <c r="H59" s="116"/>
    </row>
    <row r="60" spans="2:8" ht="13.5">
      <c r="B60" t="s">
        <v>17</v>
      </c>
      <c r="C60" s="97">
        <f t="shared" si="4"/>
        <v>4021</v>
      </c>
      <c r="D60" s="45">
        <v>3873</v>
      </c>
      <c r="E60" s="45">
        <v>148</v>
      </c>
      <c r="F60" s="44">
        <f t="shared" si="5"/>
        <v>1059.9151224398345</v>
      </c>
      <c r="G60" s="115">
        <v>379.37</v>
      </c>
      <c r="H60" s="116"/>
    </row>
    <row r="61" spans="2:8" ht="13.5">
      <c r="B61" t="s">
        <v>18</v>
      </c>
      <c r="C61" s="97">
        <f t="shared" si="4"/>
        <v>9652</v>
      </c>
      <c r="D61" s="45">
        <v>9553</v>
      </c>
      <c r="E61" s="45">
        <v>99</v>
      </c>
      <c r="F61" s="44">
        <f t="shared" si="5"/>
        <v>1021.7627418641137</v>
      </c>
      <c r="G61" s="115">
        <v>944.642</v>
      </c>
      <c r="H61" s="116"/>
    </row>
    <row r="62" spans="2:8" ht="13.5">
      <c r="B62" t="s">
        <v>19</v>
      </c>
      <c r="C62" s="97">
        <f t="shared" si="4"/>
        <v>9106</v>
      </c>
      <c r="D62" s="45">
        <v>8773</v>
      </c>
      <c r="E62" s="45">
        <v>333</v>
      </c>
      <c r="F62" s="44">
        <f t="shared" si="5"/>
        <v>1026.9087070716412</v>
      </c>
      <c r="G62" s="115">
        <v>886.739</v>
      </c>
      <c r="H62" s="116"/>
    </row>
    <row r="63" spans="2:8" ht="13.5">
      <c r="B63" t="s">
        <v>20</v>
      </c>
      <c r="C63" s="97">
        <f t="shared" si="4"/>
        <v>14353</v>
      </c>
      <c r="D63" s="45">
        <v>14067</v>
      </c>
      <c r="E63" s="45">
        <v>286</v>
      </c>
      <c r="F63" s="44">
        <f t="shared" si="5"/>
        <v>715.7218453486308</v>
      </c>
      <c r="G63" s="115">
        <v>2005.388</v>
      </c>
      <c r="H63" s="116"/>
    </row>
    <row r="64" spans="2:8" ht="13.5">
      <c r="B64" t="s">
        <v>21</v>
      </c>
      <c r="C64" s="97">
        <f t="shared" si="4"/>
        <v>8638</v>
      </c>
      <c r="D64" s="45">
        <v>8396</v>
      </c>
      <c r="E64" s="45">
        <v>242</v>
      </c>
      <c r="F64" s="44">
        <f t="shared" si="5"/>
        <v>697.9344759269973</v>
      </c>
      <c r="G64" s="115">
        <v>1237.652</v>
      </c>
      <c r="H64" s="116"/>
    </row>
    <row r="65" spans="2:8" ht="13.5">
      <c r="B65" t="s">
        <v>22</v>
      </c>
      <c r="C65" s="97">
        <f t="shared" si="4"/>
        <v>3812</v>
      </c>
      <c r="D65" s="45">
        <v>3744</v>
      </c>
      <c r="E65" s="45">
        <v>68</v>
      </c>
      <c r="F65" s="44">
        <f t="shared" si="5"/>
        <v>703.4430325554617</v>
      </c>
      <c r="G65" s="115">
        <v>541.906</v>
      </c>
      <c r="H65" s="116"/>
    </row>
    <row r="66" spans="2:8" ht="13.5">
      <c r="B66" t="s">
        <v>23</v>
      </c>
      <c r="C66" s="97">
        <f t="shared" si="4"/>
        <v>5311</v>
      </c>
      <c r="D66" s="45">
        <v>5013</v>
      </c>
      <c r="E66" s="45">
        <v>298</v>
      </c>
      <c r="F66" s="44">
        <f t="shared" si="5"/>
        <v>2208.7384697280972</v>
      </c>
      <c r="G66" s="115">
        <v>240.454</v>
      </c>
      <c r="H66" s="116"/>
    </row>
    <row r="67" spans="2:8" ht="13.5">
      <c r="B67" t="s">
        <v>24</v>
      </c>
      <c r="C67" s="97">
        <f t="shared" si="4"/>
        <v>4688</v>
      </c>
      <c r="D67" s="45">
        <v>4449</v>
      </c>
      <c r="E67" s="45">
        <v>239</v>
      </c>
      <c r="F67" s="44">
        <f t="shared" si="5"/>
        <v>2061.0942088880292</v>
      </c>
      <c r="G67" s="115">
        <v>227.452</v>
      </c>
      <c r="H67" s="116"/>
    </row>
    <row r="68" spans="2:8" ht="13.5">
      <c r="B68" t="s">
        <v>25</v>
      </c>
      <c r="C68" s="97">
        <f aca="true" t="shared" si="6" ref="C68:C83">D68+E68</f>
        <v>2475</v>
      </c>
      <c r="D68" s="45">
        <v>2204</v>
      </c>
      <c r="E68" s="45">
        <v>271</v>
      </c>
      <c r="F68" s="44">
        <f t="shared" si="5"/>
        <v>1415.320920444668</v>
      </c>
      <c r="G68" s="115">
        <v>174.872</v>
      </c>
      <c r="H68" s="116"/>
    </row>
    <row r="69" spans="2:8" ht="13.5">
      <c r="B69" t="s">
        <v>26</v>
      </c>
      <c r="C69" s="97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15">
        <v>178.106</v>
      </c>
      <c r="H69" s="116"/>
    </row>
    <row r="70" spans="2:8" ht="13.5">
      <c r="B70" t="s">
        <v>27</v>
      </c>
      <c r="C70" s="97">
        <f t="shared" si="6"/>
        <v>3250</v>
      </c>
      <c r="D70" s="45">
        <v>2894</v>
      </c>
      <c r="E70" s="45">
        <v>356</v>
      </c>
      <c r="F70" s="44">
        <f t="shared" si="5"/>
        <v>667.0799141211581</v>
      </c>
      <c r="G70" s="115">
        <v>487.198</v>
      </c>
      <c r="H70" s="116"/>
    </row>
    <row r="71" spans="2:8" ht="13.5">
      <c r="B71" t="s">
        <v>28</v>
      </c>
      <c r="C71" s="97">
        <f t="shared" si="6"/>
        <v>2924</v>
      </c>
      <c r="D71" s="45">
        <v>2508</v>
      </c>
      <c r="E71" s="45">
        <v>416</v>
      </c>
      <c r="F71" s="44">
        <f t="shared" si="5"/>
        <v>737.5066524411621</v>
      </c>
      <c r="G71" s="115">
        <v>396.471</v>
      </c>
      <c r="H71" s="116"/>
    </row>
    <row r="72" spans="2:8" ht="13.5">
      <c r="B72" t="s">
        <v>29</v>
      </c>
      <c r="C72" s="97">
        <f t="shared" si="6"/>
        <v>7429</v>
      </c>
      <c r="D72" s="45">
        <v>7220</v>
      </c>
      <c r="E72" s="45">
        <v>209</v>
      </c>
      <c r="F72" s="44">
        <f t="shared" si="5"/>
        <v>1076.0210540342462</v>
      </c>
      <c r="G72" s="115">
        <v>690.414</v>
      </c>
      <c r="H72" s="116"/>
    </row>
    <row r="73" spans="2:8" ht="13.5">
      <c r="B73" t="s">
        <v>30</v>
      </c>
      <c r="C73" s="97">
        <f t="shared" si="6"/>
        <v>11222</v>
      </c>
      <c r="D73" s="45">
        <v>10676</v>
      </c>
      <c r="E73" s="45">
        <v>546</v>
      </c>
      <c r="F73" s="44">
        <f t="shared" si="5"/>
        <v>1048.063156498748</v>
      </c>
      <c r="G73" s="115">
        <v>1070.737</v>
      </c>
      <c r="H73" s="116"/>
    </row>
    <row r="74" spans="2:8" ht="13.5">
      <c r="B74" t="s">
        <v>31</v>
      </c>
      <c r="C74" s="97">
        <f t="shared" si="6"/>
        <v>4079</v>
      </c>
      <c r="D74" s="45">
        <v>3702</v>
      </c>
      <c r="E74" s="45">
        <v>377</v>
      </c>
      <c r="F74" s="44">
        <f t="shared" si="5"/>
        <v>1124.8876215479822</v>
      </c>
      <c r="G74" s="115">
        <v>362.614</v>
      </c>
      <c r="H74" s="116"/>
    </row>
    <row r="75" spans="2:8" ht="13.5">
      <c r="B75" t="s">
        <v>32</v>
      </c>
      <c r="C75" s="97">
        <f t="shared" si="6"/>
        <v>1573</v>
      </c>
      <c r="D75" s="45">
        <v>1543</v>
      </c>
      <c r="E75" s="45">
        <v>30</v>
      </c>
      <c r="F75" s="44">
        <f t="shared" si="5"/>
        <v>703.9763700239432</v>
      </c>
      <c r="G75" s="115">
        <v>223.445</v>
      </c>
      <c r="H75" s="116"/>
    </row>
    <row r="76" spans="2:8" ht="13.5">
      <c r="B76" t="s">
        <v>33</v>
      </c>
      <c r="C76" s="97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15">
        <v>479.114</v>
      </c>
      <c r="H76" s="116"/>
    </row>
    <row r="77" spans="2:8" ht="13.5">
      <c r="B77" t="s">
        <v>34</v>
      </c>
      <c r="C77" s="97">
        <f t="shared" si="6"/>
        <v>15633</v>
      </c>
      <c r="D77" s="45">
        <v>15442</v>
      </c>
      <c r="E77" s="45">
        <v>191</v>
      </c>
      <c r="F77" s="44">
        <f t="shared" si="5"/>
        <v>1131.0999301066634</v>
      </c>
      <c r="G77" s="115">
        <v>1382.106</v>
      </c>
      <c r="H77" s="116"/>
    </row>
    <row r="78" spans="2:8" ht="13.5">
      <c r="B78" t="s">
        <v>35</v>
      </c>
      <c r="C78" s="97">
        <f t="shared" si="6"/>
        <v>12888</v>
      </c>
      <c r="D78" s="45">
        <v>12148</v>
      </c>
      <c r="E78" s="45">
        <v>740</v>
      </c>
      <c r="F78" s="44">
        <f t="shared" si="5"/>
        <v>1316.870409652145</v>
      </c>
      <c r="G78" s="115">
        <v>978.684</v>
      </c>
      <c r="H78" s="116"/>
    </row>
    <row r="79" spans="2:8" ht="13.5">
      <c r="B79" t="s">
        <v>36</v>
      </c>
      <c r="C79" s="97">
        <f t="shared" si="6"/>
        <v>2098</v>
      </c>
      <c r="D79" s="45">
        <v>2069</v>
      </c>
      <c r="E79" s="45">
        <v>29</v>
      </c>
      <c r="F79" s="44">
        <f t="shared" si="5"/>
        <v>841.2931373256663</v>
      </c>
      <c r="G79" s="115">
        <v>249.378</v>
      </c>
      <c r="H79" s="116"/>
    </row>
    <row r="80" spans="2:8" ht="13.5">
      <c r="B80" t="s">
        <v>37</v>
      </c>
      <c r="C80" s="97">
        <f t="shared" si="6"/>
        <v>2696</v>
      </c>
      <c r="D80" s="45">
        <v>2350</v>
      </c>
      <c r="E80" s="45">
        <v>346</v>
      </c>
      <c r="F80" s="44">
        <f t="shared" si="5"/>
        <v>1162.0489301908588</v>
      </c>
      <c r="G80" s="115">
        <v>232.004</v>
      </c>
      <c r="H80" s="116"/>
    </row>
    <row r="81" spans="2:8" ht="13.5">
      <c r="B81" t="s">
        <v>38</v>
      </c>
      <c r="C81" s="97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15">
        <v>138.393</v>
      </c>
      <c r="H81" s="116"/>
    </row>
    <row r="82" spans="2:8" ht="13.5">
      <c r="B82" t="s">
        <v>39</v>
      </c>
      <c r="C82" s="97">
        <f t="shared" si="6"/>
        <v>2125</v>
      </c>
      <c r="D82" s="45">
        <v>1816</v>
      </c>
      <c r="E82" s="45">
        <v>309</v>
      </c>
      <c r="F82" s="44">
        <f t="shared" si="5"/>
        <v>1097.2499044747142</v>
      </c>
      <c r="G82" s="115">
        <v>193.666</v>
      </c>
      <c r="H82" s="116"/>
    </row>
    <row r="83" spans="2:8" ht="13.5">
      <c r="B83" t="s">
        <v>40</v>
      </c>
      <c r="C83" s="97">
        <f t="shared" si="6"/>
        <v>5368</v>
      </c>
      <c r="D83" s="45">
        <v>4780</v>
      </c>
      <c r="E83" s="45">
        <v>588</v>
      </c>
      <c r="F83" s="44">
        <f t="shared" si="5"/>
        <v>1325.2423109776873</v>
      </c>
      <c r="G83" s="115">
        <v>405.058</v>
      </c>
      <c r="H83" s="116"/>
    </row>
    <row r="84" spans="2:8" ht="13.5">
      <c r="B84" t="s">
        <v>41</v>
      </c>
      <c r="C84" s="97">
        <f aca="true" t="shared" si="7" ref="C84:C97">D84+E84</f>
        <v>10611</v>
      </c>
      <c r="D84" s="45">
        <v>9592</v>
      </c>
      <c r="E84" s="45">
        <v>1019</v>
      </c>
      <c r="F84" s="44">
        <f t="shared" si="5"/>
        <v>1933.3115909418036</v>
      </c>
      <c r="G84" s="115">
        <v>548.851</v>
      </c>
      <c r="H84" s="116"/>
    </row>
    <row r="85" spans="2:8" ht="13.5">
      <c r="B85" t="s">
        <v>42</v>
      </c>
      <c r="C85" s="97">
        <f t="shared" si="7"/>
        <v>9918</v>
      </c>
      <c r="D85" s="45">
        <v>9437</v>
      </c>
      <c r="E85" s="45">
        <v>481</v>
      </c>
      <c r="F85" s="44">
        <f t="shared" si="5"/>
        <v>2844.8498408054384</v>
      </c>
      <c r="G85" s="115">
        <v>348.63</v>
      </c>
      <c r="H85" s="116"/>
    </row>
    <row r="86" spans="2:8" ht="13.5">
      <c r="B86" t="s">
        <v>43</v>
      </c>
      <c r="C86" s="97">
        <f t="shared" si="7"/>
        <v>5334</v>
      </c>
      <c r="D86" s="45">
        <v>4685</v>
      </c>
      <c r="E86" s="45">
        <v>649</v>
      </c>
      <c r="F86" s="44">
        <f t="shared" si="5"/>
        <v>2884.287823157576</v>
      </c>
      <c r="G86" s="115">
        <v>184.933</v>
      </c>
      <c r="H86" s="116"/>
    </row>
    <row r="87" spans="2:8" ht="13.5">
      <c r="B87" t="s">
        <v>44</v>
      </c>
      <c r="C87" s="97">
        <f t="shared" si="7"/>
        <v>3200</v>
      </c>
      <c r="D87" s="45">
        <v>2415</v>
      </c>
      <c r="E87" s="45">
        <v>785</v>
      </c>
      <c r="F87" s="44">
        <f t="shared" si="5"/>
        <v>1455.405466866785</v>
      </c>
      <c r="G87" s="115">
        <v>219.87</v>
      </c>
      <c r="H87" s="116"/>
    </row>
    <row r="88" spans="2:8" ht="13.5">
      <c r="B88" t="s">
        <v>45</v>
      </c>
      <c r="C88" s="97">
        <f t="shared" si="7"/>
        <v>6601</v>
      </c>
      <c r="D88" s="45">
        <v>5403</v>
      </c>
      <c r="E88" s="45">
        <v>1198</v>
      </c>
      <c r="F88" s="44">
        <f t="shared" si="5"/>
        <v>2013.2611109077825</v>
      </c>
      <c r="G88" s="115">
        <v>327.876</v>
      </c>
      <c r="H88" s="116"/>
    </row>
    <row r="89" spans="2:8" ht="13.5">
      <c r="B89" t="s">
        <v>46</v>
      </c>
      <c r="C89" s="97">
        <f t="shared" si="7"/>
        <v>7715</v>
      </c>
      <c r="D89" s="45">
        <v>7634</v>
      </c>
      <c r="E89" s="45">
        <v>81</v>
      </c>
      <c r="F89" s="44">
        <f t="shared" si="5"/>
        <v>3939.3800135823085</v>
      </c>
      <c r="G89" s="115">
        <v>195.843</v>
      </c>
      <c r="H89" s="116"/>
    </row>
    <row r="90" spans="2:8" ht="13.5">
      <c r="B90" t="s">
        <v>47</v>
      </c>
      <c r="C90" s="97">
        <f t="shared" si="7"/>
        <v>22848</v>
      </c>
      <c r="D90" s="45">
        <v>20860</v>
      </c>
      <c r="E90" s="45">
        <v>1988</v>
      </c>
      <c r="F90" s="44">
        <f t="shared" si="5"/>
        <v>2537.262714631237</v>
      </c>
      <c r="G90" s="115">
        <v>900.498</v>
      </c>
      <c r="H90" s="116"/>
    </row>
    <row r="91" spans="2:8" ht="13.5">
      <c r="B91" t="s">
        <v>48</v>
      </c>
      <c r="C91" s="97">
        <f t="shared" si="7"/>
        <v>4223</v>
      </c>
      <c r="D91" s="45">
        <v>3535</v>
      </c>
      <c r="E91" s="45">
        <v>688</v>
      </c>
      <c r="F91" s="44">
        <f t="shared" si="5"/>
        <v>2304.4643198201397</v>
      </c>
      <c r="G91" s="115">
        <v>183.253</v>
      </c>
      <c r="H91" s="116"/>
    </row>
    <row r="92" spans="2:8" ht="13.5">
      <c r="B92" t="s">
        <v>49</v>
      </c>
      <c r="C92" s="97">
        <f t="shared" si="7"/>
        <v>7563</v>
      </c>
      <c r="D92" s="45">
        <v>6536</v>
      </c>
      <c r="E92" s="45">
        <v>1027</v>
      </c>
      <c r="F92" s="44">
        <f t="shared" si="5"/>
        <v>2335.2106413724114</v>
      </c>
      <c r="G92" s="115">
        <v>323.868</v>
      </c>
      <c r="H92" s="116"/>
    </row>
    <row r="93" spans="2:8" ht="13.5">
      <c r="B93" t="s">
        <v>50</v>
      </c>
      <c r="C93" s="97">
        <f t="shared" si="7"/>
        <v>11972</v>
      </c>
      <c r="D93" s="45">
        <v>10382</v>
      </c>
      <c r="E93" s="45">
        <v>1590</v>
      </c>
      <c r="F93" s="44">
        <f t="shared" si="5"/>
        <v>2947.4326906032734</v>
      </c>
      <c r="G93" s="115">
        <v>406.184</v>
      </c>
      <c r="H93" s="116"/>
    </row>
    <row r="94" spans="2:8" ht="13.5">
      <c r="B94" t="s">
        <v>51</v>
      </c>
      <c r="C94" s="97">
        <f t="shared" si="7"/>
        <v>3334</v>
      </c>
      <c r="D94" s="45">
        <v>2736</v>
      </c>
      <c r="E94" s="45">
        <v>598</v>
      </c>
      <c r="F94" s="44">
        <f t="shared" si="5"/>
        <v>1222.0018986112282</v>
      </c>
      <c r="G94" s="115">
        <v>272.831</v>
      </c>
      <c r="H94" s="116"/>
    </row>
    <row r="95" spans="2:8" ht="13.5">
      <c r="B95" t="s">
        <v>52</v>
      </c>
      <c r="C95" s="97">
        <f t="shared" si="7"/>
        <v>4245</v>
      </c>
      <c r="D95" s="45">
        <v>3354</v>
      </c>
      <c r="E95" s="45">
        <v>891</v>
      </c>
      <c r="F95" s="44">
        <f t="shared" si="5"/>
        <v>1708.7033175813297</v>
      </c>
      <c r="G95" s="115">
        <v>248.434</v>
      </c>
      <c r="H95" s="116"/>
    </row>
    <row r="96" spans="2:8" ht="13.5">
      <c r="B96" t="s">
        <v>53</v>
      </c>
      <c r="C96" s="97">
        <f t="shared" si="7"/>
        <v>11376</v>
      </c>
      <c r="D96" s="45">
        <v>9611</v>
      </c>
      <c r="E96" s="45">
        <v>1765</v>
      </c>
      <c r="F96" s="44">
        <f t="shared" si="5"/>
        <v>2766.9137820325727</v>
      </c>
      <c r="G96" s="115">
        <v>411.144</v>
      </c>
      <c r="H96" s="116"/>
    </row>
    <row r="97" spans="2:8" ht="13.5">
      <c r="B97" t="s">
        <v>54</v>
      </c>
      <c r="C97" s="97">
        <f t="shared" si="7"/>
        <v>4595</v>
      </c>
      <c r="D97" s="45">
        <v>4286</v>
      </c>
      <c r="E97" s="45">
        <v>309</v>
      </c>
      <c r="F97" s="44">
        <f t="shared" si="5"/>
        <v>2382.396706641158</v>
      </c>
      <c r="G97" s="115">
        <v>192.873</v>
      </c>
      <c r="H97" s="116"/>
    </row>
    <row r="98" spans="2:7" ht="13.5">
      <c r="B98" t="s">
        <v>7</v>
      </c>
      <c r="C98">
        <f>SUM(C51:C97)</f>
        <v>305829</v>
      </c>
      <c r="D98">
        <f>SUM(D51:D97)</f>
        <v>281850</v>
      </c>
      <c r="E98">
        <f>SUM(E51:E97)</f>
        <v>23979</v>
      </c>
      <c r="F98" s="44">
        <f>SUM(F51:F97)/47</f>
        <v>1466.57840130146</v>
      </c>
      <c r="G98" s="115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G56" sqref="G56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6" t="s">
        <v>0</v>
      </c>
      <c r="I2" s="87" t="s">
        <v>1</v>
      </c>
      <c r="J2" s="88"/>
      <c r="K2" s="89"/>
      <c r="L2" s="93" t="s">
        <v>2</v>
      </c>
    </row>
    <row r="3" spans="8:12" ht="18" customHeight="1">
      <c r="H3" s="85"/>
      <c r="I3" s="85" t="s">
        <v>3</v>
      </c>
      <c r="J3" s="98" t="s">
        <v>4</v>
      </c>
      <c r="K3" s="100" t="s">
        <v>5</v>
      </c>
      <c r="L3" s="94" t="s">
        <v>6</v>
      </c>
    </row>
    <row r="4" spans="8:12" ht="18" customHeight="1">
      <c r="H4" s="15" t="s">
        <v>7</v>
      </c>
      <c r="I4" s="90">
        <f>SUM(I5:I51)</f>
        <v>305829</v>
      </c>
      <c r="J4" s="99">
        <f>SUM(J5:J51)</f>
        <v>281850</v>
      </c>
      <c r="K4" s="101">
        <f>SUM(K5:K51)</f>
        <v>23979</v>
      </c>
      <c r="L4" s="123">
        <f>SUM(L5:L51)/47</f>
        <v>1466.57840130146</v>
      </c>
    </row>
    <row r="5" spans="8:12" ht="18" customHeight="1">
      <c r="H5" s="16" t="s">
        <v>8</v>
      </c>
      <c r="I5" s="91">
        <f>データ!C51</f>
        <v>25539</v>
      </c>
      <c r="J5" s="103">
        <f>データ!D51</f>
        <v>23812</v>
      </c>
      <c r="K5" s="102">
        <f>データ!E51</f>
        <v>1727</v>
      </c>
      <c r="L5" s="124">
        <f>データ!F51</f>
        <v>2377.594253332626</v>
      </c>
    </row>
    <row r="6" spans="8:12" ht="18" customHeight="1">
      <c r="H6" s="17" t="s">
        <v>9</v>
      </c>
      <c r="I6" s="91">
        <f>データ!C52</f>
        <v>2976</v>
      </c>
      <c r="J6" s="103">
        <f>データ!D52</f>
        <v>2345</v>
      </c>
      <c r="K6" s="102">
        <f>データ!E52</f>
        <v>631</v>
      </c>
      <c r="L6" s="125">
        <f>データ!F52</f>
        <v>1002.7325810592711</v>
      </c>
    </row>
    <row r="7" spans="8:12" ht="18" customHeight="1">
      <c r="H7" s="17" t="s">
        <v>10</v>
      </c>
      <c r="I7" s="91">
        <f>データ!C53</f>
        <v>2709</v>
      </c>
      <c r="J7" s="103">
        <f>データ!D53</f>
        <v>2307</v>
      </c>
      <c r="K7" s="102">
        <f>データ!E53</f>
        <v>402</v>
      </c>
      <c r="L7" s="125">
        <f>データ!F53</f>
        <v>864.8790159087933</v>
      </c>
    </row>
    <row r="8" spans="8:12" ht="18" customHeight="1">
      <c r="H8" s="17" t="s">
        <v>11</v>
      </c>
      <c r="I8" s="91">
        <f>データ!C54</f>
        <v>2628</v>
      </c>
      <c r="J8" s="103">
        <f>データ!D54</f>
        <v>2166</v>
      </c>
      <c r="K8" s="102">
        <f>データ!E54</f>
        <v>462</v>
      </c>
      <c r="L8" s="125">
        <f>データ!F54</f>
        <v>620.6749958668902</v>
      </c>
    </row>
    <row r="9" spans="8:12" ht="18" customHeight="1">
      <c r="H9" s="17" t="s">
        <v>12</v>
      </c>
      <c r="I9" s="91">
        <f>データ!C55</f>
        <v>2404</v>
      </c>
      <c r="J9" s="103">
        <f>データ!D55</f>
        <v>2270</v>
      </c>
      <c r="K9" s="102">
        <f>データ!E55</f>
        <v>134</v>
      </c>
      <c r="L9" s="125">
        <f>データ!F55</f>
        <v>835.6391040169074</v>
      </c>
    </row>
    <row r="10" spans="8:12" ht="18" customHeight="1">
      <c r="H10" s="17" t="s">
        <v>13</v>
      </c>
      <c r="I10" s="91">
        <f>データ!C56</f>
        <v>1635</v>
      </c>
      <c r="J10" s="103">
        <f>データ!D56</f>
        <v>1403</v>
      </c>
      <c r="K10" s="102">
        <f>データ!E56</f>
        <v>232</v>
      </c>
      <c r="L10" s="125">
        <f>データ!F56</f>
        <v>560.351770677323</v>
      </c>
    </row>
    <row r="11" spans="8:12" ht="18" customHeight="1">
      <c r="H11" s="17" t="s">
        <v>14</v>
      </c>
      <c r="I11" s="91">
        <f>データ!C57</f>
        <v>3457</v>
      </c>
      <c r="J11" s="103">
        <f>データ!D57</f>
        <v>3215</v>
      </c>
      <c r="K11" s="102">
        <f>データ!E57</f>
        <v>242</v>
      </c>
      <c r="L11" s="125">
        <f>データ!F57</f>
        <v>780.8035704202607</v>
      </c>
    </row>
    <row r="12" spans="8:12" ht="18" customHeight="1">
      <c r="H12" s="17" t="s">
        <v>15</v>
      </c>
      <c r="I12" s="91">
        <f>データ!C58</f>
        <v>5034</v>
      </c>
      <c r="J12" s="103">
        <f>データ!D58</f>
        <v>4718</v>
      </c>
      <c r="K12" s="102">
        <f>データ!E58</f>
        <v>316</v>
      </c>
      <c r="L12" s="125">
        <f>データ!F58</f>
        <v>982.8710220960495</v>
      </c>
    </row>
    <row r="13" spans="8:12" ht="18" customHeight="1">
      <c r="H13" s="17" t="s">
        <v>16</v>
      </c>
      <c r="I13" s="91">
        <f>データ!C59</f>
        <v>3662</v>
      </c>
      <c r="J13" s="103">
        <f>データ!D59</f>
        <v>3511</v>
      </c>
      <c r="K13" s="102">
        <f>データ!E59</f>
        <v>151</v>
      </c>
      <c r="L13" s="125">
        <f>データ!F59</f>
        <v>1029.7682318468903</v>
      </c>
    </row>
    <row r="14" spans="8:12" ht="18" customHeight="1">
      <c r="H14" s="17" t="s">
        <v>17</v>
      </c>
      <c r="I14" s="91">
        <f>データ!C60</f>
        <v>4021</v>
      </c>
      <c r="J14" s="103">
        <f>データ!D60</f>
        <v>3873</v>
      </c>
      <c r="K14" s="102">
        <f>データ!E60</f>
        <v>148</v>
      </c>
      <c r="L14" s="125">
        <f>データ!F60</f>
        <v>1059.9151224398345</v>
      </c>
    </row>
    <row r="15" spans="8:12" ht="18" customHeight="1">
      <c r="H15" s="17" t="s">
        <v>18</v>
      </c>
      <c r="I15" s="91">
        <f>データ!C61</f>
        <v>9652</v>
      </c>
      <c r="J15" s="103">
        <f>データ!D61</f>
        <v>9553</v>
      </c>
      <c r="K15" s="102">
        <f>データ!E61</f>
        <v>99</v>
      </c>
      <c r="L15" s="125">
        <f>データ!F61</f>
        <v>1021.7627418641137</v>
      </c>
    </row>
    <row r="16" spans="8:12" ht="18" customHeight="1">
      <c r="H16" s="17" t="s">
        <v>19</v>
      </c>
      <c r="I16" s="91">
        <f>データ!C62</f>
        <v>9106</v>
      </c>
      <c r="J16" s="103">
        <f>データ!D62</f>
        <v>8773</v>
      </c>
      <c r="K16" s="105">
        <f>データ!E62</f>
        <v>333</v>
      </c>
      <c r="L16" s="125">
        <f>データ!F62</f>
        <v>1026.9087070716412</v>
      </c>
    </row>
    <row r="17" spans="8:12" ht="18" customHeight="1">
      <c r="H17" s="17" t="s">
        <v>20</v>
      </c>
      <c r="I17" s="91">
        <f>データ!C63</f>
        <v>14353</v>
      </c>
      <c r="J17" s="103">
        <f>データ!D63</f>
        <v>14067</v>
      </c>
      <c r="K17" s="102">
        <f>データ!E63</f>
        <v>286</v>
      </c>
      <c r="L17" s="125">
        <f>データ!F63</f>
        <v>715.7218453486308</v>
      </c>
    </row>
    <row r="18" spans="8:12" ht="18" customHeight="1">
      <c r="H18" s="17" t="s">
        <v>21</v>
      </c>
      <c r="I18" s="91">
        <f>データ!C64</f>
        <v>8638</v>
      </c>
      <c r="J18" s="103">
        <f>データ!D64</f>
        <v>8396</v>
      </c>
      <c r="K18" s="102">
        <f>データ!E64</f>
        <v>242</v>
      </c>
      <c r="L18" s="125">
        <f>データ!F64</f>
        <v>697.9344759269973</v>
      </c>
    </row>
    <row r="19" spans="8:12" ht="18" customHeight="1">
      <c r="H19" s="17" t="s">
        <v>22</v>
      </c>
      <c r="I19" s="91">
        <f>データ!C65</f>
        <v>3812</v>
      </c>
      <c r="J19" s="103">
        <f>データ!D65</f>
        <v>3744</v>
      </c>
      <c r="K19" s="105">
        <f>データ!E65</f>
        <v>68</v>
      </c>
      <c r="L19" s="125">
        <f>データ!F65</f>
        <v>703.4430325554617</v>
      </c>
    </row>
    <row r="20" spans="8:12" ht="18" customHeight="1">
      <c r="H20" s="17" t="s">
        <v>23</v>
      </c>
      <c r="I20" s="91">
        <f>データ!C66</f>
        <v>5311</v>
      </c>
      <c r="J20" s="103">
        <f>データ!D66</f>
        <v>5013</v>
      </c>
      <c r="K20" s="102">
        <f>データ!E66</f>
        <v>298</v>
      </c>
      <c r="L20" s="125">
        <f>データ!F66</f>
        <v>2208.7384697280972</v>
      </c>
    </row>
    <row r="21" spans="8:12" ht="18" customHeight="1">
      <c r="H21" s="17" t="s">
        <v>24</v>
      </c>
      <c r="I21" s="91">
        <f>データ!C67</f>
        <v>4688</v>
      </c>
      <c r="J21" s="103">
        <f>データ!D67</f>
        <v>4449</v>
      </c>
      <c r="K21" s="102">
        <f>データ!E67</f>
        <v>239</v>
      </c>
      <c r="L21" s="125">
        <f>データ!F67</f>
        <v>2061.0942088880292</v>
      </c>
    </row>
    <row r="22" spans="8:12" ht="18" customHeight="1">
      <c r="H22" s="17" t="s">
        <v>25</v>
      </c>
      <c r="I22" s="91">
        <f>データ!C68</f>
        <v>2475</v>
      </c>
      <c r="J22" s="103">
        <f>データ!D68</f>
        <v>2204</v>
      </c>
      <c r="K22" s="102">
        <f>データ!E68</f>
        <v>271</v>
      </c>
      <c r="L22" s="125">
        <f>データ!F68</f>
        <v>1415.320920444668</v>
      </c>
    </row>
    <row r="23" spans="8:12" ht="18" customHeight="1">
      <c r="H23" s="17" t="s">
        <v>26</v>
      </c>
      <c r="I23" s="91">
        <f>データ!C69</f>
        <v>2046</v>
      </c>
      <c r="J23" s="103">
        <f>データ!D69</f>
        <v>1892</v>
      </c>
      <c r="K23" s="102">
        <f>データ!E69</f>
        <v>154</v>
      </c>
      <c r="L23" s="125">
        <f>データ!F69</f>
        <v>1148.7541127193917</v>
      </c>
    </row>
    <row r="24" spans="8:12" ht="18" customHeight="1">
      <c r="H24" s="17" t="s">
        <v>27</v>
      </c>
      <c r="I24" s="91">
        <f>データ!C70</f>
        <v>3250</v>
      </c>
      <c r="J24" s="103">
        <f>データ!D70</f>
        <v>2894</v>
      </c>
      <c r="K24" s="102">
        <f>データ!E70</f>
        <v>356</v>
      </c>
      <c r="L24" s="125">
        <f>データ!F70</f>
        <v>667.0799141211581</v>
      </c>
    </row>
    <row r="25" spans="8:12" ht="18" customHeight="1">
      <c r="H25" s="17" t="s">
        <v>28</v>
      </c>
      <c r="I25" s="91">
        <f>データ!C71</f>
        <v>2924</v>
      </c>
      <c r="J25" s="103">
        <f>データ!D71</f>
        <v>2508</v>
      </c>
      <c r="K25" s="102">
        <f>データ!E71</f>
        <v>416</v>
      </c>
      <c r="L25" s="125">
        <f>データ!F71</f>
        <v>737.5066524411621</v>
      </c>
    </row>
    <row r="26" spans="8:12" ht="18" customHeight="1">
      <c r="H26" s="17" t="s">
        <v>29</v>
      </c>
      <c r="I26" s="91">
        <f>データ!C72</f>
        <v>7429</v>
      </c>
      <c r="J26" s="103">
        <f>データ!D72</f>
        <v>7220</v>
      </c>
      <c r="K26" s="102">
        <f>データ!E72</f>
        <v>209</v>
      </c>
      <c r="L26" s="125">
        <f>データ!F72</f>
        <v>1076.0210540342462</v>
      </c>
    </row>
    <row r="27" spans="8:12" ht="18" customHeight="1">
      <c r="H27" s="17" t="s">
        <v>30</v>
      </c>
      <c r="I27" s="91">
        <f>データ!C73</f>
        <v>11222</v>
      </c>
      <c r="J27" s="103">
        <f>データ!D73</f>
        <v>10676</v>
      </c>
      <c r="K27" s="102">
        <f>データ!E73</f>
        <v>546</v>
      </c>
      <c r="L27" s="125">
        <f>データ!F73</f>
        <v>1048.063156498748</v>
      </c>
    </row>
    <row r="28" spans="8:12" ht="18" customHeight="1">
      <c r="H28" s="17" t="s">
        <v>31</v>
      </c>
      <c r="I28" s="91">
        <f>データ!C74</f>
        <v>4079</v>
      </c>
      <c r="J28" s="103">
        <f>データ!D74</f>
        <v>3702</v>
      </c>
      <c r="K28" s="102">
        <f>データ!E74</f>
        <v>377</v>
      </c>
      <c r="L28" s="125">
        <f>データ!F74</f>
        <v>1124.8876215479822</v>
      </c>
    </row>
    <row r="29" spans="8:12" ht="18" customHeight="1">
      <c r="H29" s="17" t="s">
        <v>32</v>
      </c>
      <c r="I29" s="91">
        <f>データ!C75</f>
        <v>1573</v>
      </c>
      <c r="J29" s="103">
        <f>データ!D75</f>
        <v>1543</v>
      </c>
      <c r="K29" s="105">
        <f>データ!E75</f>
        <v>30</v>
      </c>
      <c r="L29" s="125">
        <f>データ!F75</f>
        <v>703.9763700239432</v>
      </c>
    </row>
    <row r="30" spans="8:12" ht="18" customHeight="1">
      <c r="H30" s="17" t="s">
        <v>33</v>
      </c>
      <c r="I30" s="91">
        <f>データ!C76</f>
        <v>5159</v>
      </c>
      <c r="J30" s="103">
        <f>データ!D76</f>
        <v>5057</v>
      </c>
      <c r="K30" s="102">
        <f>データ!E76</f>
        <v>102</v>
      </c>
      <c r="L30" s="125">
        <f>データ!F76</f>
        <v>1076.7792216466228</v>
      </c>
    </row>
    <row r="31" spans="8:12" ht="18" customHeight="1">
      <c r="H31" s="17" t="s">
        <v>34</v>
      </c>
      <c r="I31" s="91">
        <f>データ!C77</f>
        <v>15633</v>
      </c>
      <c r="J31" s="103">
        <f>データ!D77</f>
        <v>15442</v>
      </c>
      <c r="K31" s="105">
        <f>データ!E77</f>
        <v>191</v>
      </c>
      <c r="L31" s="125">
        <f>データ!F77</f>
        <v>1131.0999301066634</v>
      </c>
    </row>
    <row r="32" spans="8:12" ht="18" customHeight="1">
      <c r="H32" s="17" t="s">
        <v>35</v>
      </c>
      <c r="I32" s="91">
        <f>データ!C78</f>
        <v>12888</v>
      </c>
      <c r="J32" s="103">
        <f>データ!D78</f>
        <v>12148</v>
      </c>
      <c r="K32" s="102">
        <f>データ!E78</f>
        <v>740</v>
      </c>
      <c r="L32" s="125">
        <f>データ!F78</f>
        <v>1316.870409652145</v>
      </c>
    </row>
    <row r="33" spans="8:12" ht="18" customHeight="1">
      <c r="H33" s="17" t="s">
        <v>36</v>
      </c>
      <c r="I33" s="91">
        <f>データ!C79</f>
        <v>2098</v>
      </c>
      <c r="J33" s="103">
        <f>データ!D79</f>
        <v>2069</v>
      </c>
      <c r="K33" s="105">
        <f>データ!E79</f>
        <v>29</v>
      </c>
      <c r="L33" s="125">
        <f>データ!F79</f>
        <v>841.2931373256663</v>
      </c>
    </row>
    <row r="34" spans="8:12" ht="18" customHeight="1">
      <c r="H34" s="17" t="s">
        <v>37</v>
      </c>
      <c r="I34" s="91">
        <f>データ!C80</f>
        <v>2696</v>
      </c>
      <c r="J34" s="103">
        <f>データ!D80</f>
        <v>2350</v>
      </c>
      <c r="K34" s="102">
        <f>データ!E80</f>
        <v>346</v>
      </c>
      <c r="L34" s="125">
        <f>データ!F80</f>
        <v>1162.0489301908588</v>
      </c>
    </row>
    <row r="35" spans="8:12" ht="18" customHeight="1">
      <c r="H35" s="17" t="s">
        <v>38</v>
      </c>
      <c r="I35" s="91">
        <f>データ!C81</f>
        <v>1704</v>
      </c>
      <c r="J35" s="103">
        <f>データ!D81</f>
        <v>1468</v>
      </c>
      <c r="K35" s="102">
        <f>データ!E81</f>
        <v>236</v>
      </c>
      <c r="L35" s="125">
        <f>データ!F81</f>
        <v>1231.2761483601048</v>
      </c>
    </row>
    <row r="36" spans="8:12" ht="18" customHeight="1">
      <c r="H36" s="17" t="s">
        <v>39</v>
      </c>
      <c r="I36" s="91">
        <f>データ!C82</f>
        <v>2125</v>
      </c>
      <c r="J36" s="103">
        <f>データ!D82</f>
        <v>1816</v>
      </c>
      <c r="K36" s="102">
        <f>データ!E82</f>
        <v>309</v>
      </c>
      <c r="L36" s="125">
        <f>データ!F82</f>
        <v>1097.2499044747142</v>
      </c>
    </row>
    <row r="37" spans="8:12" ht="18" customHeight="1">
      <c r="H37" s="17" t="s">
        <v>40</v>
      </c>
      <c r="I37" s="91">
        <f>データ!C83</f>
        <v>5368</v>
      </c>
      <c r="J37" s="103">
        <f>データ!D83</f>
        <v>4780</v>
      </c>
      <c r="K37" s="102">
        <f>データ!E83</f>
        <v>588</v>
      </c>
      <c r="L37" s="125">
        <f>データ!F83</f>
        <v>1325.2423109776873</v>
      </c>
    </row>
    <row r="38" spans="8:12" ht="18" customHeight="1">
      <c r="H38" s="17" t="s">
        <v>41</v>
      </c>
      <c r="I38" s="91">
        <f>データ!C84</f>
        <v>10611</v>
      </c>
      <c r="J38" s="103">
        <f>データ!D84</f>
        <v>9592</v>
      </c>
      <c r="K38" s="102">
        <f>データ!E84</f>
        <v>1019</v>
      </c>
      <c r="L38" s="125">
        <f>データ!F84</f>
        <v>1933.3115909418036</v>
      </c>
    </row>
    <row r="39" spans="8:12" ht="18" customHeight="1">
      <c r="H39" s="17" t="s">
        <v>42</v>
      </c>
      <c r="I39" s="91">
        <f>データ!C85</f>
        <v>9918</v>
      </c>
      <c r="J39" s="103">
        <f>データ!D85</f>
        <v>9437</v>
      </c>
      <c r="K39" s="102">
        <f>データ!E85</f>
        <v>481</v>
      </c>
      <c r="L39" s="125">
        <f>データ!F85</f>
        <v>2844.8498408054384</v>
      </c>
    </row>
    <row r="40" spans="8:12" ht="18" customHeight="1">
      <c r="H40" s="17" t="s">
        <v>43</v>
      </c>
      <c r="I40" s="91">
        <f>データ!C86</f>
        <v>5334</v>
      </c>
      <c r="J40" s="103">
        <f>データ!D86</f>
        <v>4685</v>
      </c>
      <c r="K40" s="102">
        <f>データ!E86</f>
        <v>649</v>
      </c>
      <c r="L40" s="125">
        <f>データ!F86</f>
        <v>2884.287823157576</v>
      </c>
    </row>
    <row r="41" spans="8:12" ht="18" customHeight="1">
      <c r="H41" s="17" t="s">
        <v>44</v>
      </c>
      <c r="I41" s="91">
        <f>データ!C87</f>
        <v>3200</v>
      </c>
      <c r="J41" s="103">
        <f>データ!D87</f>
        <v>2415</v>
      </c>
      <c r="K41" s="102">
        <f>データ!E87</f>
        <v>785</v>
      </c>
      <c r="L41" s="125">
        <f>データ!F87</f>
        <v>1455.405466866785</v>
      </c>
    </row>
    <row r="42" spans="8:12" ht="18" customHeight="1">
      <c r="H42" s="17" t="s">
        <v>45</v>
      </c>
      <c r="I42" s="91">
        <f>データ!C88</f>
        <v>6601</v>
      </c>
      <c r="J42" s="103">
        <f>データ!D88</f>
        <v>5403</v>
      </c>
      <c r="K42" s="102">
        <f>データ!E88</f>
        <v>1198</v>
      </c>
      <c r="L42" s="125">
        <f>データ!F88</f>
        <v>2013.2611109077825</v>
      </c>
    </row>
    <row r="43" spans="8:12" ht="18" customHeight="1">
      <c r="H43" s="17" t="s">
        <v>46</v>
      </c>
      <c r="I43" s="91">
        <f>データ!C89</f>
        <v>7715</v>
      </c>
      <c r="J43" s="103">
        <f>データ!D89</f>
        <v>7634</v>
      </c>
      <c r="K43" s="102">
        <f>データ!E89</f>
        <v>81</v>
      </c>
      <c r="L43" s="125">
        <f>データ!F89</f>
        <v>3939.3800135823085</v>
      </c>
    </row>
    <row r="44" spans="8:12" ht="18" customHeight="1">
      <c r="H44" s="17" t="s">
        <v>47</v>
      </c>
      <c r="I44" s="91">
        <f>データ!C90</f>
        <v>22848</v>
      </c>
      <c r="J44" s="103">
        <f>データ!D90</f>
        <v>20860</v>
      </c>
      <c r="K44" s="102">
        <f>データ!E90</f>
        <v>1988</v>
      </c>
      <c r="L44" s="125">
        <f>データ!F90</f>
        <v>2537.262714631237</v>
      </c>
    </row>
    <row r="45" spans="8:12" ht="18" customHeight="1">
      <c r="H45" s="17" t="s">
        <v>48</v>
      </c>
      <c r="I45" s="91">
        <f>データ!C91</f>
        <v>4223</v>
      </c>
      <c r="J45" s="103">
        <f>データ!D91</f>
        <v>3535</v>
      </c>
      <c r="K45" s="102">
        <f>データ!E91</f>
        <v>688</v>
      </c>
      <c r="L45" s="125">
        <f>データ!F91</f>
        <v>2304.4643198201397</v>
      </c>
    </row>
    <row r="46" spans="8:12" ht="18" customHeight="1">
      <c r="H46" s="17" t="s">
        <v>49</v>
      </c>
      <c r="I46" s="91">
        <f>データ!C92</f>
        <v>7563</v>
      </c>
      <c r="J46" s="103">
        <f>データ!D92</f>
        <v>6536</v>
      </c>
      <c r="K46" s="102">
        <f>データ!E92</f>
        <v>1027</v>
      </c>
      <c r="L46" s="125">
        <f>データ!F92</f>
        <v>2335.2106413724114</v>
      </c>
    </row>
    <row r="47" spans="8:12" ht="18" customHeight="1">
      <c r="H47" s="17" t="s">
        <v>50</v>
      </c>
      <c r="I47" s="91">
        <f>データ!C93</f>
        <v>11972</v>
      </c>
      <c r="J47" s="103">
        <f>データ!D93</f>
        <v>10382</v>
      </c>
      <c r="K47" s="102">
        <f>データ!E93</f>
        <v>1590</v>
      </c>
      <c r="L47" s="125">
        <f>データ!F93</f>
        <v>2947.4326906032734</v>
      </c>
    </row>
    <row r="48" spans="8:12" ht="18" customHeight="1">
      <c r="H48" s="17" t="s">
        <v>51</v>
      </c>
      <c r="I48" s="91">
        <f>データ!C94</f>
        <v>3334</v>
      </c>
      <c r="J48" s="103">
        <f>データ!D94</f>
        <v>2736</v>
      </c>
      <c r="K48" s="102">
        <f>データ!E94</f>
        <v>598</v>
      </c>
      <c r="L48" s="125">
        <f>データ!F94</f>
        <v>1222.0018986112282</v>
      </c>
    </row>
    <row r="49" spans="8:12" ht="18" customHeight="1">
      <c r="H49" s="17" t="s">
        <v>52</v>
      </c>
      <c r="I49" s="91">
        <f>データ!C95</f>
        <v>4245</v>
      </c>
      <c r="J49" s="103">
        <f>データ!D95</f>
        <v>3354</v>
      </c>
      <c r="K49" s="102">
        <f>データ!E95</f>
        <v>891</v>
      </c>
      <c r="L49" s="125">
        <f>データ!F95</f>
        <v>1708.7033175813297</v>
      </c>
    </row>
    <row r="50" spans="8:12" ht="18" customHeight="1">
      <c r="H50" s="17" t="s">
        <v>53</v>
      </c>
      <c r="I50" s="91">
        <f>データ!C96</f>
        <v>11376</v>
      </c>
      <c r="J50" s="103">
        <f>データ!D96</f>
        <v>9611</v>
      </c>
      <c r="K50" s="102">
        <f>データ!E96</f>
        <v>1765</v>
      </c>
      <c r="L50" s="125">
        <f>データ!F96</f>
        <v>2766.9137820325727</v>
      </c>
    </row>
    <row r="51" spans="8:12" ht="18" customHeight="1">
      <c r="H51" s="18" t="s">
        <v>54</v>
      </c>
      <c r="I51" s="92">
        <f>データ!C97</f>
        <v>4595</v>
      </c>
      <c r="J51" s="104">
        <f>データ!D97</f>
        <v>4286</v>
      </c>
      <c r="K51" s="106">
        <f>データ!E97</f>
        <v>309</v>
      </c>
      <c r="L51" s="126">
        <f>データ!F97</f>
        <v>2382.396706641158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E22" sqref="E22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6"/>
      <c r="B2" s="47" t="s">
        <v>111</v>
      </c>
      <c r="C2" s="47" t="s">
        <v>110</v>
      </c>
      <c r="D2" s="47" t="s">
        <v>109</v>
      </c>
      <c r="E2" s="48" t="s">
        <v>70</v>
      </c>
      <c r="F2" s="49"/>
    </row>
    <row r="3" spans="1:6" s="1" customFormat="1" ht="15" customHeight="1">
      <c r="A3" s="50"/>
      <c r="B3" s="51"/>
      <c r="C3" s="51"/>
      <c r="D3" s="51"/>
      <c r="E3" s="108" t="str">
        <f>B2</f>
        <v>平成14年3月</v>
      </c>
      <c r="F3" s="114" t="str">
        <f>C2</f>
        <v>平成14年2月</v>
      </c>
    </row>
    <row r="4" spans="1:6" s="1" customFormat="1" ht="18" customHeight="1">
      <c r="A4" s="53" t="s">
        <v>71</v>
      </c>
      <c r="B4" s="54"/>
      <c r="C4" s="54"/>
      <c r="D4" s="54"/>
      <c r="E4" s="54"/>
      <c r="F4" s="55"/>
    </row>
    <row r="5" spans="1:6" s="1" customFormat="1" ht="14.25" customHeight="1">
      <c r="A5" s="53" t="s">
        <v>72</v>
      </c>
      <c r="B5" s="71">
        <v>3571</v>
      </c>
      <c r="C5" s="71">
        <v>3550</v>
      </c>
      <c r="D5" s="71">
        <v>3530</v>
      </c>
      <c r="E5" s="72">
        <f aca="true" t="shared" si="0" ref="E5:F9">B5-C5</f>
        <v>21</v>
      </c>
      <c r="F5" s="73">
        <f t="shared" si="0"/>
        <v>20</v>
      </c>
    </row>
    <row r="6" spans="1:6" s="1" customFormat="1" ht="14.25" customHeight="1">
      <c r="A6" s="53" t="s">
        <v>73</v>
      </c>
      <c r="B6" s="74">
        <v>281850</v>
      </c>
      <c r="C6" s="74">
        <v>278933</v>
      </c>
      <c r="D6" s="74">
        <v>277440</v>
      </c>
      <c r="E6" s="67">
        <f t="shared" si="0"/>
        <v>2917</v>
      </c>
      <c r="F6" s="69">
        <f t="shared" si="0"/>
        <v>1493</v>
      </c>
    </row>
    <row r="7" spans="1:6" s="1" customFormat="1" ht="18" customHeight="1">
      <c r="A7" s="53" t="s">
        <v>74</v>
      </c>
      <c r="B7" s="56"/>
      <c r="C7" s="56"/>
      <c r="D7" s="56"/>
      <c r="E7" s="57"/>
      <c r="F7" s="58"/>
    </row>
    <row r="8" spans="1:6" s="1" customFormat="1" ht="14.25" customHeight="1">
      <c r="A8" s="53" t="s">
        <v>72</v>
      </c>
      <c r="B8" s="79">
        <v>2580</v>
      </c>
      <c r="C8" s="79">
        <v>2578</v>
      </c>
      <c r="D8" s="79">
        <v>2582</v>
      </c>
      <c r="E8" s="72">
        <f t="shared" si="0"/>
        <v>2</v>
      </c>
      <c r="F8" s="73">
        <f t="shared" si="0"/>
        <v>-4</v>
      </c>
    </row>
    <row r="9" spans="1:6" s="1" customFormat="1" ht="14.25" customHeight="1">
      <c r="A9" s="50" t="s">
        <v>73</v>
      </c>
      <c r="B9" s="80">
        <v>23979</v>
      </c>
      <c r="C9" s="80">
        <v>23942</v>
      </c>
      <c r="D9" s="80">
        <v>23951</v>
      </c>
      <c r="E9" s="70">
        <f t="shared" si="0"/>
        <v>37</v>
      </c>
      <c r="F9" s="83">
        <f t="shared" si="0"/>
        <v>-9</v>
      </c>
    </row>
    <row r="10" spans="1:6" s="1" customFormat="1" ht="18" customHeight="1">
      <c r="A10" s="2"/>
      <c r="B10" s="107" t="str">
        <f>IF(B5='表  (2-2)'!C4," ","施設ERROR")</f>
        <v> </v>
      </c>
      <c r="C10" s="107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6"/>
      <c r="B13" s="47" t="str">
        <f>B2</f>
        <v>平成14年3月</v>
      </c>
      <c r="C13" s="47" t="str">
        <f>C2</f>
        <v>平成14年2月</v>
      </c>
      <c r="D13" s="47" t="str">
        <f>D2</f>
        <v>平成14年1月</v>
      </c>
      <c r="E13" s="48" t="s">
        <v>70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平成14年3月</v>
      </c>
      <c r="F14" s="52" t="str">
        <f>F3</f>
        <v>平成14年2月</v>
      </c>
    </row>
    <row r="15" spans="1:6" s="1" customFormat="1" ht="18" customHeight="1">
      <c r="A15" s="53" t="s">
        <v>71</v>
      </c>
      <c r="B15" s="54"/>
      <c r="C15" s="54"/>
      <c r="D15" s="54"/>
      <c r="E15" s="54"/>
      <c r="F15" s="55"/>
    </row>
    <row r="16" spans="1:6" s="1" customFormat="1" ht="15" customHeight="1">
      <c r="A16" s="53" t="s">
        <v>75</v>
      </c>
      <c r="B16" s="67">
        <v>268855</v>
      </c>
      <c r="C16" s="67">
        <v>268681</v>
      </c>
      <c r="D16" s="67">
        <v>264969</v>
      </c>
      <c r="E16" s="67">
        <f aca="true" t="shared" si="1" ref="E16:F20">B16-C16</f>
        <v>174</v>
      </c>
      <c r="F16" s="68">
        <f t="shared" si="1"/>
        <v>3712</v>
      </c>
    </row>
    <row r="17" spans="1:6" s="1" customFormat="1" ht="15" customHeight="1">
      <c r="A17" s="53" t="s">
        <v>76</v>
      </c>
      <c r="B17" s="67">
        <v>266843</v>
      </c>
      <c r="C17" s="67">
        <v>268061</v>
      </c>
      <c r="D17" s="67">
        <v>266949</v>
      </c>
      <c r="E17" s="67">
        <f t="shared" si="1"/>
        <v>-1218</v>
      </c>
      <c r="F17" s="69">
        <f t="shared" si="1"/>
        <v>1112</v>
      </c>
    </row>
    <row r="18" spans="1:6" s="1" customFormat="1" ht="18" customHeight="1">
      <c r="A18" s="53" t="s">
        <v>74</v>
      </c>
      <c r="B18" s="54"/>
      <c r="C18" s="54"/>
      <c r="D18" s="54"/>
      <c r="E18" s="67"/>
      <c r="F18" s="55"/>
    </row>
    <row r="19" spans="1:6" s="1" customFormat="1" ht="15" customHeight="1">
      <c r="A19" s="53" t="s">
        <v>75</v>
      </c>
      <c r="B19" s="79">
        <v>19803</v>
      </c>
      <c r="C19" s="79">
        <v>19984</v>
      </c>
      <c r="D19" s="79">
        <v>19413</v>
      </c>
      <c r="E19" s="67">
        <f t="shared" si="1"/>
        <v>-181</v>
      </c>
      <c r="F19" s="110">
        <f t="shared" si="1"/>
        <v>571</v>
      </c>
    </row>
    <row r="20" spans="1:6" s="1" customFormat="1" ht="15" customHeight="1">
      <c r="A20" s="50" t="s">
        <v>76</v>
      </c>
      <c r="B20" s="80">
        <v>19079</v>
      </c>
      <c r="C20" s="80">
        <v>19535</v>
      </c>
      <c r="D20" s="80">
        <v>19468</v>
      </c>
      <c r="E20" s="70">
        <f t="shared" si="1"/>
        <v>-456</v>
      </c>
      <c r="F20" s="109">
        <f t="shared" si="1"/>
        <v>67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C4" sqref="C4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9"/>
      <c r="C2" s="60" t="s">
        <v>77</v>
      </c>
      <c r="D2" s="61"/>
      <c r="E2" s="60" t="s">
        <v>78</v>
      </c>
      <c r="F2" s="61"/>
    </row>
    <row r="3" spans="2:6" s="1" customFormat="1" ht="15.75" customHeight="1">
      <c r="B3" s="62" t="s">
        <v>79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80</v>
      </c>
      <c r="C4" s="75">
        <f>SUM(C5:C27)</f>
        <v>3571</v>
      </c>
      <c r="D4" s="75">
        <f>SUM(D5:D27)</f>
        <v>281850</v>
      </c>
      <c r="E4" s="76">
        <f>SUM(E5:E27)</f>
        <v>2580</v>
      </c>
      <c r="F4" s="76">
        <f>SUM(F5:F27)</f>
        <v>23979</v>
      </c>
    </row>
    <row r="5" spans="2:6" s="1" customFormat="1" ht="14.25" customHeight="1">
      <c r="B5" s="53" t="s">
        <v>102</v>
      </c>
      <c r="C5" s="75">
        <v>0</v>
      </c>
      <c r="D5" s="76">
        <v>0</v>
      </c>
      <c r="E5" s="77">
        <v>0</v>
      </c>
      <c r="F5" s="78">
        <v>0</v>
      </c>
    </row>
    <row r="6" spans="2:6" s="1" customFormat="1" ht="14.25" customHeight="1">
      <c r="B6" s="53" t="s">
        <v>103</v>
      </c>
      <c r="C6" s="75">
        <v>0</v>
      </c>
      <c r="D6" s="76">
        <v>0</v>
      </c>
      <c r="E6" s="77">
        <v>0</v>
      </c>
      <c r="F6" s="78">
        <v>0</v>
      </c>
    </row>
    <row r="7" spans="2:6" s="1" customFormat="1" ht="14.25" customHeight="1">
      <c r="B7" s="53" t="s">
        <v>101</v>
      </c>
      <c r="C7" s="75">
        <v>1</v>
      </c>
      <c r="D7" s="76">
        <v>53</v>
      </c>
      <c r="E7" s="77">
        <v>0</v>
      </c>
      <c r="F7" s="78">
        <v>0</v>
      </c>
    </row>
    <row r="8" spans="2:6" s="1" customFormat="1" ht="14.25" customHeight="1">
      <c r="B8" s="53" t="s">
        <v>104</v>
      </c>
      <c r="C8" s="75">
        <v>1</v>
      </c>
      <c r="D8" s="76">
        <v>42</v>
      </c>
      <c r="E8" s="77">
        <v>0</v>
      </c>
      <c r="F8" s="78">
        <v>0</v>
      </c>
    </row>
    <row r="9" spans="2:6" s="1" customFormat="1" ht="14.25" customHeight="1">
      <c r="B9" s="53" t="s">
        <v>81</v>
      </c>
      <c r="C9" s="75">
        <v>6</v>
      </c>
      <c r="D9" s="76">
        <v>231</v>
      </c>
      <c r="E9" s="77">
        <v>0</v>
      </c>
      <c r="F9" s="78">
        <v>0</v>
      </c>
    </row>
    <row r="10" spans="2:6" s="1" customFormat="1" ht="14.25" customHeight="1">
      <c r="B10" s="53" t="s">
        <v>82</v>
      </c>
      <c r="C10" s="75">
        <v>210</v>
      </c>
      <c r="D10" s="76">
        <v>8923</v>
      </c>
      <c r="E10" s="77">
        <v>52</v>
      </c>
      <c r="F10" s="78">
        <v>438</v>
      </c>
    </row>
    <row r="11" spans="2:6" s="1" customFormat="1" ht="14.25" customHeight="1">
      <c r="B11" s="53" t="s">
        <v>83</v>
      </c>
      <c r="C11" s="75">
        <v>16</v>
      </c>
      <c r="D11" s="76">
        <v>937</v>
      </c>
      <c r="E11" s="77">
        <v>0</v>
      </c>
      <c r="F11" s="78">
        <v>0</v>
      </c>
    </row>
    <row r="12" spans="2:6" s="1" customFormat="1" ht="14.25" customHeight="1">
      <c r="B12" s="53" t="s">
        <v>84</v>
      </c>
      <c r="C12" s="75">
        <v>13</v>
      </c>
      <c r="D12" s="76">
        <v>906</v>
      </c>
      <c r="E12" s="77">
        <v>0</v>
      </c>
      <c r="F12" s="78">
        <v>0</v>
      </c>
    </row>
    <row r="13" spans="2:6" s="1" customFormat="1" ht="14.25" customHeight="1">
      <c r="B13" s="53" t="s">
        <v>85</v>
      </c>
      <c r="C13" s="75">
        <v>4</v>
      </c>
      <c r="D13" s="76">
        <v>263</v>
      </c>
      <c r="E13" s="77">
        <v>0</v>
      </c>
      <c r="F13" s="78">
        <v>0</v>
      </c>
    </row>
    <row r="14" spans="2:6" s="1" customFormat="1" ht="14.25" customHeight="1">
      <c r="B14" s="53" t="s">
        <v>86</v>
      </c>
      <c r="C14" s="75">
        <v>36</v>
      </c>
      <c r="D14" s="76">
        <v>2182</v>
      </c>
      <c r="E14" s="77">
        <v>0</v>
      </c>
      <c r="F14" s="78">
        <v>0</v>
      </c>
    </row>
    <row r="15" spans="2:6" s="1" customFormat="1" ht="14.25" customHeight="1">
      <c r="B15" s="53" t="s">
        <v>87</v>
      </c>
      <c r="C15" s="75">
        <v>0</v>
      </c>
      <c r="D15" s="76">
        <v>0</v>
      </c>
      <c r="E15" s="77">
        <v>0</v>
      </c>
      <c r="F15" s="78">
        <v>0</v>
      </c>
    </row>
    <row r="16" spans="2:6" s="1" customFormat="1" ht="14.25" customHeight="1">
      <c r="B16" s="65" t="s">
        <v>88</v>
      </c>
      <c r="C16" s="77">
        <v>3</v>
      </c>
      <c r="D16" s="78">
        <v>93</v>
      </c>
      <c r="E16" s="77">
        <v>0</v>
      </c>
      <c r="F16" s="78">
        <v>0</v>
      </c>
    </row>
    <row r="17" spans="2:6" s="1" customFormat="1" ht="14.25" customHeight="1">
      <c r="B17" s="65" t="s">
        <v>89</v>
      </c>
      <c r="C17" s="77">
        <v>1</v>
      </c>
      <c r="D17" s="78">
        <v>139</v>
      </c>
      <c r="E17" s="77">
        <v>0</v>
      </c>
      <c r="F17" s="78">
        <v>0</v>
      </c>
    </row>
    <row r="18" spans="2:6" s="1" customFormat="1" ht="14.25" customHeight="1">
      <c r="B18" s="65" t="s">
        <v>90</v>
      </c>
      <c r="C18" s="77">
        <v>0</v>
      </c>
      <c r="D18" s="78">
        <v>0</v>
      </c>
      <c r="E18" s="77">
        <v>0</v>
      </c>
      <c r="F18" s="78">
        <v>0</v>
      </c>
    </row>
    <row r="19" spans="2:6" s="1" customFormat="1" ht="14.25" customHeight="1">
      <c r="B19" s="65" t="s">
        <v>91</v>
      </c>
      <c r="C19" s="77">
        <v>5</v>
      </c>
      <c r="D19" s="78">
        <v>296</v>
      </c>
      <c r="E19" s="77">
        <v>0</v>
      </c>
      <c r="F19" s="78">
        <v>0</v>
      </c>
    </row>
    <row r="20" spans="2:6" s="1" customFormat="1" ht="14.25" customHeight="1">
      <c r="B20" s="65" t="s">
        <v>92</v>
      </c>
      <c r="C20" s="77">
        <v>3</v>
      </c>
      <c r="D20" s="78">
        <v>142</v>
      </c>
      <c r="E20" s="77">
        <v>0</v>
      </c>
      <c r="F20" s="78">
        <v>0</v>
      </c>
    </row>
    <row r="21" spans="2:6" s="1" customFormat="1" ht="14.25" customHeight="1">
      <c r="B21" s="65" t="s">
        <v>93</v>
      </c>
      <c r="C21" s="77">
        <v>0</v>
      </c>
      <c r="D21" s="78">
        <v>0</v>
      </c>
      <c r="E21" s="77">
        <v>0</v>
      </c>
      <c r="F21" s="78">
        <v>0</v>
      </c>
    </row>
    <row r="22" spans="2:6" s="1" customFormat="1" ht="14.25" customHeight="1">
      <c r="B22" s="65" t="s">
        <v>94</v>
      </c>
      <c r="C22" s="77">
        <v>141</v>
      </c>
      <c r="D22" s="78">
        <v>11592</v>
      </c>
      <c r="E22" s="77">
        <v>11</v>
      </c>
      <c r="F22" s="78">
        <v>107</v>
      </c>
    </row>
    <row r="23" spans="2:6" s="1" customFormat="1" ht="14.25" customHeight="1">
      <c r="B23" s="65" t="s">
        <v>95</v>
      </c>
      <c r="C23" s="77">
        <v>2640</v>
      </c>
      <c r="D23" s="78">
        <v>223719</v>
      </c>
      <c r="E23" s="77">
        <v>1671</v>
      </c>
      <c r="F23" s="78">
        <v>16023</v>
      </c>
    </row>
    <row r="24" spans="2:6" s="1" customFormat="1" ht="14.25" customHeight="1">
      <c r="B24" s="65" t="s">
        <v>96</v>
      </c>
      <c r="C24" s="77">
        <v>4</v>
      </c>
      <c r="D24" s="78">
        <v>196</v>
      </c>
      <c r="E24" s="77">
        <v>0</v>
      </c>
      <c r="F24" s="78">
        <v>0</v>
      </c>
    </row>
    <row r="25" spans="2:6" s="1" customFormat="1" ht="14.25" customHeight="1">
      <c r="B25" s="65" t="s">
        <v>97</v>
      </c>
      <c r="C25" s="77">
        <v>11</v>
      </c>
      <c r="D25" s="78">
        <v>536</v>
      </c>
      <c r="E25" s="77">
        <v>0</v>
      </c>
      <c r="F25" s="78">
        <v>0</v>
      </c>
    </row>
    <row r="26" spans="2:6" s="1" customFormat="1" ht="14.25" customHeight="1">
      <c r="B26" s="65" t="s">
        <v>98</v>
      </c>
      <c r="C26" s="77">
        <v>96</v>
      </c>
      <c r="D26" s="78">
        <v>7239</v>
      </c>
      <c r="E26" s="77">
        <v>21</v>
      </c>
      <c r="F26" s="78">
        <v>246</v>
      </c>
    </row>
    <row r="27" spans="2:6" s="1" customFormat="1" ht="14.25" customHeight="1">
      <c r="B27" s="66" t="s">
        <v>99</v>
      </c>
      <c r="C27" s="81">
        <v>380</v>
      </c>
      <c r="D27" s="82">
        <v>24361</v>
      </c>
      <c r="E27" s="81">
        <v>825</v>
      </c>
      <c r="F27" s="82">
        <v>7165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2002-06-24T05:16:11Z</cp:lastPrinted>
  <dcterms:created xsi:type="dcterms:W3CDTF">1996-10-17T08:45:06Z</dcterms:created>
  <dcterms:modified xsi:type="dcterms:W3CDTF">2002-06-24T05:16:14Z</dcterms:modified>
  <cp:category/>
  <cp:version/>
  <cp:contentType/>
  <cp:contentStatus/>
</cp:coreProperties>
</file>