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<sst xmlns="http://schemas.openxmlformats.org/spreadsheetml/2006/main" count="177" uniqueCount="112">
  <si>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</si>
  <si>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</si>
  <si>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</si>
  <si>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</si>
  <si>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</si>
  <si>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</si>
  <si>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</si>
  <si>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</si>
  <si>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</si>
  <si>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</si>
  <si>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</si>
  <si>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</si>
  <si>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</si>
  <si>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</si>
  <si>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</si>
  <si>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</si>
  <si>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</si>
  <si>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</si>
  <si>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</si>
  <si>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</si>
  <si>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</si>
  <si>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</si>
  <si>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</si>
  <si>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</si>
  <si>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</si>
  <si>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</si>
  <si>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</si>
  <si>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</si>
  <si>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</si>
  <si>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</si>
  <si>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</si>
  <si>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</si>
  <si>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</si>
  <si>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</si>
  <si>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</si>
  <si>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</si>
  <si>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</si>
  <si>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</si>
  <si>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</si>
  <si>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</si>
  <si>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</si>
  <si>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</si>
  <si>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</si>
  <si>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</si>
  <si>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</si>
  <si>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</si>
  <si>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</si>
  <si>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</si>
  <si>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</si>
  <si>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</si>
  <si>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</si>
  <si>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</si>
  <si>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</si>
  <si>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</si>
  <si>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</si>
  <si>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</si>
  <si>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</si>
  <si>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</si>
  <si>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</si>
  <si>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</si>
  <si>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</si>
  <si>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</si>
  <si>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</si>
  <si>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</si>
  <si>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</si>
  <si>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</si>
  <si>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</si>
  <si>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</si>
  <si>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</si>
  <si>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</si>
  <si>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</si>
  <si>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</si>
  <si>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</si>
  <si>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</si>
  <si>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</si>
  <si>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</si>
  <si>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</si>
  <si>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</si>
  <si>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</si>
  <si>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</si>
  <si>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</si>
  <si>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</si>
  <si>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</si>
  <si>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</si>
  <si>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</si>
  <si>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</si>
  <si>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</si>
  <si>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</si>
  <si>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</si>
  <si>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</si>
  <si>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</si>
  <si>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</si>
  <si>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</si>
  <si>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</si>
  <si>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</si>
  <si>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</si>
  <si>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</si>
  <si>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</si>
  <si>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</si>
  <si>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</si>
  <si>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</si>
  <si>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</si>
  <si>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</si>
  <si>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</si>
  <si>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</si>
  <si>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</si>
  <si>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平成13年10月</t>
  </si>
  <si>
    <t>平成13年11月</t>
  </si>
  <si>
    <t>65歳以上(千人）</t>
  </si>
  <si>
    <t>注）65歳以上人口は、平成13年10月１日現在の推計人口（総務省統計局）による。</t>
  </si>
  <si>
    <t>【12月】</t>
  </si>
  <si>
    <t>平成13年12月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</si>
</sst>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186" fontId="24" fillId="3" borderId="6" xfId="0" applyNumberFormat="1" applyFont="1" applyFill="1" applyBorder="1" applyAlignment="1">
      <alignment vertical="center"/>
    </xf>
    <xf numFmtId="186" fontId="24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  <c:pt idx="10">
                  <c:v>272.324</c:v>
                </c:pt>
              </c:numCache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64445"/>
        <c:crosses val="autoZero"/>
        <c:auto val="0"/>
        <c:lblOffset val="100"/>
        <c:noMultiLvlLbl val="0"/>
      </c:catAx>
      <c:valAx>
        <c:axId val="1766444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627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  <c:pt idx="11">
                  <c:v>3495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716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  <c:pt idx="10">
                  <c:v>272.324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50485"/>
        <c:crosses val="autoZero"/>
        <c:auto val="0"/>
        <c:lblOffset val="100"/>
        <c:noMultiLvlLbl val="0"/>
      </c:catAx>
      <c:valAx>
        <c:axId val="144504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4485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638607"/>
        <c:crosses val="autoZero"/>
        <c:auto val="0"/>
        <c:lblOffset val="100"/>
        <c:noMultiLvlLbl val="0"/>
      </c:catAx>
      <c:valAx>
        <c:axId val="296386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9455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  <c:pt idx="10">
                  <c:v>258.252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916937"/>
        <c:crosses val="autoZero"/>
        <c:auto val="0"/>
        <c:lblOffset val="100"/>
        <c:noMultiLvlLbl val="0"/>
      </c:catAx>
      <c:valAx>
        <c:axId val="51916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208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239.3</c:v>
                </c:pt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</c:numCache>
            </c:numRef>
          </c:val>
        </c:ser>
        <c:axId val="64599250"/>
        <c:axId val="44522339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253.352</c:v>
                </c:pt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</c:numCache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39677"/>
        <c:crosses val="autoZero"/>
        <c:auto val="0"/>
        <c:lblOffset val="100"/>
        <c:noMultiLvlLbl val="0"/>
      </c:catAx>
      <c:valAx>
        <c:axId val="4953967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156732"/>
        <c:crossesAt val="1"/>
        <c:crossBetween val="between"/>
        <c:dispUnits/>
        <c:majorUnit val="10"/>
      </c:valAx>
      <c:catAx>
        <c:axId val="64599250"/>
        <c:scaling>
          <c:orientation val="minMax"/>
        </c:scaling>
        <c:axPos val="b"/>
        <c:delete val="1"/>
        <c:majorTickMark val="in"/>
        <c:minorTickMark val="none"/>
        <c:tickLblPos val="nextTo"/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9925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  <c:pt idx="11">
                  <c:v>3495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90871"/>
        <c:crosses val="autoZero"/>
        <c:auto val="0"/>
        <c:lblOffset val="100"/>
        <c:noMultiLvlLbl val="0"/>
      </c:catAx>
      <c:valAx>
        <c:axId val="53290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39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病院・診療所の療養病床等の病床数（平成13年12月）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2325.460153255635</c:v>
                </c:pt>
                <c:pt idx="1">
                  <c:v>962.299815693978</c:v>
                </c:pt>
                <c:pt idx="2">
                  <c:v>863.6019704810949</c:v>
                </c:pt>
                <c:pt idx="3">
                  <c:v>611.4640655629296</c:v>
                </c:pt>
                <c:pt idx="4">
                  <c:v>829.0346352247605</c:v>
                </c:pt>
                <c:pt idx="5">
                  <c:v>603.877565708528</c:v>
                </c:pt>
                <c:pt idx="6">
                  <c:v>780.8035704202607</c:v>
                </c:pt>
                <c:pt idx="7">
                  <c:v>970.7657373582754</c:v>
                </c:pt>
                <c:pt idx="8">
                  <c:v>1003.0538730196225</c:v>
                </c:pt>
                <c:pt idx="9">
                  <c:v>1050.1621108680179</c:v>
                </c:pt>
                <c:pt idx="10">
                  <c:v>987.0405931559256</c:v>
                </c:pt>
                <c:pt idx="11">
                  <c:v>961.0494181489706</c:v>
                </c:pt>
                <c:pt idx="12">
                  <c:v>682.1123892234322</c:v>
                </c:pt>
                <c:pt idx="13">
                  <c:v>671.7558732179966</c:v>
                </c:pt>
                <c:pt idx="14">
                  <c:v>686.0968507453323</c:v>
                </c:pt>
                <c:pt idx="15">
                  <c:v>2153.4264349938035</c:v>
                </c:pt>
                <c:pt idx="16">
                  <c:v>1985.4738582206355</c:v>
                </c:pt>
                <c:pt idx="17">
                  <c:v>1415.320920444668</c:v>
                </c:pt>
                <c:pt idx="18">
                  <c:v>1148.7541127193917</c:v>
                </c:pt>
                <c:pt idx="19">
                  <c:v>663.1800623155268</c:v>
                </c:pt>
                <c:pt idx="20">
                  <c:v>719.0942086558664</c:v>
                </c:pt>
                <c:pt idx="21">
                  <c:v>1059.6540626348828</c:v>
                </c:pt>
                <c:pt idx="22">
                  <c:v>1028.4504971809135</c:v>
                </c:pt>
                <c:pt idx="23">
                  <c:v>1082.6939941645937</c:v>
                </c:pt>
                <c:pt idx="24">
                  <c:v>636.8457562263645</c:v>
                </c:pt>
                <c:pt idx="25">
                  <c:v>1076.7792216466228</c:v>
                </c:pt>
                <c:pt idx="26">
                  <c:v>1117.3527934905137</c:v>
                </c:pt>
                <c:pt idx="27">
                  <c:v>1290.304122679026</c:v>
                </c:pt>
                <c:pt idx="28">
                  <c:v>841.2931373256663</c:v>
                </c:pt>
                <c:pt idx="29">
                  <c:v>1162.0489301908588</c:v>
                </c:pt>
                <c:pt idx="30">
                  <c:v>1231.2761483601048</c:v>
                </c:pt>
                <c:pt idx="31">
                  <c:v>1090.0209639275865</c:v>
                </c:pt>
                <c:pt idx="32">
                  <c:v>1297.0981933451505</c:v>
                </c:pt>
                <c:pt idx="33">
                  <c:v>1918.189089570758</c:v>
                </c:pt>
                <c:pt idx="34">
                  <c:v>2819.034506496859</c:v>
                </c:pt>
                <c:pt idx="35">
                  <c:v>2866.98425916413</c:v>
                </c:pt>
                <c:pt idx="36">
                  <c:v>1487.2424614544957</c:v>
                </c:pt>
                <c:pt idx="37">
                  <c:v>1995.5714965413754</c:v>
                </c:pt>
                <c:pt idx="38">
                  <c:v>3892.4036090133427</c:v>
                </c:pt>
                <c:pt idx="39">
                  <c:v>2539.7058072311097</c:v>
                </c:pt>
                <c:pt idx="40">
                  <c:v>2202.4196056817627</c:v>
                </c:pt>
                <c:pt idx="41">
                  <c:v>2303.4075611051417</c:v>
                </c:pt>
                <c:pt idx="42">
                  <c:v>2897.947728123215</c:v>
                </c:pt>
                <c:pt idx="43">
                  <c:v>1259.3876795525434</c:v>
                </c:pt>
                <c:pt idx="44">
                  <c:v>1715.5461812795352</c:v>
                </c:pt>
                <c:pt idx="45">
                  <c:v>2770.805362598019</c:v>
                </c:pt>
                <c:pt idx="46">
                  <c:v>2340.9186355788524</c:v>
                </c:pt>
              </c:numCache>
            </c:numRef>
          </c:val>
        </c:ser>
        <c:axId val="9855792"/>
        <c:axId val="21593265"/>
      </c:barChart>
      <c:lineChart>
        <c:grouping val="standard"/>
        <c:varyColors val="0"/>
        <c:axId val="60121658"/>
        <c:axId val="4224011"/>
      </c:lineChart>
      <c:catAx>
        <c:axId val="9855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93265"/>
        <c:crosses val="autoZero"/>
        <c:auto val="0"/>
        <c:lblOffset val="100"/>
        <c:noMultiLvlLbl val="0"/>
      </c:catAx>
      <c:valAx>
        <c:axId val="21593265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55792"/>
        <c:crossesAt val="1"/>
        <c:crossBetween val="between"/>
        <c:dispUnits/>
        <c:majorUnit val="500"/>
        <c:minorUnit val="50"/>
      </c:valAx>
      <c:catAx>
        <c:axId val="6012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4011"/>
        <c:crosses val="max"/>
        <c:auto val="0"/>
        <c:lblOffset val="100"/>
        <c:noMultiLvlLbl val="0"/>
      </c:catAx>
      <c:valAx>
        <c:axId val="4224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21658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</c:numCache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533911"/>
        <c:crosses val="autoZero"/>
        <c:auto val="0"/>
        <c:lblOffset val="100"/>
        <c:noMultiLvlLbl val="0"/>
      </c:catAx>
      <c:valAx>
        <c:axId val="215339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7622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  <c:pt idx="10">
                  <c:v>258.252</c:v>
                </c:pt>
              </c:numCache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25201"/>
        <c:crosses val="autoZero"/>
        <c:auto val="0"/>
        <c:lblOffset val="100"/>
        <c:noMultiLvlLbl val="0"/>
      </c:catAx>
      <c:valAx>
        <c:axId val="66525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587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263 826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;[Red]0.0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239.3</c:v>
                </c:pt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  <c:pt idx="11">
                  <c:v>260.829</c:v>
                </c:pt>
                <c:pt idx="12">
                  <c:v>263.826</c:v>
                </c:pt>
              </c:numCache>
            </c:numRef>
          </c:val>
        </c:ser>
        <c:axId val="61855898"/>
        <c:axId val="19832171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276 812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#\ .0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253.352</c:v>
                </c:pt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  <c:pt idx="11">
                  <c:v>275.34</c:v>
                </c:pt>
                <c:pt idx="12">
                  <c:v>276.812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2901989"/>
        <c:crosses val="autoZero"/>
        <c:auto val="0"/>
        <c:lblOffset val="100"/>
        <c:noMultiLvlLbl val="0"/>
      </c:catAx>
      <c:valAx>
        <c:axId val="62901989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4271812"/>
        <c:crossesAt val="1"/>
        <c:crossBetween val="between"/>
        <c:dispUnits/>
        <c:majorUnit val="20"/>
      </c:valAx>
      <c:catAx>
        <c:axId val="61855898"/>
        <c:scaling>
          <c:orientation val="minMax"/>
        </c:scaling>
        <c:axPos val="b"/>
        <c:delete val="1"/>
        <c:majorTickMark val="in"/>
        <c:minorTickMark val="none"/>
        <c:tickLblPos val="nextTo"/>
        <c:crossAx val="19832171"/>
        <c:crosses val="autoZero"/>
        <c:auto val="0"/>
        <c:lblOffset val="100"/>
        <c:noMultiLvlLbl val="0"/>
      </c:catAx>
      <c:valAx>
        <c:axId val="1983217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185589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##\ ###\ ###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#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  <c:pt idx="11">
                  <c:v>3495</c:v>
                </c:pt>
                <c:pt idx="12">
                  <c:v>3506</c:v>
                </c:pt>
                <c:pt idx="13">
                  <c:v>3522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1896319"/>
        <c:crosses val="autoZero"/>
        <c:auto val="0"/>
        <c:lblOffset val="100"/>
        <c:noMultiLvlLbl val="0"/>
      </c:catAx>
      <c:valAx>
        <c:axId val="61896319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924699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253.352</c:v>
                </c:pt>
                <c:pt idx="2">
                  <c:v>255.639</c:v>
                </c:pt>
                <c:pt idx="3">
                  <c:v>257.099</c:v>
                </c:pt>
                <c:pt idx="4">
                  <c:v>259.877</c:v>
                </c:pt>
                <c:pt idx="5">
                  <c:v>263.623</c:v>
                </c:pt>
                <c:pt idx="6">
                  <c:v>266.637</c:v>
                </c:pt>
                <c:pt idx="7">
                  <c:v>268.353</c:v>
                </c:pt>
                <c:pt idx="8">
                  <c:v>270.33</c:v>
                </c:pt>
                <c:pt idx="9">
                  <c:v>270.901</c:v>
                </c:pt>
                <c:pt idx="10">
                  <c:v>272.324</c:v>
                </c:pt>
              </c:numCache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45913"/>
        <c:crosses val="autoZero"/>
        <c:auto val="0"/>
        <c:lblOffset val="100"/>
        <c:noMultiLvlLbl val="0"/>
      </c:catAx>
      <c:valAx>
        <c:axId val="475459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19596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3291</c:v>
                </c:pt>
                <c:pt idx="2">
                  <c:v>3318</c:v>
                </c:pt>
                <c:pt idx="3">
                  <c:v>3338</c:v>
                </c:pt>
                <c:pt idx="4">
                  <c:v>3364</c:v>
                </c:pt>
                <c:pt idx="5">
                  <c:v>3390</c:v>
                </c:pt>
                <c:pt idx="6">
                  <c:v>3417</c:v>
                </c:pt>
                <c:pt idx="7">
                  <c:v>3434</c:v>
                </c:pt>
                <c:pt idx="8">
                  <c:v>3451</c:v>
                </c:pt>
                <c:pt idx="9">
                  <c:v>3459</c:v>
                </c:pt>
                <c:pt idx="10">
                  <c:v>3477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3715"/>
        <c:crosses val="autoZero"/>
        <c:auto val="0"/>
        <c:lblOffset val="100"/>
        <c:noMultiLvlLbl val="0"/>
      </c:catAx>
      <c:valAx>
        <c:axId val="260137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2600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239.3</c:v>
                </c:pt>
                <c:pt idx="2">
                  <c:v>242.752</c:v>
                </c:pt>
                <c:pt idx="3">
                  <c:v>247.59</c:v>
                </c:pt>
                <c:pt idx="4">
                  <c:v>248.021</c:v>
                </c:pt>
                <c:pt idx="5">
                  <c:v>251.029</c:v>
                </c:pt>
                <c:pt idx="6">
                  <c:v>251.594</c:v>
                </c:pt>
                <c:pt idx="7">
                  <c:v>253.86</c:v>
                </c:pt>
                <c:pt idx="8">
                  <c:v>256.241</c:v>
                </c:pt>
                <c:pt idx="9">
                  <c:v>258.525</c:v>
                </c:pt>
                <c:pt idx="10">
                  <c:v>258.252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7968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239.3</c:v>
                </c:pt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</c:numCache>
            </c:numRef>
          </c:val>
        </c:ser>
        <c:axId val="39298678"/>
        <c:axId val="1814378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253.352</c:v>
                </c:pt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0289"/>
        <c:crosses val="autoZero"/>
        <c:auto val="0"/>
        <c:lblOffset val="100"/>
        <c:noMultiLvlLbl val="0"/>
      </c:catAx>
      <c:valAx>
        <c:axId val="6036028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76320"/>
        <c:crossesAt val="1"/>
        <c:crossBetween val="between"/>
        <c:dispUnits/>
        <c:majorUnit val="10"/>
      </c:valAx>
      <c:catAx>
        <c:axId val="39298678"/>
        <c:scaling>
          <c:orientation val="minMax"/>
        </c:scaling>
        <c:axPos val="b"/>
        <c:delete val="1"/>
        <c:majorTickMark val="in"/>
        <c:minorTickMark val="none"/>
        <c:tickLblPos val="nextTo"/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9867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0.083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1 446.7床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0.1585</cdr:x>
      <cdr:y>0.95325</cdr:y>
    </cdr:from>
    <cdr:to>
      <cdr:x>0.22225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12001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0.1785</cdr:x>
      <cdr:y>0.91825</cdr:y>
    </cdr:from>
    <cdr:to>
      <cdr:x>0.24225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135255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5">
      <selection activeCell="I53" sqref="I53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73">
      <selection activeCell="F98" sqref="F9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5"/>
      <c r="D3" s="12"/>
      <c r="E3" s="85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3">
        <v>12</v>
      </c>
      <c r="C6" s="114">
        <v>3291</v>
      </c>
      <c r="D6" s="115">
        <v>253352</v>
      </c>
      <c r="E6" s="116">
        <v>239300</v>
      </c>
      <c r="H6" s="29">
        <f aca="true" t="shared" si="0" ref="H6:H18">B6</f>
        <v>12</v>
      </c>
      <c r="I6" s="30">
        <f aca="true" t="shared" si="1" ref="I6:I18">C6</f>
        <v>3291</v>
      </c>
      <c r="J6" s="31">
        <f aca="true" t="shared" si="2" ref="J6:J18">D6/1000</f>
        <v>253.352</v>
      </c>
      <c r="K6" s="32">
        <f aca="true" t="shared" si="3" ref="K6:K18">E6/1000</f>
        <v>239.3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 t="s">
        <v>61</v>
      </c>
      <c r="B7" s="123">
        <v>1</v>
      </c>
      <c r="C7" s="123">
        <v>3318</v>
      </c>
      <c r="D7" s="124">
        <v>255639</v>
      </c>
      <c r="E7" s="125">
        <v>242752</v>
      </c>
      <c r="H7" s="29">
        <f t="shared" si="0"/>
        <v>1</v>
      </c>
      <c r="I7" s="30">
        <f t="shared" si="1"/>
        <v>3318</v>
      </c>
      <c r="J7" s="31">
        <f t="shared" si="2"/>
        <v>255.639</v>
      </c>
      <c r="K7" s="32">
        <f t="shared" si="3"/>
        <v>242.752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23">
        <v>2</v>
      </c>
      <c r="C8" s="123">
        <v>3338</v>
      </c>
      <c r="D8" s="124">
        <v>257099</v>
      </c>
      <c r="E8" s="125">
        <v>247590</v>
      </c>
      <c r="H8" s="29">
        <f t="shared" si="0"/>
        <v>2</v>
      </c>
      <c r="I8" s="30">
        <f t="shared" si="1"/>
        <v>3338</v>
      </c>
      <c r="J8" s="31">
        <f t="shared" si="2"/>
        <v>257.099</v>
      </c>
      <c r="K8" s="32">
        <f t="shared" si="3"/>
        <v>247.59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23">
        <v>3</v>
      </c>
      <c r="C9" s="123">
        <v>3364</v>
      </c>
      <c r="D9" s="124">
        <v>259877</v>
      </c>
      <c r="E9" s="125">
        <v>248021</v>
      </c>
      <c r="H9" s="29">
        <f t="shared" si="0"/>
        <v>3</v>
      </c>
      <c r="I9" s="30">
        <f t="shared" si="1"/>
        <v>3364</v>
      </c>
      <c r="J9" s="31">
        <f t="shared" si="2"/>
        <v>259.877</v>
      </c>
      <c r="K9" s="32">
        <f t="shared" si="3"/>
        <v>248.021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23">
        <v>4</v>
      </c>
      <c r="C10" s="123">
        <v>3390</v>
      </c>
      <c r="D10" s="124">
        <v>263623</v>
      </c>
      <c r="E10" s="125">
        <v>251029</v>
      </c>
      <c r="G10"/>
      <c r="H10" s="29">
        <f t="shared" si="0"/>
        <v>4</v>
      </c>
      <c r="I10" s="30">
        <f t="shared" si="1"/>
        <v>3390</v>
      </c>
      <c r="J10" s="31">
        <f t="shared" si="2"/>
        <v>263.623</v>
      </c>
      <c r="K10" s="32">
        <f t="shared" si="3"/>
        <v>251.029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3">
        <v>5</v>
      </c>
      <c r="C11" s="123">
        <v>3417</v>
      </c>
      <c r="D11" s="124">
        <v>266637</v>
      </c>
      <c r="E11" s="125">
        <v>251594</v>
      </c>
      <c r="H11" s="29">
        <f t="shared" si="0"/>
        <v>5</v>
      </c>
      <c r="I11" s="30">
        <f t="shared" si="1"/>
        <v>3417</v>
      </c>
      <c r="J11" s="31">
        <f t="shared" si="2"/>
        <v>266.637</v>
      </c>
      <c r="K11" s="32">
        <f t="shared" si="3"/>
        <v>251.594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3">
        <v>6</v>
      </c>
      <c r="C12" s="123">
        <v>3434</v>
      </c>
      <c r="D12" s="124">
        <v>268353</v>
      </c>
      <c r="E12" s="125">
        <v>253860</v>
      </c>
      <c r="G12"/>
      <c r="H12" s="29">
        <f t="shared" si="0"/>
        <v>6</v>
      </c>
      <c r="I12" s="30">
        <f t="shared" si="1"/>
        <v>3434</v>
      </c>
      <c r="J12" s="31">
        <f t="shared" si="2"/>
        <v>268.353</v>
      </c>
      <c r="K12" s="32">
        <f t="shared" si="3"/>
        <v>253.86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3">
        <v>7</v>
      </c>
      <c r="C13" s="123">
        <v>3451</v>
      </c>
      <c r="D13" s="124">
        <v>270330</v>
      </c>
      <c r="E13" s="125">
        <v>256241</v>
      </c>
      <c r="G13"/>
      <c r="H13" s="33">
        <f t="shared" si="0"/>
        <v>7</v>
      </c>
      <c r="I13" s="30">
        <f t="shared" si="1"/>
        <v>3451</v>
      </c>
      <c r="J13" s="31">
        <f t="shared" si="2"/>
        <v>270.33</v>
      </c>
      <c r="K13" s="32">
        <f t="shared" si="3"/>
        <v>256.241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3">
        <v>8</v>
      </c>
      <c r="C14" s="123">
        <v>3459</v>
      </c>
      <c r="D14" s="124">
        <v>270901</v>
      </c>
      <c r="E14" s="125">
        <v>258525</v>
      </c>
      <c r="G14"/>
      <c r="H14" s="30">
        <f t="shared" si="0"/>
        <v>8</v>
      </c>
      <c r="I14" s="30">
        <f t="shared" si="1"/>
        <v>3459</v>
      </c>
      <c r="J14" s="31">
        <f t="shared" si="2"/>
        <v>270.901</v>
      </c>
      <c r="K14" s="32">
        <f t="shared" si="3"/>
        <v>258.525</v>
      </c>
    </row>
    <row r="15" spans="1:11" ht="13.5">
      <c r="A15"/>
      <c r="B15" s="117">
        <v>9</v>
      </c>
      <c r="C15" s="117">
        <v>3477</v>
      </c>
      <c r="D15" s="118">
        <v>272324</v>
      </c>
      <c r="E15" s="119">
        <v>258252</v>
      </c>
      <c r="G15"/>
      <c r="H15" s="30">
        <f t="shared" si="0"/>
        <v>9</v>
      </c>
      <c r="I15" s="30">
        <f t="shared" si="1"/>
        <v>3477</v>
      </c>
      <c r="J15" s="31">
        <f t="shared" si="2"/>
        <v>272.324</v>
      </c>
      <c r="K15" s="32">
        <f t="shared" si="3"/>
        <v>258.252</v>
      </c>
    </row>
    <row r="16" spans="1:11" ht="13.5">
      <c r="A16"/>
      <c r="B16" s="117">
        <v>10</v>
      </c>
      <c r="C16" s="117">
        <v>3495</v>
      </c>
      <c r="D16" s="118">
        <v>274061</v>
      </c>
      <c r="E16" s="119">
        <v>258961</v>
      </c>
      <c r="H16" s="30">
        <f t="shared" si="0"/>
        <v>10</v>
      </c>
      <c r="I16" s="30">
        <f t="shared" si="1"/>
        <v>3495</v>
      </c>
      <c r="J16" s="31">
        <f t="shared" si="2"/>
        <v>274.061</v>
      </c>
      <c r="K16" s="32">
        <f t="shared" si="3"/>
        <v>258.961</v>
      </c>
    </row>
    <row r="17" spans="2:11" ht="13.5">
      <c r="B17" s="117">
        <v>11</v>
      </c>
      <c r="C17" s="117">
        <v>3506</v>
      </c>
      <c r="D17" s="118">
        <v>275340</v>
      </c>
      <c r="E17" s="119">
        <v>260829</v>
      </c>
      <c r="H17" s="30">
        <f t="shared" si="0"/>
        <v>11</v>
      </c>
      <c r="I17" s="30">
        <f t="shared" si="1"/>
        <v>3506</v>
      </c>
      <c r="J17" s="31">
        <f t="shared" si="2"/>
        <v>275.34</v>
      </c>
      <c r="K17" s="32">
        <f t="shared" si="3"/>
        <v>260.829</v>
      </c>
    </row>
    <row r="18" spans="2:30" ht="13.5" customHeight="1">
      <c r="B18" s="117">
        <v>12</v>
      </c>
      <c r="C18" s="117">
        <v>3522</v>
      </c>
      <c r="D18" s="118">
        <v>276812</v>
      </c>
      <c r="E18" s="119">
        <v>263826</v>
      </c>
      <c r="H18" s="29">
        <f t="shared" si="0"/>
        <v>12</v>
      </c>
      <c r="I18" s="30">
        <f t="shared" si="1"/>
        <v>3522</v>
      </c>
      <c r="J18" s="31">
        <f t="shared" si="2"/>
        <v>276.812</v>
      </c>
      <c r="K18" s="32">
        <f t="shared" si="3"/>
        <v>263.826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100" t="s">
        <v>110</v>
      </c>
      <c r="B50" t="s">
        <v>66</v>
      </c>
      <c r="C50" s="101" t="s">
        <v>67</v>
      </c>
      <c r="D50" s="36" t="s">
        <v>68</v>
      </c>
      <c r="E50" s="36" t="s">
        <v>5</v>
      </c>
      <c r="F50" s="21" t="s">
        <v>69</v>
      </c>
      <c r="G50" s="20" t="s">
        <v>108</v>
      </c>
    </row>
    <row r="51" spans="2:8" ht="13.5">
      <c r="B51" t="s">
        <v>8</v>
      </c>
      <c r="C51" s="102">
        <f>D51+E51</f>
        <v>24979</v>
      </c>
      <c r="D51" s="45">
        <v>23260</v>
      </c>
      <c r="E51" s="45">
        <v>1719</v>
      </c>
      <c r="F51" s="44">
        <f>C51/G51*100</f>
        <v>2325.460153255635</v>
      </c>
      <c r="G51" s="127">
        <v>1074.153</v>
      </c>
      <c r="H51" s="128"/>
    </row>
    <row r="52" spans="2:8" ht="13.5">
      <c r="B52" t="s">
        <v>9</v>
      </c>
      <c r="C52" s="102">
        <f aca="true" t="shared" si="4" ref="C52:C67">D52+E52</f>
        <v>2856</v>
      </c>
      <c r="D52" s="45">
        <v>2225</v>
      </c>
      <c r="E52" s="45">
        <v>631</v>
      </c>
      <c r="F52" s="44">
        <f aca="true" t="shared" si="5" ref="F52:F97">C52/G52*100</f>
        <v>962.299815693978</v>
      </c>
      <c r="G52" s="127">
        <v>296.789</v>
      </c>
      <c r="H52" s="128"/>
    </row>
    <row r="53" spans="2:8" ht="13.5">
      <c r="B53" t="s">
        <v>10</v>
      </c>
      <c r="C53" s="102">
        <f t="shared" si="4"/>
        <v>2705</v>
      </c>
      <c r="D53" s="45">
        <v>2307</v>
      </c>
      <c r="E53" s="45">
        <v>398</v>
      </c>
      <c r="F53" s="44">
        <f t="shared" si="5"/>
        <v>863.6019704810949</v>
      </c>
      <c r="G53" s="127">
        <v>313.223</v>
      </c>
      <c r="H53" s="128"/>
    </row>
    <row r="54" spans="2:8" ht="13.5">
      <c r="B54" t="s">
        <v>11</v>
      </c>
      <c r="C54" s="102">
        <f t="shared" si="4"/>
        <v>2589</v>
      </c>
      <c r="D54" s="45">
        <v>2108</v>
      </c>
      <c r="E54" s="45">
        <v>481</v>
      </c>
      <c r="F54" s="44">
        <f t="shared" si="5"/>
        <v>611.4640655629296</v>
      </c>
      <c r="G54" s="127">
        <v>423.41</v>
      </c>
      <c r="H54" s="128"/>
    </row>
    <row r="55" spans="2:8" ht="13.5">
      <c r="B55" t="s">
        <v>12</v>
      </c>
      <c r="C55" s="102">
        <f t="shared" si="4"/>
        <v>2385</v>
      </c>
      <c r="D55" s="45">
        <v>2270</v>
      </c>
      <c r="E55" s="45">
        <v>115</v>
      </c>
      <c r="F55" s="44">
        <f t="shared" si="5"/>
        <v>829.0346352247605</v>
      </c>
      <c r="G55" s="127">
        <v>287.684</v>
      </c>
      <c r="H55" s="128"/>
    </row>
    <row r="56" spans="2:8" ht="13.5">
      <c r="B56" t="s">
        <v>13</v>
      </c>
      <c r="C56" s="102">
        <f t="shared" si="4"/>
        <v>1762</v>
      </c>
      <c r="D56" s="45">
        <v>1523</v>
      </c>
      <c r="E56" s="45">
        <v>239</v>
      </c>
      <c r="F56" s="44">
        <f t="shared" si="5"/>
        <v>603.877565708528</v>
      </c>
      <c r="G56" s="127">
        <v>291.781</v>
      </c>
      <c r="H56" s="128"/>
    </row>
    <row r="57" spans="2:8" ht="13.5" customHeight="1">
      <c r="B57" t="s">
        <v>14</v>
      </c>
      <c r="C57" s="102">
        <f t="shared" si="4"/>
        <v>3457</v>
      </c>
      <c r="D57" s="45">
        <v>3215</v>
      </c>
      <c r="E57" s="45">
        <v>242</v>
      </c>
      <c r="F57" s="44">
        <f t="shared" si="5"/>
        <v>780.8035704202607</v>
      </c>
      <c r="G57" s="127">
        <v>442.749</v>
      </c>
      <c r="H57" s="128"/>
    </row>
    <row r="58" spans="2:8" ht="13.5">
      <c r="B58" t="s">
        <v>15</v>
      </c>
      <c r="C58" s="102">
        <f t="shared" si="4"/>
        <v>4972</v>
      </c>
      <c r="D58" s="45">
        <v>4656</v>
      </c>
      <c r="E58" s="45">
        <v>316</v>
      </c>
      <c r="F58" s="44">
        <f t="shared" si="5"/>
        <v>970.7657373582754</v>
      </c>
      <c r="G58" s="127">
        <v>512.173</v>
      </c>
      <c r="H58" s="128"/>
    </row>
    <row r="59" spans="2:8" ht="13.5">
      <c r="B59" t="s">
        <v>16</v>
      </c>
      <c r="C59" s="102">
        <f t="shared" si="4"/>
        <v>3567</v>
      </c>
      <c r="D59" s="45">
        <v>3410</v>
      </c>
      <c r="E59" s="45">
        <v>157</v>
      </c>
      <c r="F59" s="44">
        <f t="shared" si="5"/>
        <v>1003.0538730196225</v>
      </c>
      <c r="G59" s="127">
        <v>355.614</v>
      </c>
      <c r="H59" s="128"/>
    </row>
    <row r="60" spans="2:8" ht="13.5">
      <c r="B60" t="s">
        <v>17</v>
      </c>
      <c r="C60" s="102">
        <f t="shared" si="4"/>
        <v>3984</v>
      </c>
      <c r="D60" s="45">
        <v>3836</v>
      </c>
      <c r="E60" s="45">
        <v>148</v>
      </c>
      <c r="F60" s="44">
        <f t="shared" si="5"/>
        <v>1050.1621108680179</v>
      </c>
      <c r="G60" s="127">
        <v>379.37</v>
      </c>
      <c r="H60" s="128"/>
    </row>
    <row r="61" spans="2:8" ht="13.5">
      <c r="B61" t="s">
        <v>18</v>
      </c>
      <c r="C61" s="102">
        <f t="shared" si="4"/>
        <v>9324</v>
      </c>
      <c r="D61" s="45">
        <v>9225</v>
      </c>
      <c r="E61" s="45">
        <v>99</v>
      </c>
      <c r="F61" s="44">
        <f t="shared" si="5"/>
        <v>987.0405931559256</v>
      </c>
      <c r="G61" s="127">
        <v>944.642</v>
      </c>
      <c r="H61" s="128"/>
    </row>
    <row r="62" spans="2:8" ht="13.5">
      <c r="B62" t="s">
        <v>19</v>
      </c>
      <c r="C62" s="102">
        <f t="shared" si="4"/>
        <v>8522</v>
      </c>
      <c r="D62" s="45">
        <v>8189</v>
      </c>
      <c r="E62" s="45">
        <v>333</v>
      </c>
      <c r="F62" s="44">
        <f t="shared" si="5"/>
        <v>961.0494181489706</v>
      </c>
      <c r="G62" s="127">
        <v>886.739</v>
      </c>
      <c r="H62" s="128"/>
    </row>
    <row r="63" spans="2:8" ht="13.5">
      <c r="B63" t="s">
        <v>20</v>
      </c>
      <c r="C63" s="102">
        <f t="shared" si="4"/>
        <v>13679</v>
      </c>
      <c r="D63" s="45">
        <v>13399</v>
      </c>
      <c r="E63" s="45">
        <v>280</v>
      </c>
      <c r="F63" s="44">
        <f t="shared" si="5"/>
        <v>682.1123892234322</v>
      </c>
      <c r="G63" s="127">
        <v>2005.388</v>
      </c>
      <c r="H63" s="128"/>
    </row>
    <row r="64" spans="2:8" ht="13.5">
      <c r="B64" t="s">
        <v>21</v>
      </c>
      <c r="C64" s="102">
        <f t="shared" si="4"/>
        <v>8314</v>
      </c>
      <c r="D64" s="45">
        <v>8072</v>
      </c>
      <c r="E64" s="45">
        <v>242</v>
      </c>
      <c r="F64" s="44">
        <f t="shared" si="5"/>
        <v>671.7558732179966</v>
      </c>
      <c r="G64" s="127">
        <v>1237.652</v>
      </c>
      <c r="H64" s="128"/>
    </row>
    <row r="65" spans="2:8" ht="13.5">
      <c r="B65" t="s">
        <v>22</v>
      </c>
      <c r="C65" s="102">
        <f t="shared" si="4"/>
        <v>3718</v>
      </c>
      <c r="D65" s="45">
        <v>3650</v>
      </c>
      <c r="E65" s="45">
        <v>68</v>
      </c>
      <c r="F65" s="44">
        <f t="shared" si="5"/>
        <v>686.0968507453323</v>
      </c>
      <c r="G65" s="127">
        <v>541.906</v>
      </c>
      <c r="H65" s="128"/>
    </row>
    <row r="66" spans="2:8" ht="13.5">
      <c r="B66" t="s">
        <v>23</v>
      </c>
      <c r="C66" s="102">
        <f t="shared" si="4"/>
        <v>5178</v>
      </c>
      <c r="D66" s="45">
        <v>4880</v>
      </c>
      <c r="E66" s="45">
        <v>298</v>
      </c>
      <c r="F66" s="44">
        <f t="shared" si="5"/>
        <v>2153.4264349938035</v>
      </c>
      <c r="G66" s="127">
        <v>240.454</v>
      </c>
      <c r="H66" s="128"/>
    </row>
    <row r="67" spans="2:8" ht="13.5">
      <c r="B67" t="s">
        <v>24</v>
      </c>
      <c r="C67" s="102">
        <f t="shared" si="4"/>
        <v>4516</v>
      </c>
      <c r="D67" s="45">
        <v>4277</v>
      </c>
      <c r="E67" s="45">
        <v>239</v>
      </c>
      <c r="F67" s="44">
        <f t="shared" si="5"/>
        <v>1985.4738582206355</v>
      </c>
      <c r="G67" s="127">
        <v>227.452</v>
      </c>
      <c r="H67" s="128"/>
    </row>
    <row r="68" spans="2:8" ht="13.5">
      <c r="B68" t="s">
        <v>25</v>
      </c>
      <c r="C68" s="102">
        <f aca="true" t="shared" si="6" ref="C68:C83">D68+E68</f>
        <v>2475</v>
      </c>
      <c r="D68" s="45">
        <v>2204</v>
      </c>
      <c r="E68" s="45">
        <v>271</v>
      </c>
      <c r="F68" s="44">
        <f t="shared" si="5"/>
        <v>1415.320920444668</v>
      </c>
      <c r="G68" s="127">
        <v>174.872</v>
      </c>
      <c r="H68" s="128"/>
    </row>
    <row r="69" spans="2:8" ht="13.5">
      <c r="B69" t="s">
        <v>26</v>
      </c>
      <c r="C69" s="102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27">
        <v>178.106</v>
      </c>
      <c r="H69" s="128"/>
    </row>
    <row r="70" spans="2:8" ht="13.5">
      <c r="B70" t="s">
        <v>27</v>
      </c>
      <c r="C70" s="102">
        <f t="shared" si="6"/>
        <v>3231</v>
      </c>
      <c r="D70" s="45">
        <v>2884</v>
      </c>
      <c r="E70" s="45">
        <v>347</v>
      </c>
      <c r="F70" s="44">
        <f t="shared" si="5"/>
        <v>663.1800623155268</v>
      </c>
      <c r="G70" s="127">
        <v>487.198</v>
      </c>
      <c r="H70" s="128"/>
    </row>
    <row r="71" spans="2:8" ht="13.5">
      <c r="B71" t="s">
        <v>28</v>
      </c>
      <c r="C71" s="102">
        <f t="shared" si="6"/>
        <v>2851</v>
      </c>
      <c r="D71" s="45">
        <v>2456</v>
      </c>
      <c r="E71" s="45">
        <v>395</v>
      </c>
      <c r="F71" s="44">
        <f t="shared" si="5"/>
        <v>719.0942086558664</v>
      </c>
      <c r="G71" s="127">
        <v>396.471</v>
      </c>
      <c r="H71" s="128"/>
    </row>
    <row r="72" spans="2:8" ht="13.5">
      <c r="B72" t="s">
        <v>29</v>
      </c>
      <c r="C72" s="102">
        <f t="shared" si="6"/>
        <v>7316</v>
      </c>
      <c r="D72" s="45">
        <v>7116</v>
      </c>
      <c r="E72" s="45">
        <v>200</v>
      </c>
      <c r="F72" s="44">
        <f t="shared" si="5"/>
        <v>1059.6540626348828</v>
      </c>
      <c r="G72" s="127">
        <v>690.414</v>
      </c>
      <c r="H72" s="128"/>
    </row>
    <row r="73" spans="2:8" ht="13.5">
      <c r="B73" t="s">
        <v>30</v>
      </c>
      <c r="C73" s="102">
        <f t="shared" si="6"/>
        <v>11012</v>
      </c>
      <c r="D73" s="45">
        <v>10449</v>
      </c>
      <c r="E73" s="45">
        <v>563</v>
      </c>
      <c r="F73" s="44">
        <f t="shared" si="5"/>
        <v>1028.4504971809135</v>
      </c>
      <c r="G73" s="127">
        <v>1070.737</v>
      </c>
      <c r="H73" s="128"/>
    </row>
    <row r="74" spans="2:8" ht="13.5">
      <c r="B74" t="s">
        <v>31</v>
      </c>
      <c r="C74" s="102">
        <f t="shared" si="6"/>
        <v>3926</v>
      </c>
      <c r="D74" s="45">
        <v>3549</v>
      </c>
      <c r="E74" s="45">
        <v>377</v>
      </c>
      <c r="F74" s="44">
        <f t="shared" si="5"/>
        <v>1082.6939941645937</v>
      </c>
      <c r="G74" s="127">
        <v>362.614</v>
      </c>
      <c r="H74" s="128"/>
    </row>
    <row r="75" spans="2:8" ht="13.5">
      <c r="B75" t="s">
        <v>32</v>
      </c>
      <c r="C75" s="102">
        <f t="shared" si="6"/>
        <v>1423</v>
      </c>
      <c r="D75" s="45">
        <v>1393</v>
      </c>
      <c r="E75" s="45">
        <v>30</v>
      </c>
      <c r="F75" s="44">
        <f t="shared" si="5"/>
        <v>636.8457562263645</v>
      </c>
      <c r="G75" s="127">
        <v>223.445</v>
      </c>
      <c r="H75" s="128"/>
    </row>
    <row r="76" spans="2:8" ht="13.5">
      <c r="B76" t="s">
        <v>33</v>
      </c>
      <c r="C76" s="102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27">
        <v>479.114</v>
      </c>
      <c r="H76" s="128"/>
    </row>
    <row r="77" spans="2:8" ht="13.5">
      <c r="B77" t="s">
        <v>34</v>
      </c>
      <c r="C77" s="102">
        <f t="shared" si="6"/>
        <v>15443</v>
      </c>
      <c r="D77" s="45">
        <v>15252</v>
      </c>
      <c r="E77" s="45">
        <v>191</v>
      </c>
      <c r="F77" s="44">
        <f t="shared" si="5"/>
        <v>1117.3527934905137</v>
      </c>
      <c r="G77" s="127">
        <v>1382.106</v>
      </c>
      <c r="H77" s="128"/>
    </row>
    <row r="78" spans="2:8" ht="13.5">
      <c r="B78" t="s">
        <v>35</v>
      </c>
      <c r="C78" s="102">
        <f t="shared" si="6"/>
        <v>12628</v>
      </c>
      <c r="D78" s="45">
        <v>11876</v>
      </c>
      <c r="E78" s="45">
        <v>752</v>
      </c>
      <c r="F78" s="44">
        <f t="shared" si="5"/>
        <v>1290.304122679026</v>
      </c>
      <c r="G78" s="127">
        <v>978.684</v>
      </c>
      <c r="H78" s="128"/>
    </row>
    <row r="79" spans="2:8" ht="13.5">
      <c r="B79" t="s">
        <v>36</v>
      </c>
      <c r="C79" s="102">
        <f t="shared" si="6"/>
        <v>2098</v>
      </c>
      <c r="D79" s="45">
        <v>2069</v>
      </c>
      <c r="E79" s="45">
        <v>29</v>
      </c>
      <c r="F79" s="44">
        <f t="shared" si="5"/>
        <v>841.2931373256663</v>
      </c>
      <c r="G79" s="127">
        <v>249.378</v>
      </c>
      <c r="H79" s="128"/>
    </row>
    <row r="80" spans="2:8" ht="13.5">
      <c r="B80" t="s">
        <v>37</v>
      </c>
      <c r="C80" s="102">
        <f t="shared" si="6"/>
        <v>2696</v>
      </c>
      <c r="D80" s="45">
        <v>2350</v>
      </c>
      <c r="E80" s="45">
        <v>346</v>
      </c>
      <c r="F80" s="44">
        <f t="shared" si="5"/>
        <v>1162.0489301908588</v>
      </c>
      <c r="G80" s="127">
        <v>232.004</v>
      </c>
      <c r="H80" s="128"/>
    </row>
    <row r="81" spans="2:8" ht="13.5">
      <c r="B81" t="s">
        <v>38</v>
      </c>
      <c r="C81" s="102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27">
        <v>138.393</v>
      </c>
      <c r="H81" s="128"/>
    </row>
    <row r="82" spans="2:8" ht="13.5">
      <c r="B82" t="s">
        <v>39</v>
      </c>
      <c r="C82" s="102">
        <f t="shared" si="6"/>
        <v>2111</v>
      </c>
      <c r="D82" s="45">
        <v>1803</v>
      </c>
      <c r="E82" s="45">
        <v>308</v>
      </c>
      <c r="F82" s="44">
        <f t="shared" si="5"/>
        <v>1090.0209639275865</v>
      </c>
      <c r="G82" s="127">
        <v>193.666</v>
      </c>
      <c r="H82" s="128"/>
    </row>
    <row r="83" spans="2:8" ht="13.5">
      <c r="B83" t="s">
        <v>40</v>
      </c>
      <c r="C83" s="102">
        <f t="shared" si="6"/>
        <v>5254</v>
      </c>
      <c r="D83" s="45">
        <v>4670</v>
      </c>
      <c r="E83" s="45">
        <v>584</v>
      </c>
      <c r="F83" s="44">
        <f t="shared" si="5"/>
        <v>1297.0981933451505</v>
      </c>
      <c r="G83" s="127">
        <v>405.058</v>
      </c>
      <c r="H83" s="128"/>
    </row>
    <row r="84" spans="2:8" ht="13.5">
      <c r="B84" t="s">
        <v>41</v>
      </c>
      <c r="C84" s="102">
        <f aca="true" t="shared" si="7" ref="C84:C97">D84+E84</f>
        <v>10528</v>
      </c>
      <c r="D84" s="45">
        <v>9522</v>
      </c>
      <c r="E84" s="45">
        <v>1006</v>
      </c>
      <c r="F84" s="44">
        <f t="shared" si="5"/>
        <v>1918.189089570758</v>
      </c>
      <c r="G84" s="127">
        <v>548.851</v>
      </c>
      <c r="H84" s="128"/>
    </row>
    <row r="85" spans="2:8" ht="13.5">
      <c r="B85" t="s">
        <v>42</v>
      </c>
      <c r="C85" s="102">
        <f t="shared" si="7"/>
        <v>9828</v>
      </c>
      <c r="D85" s="45">
        <v>9339</v>
      </c>
      <c r="E85" s="45">
        <v>489</v>
      </c>
      <c r="F85" s="44">
        <f t="shared" si="5"/>
        <v>2819.034506496859</v>
      </c>
      <c r="G85" s="127">
        <v>348.63</v>
      </c>
      <c r="H85" s="128"/>
    </row>
    <row r="86" spans="2:8" ht="13.5">
      <c r="B86" t="s">
        <v>43</v>
      </c>
      <c r="C86" s="102">
        <f t="shared" si="7"/>
        <v>5302</v>
      </c>
      <c r="D86" s="45">
        <v>4641</v>
      </c>
      <c r="E86" s="45">
        <v>661</v>
      </c>
      <c r="F86" s="44">
        <f t="shared" si="5"/>
        <v>2866.98425916413</v>
      </c>
      <c r="G86" s="127">
        <v>184.933</v>
      </c>
      <c r="H86" s="128"/>
    </row>
    <row r="87" spans="2:8" ht="13.5">
      <c r="B87" t="s">
        <v>44</v>
      </c>
      <c r="C87" s="102">
        <f t="shared" si="7"/>
        <v>3270</v>
      </c>
      <c r="D87" s="45">
        <v>2485</v>
      </c>
      <c r="E87" s="45">
        <v>785</v>
      </c>
      <c r="F87" s="44">
        <f t="shared" si="5"/>
        <v>1487.2424614544957</v>
      </c>
      <c r="G87" s="127">
        <v>219.87</v>
      </c>
      <c r="H87" s="128"/>
    </row>
    <row r="88" spans="2:8" ht="13.5">
      <c r="B88" t="s">
        <v>45</v>
      </c>
      <c r="C88" s="102">
        <f t="shared" si="7"/>
        <v>6543</v>
      </c>
      <c r="D88" s="45">
        <v>5351</v>
      </c>
      <c r="E88" s="45">
        <v>1192</v>
      </c>
      <c r="F88" s="44">
        <f t="shared" si="5"/>
        <v>1995.5714965413754</v>
      </c>
      <c r="G88" s="127">
        <v>327.876</v>
      </c>
      <c r="H88" s="128"/>
    </row>
    <row r="89" spans="2:8" ht="13.5">
      <c r="B89" t="s">
        <v>46</v>
      </c>
      <c r="C89" s="102">
        <f t="shared" si="7"/>
        <v>7623</v>
      </c>
      <c r="D89" s="45">
        <v>7542</v>
      </c>
      <c r="E89" s="45">
        <v>81</v>
      </c>
      <c r="F89" s="44">
        <f t="shared" si="5"/>
        <v>3892.4036090133427</v>
      </c>
      <c r="G89" s="127">
        <v>195.843</v>
      </c>
      <c r="H89" s="128"/>
    </row>
    <row r="90" spans="2:8" ht="13.5">
      <c r="B90" t="s">
        <v>47</v>
      </c>
      <c r="C90" s="102">
        <f t="shared" si="7"/>
        <v>22870</v>
      </c>
      <c r="D90" s="45">
        <v>20919</v>
      </c>
      <c r="E90" s="45">
        <v>1951</v>
      </c>
      <c r="F90" s="44">
        <f t="shared" si="5"/>
        <v>2539.7058072311097</v>
      </c>
      <c r="G90" s="127">
        <v>900.498</v>
      </c>
      <c r="H90" s="128"/>
    </row>
    <row r="91" spans="2:8" ht="13.5">
      <c r="B91" t="s">
        <v>48</v>
      </c>
      <c r="C91" s="102">
        <f t="shared" si="7"/>
        <v>4036</v>
      </c>
      <c r="D91" s="45">
        <v>3370</v>
      </c>
      <c r="E91" s="45">
        <v>666</v>
      </c>
      <c r="F91" s="44">
        <f t="shared" si="5"/>
        <v>2202.4196056817627</v>
      </c>
      <c r="G91" s="127">
        <v>183.253</v>
      </c>
      <c r="H91" s="128"/>
    </row>
    <row r="92" spans="2:8" ht="13.5">
      <c r="B92" t="s">
        <v>49</v>
      </c>
      <c r="C92" s="102">
        <f t="shared" si="7"/>
        <v>7460</v>
      </c>
      <c r="D92" s="45">
        <v>6432</v>
      </c>
      <c r="E92" s="45">
        <v>1028</v>
      </c>
      <c r="F92" s="44">
        <f t="shared" si="5"/>
        <v>2303.4075611051417</v>
      </c>
      <c r="G92" s="127">
        <v>323.868</v>
      </c>
      <c r="H92" s="128"/>
    </row>
    <row r="93" spans="2:8" ht="13.5">
      <c r="B93" t="s">
        <v>50</v>
      </c>
      <c r="C93" s="102">
        <f t="shared" si="7"/>
        <v>11771</v>
      </c>
      <c r="D93" s="45">
        <v>10176</v>
      </c>
      <c r="E93" s="45">
        <v>1595</v>
      </c>
      <c r="F93" s="44">
        <f t="shared" si="5"/>
        <v>2897.947728123215</v>
      </c>
      <c r="G93" s="127">
        <v>406.184</v>
      </c>
      <c r="H93" s="128"/>
    </row>
    <row r="94" spans="2:8" ht="13.5">
      <c r="B94" t="s">
        <v>51</v>
      </c>
      <c r="C94" s="102">
        <f t="shared" si="7"/>
        <v>3436</v>
      </c>
      <c r="D94" s="45">
        <v>2850</v>
      </c>
      <c r="E94" s="45">
        <v>586</v>
      </c>
      <c r="F94" s="44">
        <f t="shared" si="5"/>
        <v>1259.3876795525434</v>
      </c>
      <c r="G94" s="127">
        <v>272.831</v>
      </c>
      <c r="H94" s="128"/>
    </row>
    <row r="95" spans="2:8" ht="13.5">
      <c r="B95" t="s">
        <v>52</v>
      </c>
      <c r="C95" s="102">
        <f t="shared" si="7"/>
        <v>4262</v>
      </c>
      <c r="D95" s="45">
        <v>3373</v>
      </c>
      <c r="E95" s="45">
        <v>889</v>
      </c>
      <c r="F95" s="44">
        <f t="shared" si="5"/>
        <v>1715.5461812795352</v>
      </c>
      <c r="G95" s="127">
        <v>248.434</v>
      </c>
      <c r="H95" s="128"/>
    </row>
    <row r="96" spans="2:8" ht="13.5">
      <c r="B96" t="s">
        <v>53</v>
      </c>
      <c r="C96" s="102">
        <f t="shared" si="7"/>
        <v>11392</v>
      </c>
      <c r="D96" s="45">
        <v>9616</v>
      </c>
      <c r="E96" s="45">
        <v>1776</v>
      </c>
      <c r="F96" s="44">
        <f t="shared" si="5"/>
        <v>2770.805362598019</v>
      </c>
      <c r="G96" s="127">
        <v>411.144</v>
      </c>
      <c r="H96" s="128"/>
    </row>
    <row r="97" spans="2:8" ht="13.5">
      <c r="B97" t="s">
        <v>54</v>
      </c>
      <c r="C97" s="102">
        <f t="shared" si="7"/>
        <v>4515</v>
      </c>
      <c r="D97" s="45">
        <v>4206</v>
      </c>
      <c r="E97" s="45">
        <v>309</v>
      </c>
      <c r="F97" s="44">
        <f t="shared" si="5"/>
        <v>2340.9186355788524</v>
      </c>
      <c r="G97" s="127">
        <v>192.873</v>
      </c>
      <c r="H97" s="128"/>
    </row>
    <row r="98" spans="2:7" ht="13.5">
      <c r="B98" t="s">
        <v>7</v>
      </c>
      <c r="C98">
        <f>SUM(C51:C97)</f>
        <v>300716</v>
      </c>
      <c r="D98">
        <f>SUM(D51:D97)</f>
        <v>276812</v>
      </c>
      <c r="E98">
        <f>SUM(E51:E97)</f>
        <v>23904</v>
      </c>
      <c r="F98" s="44">
        <f>SUM(F51:F97)/47</f>
        <v>1446.7491494467677</v>
      </c>
      <c r="G98" s="127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40">
      <selection activeCell="F58" sqref="F58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7" t="s">
        <v>0</v>
      </c>
      <c r="I2" s="88" t="s">
        <v>1</v>
      </c>
      <c r="J2" s="89"/>
      <c r="K2" s="90"/>
      <c r="L2" s="98" t="s">
        <v>2</v>
      </c>
    </row>
    <row r="3" spans="8:12" ht="18" customHeight="1">
      <c r="H3" s="86"/>
      <c r="I3" s="86" t="s">
        <v>3</v>
      </c>
      <c r="J3" s="103" t="s">
        <v>4</v>
      </c>
      <c r="K3" s="105" t="s">
        <v>5</v>
      </c>
      <c r="L3" s="99" t="s">
        <v>6</v>
      </c>
    </row>
    <row r="4" spans="8:12" ht="18" customHeight="1">
      <c r="H4" s="15" t="s">
        <v>7</v>
      </c>
      <c r="I4" s="91">
        <f>SUM(I5:I51)</f>
        <v>300716</v>
      </c>
      <c r="J4" s="104">
        <f>SUM(J5:J51)</f>
        <v>276812</v>
      </c>
      <c r="K4" s="106">
        <f>SUM(K5:K51)</f>
        <v>23904</v>
      </c>
      <c r="L4" s="92">
        <f>SUM(L5:L51)/47</f>
        <v>1446.7491494467677</v>
      </c>
    </row>
    <row r="5" spans="8:12" ht="18" customHeight="1">
      <c r="H5" s="16" t="s">
        <v>8</v>
      </c>
      <c r="I5" s="93">
        <f>データ!C51</f>
        <v>24979</v>
      </c>
      <c r="J5" s="108">
        <f>データ!D51</f>
        <v>23260</v>
      </c>
      <c r="K5" s="107">
        <f>データ!E51</f>
        <v>1719</v>
      </c>
      <c r="L5" s="94">
        <f>データ!F51</f>
        <v>2325.460153255635</v>
      </c>
    </row>
    <row r="6" spans="8:12" ht="18" customHeight="1">
      <c r="H6" s="17" t="s">
        <v>9</v>
      </c>
      <c r="I6" s="93">
        <f>データ!C52</f>
        <v>2856</v>
      </c>
      <c r="J6" s="108">
        <f>データ!D52</f>
        <v>2225</v>
      </c>
      <c r="K6" s="107">
        <f>データ!E52</f>
        <v>631</v>
      </c>
      <c r="L6" s="95">
        <f>データ!F52</f>
        <v>962.299815693978</v>
      </c>
    </row>
    <row r="7" spans="8:12" ht="18" customHeight="1">
      <c r="H7" s="17" t="s">
        <v>10</v>
      </c>
      <c r="I7" s="93">
        <f>データ!C53</f>
        <v>2705</v>
      </c>
      <c r="J7" s="108">
        <f>データ!D53</f>
        <v>2307</v>
      </c>
      <c r="K7" s="107">
        <f>データ!E53</f>
        <v>398</v>
      </c>
      <c r="L7" s="95">
        <f>データ!F53</f>
        <v>863.6019704810949</v>
      </c>
    </row>
    <row r="8" spans="8:12" ht="18" customHeight="1">
      <c r="H8" s="17" t="s">
        <v>11</v>
      </c>
      <c r="I8" s="93">
        <f>データ!C54</f>
        <v>2589</v>
      </c>
      <c r="J8" s="108">
        <f>データ!D54</f>
        <v>2108</v>
      </c>
      <c r="K8" s="107">
        <f>データ!E54</f>
        <v>481</v>
      </c>
      <c r="L8" s="95">
        <f>データ!F54</f>
        <v>611.4640655629296</v>
      </c>
    </row>
    <row r="9" spans="8:12" ht="18" customHeight="1">
      <c r="H9" s="17" t="s">
        <v>12</v>
      </c>
      <c r="I9" s="93">
        <f>データ!C55</f>
        <v>2385</v>
      </c>
      <c r="J9" s="108">
        <f>データ!D55</f>
        <v>2270</v>
      </c>
      <c r="K9" s="107">
        <f>データ!E55</f>
        <v>115</v>
      </c>
      <c r="L9" s="95">
        <f>データ!F55</f>
        <v>829.0346352247605</v>
      </c>
    </row>
    <row r="10" spans="8:12" ht="18" customHeight="1">
      <c r="H10" s="17" t="s">
        <v>13</v>
      </c>
      <c r="I10" s="93">
        <f>データ!C56</f>
        <v>1762</v>
      </c>
      <c r="J10" s="108">
        <f>データ!D56</f>
        <v>1523</v>
      </c>
      <c r="K10" s="107">
        <f>データ!E56</f>
        <v>239</v>
      </c>
      <c r="L10" s="95">
        <f>データ!F56</f>
        <v>603.877565708528</v>
      </c>
    </row>
    <row r="11" spans="8:12" ht="18" customHeight="1">
      <c r="H11" s="17" t="s">
        <v>14</v>
      </c>
      <c r="I11" s="93">
        <f>データ!C57</f>
        <v>3457</v>
      </c>
      <c r="J11" s="108">
        <f>データ!D57</f>
        <v>3215</v>
      </c>
      <c r="K11" s="107">
        <f>データ!E57</f>
        <v>242</v>
      </c>
      <c r="L11" s="95">
        <f>データ!F57</f>
        <v>780.8035704202607</v>
      </c>
    </row>
    <row r="12" spans="8:12" ht="18" customHeight="1">
      <c r="H12" s="17" t="s">
        <v>15</v>
      </c>
      <c r="I12" s="93">
        <f>データ!C58</f>
        <v>4972</v>
      </c>
      <c r="J12" s="108">
        <f>データ!D58</f>
        <v>4656</v>
      </c>
      <c r="K12" s="107">
        <f>データ!E58</f>
        <v>316</v>
      </c>
      <c r="L12" s="95">
        <f>データ!F58</f>
        <v>970.7657373582754</v>
      </c>
    </row>
    <row r="13" spans="8:12" ht="18" customHeight="1">
      <c r="H13" s="17" t="s">
        <v>16</v>
      </c>
      <c r="I13" s="93">
        <f>データ!C59</f>
        <v>3567</v>
      </c>
      <c r="J13" s="108">
        <f>データ!D59</f>
        <v>3410</v>
      </c>
      <c r="K13" s="107">
        <f>データ!E59</f>
        <v>157</v>
      </c>
      <c r="L13" s="95">
        <f>データ!F59</f>
        <v>1003.0538730196225</v>
      </c>
    </row>
    <row r="14" spans="8:12" ht="18" customHeight="1">
      <c r="H14" s="17" t="s">
        <v>17</v>
      </c>
      <c r="I14" s="93">
        <f>データ!C60</f>
        <v>3984</v>
      </c>
      <c r="J14" s="108">
        <f>データ!D60</f>
        <v>3836</v>
      </c>
      <c r="K14" s="107">
        <f>データ!E60</f>
        <v>148</v>
      </c>
      <c r="L14" s="95">
        <f>データ!F60</f>
        <v>1050.1621108680179</v>
      </c>
    </row>
    <row r="15" spans="8:12" ht="18" customHeight="1">
      <c r="H15" s="17" t="s">
        <v>18</v>
      </c>
      <c r="I15" s="93">
        <f>データ!C61</f>
        <v>9324</v>
      </c>
      <c r="J15" s="108">
        <f>データ!D61</f>
        <v>9225</v>
      </c>
      <c r="K15" s="107">
        <f>データ!E61</f>
        <v>99</v>
      </c>
      <c r="L15" s="95">
        <f>データ!F61</f>
        <v>987.0405931559256</v>
      </c>
    </row>
    <row r="16" spans="8:12" ht="18" customHeight="1">
      <c r="H16" s="17" t="s">
        <v>19</v>
      </c>
      <c r="I16" s="93">
        <f>データ!C62</f>
        <v>8522</v>
      </c>
      <c r="J16" s="108">
        <f>データ!D62</f>
        <v>8189</v>
      </c>
      <c r="K16" s="110">
        <f>データ!E62</f>
        <v>333</v>
      </c>
      <c r="L16" s="95">
        <f>データ!F62</f>
        <v>961.0494181489706</v>
      </c>
    </row>
    <row r="17" spans="8:12" ht="18" customHeight="1">
      <c r="H17" s="17" t="s">
        <v>20</v>
      </c>
      <c r="I17" s="93">
        <f>データ!C63</f>
        <v>13679</v>
      </c>
      <c r="J17" s="108">
        <f>データ!D63</f>
        <v>13399</v>
      </c>
      <c r="K17" s="107">
        <f>データ!E63</f>
        <v>280</v>
      </c>
      <c r="L17" s="95">
        <f>データ!F63</f>
        <v>682.1123892234322</v>
      </c>
    </row>
    <row r="18" spans="8:12" ht="18" customHeight="1">
      <c r="H18" s="17" t="s">
        <v>21</v>
      </c>
      <c r="I18" s="93">
        <f>データ!C64</f>
        <v>8314</v>
      </c>
      <c r="J18" s="108">
        <f>データ!D64</f>
        <v>8072</v>
      </c>
      <c r="K18" s="107">
        <f>データ!E64</f>
        <v>242</v>
      </c>
      <c r="L18" s="95">
        <f>データ!F64</f>
        <v>671.7558732179966</v>
      </c>
    </row>
    <row r="19" spans="8:12" ht="18" customHeight="1">
      <c r="H19" s="17" t="s">
        <v>22</v>
      </c>
      <c r="I19" s="93">
        <f>データ!C65</f>
        <v>3718</v>
      </c>
      <c r="J19" s="108">
        <f>データ!D65</f>
        <v>3650</v>
      </c>
      <c r="K19" s="110">
        <f>データ!E65</f>
        <v>68</v>
      </c>
      <c r="L19" s="95">
        <f>データ!F65</f>
        <v>686.0968507453323</v>
      </c>
    </row>
    <row r="20" spans="8:12" ht="18" customHeight="1">
      <c r="H20" s="17" t="s">
        <v>23</v>
      </c>
      <c r="I20" s="93">
        <f>データ!C66</f>
        <v>5178</v>
      </c>
      <c r="J20" s="108">
        <f>データ!D66</f>
        <v>4880</v>
      </c>
      <c r="K20" s="107">
        <f>データ!E66</f>
        <v>298</v>
      </c>
      <c r="L20" s="95">
        <f>データ!F66</f>
        <v>2153.4264349938035</v>
      </c>
    </row>
    <row r="21" spans="8:12" ht="18" customHeight="1">
      <c r="H21" s="17" t="s">
        <v>24</v>
      </c>
      <c r="I21" s="93">
        <f>データ!C67</f>
        <v>4516</v>
      </c>
      <c r="J21" s="108">
        <f>データ!D67</f>
        <v>4277</v>
      </c>
      <c r="K21" s="107">
        <f>データ!E67</f>
        <v>239</v>
      </c>
      <c r="L21" s="95">
        <f>データ!F67</f>
        <v>1985.4738582206355</v>
      </c>
    </row>
    <row r="22" spans="8:12" ht="18" customHeight="1">
      <c r="H22" s="17" t="s">
        <v>25</v>
      </c>
      <c r="I22" s="93">
        <f>データ!C68</f>
        <v>2475</v>
      </c>
      <c r="J22" s="108">
        <f>データ!D68</f>
        <v>2204</v>
      </c>
      <c r="K22" s="107">
        <f>データ!E68</f>
        <v>271</v>
      </c>
      <c r="L22" s="95">
        <f>データ!F68</f>
        <v>1415.320920444668</v>
      </c>
    </row>
    <row r="23" spans="8:12" ht="18" customHeight="1">
      <c r="H23" s="17" t="s">
        <v>26</v>
      </c>
      <c r="I23" s="93">
        <f>データ!C69</f>
        <v>2046</v>
      </c>
      <c r="J23" s="108">
        <f>データ!D69</f>
        <v>1892</v>
      </c>
      <c r="K23" s="107">
        <f>データ!E69</f>
        <v>154</v>
      </c>
      <c r="L23" s="95">
        <f>データ!F69</f>
        <v>1148.7541127193917</v>
      </c>
    </row>
    <row r="24" spans="8:12" ht="18" customHeight="1">
      <c r="H24" s="17" t="s">
        <v>27</v>
      </c>
      <c r="I24" s="93">
        <f>データ!C70</f>
        <v>3231</v>
      </c>
      <c r="J24" s="108">
        <f>データ!D70</f>
        <v>2884</v>
      </c>
      <c r="K24" s="107">
        <f>データ!E70</f>
        <v>347</v>
      </c>
      <c r="L24" s="95">
        <f>データ!F70</f>
        <v>663.1800623155268</v>
      </c>
    </row>
    <row r="25" spans="8:12" ht="18" customHeight="1">
      <c r="H25" s="17" t="s">
        <v>28</v>
      </c>
      <c r="I25" s="93">
        <f>データ!C71</f>
        <v>2851</v>
      </c>
      <c r="J25" s="108">
        <f>データ!D71</f>
        <v>2456</v>
      </c>
      <c r="K25" s="107">
        <f>データ!E71</f>
        <v>395</v>
      </c>
      <c r="L25" s="95">
        <f>データ!F71</f>
        <v>719.0942086558664</v>
      </c>
    </row>
    <row r="26" spans="8:12" ht="18" customHeight="1">
      <c r="H26" s="17" t="s">
        <v>29</v>
      </c>
      <c r="I26" s="93">
        <f>データ!C72</f>
        <v>7316</v>
      </c>
      <c r="J26" s="108">
        <f>データ!D72</f>
        <v>7116</v>
      </c>
      <c r="K26" s="107">
        <f>データ!E72</f>
        <v>200</v>
      </c>
      <c r="L26" s="95">
        <f>データ!F72</f>
        <v>1059.6540626348828</v>
      </c>
    </row>
    <row r="27" spans="8:12" ht="18" customHeight="1">
      <c r="H27" s="17" t="s">
        <v>30</v>
      </c>
      <c r="I27" s="93">
        <f>データ!C73</f>
        <v>11012</v>
      </c>
      <c r="J27" s="108">
        <f>データ!D73</f>
        <v>10449</v>
      </c>
      <c r="K27" s="107">
        <f>データ!E73</f>
        <v>563</v>
      </c>
      <c r="L27" s="95">
        <f>データ!F73</f>
        <v>1028.4504971809135</v>
      </c>
    </row>
    <row r="28" spans="8:12" ht="18" customHeight="1">
      <c r="H28" s="17" t="s">
        <v>31</v>
      </c>
      <c r="I28" s="93">
        <f>データ!C74</f>
        <v>3926</v>
      </c>
      <c r="J28" s="108">
        <f>データ!D74</f>
        <v>3549</v>
      </c>
      <c r="K28" s="107">
        <f>データ!E74</f>
        <v>377</v>
      </c>
      <c r="L28" s="95">
        <f>データ!F74</f>
        <v>1082.6939941645937</v>
      </c>
    </row>
    <row r="29" spans="8:12" ht="18" customHeight="1">
      <c r="H29" s="17" t="s">
        <v>32</v>
      </c>
      <c r="I29" s="93">
        <f>データ!C75</f>
        <v>1423</v>
      </c>
      <c r="J29" s="108">
        <f>データ!D75</f>
        <v>1393</v>
      </c>
      <c r="K29" s="110">
        <f>データ!E75</f>
        <v>30</v>
      </c>
      <c r="L29" s="95">
        <f>データ!F75</f>
        <v>636.8457562263645</v>
      </c>
    </row>
    <row r="30" spans="8:12" ht="18" customHeight="1">
      <c r="H30" s="17" t="s">
        <v>33</v>
      </c>
      <c r="I30" s="93">
        <f>データ!C76</f>
        <v>5159</v>
      </c>
      <c r="J30" s="108">
        <f>データ!D76</f>
        <v>5057</v>
      </c>
      <c r="K30" s="107">
        <f>データ!E76</f>
        <v>102</v>
      </c>
      <c r="L30" s="95">
        <f>データ!F76</f>
        <v>1076.7792216466228</v>
      </c>
    </row>
    <row r="31" spans="8:12" ht="18" customHeight="1">
      <c r="H31" s="17" t="s">
        <v>34</v>
      </c>
      <c r="I31" s="93">
        <f>データ!C77</f>
        <v>15443</v>
      </c>
      <c r="J31" s="108">
        <f>データ!D77</f>
        <v>15252</v>
      </c>
      <c r="K31" s="110">
        <f>データ!E77</f>
        <v>191</v>
      </c>
      <c r="L31" s="95">
        <f>データ!F77</f>
        <v>1117.3527934905137</v>
      </c>
    </row>
    <row r="32" spans="8:12" ht="18" customHeight="1">
      <c r="H32" s="17" t="s">
        <v>35</v>
      </c>
      <c r="I32" s="93">
        <f>データ!C78</f>
        <v>12628</v>
      </c>
      <c r="J32" s="108">
        <f>データ!D78</f>
        <v>11876</v>
      </c>
      <c r="K32" s="107">
        <f>データ!E78</f>
        <v>752</v>
      </c>
      <c r="L32" s="95">
        <f>データ!F78</f>
        <v>1290.304122679026</v>
      </c>
    </row>
    <row r="33" spans="8:12" ht="18" customHeight="1">
      <c r="H33" s="17" t="s">
        <v>36</v>
      </c>
      <c r="I33" s="93">
        <f>データ!C79</f>
        <v>2098</v>
      </c>
      <c r="J33" s="108">
        <f>データ!D79</f>
        <v>2069</v>
      </c>
      <c r="K33" s="110">
        <f>データ!E79</f>
        <v>29</v>
      </c>
      <c r="L33" s="95">
        <f>データ!F79</f>
        <v>841.2931373256663</v>
      </c>
    </row>
    <row r="34" spans="8:12" ht="18" customHeight="1">
      <c r="H34" s="17" t="s">
        <v>37</v>
      </c>
      <c r="I34" s="93">
        <f>データ!C80</f>
        <v>2696</v>
      </c>
      <c r="J34" s="108">
        <f>データ!D80</f>
        <v>2350</v>
      </c>
      <c r="K34" s="107">
        <f>データ!E80</f>
        <v>346</v>
      </c>
      <c r="L34" s="95">
        <f>データ!F80</f>
        <v>1162.0489301908588</v>
      </c>
    </row>
    <row r="35" spans="8:12" ht="18" customHeight="1">
      <c r="H35" s="17" t="s">
        <v>38</v>
      </c>
      <c r="I35" s="93">
        <f>データ!C81</f>
        <v>1704</v>
      </c>
      <c r="J35" s="108">
        <f>データ!D81</f>
        <v>1468</v>
      </c>
      <c r="K35" s="107">
        <f>データ!E81</f>
        <v>236</v>
      </c>
      <c r="L35" s="95">
        <f>データ!F81</f>
        <v>1231.2761483601048</v>
      </c>
    </row>
    <row r="36" spans="8:12" ht="18" customHeight="1">
      <c r="H36" s="17" t="s">
        <v>39</v>
      </c>
      <c r="I36" s="93">
        <f>データ!C82</f>
        <v>2111</v>
      </c>
      <c r="J36" s="108">
        <f>データ!D82</f>
        <v>1803</v>
      </c>
      <c r="K36" s="107">
        <f>データ!E82</f>
        <v>308</v>
      </c>
      <c r="L36" s="95">
        <f>データ!F82</f>
        <v>1090.0209639275865</v>
      </c>
    </row>
    <row r="37" spans="8:12" ht="18" customHeight="1">
      <c r="H37" s="17" t="s">
        <v>40</v>
      </c>
      <c r="I37" s="93">
        <f>データ!C83</f>
        <v>5254</v>
      </c>
      <c r="J37" s="108">
        <f>データ!D83</f>
        <v>4670</v>
      </c>
      <c r="K37" s="107">
        <f>データ!E83</f>
        <v>584</v>
      </c>
      <c r="L37" s="95">
        <f>データ!F83</f>
        <v>1297.0981933451505</v>
      </c>
    </row>
    <row r="38" spans="8:12" ht="18" customHeight="1">
      <c r="H38" s="17" t="s">
        <v>41</v>
      </c>
      <c r="I38" s="93">
        <f>データ!C84</f>
        <v>10528</v>
      </c>
      <c r="J38" s="108">
        <f>データ!D84</f>
        <v>9522</v>
      </c>
      <c r="K38" s="107">
        <f>データ!E84</f>
        <v>1006</v>
      </c>
      <c r="L38" s="95">
        <f>データ!F84</f>
        <v>1918.189089570758</v>
      </c>
    </row>
    <row r="39" spans="8:12" ht="18" customHeight="1">
      <c r="H39" s="17" t="s">
        <v>42</v>
      </c>
      <c r="I39" s="93">
        <f>データ!C85</f>
        <v>9828</v>
      </c>
      <c r="J39" s="108">
        <f>データ!D85</f>
        <v>9339</v>
      </c>
      <c r="K39" s="107">
        <f>データ!E85</f>
        <v>489</v>
      </c>
      <c r="L39" s="95">
        <f>データ!F85</f>
        <v>2819.034506496859</v>
      </c>
    </row>
    <row r="40" spans="8:12" ht="18" customHeight="1">
      <c r="H40" s="17" t="s">
        <v>43</v>
      </c>
      <c r="I40" s="93">
        <f>データ!C86</f>
        <v>5302</v>
      </c>
      <c r="J40" s="108">
        <f>データ!D86</f>
        <v>4641</v>
      </c>
      <c r="K40" s="107">
        <f>データ!E86</f>
        <v>661</v>
      </c>
      <c r="L40" s="95">
        <f>データ!F86</f>
        <v>2866.98425916413</v>
      </c>
    </row>
    <row r="41" spans="8:12" ht="18" customHeight="1">
      <c r="H41" s="17" t="s">
        <v>44</v>
      </c>
      <c r="I41" s="93">
        <f>データ!C87</f>
        <v>3270</v>
      </c>
      <c r="J41" s="108">
        <f>データ!D87</f>
        <v>2485</v>
      </c>
      <c r="K41" s="107">
        <f>データ!E87</f>
        <v>785</v>
      </c>
      <c r="L41" s="95">
        <f>データ!F87</f>
        <v>1487.2424614544957</v>
      </c>
    </row>
    <row r="42" spans="8:12" ht="18" customHeight="1">
      <c r="H42" s="17" t="s">
        <v>45</v>
      </c>
      <c r="I42" s="93">
        <f>データ!C88</f>
        <v>6543</v>
      </c>
      <c r="J42" s="108">
        <f>データ!D88</f>
        <v>5351</v>
      </c>
      <c r="K42" s="107">
        <f>データ!E88</f>
        <v>1192</v>
      </c>
      <c r="L42" s="95">
        <f>データ!F88</f>
        <v>1995.5714965413754</v>
      </c>
    </row>
    <row r="43" spans="8:12" ht="18" customHeight="1">
      <c r="H43" s="17" t="s">
        <v>46</v>
      </c>
      <c r="I43" s="93">
        <f>データ!C89</f>
        <v>7623</v>
      </c>
      <c r="J43" s="108">
        <f>データ!D89</f>
        <v>7542</v>
      </c>
      <c r="K43" s="107">
        <f>データ!E89</f>
        <v>81</v>
      </c>
      <c r="L43" s="95">
        <f>データ!F89</f>
        <v>3892.4036090133427</v>
      </c>
    </row>
    <row r="44" spans="8:12" ht="18" customHeight="1">
      <c r="H44" s="17" t="s">
        <v>47</v>
      </c>
      <c r="I44" s="93">
        <f>データ!C90</f>
        <v>22870</v>
      </c>
      <c r="J44" s="108">
        <f>データ!D90</f>
        <v>20919</v>
      </c>
      <c r="K44" s="107">
        <f>データ!E90</f>
        <v>1951</v>
      </c>
      <c r="L44" s="95">
        <f>データ!F90</f>
        <v>2539.7058072311097</v>
      </c>
    </row>
    <row r="45" spans="8:12" ht="18" customHeight="1">
      <c r="H45" s="17" t="s">
        <v>48</v>
      </c>
      <c r="I45" s="93">
        <f>データ!C91</f>
        <v>4036</v>
      </c>
      <c r="J45" s="108">
        <f>データ!D91</f>
        <v>3370</v>
      </c>
      <c r="K45" s="107">
        <f>データ!E91</f>
        <v>666</v>
      </c>
      <c r="L45" s="95">
        <f>データ!F91</f>
        <v>2202.4196056817627</v>
      </c>
    </row>
    <row r="46" spans="8:12" ht="18" customHeight="1">
      <c r="H46" s="17" t="s">
        <v>49</v>
      </c>
      <c r="I46" s="93">
        <f>データ!C92</f>
        <v>7460</v>
      </c>
      <c r="J46" s="108">
        <f>データ!D92</f>
        <v>6432</v>
      </c>
      <c r="K46" s="107">
        <f>データ!E92</f>
        <v>1028</v>
      </c>
      <c r="L46" s="95">
        <f>データ!F92</f>
        <v>2303.4075611051417</v>
      </c>
    </row>
    <row r="47" spans="8:12" ht="18" customHeight="1">
      <c r="H47" s="17" t="s">
        <v>50</v>
      </c>
      <c r="I47" s="93">
        <f>データ!C93</f>
        <v>11771</v>
      </c>
      <c r="J47" s="108">
        <f>データ!D93</f>
        <v>10176</v>
      </c>
      <c r="K47" s="107">
        <f>データ!E93</f>
        <v>1595</v>
      </c>
      <c r="L47" s="95">
        <f>データ!F93</f>
        <v>2897.947728123215</v>
      </c>
    </row>
    <row r="48" spans="8:12" ht="18" customHeight="1">
      <c r="H48" s="17" t="s">
        <v>51</v>
      </c>
      <c r="I48" s="93">
        <f>データ!C94</f>
        <v>3436</v>
      </c>
      <c r="J48" s="108">
        <f>データ!D94</f>
        <v>2850</v>
      </c>
      <c r="K48" s="107">
        <f>データ!E94</f>
        <v>586</v>
      </c>
      <c r="L48" s="95">
        <f>データ!F94</f>
        <v>1259.3876795525434</v>
      </c>
    </row>
    <row r="49" spans="8:12" ht="18" customHeight="1">
      <c r="H49" s="17" t="s">
        <v>52</v>
      </c>
      <c r="I49" s="93">
        <f>データ!C95</f>
        <v>4262</v>
      </c>
      <c r="J49" s="108">
        <f>データ!D95</f>
        <v>3373</v>
      </c>
      <c r="K49" s="107">
        <f>データ!E95</f>
        <v>889</v>
      </c>
      <c r="L49" s="95">
        <f>データ!F95</f>
        <v>1715.5461812795352</v>
      </c>
    </row>
    <row r="50" spans="8:12" ht="18" customHeight="1">
      <c r="H50" s="17" t="s">
        <v>53</v>
      </c>
      <c r="I50" s="93">
        <f>データ!C96</f>
        <v>11392</v>
      </c>
      <c r="J50" s="108">
        <f>データ!D96</f>
        <v>9616</v>
      </c>
      <c r="K50" s="107">
        <f>データ!E96</f>
        <v>1776</v>
      </c>
      <c r="L50" s="95">
        <f>データ!F96</f>
        <v>2770.805362598019</v>
      </c>
    </row>
    <row r="51" spans="8:12" ht="18" customHeight="1">
      <c r="H51" s="18" t="s">
        <v>54</v>
      </c>
      <c r="I51" s="96">
        <f>データ!C97</f>
        <v>4515</v>
      </c>
      <c r="J51" s="109">
        <f>データ!D97</f>
        <v>4206</v>
      </c>
      <c r="K51" s="111">
        <f>データ!E97</f>
        <v>309</v>
      </c>
      <c r="L51" s="97">
        <f>データ!F97</f>
        <v>2340.9186355788524</v>
      </c>
    </row>
    <row r="53" ht="13.5">
      <c r="B53" t="s">
        <v>109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D20" sqref="D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6"/>
      <c r="B2" s="47" t="s">
        <v>111</v>
      </c>
      <c r="C2" s="47" t="s">
        <v>107</v>
      </c>
      <c r="D2" s="47" t="s">
        <v>106</v>
      </c>
      <c r="E2" s="48" t="s">
        <v>71</v>
      </c>
      <c r="F2" s="49"/>
    </row>
    <row r="3" spans="1:6" s="1" customFormat="1" ht="15" customHeight="1">
      <c r="A3" s="50"/>
      <c r="B3" s="51"/>
      <c r="C3" s="51"/>
      <c r="D3" s="51"/>
      <c r="E3" s="120" t="str">
        <f>B2</f>
        <v>平成13年12月</v>
      </c>
      <c r="F3" s="126" t="str">
        <f>C2</f>
        <v>平成13年11月</v>
      </c>
    </row>
    <row r="4" spans="1:6" s="1" customFormat="1" ht="18" customHeight="1">
      <c r="A4" s="53" t="s">
        <v>72</v>
      </c>
      <c r="B4" s="54"/>
      <c r="C4" s="54"/>
      <c r="D4" s="54"/>
      <c r="E4" s="54"/>
      <c r="F4" s="55"/>
    </row>
    <row r="5" spans="1:6" s="1" customFormat="1" ht="14.25" customHeight="1">
      <c r="A5" s="53" t="s">
        <v>73</v>
      </c>
      <c r="B5" s="72">
        <v>3522</v>
      </c>
      <c r="C5" s="72">
        <v>3506</v>
      </c>
      <c r="D5" s="72">
        <v>3495</v>
      </c>
      <c r="E5" s="73">
        <f aca="true" t="shared" si="0" ref="E5:F9">B5-C5</f>
        <v>16</v>
      </c>
      <c r="F5" s="74">
        <f t="shared" si="0"/>
        <v>11</v>
      </c>
    </row>
    <row r="6" spans="1:6" s="1" customFormat="1" ht="14.25" customHeight="1">
      <c r="A6" s="53" t="s">
        <v>74</v>
      </c>
      <c r="B6" s="75">
        <v>276812</v>
      </c>
      <c r="C6" s="75">
        <v>275340</v>
      </c>
      <c r="D6" s="75">
        <v>274061</v>
      </c>
      <c r="E6" s="68">
        <f t="shared" si="0"/>
        <v>1472</v>
      </c>
      <c r="F6" s="70">
        <f t="shared" si="0"/>
        <v>1279</v>
      </c>
    </row>
    <row r="7" spans="1:6" s="1" customFormat="1" ht="18" customHeight="1">
      <c r="A7" s="53" t="s">
        <v>75</v>
      </c>
      <c r="B7" s="56"/>
      <c r="C7" s="56"/>
      <c r="D7" s="56"/>
      <c r="E7" s="57"/>
      <c r="F7" s="58"/>
    </row>
    <row r="8" spans="1:6" s="1" customFormat="1" ht="14.25" customHeight="1">
      <c r="A8" s="53" t="s">
        <v>73</v>
      </c>
      <c r="B8" s="80">
        <v>2581</v>
      </c>
      <c r="C8" s="80">
        <v>2575</v>
      </c>
      <c r="D8" s="80">
        <v>2571</v>
      </c>
      <c r="E8" s="73">
        <f t="shared" si="0"/>
        <v>6</v>
      </c>
      <c r="F8" s="74">
        <f t="shared" si="0"/>
        <v>4</v>
      </c>
    </row>
    <row r="9" spans="1:6" s="1" customFormat="1" ht="14.25" customHeight="1">
      <c r="A9" s="50" t="s">
        <v>74</v>
      </c>
      <c r="B9" s="81">
        <v>23904</v>
      </c>
      <c r="C9" s="81">
        <v>23805</v>
      </c>
      <c r="D9" s="81">
        <v>23733</v>
      </c>
      <c r="E9" s="71">
        <f t="shared" si="0"/>
        <v>99</v>
      </c>
      <c r="F9" s="84">
        <f t="shared" si="0"/>
        <v>72</v>
      </c>
    </row>
    <row r="10" spans="1:6" s="1" customFormat="1" ht="18" customHeight="1">
      <c r="A10" s="2"/>
      <c r="B10" s="112" t="str">
        <f>IF(B5='表  (2-2)'!C4," ","施設ERROR")</f>
        <v> </v>
      </c>
      <c r="C10" s="112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6"/>
      <c r="B13" s="47" t="str">
        <f>B2</f>
        <v>平成13年12月</v>
      </c>
      <c r="C13" s="47" t="str">
        <f>C2</f>
        <v>平成13年11月</v>
      </c>
      <c r="D13" s="47" t="str">
        <f>D2</f>
        <v>平成13年10月</v>
      </c>
      <c r="E13" s="48" t="s">
        <v>71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平成13年12月</v>
      </c>
      <c r="F14" s="52" t="str">
        <f>F3</f>
        <v>平成13年11月</v>
      </c>
    </row>
    <row r="15" spans="1:6" s="1" customFormat="1" ht="18" customHeight="1">
      <c r="A15" s="53" t="s">
        <v>72</v>
      </c>
      <c r="B15" s="54"/>
      <c r="C15" s="54"/>
      <c r="D15" s="54"/>
      <c r="E15" s="54"/>
      <c r="F15" s="55"/>
    </row>
    <row r="16" spans="1:6" s="1" customFormat="1" ht="15" customHeight="1">
      <c r="A16" s="53" t="s">
        <v>76</v>
      </c>
      <c r="B16" s="68">
        <v>263826</v>
      </c>
      <c r="C16" s="67">
        <v>260829</v>
      </c>
      <c r="D16" s="67">
        <v>258961</v>
      </c>
      <c r="E16" s="68">
        <f aca="true" t="shared" si="1" ref="E16:F20">B16-C16</f>
        <v>2997</v>
      </c>
      <c r="F16" s="69">
        <f t="shared" si="1"/>
        <v>1868</v>
      </c>
    </row>
    <row r="17" spans="1:6" s="1" customFormat="1" ht="15" customHeight="1">
      <c r="A17" s="53" t="s">
        <v>77</v>
      </c>
      <c r="B17" s="68">
        <v>262635</v>
      </c>
      <c r="C17" s="67">
        <v>262138</v>
      </c>
      <c r="D17" s="67">
        <v>258805</v>
      </c>
      <c r="E17" s="68">
        <f t="shared" si="1"/>
        <v>497</v>
      </c>
      <c r="F17" s="70">
        <f t="shared" si="1"/>
        <v>3333</v>
      </c>
    </row>
    <row r="18" spans="1:6" s="1" customFormat="1" ht="18" customHeight="1">
      <c r="A18" s="53" t="s">
        <v>75</v>
      </c>
      <c r="B18" s="54"/>
      <c r="C18" s="54"/>
      <c r="D18" s="54"/>
      <c r="E18" s="68"/>
      <c r="F18" s="55"/>
    </row>
    <row r="19" spans="1:6" s="1" customFormat="1" ht="15" customHeight="1">
      <c r="A19" s="53" t="s">
        <v>76</v>
      </c>
      <c r="B19" s="80">
        <v>19286</v>
      </c>
      <c r="C19" s="80">
        <v>19394</v>
      </c>
      <c r="D19" s="80">
        <v>19260</v>
      </c>
      <c r="E19" s="68">
        <f t="shared" si="1"/>
        <v>-108</v>
      </c>
      <c r="F19" s="122">
        <f t="shared" si="1"/>
        <v>134</v>
      </c>
    </row>
    <row r="20" spans="1:6" s="1" customFormat="1" ht="15" customHeight="1">
      <c r="A20" s="50" t="s">
        <v>77</v>
      </c>
      <c r="B20" s="81">
        <v>18185</v>
      </c>
      <c r="C20" s="81">
        <v>19097</v>
      </c>
      <c r="D20" s="81">
        <v>18862</v>
      </c>
      <c r="E20" s="71">
        <f t="shared" si="1"/>
        <v>-912</v>
      </c>
      <c r="F20" s="121">
        <f t="shared" si="1"/>
        <v>235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E1" sqref="E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59"/>
      <c r="C2" s="60" t="s">
        <v>78</v>
      </c>
      <c r="D2" s="61"/>
      <c r="E2" s="60" t="s">
        <v>79</v>
      </c>
      <c r="F2" s="61"/>
    </row>
    <row r="3" spans="2:6" s="1" customFormat="1" ht="15.75" customHeight="1">
      <c r="B3" s="62" t="s">
        <v>80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81</v>
      </c>
      <c r="C4" s="76">
        <f>SUM(C5:C27)</f>
        <v>3522</v>
      </c>
      <c r="D4" s="76">
        <f>SUM(D5:D27)</f>
        <v>276812</v>
      </c>
      <c r="E4" s="77">
        <f>SUM(E5:E27)</f>
        <v>2581</v>
      </c>
      <c r="F4" s="77">
        <f>SUM(F5:F27)</f>
        <v>23904</v>
      </c>
    </row>
    <row r="5" spans="2:6" s="1" customFormat="1" ht="14.25" customHeight="1">
      <c r="B5" s="53" t="s">
        <v>103</v>
      </c>
      <c r="C5" s="76">
        <v>0</v>
      </c>
      <c r="D5" s="77">
        <v>0</v>
      </c>
      <c r="E5" s="78">
        <v>0</v>
      </c>
      <c r="F5" s="79">
        <v>0</v>
      </c>
    </row>
    <row r="6" spans="2:6" s="1" customFormat="1" ht="14.25" customHeight="1">
      <c r="B6" s="53" t="s">
        <v>104</v>
      </c>
      <c r="C6" s="76">
        <v>0</v>
      </c>
      <c r="D6" s="77">
        <v>0</v>
      </c>
      <c r="E6" s="78">
        <v>0</v>
      </c>
      <c r="F6" s="79">
        <v>0</v>
      </c>
    </row>
    <row r="7" spans="2:6" s="1" customFormat="1" ht="14.25" customHeight="1">
      <c r="B7" s="53" t="s">
        <v>102</v>
      </c>
      <c r="C7" s="76">
        <v>3</v>
      </c>
      <c r="D7" s="77">
        <v>147</v>
      </c>
      <c r="E7" s="78">
        <v>0</v>
      </c>
      <c r="F7" s="79">
        <v>0</v>
      </c>
    </row>
    <row r="8" spans="2:6" s="1" customFormat="1" ht="14.25" customHeight="1">
      <c r="B8" s="53" t="s">
        <v>105</v>
      </c>
      <c r="C8" s="76">
        <v>1</v>
      </c>
      <c r="D8" s="77">
        <v>42</v>
      </c>
      <c r="E8" s="78">
        <v>0</v>
      </c>
      <c r="F8" s="79">
        <v>0</v>
      </c>
    </row>
    <row r="9" spans="2:6" s="1" customFormat="1" ht="14.25" customHeight="1">
      <c r="B9" s="53" t="s">
        <v>82</v>
      </c>
      <c r="C9" s="76">
        <v>6</v>
      </c>
      <c r="D9" s="77">
        <v>231</v>
      </c>
      <c r="E9" s="78">
        <v>0</v>
      </c>
      <c r="F9" s="79">
        <v>0</v>
      </c>
    </row>
    <row r="10" spans="2:6" s="1" customFormat="1" ht="14.25" customHeight="1">
      <c r="B10" s="53" t="s">
        <v>83</v>
      </c>
      <c r="C10" s="76">
        <v>201</v>
      </c>
      <c r="D10" s="77">
        <v>8321</v>
      </c>
      <c r="E10" s="78">
        <v>52</v>
      </c>
      <c r="F10" s="79">
        <v>438</v>
      </c>
    </row>
    <row r="11" spans="2:6" s="1" customFormat="1" ht="14.25" customHeight="1">
      <c r="B11" s="53" t="s">
        <v>84</v>
      </c>
      <c r="C11" s="76">
        <v>16</v>
      </c>
      <c r="D11" s="77">
        <v>937</v>
      </c>
      <c r="E11" s="78">
        <v>0</v>
      </c>
      <c r="F11" s="79">
        <v>0</v>
      </c>
    </row>
    <row r="12" spans="2:6" s="1" customFormat="1" ht="14.25" customHeight="1">
      <c r="B12" s="53" t="s">
        <v>85</v>
      </c>
      <c r="C12" s="76">
        <v>13</v>
      </c>
      <c r="D12" s="77">
        <v>906</v>
      </c>
      <c r="E12" s="78">
        <v>0</v>
      </c>
      <c r="F12" s="79">
        <v>0</v>
      </c>
    </row>
    <row r="13" spans="2:6" s="1" customFormat="1" ht="14.25" customHeight="1">
      <c r="B13" s="53" t="s">
        <v>86</v>
      </c>
      <c r="C13" s="76">
        <v>4</v>
      </c>
      <c r="D13" s="77">
        <v>263</v>
      </c>
      <c r="E13" s="78">
        <v>0</v>
      </c>
      <c r="F13" s="79">
        <v>0</v>
      </c>
    </row>
    <row r="14" spans="2:6" s="1" customFormat="1" ht="14.25" customHeight="1">
      <c r="B14" s="53" t="s">
        <v>87</v>
      </c>
      <c r="C14" s="76">
        <v>35</v>
      </c>
      <c r="D14" s="77">
        <v>2130</v>
      </c>
      <c r="E14" s="78">
        <v>0</v>
      </c>
      <c r="F14" s="79">
        <v>0</v>
      </c>
    </row>
    <row r="15" spans="2:6" s="1" customFormat="1" ht="14.25" customHeight="1">
      <c r="B15" s="53" t="s">
        <v>88</v>
      </c>
      <c r="C15" s="76">
        <v>0</v>
      </c>
      <c r="D15" s="77">
        <v>0</v>
      </c>
      <c r="E15" s="78">
        <v>0</v>
      </c>
      <c r="F15" s="79">
        <v>0</v>
      </c>
    </row>
    <row r="16" spans="2:6" s="1" customFormat="1" ht="14.25" customHeight="1">
      <c r="B16" s="65" t="s">
        <v>89</v>
      </c>
      <c r="C16" s="78">
        <v>3</v>
      </c>
      <c r="D16" s="79">
        <v>93</v>
      </c>
      <c r="E16" s="78">
        <v>0</v>
      </c>
      <c r="F16" s="79">
        <v>0</v>
      </c>
    </row>
    <row r="17" spans="2:6" s="1" customFormat="1" ht="14.25" customHeight="1">
      <c r="B17" s="65" t="s">
        <v>90</v>
      </c>
      <c r="C17" s="78">
        <v>1</v>
      </c>
      <c r="D17" s="79">
        <v>139</v>
      </c>
      <c r="E17" s="78">
        <v>0</v>
      </c>
      <c r="F17" s="79">
        <v>0</v>
      </c>
    </row>
    <row r="18" spans="2:6" s="1" customFormat="1" ht="14.25" customHeight="1">
      <c r="B18" s="65" t="s">
        <v>91</v>
      </c>
      <c r="C18" s="78">
        <v>0</v>
      </c>
      <c r="D18" s="79">
        <v>0</v>
      </c>
      <c r="E18" s="78">
        <v>0</v>
      </c>
      <c r="F18" s="79">
        <v>0</v>
      </c>
    </row>
    <row r="19" spans="2:6" s="1" customFormat="1" ht="14.25" customHeight="1">
      <c r="B19" s="65" t="s">
        <v>92</v>
      </c>
      <c r="C19" s="78">
        <v>5</v>
      </c>
      <c r="D19" s="79">
        <v>289</v>
      </c>
      <c r="E19" s="78">
        <v>0</v>
      </c>
      <c r="F19" s="79">
        <v>0</v>
      </c>
    </row>
    <row r="20" spans="2:6" s="1" customFormat="1" ht="14.25" customHeight="1">
      <c r="B20" s="65" t="s">
        <v>93</v>
      </c>
      <c r="C20" s="78">
        <v>3</v>
      </c>
      <c r="D20" s="79">
        <v>142</v>
      </c>
      <c r="E20" s="78">
        <v>0</v>
      </c>
      <c r="F20" s="79">
        <v>0</v>
      </c>
    </row>
    <row r="21" spans="2:6" s="1" customFormat="1" ht="14.25" customHeight="1">
      <c r="B21" s="65" t="s">
        <v>94</v>
      </c>
      <c r="C21" s="78">
        <v>0</v>
      </c>
      <c r="D21" s="79">
        <v>0</v>
      </c>
      <c r="E21" s="78">
        <v>0</v>
      </c>
      <c r="F21" s="79">
        <v>0</v>
      </c>
    </row>
    <row r="22" spans="2:6" s="1" customFormat="1" ht="14.25" customHeight="1">
      <c r="B22" s="65" t="s">
        <v>95</v>
      </c>
      <c r="C22" s="78">
        <v>141</v>
      </c>
      <c r="D22" s="79">
        <v>11325</v>
      </c>
      <c r="E22" s="78">
        <v>12</v>
      </c>
      <c r="F22" s="79">
        <v>121</v>
      </c>
    </row>
    <row r="23" spans="2:6" s="1" customFormat="1" ht="14.25" customHeight="1">
      <c r="B23" s="65" t="s">
        <v>96</v>
      </c>
      <c r="C23" s="78">
        <v>2596</v>
      </c>
      <c r="D23" s="79">
        <v>219415</v>
      </c>
      <c r="E23" s="78">
        <v>1665</v>
      </c>
      <c r="F23" s="79">
        <v>15874</v>
      </c>
    </row>
    <row r="24" spans="2:6" s="1" customFormat="1" ht="14.25" customHeight="1">
      <c r="B24" s="65" t="s">
        <v>97</v>
      </c>
      <c r="C24" s="78">
        <v>4</v>
      </c>
      <c r="D24" s="79">
        <v>196</v>
      </c>
      <c r="E24" s="78">
        <v>0</v>
      </c>
      <c r="F24" s="79">
        <v>0</v>
      </c>
    </row>
    <row r="25" spans="2:6" s="1" customFormat="1" ht="14.25" customHeight="1">
      <c r="B25" s="65" t="s">
        <v>98</v>
      </c>
      <c r="C25" s="78">
        <v>11</v>
      </c>
      <c r="D25" s="79">
        <v>536</v>
      </c>
      <c r="E25" s="78">
        <v>0</v>
      </c>
      <c r="F25" s="79">
        <v>0</v>
      </c>
    </row>
    <row r="26" spans="2:6" s="1" customFormat="1" ht="14.25" customHeight="1">
      <c r="B26" s="65" t="s">
        <v>99</v>
      </c>
      <c r="C26" s="78">
        <v>91</v>
      </c>
      <c r="D26" s="79">
        <v>6989</v>
      </c>
      <c r="E26" s="78">
        <v>21</v>
      </c>
      <c r="F26" s="79">
        <v>246</v>
      </c>
    </row>
    <row r="27" spans="2:6" s="1" customFormat="1" ht="14.25" customHeight="1">
      <c r="B27" s="66" t="s">
        <v>100</v>
      </c>
      <c r="C27" s="82">
        <v>388</v>
      </c>
      <c r="D27" s="83">
        <v>24711</v>
      </c>
      <c r="E27" s="82">
        <v>831</v>
      </c>
      <c r="F27" s="83">
        <v>7225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2002-05-09T01:53:11Z</cp:lastPrinted>
  <dcterms:created xsi:type="dcterms:W3CDTF">1996-10-17T08:45:06Z</dcterms:created>
  <dcterms:modified xsi:type="dcterms:W3CDTF">2002-05-09T01:57:33Z</dcterms:modified>
  <cp:category/>
  <cp:version/>
  <cp:contentType/>
  <cp:contentStatus/>
</cp:coreProperties>
</file>