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495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<sst xmlns="http://schemas.openxmlformats.org/spreadsheetml/2006/main" count="179" uniqueCount="113">
  <si>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</si>
  <si>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</si>
  <si>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</si>
  <si>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</si>
  <si>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</si>
  <si>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</si>
  <si>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</si>
  <si>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</si>
  <si>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</si>
  <si>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</si>
  <si>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</si>
  <si>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</si>
  <si>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</si>
  <si>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</si>
  <si>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</si>
  <si>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</si>
  <si>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</si>
  <si>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</si>
  <si>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</si>
  <si>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</si>
  <si>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</si>
  <si>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</si>
  <si>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</si>
  <si>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</si>
  <si>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</si>
  <si>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</si>
  <si>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</si>
  <si>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</si>
  <si>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</si>
  <si>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</si>
  <si>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</si>
  <si>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</si>
  <si>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</si>
  <si>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</si>
  <si>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</si>
  <si>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</si>
  <si>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</si>
  <si>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</si>
  <si>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</si>
  <si>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</si>
  <si>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</si>
  <si>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</si>
  <si>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</si>
  <si>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</si>
  <si>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</si>
  <si>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</si>
  <si>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</si>
  <si>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</si>
  <si>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</si>
  <si>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</si>
  <si>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</si>
  <si>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</si>
  <si>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</si>
  <si>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</si>
  <si>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</si>
  <si>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</si>
  <si>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</si>
  <si>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</si>
  <si>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</si>
  <si>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</si>
  <si>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平成12年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</si>
  <si>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</si>
  <si>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</si>
  <si>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</si>
  <si>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</si>
  <si>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</si>
  <si>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</si>
  <si>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</si>
  <si>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</si>
  <si>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</si>
  <si>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</si>
  <si>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</si>
  <si>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</si>
  <si>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</si>
  <si>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</si>
  <si>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</si>
  <si>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</si>
  <si>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</si>
  <si>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</si>
  <si>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</si>
  <si>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</si>
  <si>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</si>
  <si>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</si>
  <si>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</si>
  <si>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</si>
  <si>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</si>
  <si>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</si>
  <si>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</si>
  <si>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</si>
  <si>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</si>
  <si>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</si>
  <si>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</si>
  <si>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</si>
  <si>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</si>
  <si>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</si>
  <si>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</si>
  <si>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</si>
  <si>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</si>
  <si>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</si>
  <si>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</si>
  <si>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</si>
  <si>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</si>
  <si>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</si>
  <si>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</si>
  <si>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</si>
  <si>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</si>
  <si>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65歳以上(人）</t>
  </si>
  <si>
    <t>注）65歳以上人口は、平成12年10月１日現在の確定人口（総務庁統計局）による。</t>
  </si>
  <si>
    <t>平成13年8月</t>
  </si>
  <si>
    <t>平成13年9月</t>
  </si>
  <si>
    <t>【10月】</t>
  </si>
  <si>
    <t>平成13年10月</t>
  </si>
  <si>
    <t>平成13年10月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</si>
</sst>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2"/>
      <name val="明朝"/>
      <family val="1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4" fillId="3" borderId="7" xfId="0" applyFont="1" applyFill="1" applyBorder="1" applyAlignment="1">
      <alignment vertical="center"/>
    </xf>
    <xf numFmtId="186" fontId="14" fillId="3" borderId="7" xfId="0" applyNumberFormat="1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186" fontId="14" fillId="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186" fontId="14" fillId="2" borderId="7" xfId="0" applyNumberFormat="1" applyFont="1" applyFill="1" applyBorder="1" applyAlignment="1">
      <alignment vertical="center"/>
    </xf>
    <xf numFmtId="186" fontId="14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ill="1" applyAlignment="1">
      <alignment/>
    </xf>
    <xf numFmtId="0" fontId="12" fillId="4" borderId="0" xfId="0" applyFont="1" applyFill="1" applyAlignment="1">
      <alignment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Continuous"/>
    </xf>
    <xf numFmtId="0" fontId="15" fillId="0" borderId="8" xfId="0" applyFont="1" applyBorder="1" applyAlignment="1">
      <alignment horizontal="centerContinuous" vertical="center"/>
    </xf>
    <xf numFmtId="0" fontId="15" fillId="0" borderId="9" xfId="0" applyFont="1" applyBorder="1" applyAlignment="1">
      <alignment horizontal="centerContinuous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7" fontId="16" fillId="3" borderId="6" xfId="0" applyNumberFormat="1" applyFont="1" applyFill="1" applyBorder="1" applyAlignment="1">
      <alignment vertical="center"/>
    </xf>
    <xf numFmtId="178" fontId="15" fillId="0" borderId="6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77" fontId="17" fillId="0" borderId="6" xfId="0" applyNumberFormat="1" applyFont="1" applyBorder="1" applyAlignment="1">
      <alignment vertical="center"/>
    </xf>
    <xf numFmtId="178" fontId="18" fillId="0" borderId="6" xfId="0" applyNumberFormat="1" applyFont="1" applyBorder="1" applyAlignment="1">
      <alignment vertical="center"/>
    </xf>
    <xf numFmtId="186" fontId="18" fillId="0" borderId="3" xfId="0" applyNumberFormat="1" applyFont="1" applyBorder="1" applyAlignment="1">
      <alignment vertical="center"/>
    </xf>
    <xf numFmtId="178" fontId="18" fillId="0" borderId="3" xfId="0" applyNumberFormat="1" applyFont="1" applyBorder="1" applyAlignment="1">
      <alignment vertical="center"/>
    </xf>
    <xf numFmtId="178" fontId="18" fillId="0" borderId="7" xfId="0" applyNumberFormat="1" applyFont="1" applyBorder="1" applyAlignment="1">
      <alignment vertical="center"/>
    </xf>
    <xf numFmtId="177" fontId="18" fillId="3" borderId="6" xfId="0" applyNumberFormat="1" applyFont="1" applyFill="1" applyBorder="1" applyAlignment="1">
      <alignment vertical="center"/>
    </xf>
    <xf numFmtId="180" fontId="18" fillId="0" borderId="6" xfId="0" applyNumberFormat="1" applyFont="1" applyBorder="1" applyAlignment="1">
      <alignment vertical="center"/>
    </xf>
    <xf numFmtId="180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8" fontId="18" fillId="3" borderId="6" xfId="0" applyNumberFormat="1" applyFont="1" applyFill="1" applyBorder="1" applyAlignment="1">
      <alignment vertical="center"/>
    </xf>
    <xf numFmtId="188" fontId="18" fillId="3" borderId="3" xfId="0" applyNumberFormat="1" applyFont="1" applyFill="1" applyBorder="1" applyAlignment="1">
      <alignment vertical="center"/>
    </xf>
    <xf numFmtId="188" fontId="18" fillId="0" borderId="6" xfId="0" applyNumberFormat="1" applyFont="1" applyBorder="1" applyAlignment="1">
      <alignment vertical="center"/>
    </xf>
    <xf numFmtId="188" fontId="18" fillId="0" borderId="3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horizontal="right" vertical="center"/>
    </xf>
    <xf numFmtId="177" fontId="17" fillId="3" borderId="7" xfId="0" applyNumberFormat="1" applyFont="1" applyFill="1" applyBorder="1" applyAlignment="1">
      <alignment horizontal="right" vertical="center"/>
    </xf>
    <xf numFmtId="188" fontId="18" fillId="0" borderId="7" xfId="0" applyNumberFormat="1" applyFont="1" applyBorder="1" applyAlignment="1">
      <alignment vertical="center"/>
    </xf>
    <xf numFmtId="188" fontId="18" fillId="0" borderId="1" xfId="0" applyNumberFormat="1" applyFont="1" applyBorder="1" applyAlignment="1">
      <alignment vertical="center"/>
    </xf>
    <xf numFmtId="178" fontId="18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9" fillId="0" borderId="14" xfId="0" applyNumberFormat="1" applyFont="1" applyBorder="1" applyAlignment="1">
      <alignment vertical="center"/>
    </xf>
    <xf numFmtId="205" fontId="19" fillId="0" borderId="10" xfId="0" applyNumberFormat="1" applyFont="1" applyBorder="1" applyAlignment="1">
      <alignment vertical="center"/>
    </xf>
    <xf numFmtId="200" fontId="19" fillId="0" borderId="3" xfId="0" applyNumberFormat="1" applyFont="1" applyBorder="1" applyAlignment="1">
      <alignment vertical="center"/>
    </xf>
    <xf numFmtId="205" fontId="19" fillId="0" borderId="15" xfId="0" applyNumberFormat="1" applyFont="1" applyBorder="1" applyAlignment="1">
      <alignment vertical="center"/>
    </xf>
    <xf numFmtId="205" fontId="19" fillId="0" borderId="3" xfId="0" applyNumberFormat="1" applyFont="1" applyBorder="1" applyAlignment="1">
      <alignment vertical="center"/>
    </xf>
    <xf numFmtId="200" fontId="19" fillId="0" borderId="1" xfId="0" applyNumberFormat="1" applyFont="1" applyBorder="1" applyAlignment="1">
      <alignment vertical="center"/>
    </xf>
    <xf numFmtId="205" fontId="19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5" borderId="0" xfId="0" applyFill="1" applyAlignment="1">
      <alignment/>
    </xf>
    <xf numFmtId="0" fontId="0" fillId="0" borderId="16" xfId="0" applyBorder="1" applyAlignment="1">
      <alignment horizontal="distributed" vertical="center"/>
    </xf>
    <xf numFmtId="200" fontId="19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distributed" vertical="center" wrapText="1"/>
    </xf>
    <xf numFmtId="200" fontId="19" fillId="0" borderId="19" xfId="0" applyNumberFormat="1" applyFont="1" applyBorder="1" applyAlignment="1">
      <alignment vertical="center"/>
    </xf>
    <xf numFmtId="200" fontId="19" fillId="0" borderId="18" xfId="0" applyNumberFormat="1" applyFont="1" applyBorder="1" applyAlignment="1">
      <alignment vertical="center"/>
    </xf>
    <xf numFmtId="200" fontId="19" fillId="0" borderId="20" xfId="0" applyNumberFormat="1" applyFont="1" applyBorder="1" applyAlignment="1">
      <alignment vertical="center"/>
    </xf>
    <xf numFmtId="200" fontId="19" fillId="0" borderId="21" xfId="0" applyNumberFormat="1" applyFont="1" applyBorder="1" applyAlignment="1">
      <alignment vertical="center"/>
    </xf>
    <xf numFmtId="41" fontId="19" fillId="0" borderId="18" xfId="0" applyNumberFormat="1" applyFont="1" applyBorder="1" applyAlignment="1">
      <alignment vertical="center"/>
    </xf>
    <xf numFmtId="41" fontId="19" fillId="0" borderId="2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6" borderId="0" xfId="0" applyFill="1" applyAlignment="1">
      <alignment/>
    </xf>
    <xf numFmtId="0" fontId="0" fillId="6" borderId="0" xfId="0" applyFill="1" applyAlignment="1">
      <alignment vertical="center"/>
    </xf>
    <xf numFmtId="0" fontId="14" fillId="0" borderId="6" xfId="0" applyFont="1" applyFill="1" applyBorder="1" applyAlignment="1">
      <alignment vertical="center"/>
    </xf>
    <xf numFmtId="186" fontId="14" fillId="0" borderId="6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86" fontId="0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186" fontId="14" fillId="0" borderId="3" xfId="0" applyNumberFormat="1" applyFont="1" applyBorder="1" applyAlignment="1">
      <alignment vertical="center"/>
    </xf>
    <xf numFmtId="0" fontId="25" fillId="3" borderId="6" xfId="0" applyFont="1" applyFill="1" applyBorder="1" applyAlignment="1">
      <alignment vertical="center"/>
    </xf>
    <xf numFmtId="186" fontId="25" fillId="3" borderId="6" xfId="0" applyNumberFormat="1" applyFont="1" applyFill="1" applyBorder="1" applyAlignment="1">
      <alignment vertical="center"/>
    </xf>
    <xf numFmtId="186" fontId="25" fillId="0" borderId="3" xfId="0" applyNumberFormat="1" applyFont="1" applyBorder="1" applyAlignment="1">
      <alignment vertical="center"/>
    </xf>
    <xf numFmtId="55" fontId="15" fillId="0" borderId="7" xfId="0" applyNumberFormat="1" applyFont="1" applyBorder="1" applyAlignment="1">
      <alignment horizontal="center" vertical="center"/>
    </xf>
    <xf numFmtId="208" fontId="18" fillId="0" borderId="1" xfId="0" applyNumberFormat="1" applyFont="1" applyBorder="1" applyAlignment="1">
      <alignment horizontal="right" vertical="center"/>
    </xf>
    <xf numFmtId="208" fontId="18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5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244.39</c:v>
                </c:pt>
                <c:pt idx="2">
                  <c:v>249.712</c:v>
                </c:pt>
                <c:pt idx="3">
                  <c:v>253.352</c:v>
                </c:pt>
                <c:pt idx="4">
                  <c:v>255.639</c:v>
                </c:pt>
                <c:pt idx="5">
                  <c:v>257.099</c:v>
                </c:pt>
                <c:pt idx="6">
                  <c:v>259.877</c:v>
                </c:pt>
                <c:pt idx="7">
                  <c:v>263.623</c:v>
                </c:pt>
                <c:pt idx="8">
                  <c:v>266.637</c:v>
                </c:pt>
                <c:pt idx="9">
                  <c:v>268.353</c:v>
                </c:pt>
                <c:pt idx="10">
                  <c:v>270.33</c:v>
                </c:pt>
              </c:numCache>
            </c:numRef>
          </c:val>
          <c:smooth val="0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742896"/>
        <c:crosses val="autoZero"/>
        <c:auto val="0"/>
        <c:lblOffset val="100"/>
        <c:noMultiLvlLbl val="0"/>
      </c:catAx>
      <c:valAx>
        <c:axId val="1074289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9365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3200</c:v>
                </c:pt>
                <c:pt idx="2">
                  <c:v>3251</c:v>
                </c:pt>
                <c:pt idx="3">
                  <c:v>3291</c:v>
                </c:pt>
                <c:pt idx="4">
                  <c:v>3318</c:v>
                </c:pt>
                <c:pt idx="5">
                  <c:v>3338</c:v>
                </c:pt>
                <c:pt idx="6">
                  <c:v>3364</c:v>
                </c:pt>
                <c:pt idx="7">
                  <c:v>3390</c:v>
                </c:pt>
                <c:pt idx="8">
                  <c:v>3417</c:v>
                </c:pt>
                <c:pt idx="9">
                  <c:v>3434</c:v>
                </c:pt>
                <c:pt idx="10">
                  <c:v>3451</c:v>
                </c:pt>
                <c:pt idx="11">
                  <c:v>3459</c:v>
                </c:pt>
              </c:numCache>
            </c:numRef>
          </c:val>
          <c:smooth val="0"/>
        </c:ser>
        <c:marker val="1"/>
        <c:axId val="49459989"/>
        <c:axId val="42486718"/>
      </c:line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486718"/>
        <c:crosses val="autoZero"/>
        <c:auto val="0"/>
        <c:lblOffset val="100"/>
        <c:noMultiLvlLbl val="0"/>
      </c:catAx>
      <c:valAx>
        <c:axId val="424867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4599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244.39</c:v>
                </c:pt>
                <c:pt idx="2">
                  <c:v>249.712</c:v>
                </c:pt>
                <c:pt idx="3">
                  <c:v>253.352</c:v>
                </c:pt>
                <c:pt idx="4">
                  <c:v>255.639</c:v>
                </c:pt>
                <c:pt idx="5">
                  <c:v>257.099</c:v>
                </c:pt>
                <c:pt idx="6">
                  <c:v>259.877</c:v>
                </c:pt>
                <c:pt idx="7">
                  <c:v>263.623</c:v>
                </c:pt>
                <c:pt idx="8">
                  <c:v>266.637</c:v>
                </c:pt>
                <c:pt idx="9">
                  <c:v>268.353</c:v>
                </c:pt>
                <c:pt idx="10">
                  <c:v>270.33</c:v>
                </c:pt>
              </c:numCache>
            </c:numRef>
          </c:val>
          <c:smooth val="0"/>
        </c:ser>
        <c:marker val="1"/>
        <c:axId val="46836143"/>
        <c:axId val="18872104"/>
      </c:line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872104"/>
        <c:crosses val="autoZero"/>
        <c:auto val="0"/>
        <c:lblOffset val="100"/>
        <c:noMultiLvlLbl val="0"/>
      </c:catAx>
      <c:valAx>
        <c:axId val="1887210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83614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3200</c:v>
                </c:pt>
                <c:pt idx="2">
                  <c:v>3251</c:v>
                </c:pt>
                <c:pt idx="3">
                  <c:v>3291</c:v>
                </c:pt>
                <c:pt idx="4">
                  <c:v>3318</c:v>
                </c:pt>
                <c:pt idx="5">
                  <c:v>3338</c:v>
                </c:pt>
                <c:pt idx="6">
                  <c:v>3364</c:v>
                </c:pt>
                <c:pt idx="7">
                  <c:v>3390</c:v>
                </c:pt>
                <c:pt idx="8">
                  <c:v>3417</c:v>
                </c:pt>
                <c:pt idx="9">
                  <c:v>3434</c:v>
                </c:pt>
                <c:pt idx="10">
                  <c:v>3451</c:v>
                </c:pt>
              </c:numCache>
            </c:numRef>
          </c:val>
          <c:smooth val="0"/>
        </c:ser>
        <c:marker val="1"/>
        <c:axId val="35631209"/>
        <c:axId val="52245426"/>
      </c:lineChart>
      <c:catAx>
        <c:axId val="35631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245426"/>
        <c:crosses val="autoZero"/>
        <c:auto val="0"/>
        <c:lblOffset val="100"/>
        <c:noMultiLvlLbl val="0"/>
      </c:catAx>
      <c:valAx>
        <c:axId val="5224542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63120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229.957</c:v>
                </c:pt>
                <c:pt idx="2">
                  <c:v>233.49</c:v>
                </c:pt>
                <c:pt idx="3">
                  <c:v>239.3</c:v>
                </c:pt>
                <c:pt idx="4">
                  <c:v>242.752</c:v>
                </c:pt>
                <c:pt idx="5">
                  <c:v>247.59</c:v>
                </c:pt>
                <c:pt idx="6">
                  <c:v>248.021</c:v>
                </c:pt>
                <c:pt idx="7">
                  <c:v>251.029</c:v>
                </c:pt>
                <c:pt idx="8">
                  <c:v>251.594</c:v>
                </c:pt>
                <c:pt idx="9">
                  <c:v>253.86</c:v>
                </c:pt>
                <c:pt idx="10">
                  <c:v>256.241</c:v>
                </c:pt>
              </c:numCache>
            </c:numRef>
          </c:val>
          <c:smooth val="0"/>
        </c:ser>
        <c:marker val="1"/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21084"/>
        <c:crosses val="autoZero"/>
        <c:auto val="0"/>
        <c:lblOffset val="100"/>
        <c:noMultiLvlLbl val="0"/>
      </c:catAx>
      <c:valAx>
        <c:axId val="40210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678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229.957</c:v>
                </c:pt>
                <c:pt idx="1">
                  <c:v>233.49</c:v>
                </c:pt>
                <c:pt idx="2">
                  <c:v>239.3</c:v>
                </c:pt>
                <c:pt idx="3">
                  <c:v>242.752</c:v>
                </c:pt>
                <c:pt idx="4">
                  <c:v>247.59</c:v>
                </c:pt>
                <c:pt idx="5">
                  <c:v>248.021</c:v>
                </c:pt>
                <c:pt idx="6">
                  <c:v>251.029</c:v>
                </c:pt>
                <c:pt idx="7">
                  <c:v>251.594</c:v>
                </c:pt>
                <c:pt idx="8">
                  <c:v>253.86</c:v>
                </c:pt>
                <c:pt idx="9">
                  <c:v>256.241</c:v>
                </c:pt>
              </c:numCache>
            </c:numRef>
          </c:val>
        </c:ser>
        <c:axId val="36189757"/>
        <c:axId val="57272358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244.39</c:v>
                </c:pt>
                <c:pt idx="1">
                  <c:v>249.712</c:v>
                </c:pt>
                <c:pt idx="2">
                  <c:v>253.352</c:v>
                </c:pt>
                <c:pt idx="3">
                  <c:v>255.639</c:v>
                </c:pt>
                <c:pt idx="4">
                  <c:v>257.099</c:v>
                </c:pt>
                <c:pt idx="5">
                  <c:v>259.877</c:v>
                </c:pt>
                <c:pt idx="6">
                  <c:v>263.623</c:v>
                </c:pt>
                <c:pt idx="7">
                  <c:v>266.637</c:v>
                </c:pt>
                <c:pt idx="8">
                  <c:v>268.353</c:v>
                </c:pt>
                <c:pt idx="9">
                  <c:v>270.33</c:v>
                </c:pt>
              </c:numCache>
            </c:numRef>
          </c:val>
          <c:smooth val="0"/>
        </c:ser>
        <c:marker val="1"/>
        <c:axId val="45689175"/>
        <c:axId val="8549392"/>
      </c:lineChart>
      <c:catAx>
        <c:axId val="45689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549392"/>
        <c:crosses val="autoZero"/>
        <c:auto val="0"/>
        <c:lblOffset val="100"/>
        <c:noMultiLvlLbl val="0"/>
      </c:catAx>
      <c:valAx>
        <c:axId val="854939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689175"/>
        <c:crossesAt val="1"/>
        <c:crossBetween val="between"/>
        <c:dispUnits/>
        <c:majorUnit val="10"/>
      </c:valAx>
      <c:catAx>
        <c:axId val="36189757"/>
        <c:scaling>
          <c:orientation val="minMax"/>
        </c:scaling>
        <c:axPos val="b"/>
        <c:delete val="1"/>
        <c:majorTickMark val="in"/>
        <c:minorTickMark val="none"/>
        <c:tickLblPos val="nextTo"/>
        <c:crossAx val="57272358"/>
        <c:crosses val="autoZero"/>
        <c:auto val="0"/>
        <c:lblOffset val="100"/>
        <c:noMultiLvlLbl val="0"/>
      </c:catAx>
      <c:valAx>
        <c:axId val="5727235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18975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3200</c:v>
                </c:pt>
                <c:pt idx="2">
                  <c:v>3251</c:v>
                </c:pt>
                <c:pt idx="3">
                  <c:v>3291</c:v>
                </c:pt>
                <c:pt idx="4">
                  <c:v>3318</c:v>
                </c:pt>
                <c:pt idx="5">
                  <c:v>3338</c:v>
                </c:pt>
                <c:pt idx="6">
                  <c:v>3364</c:v>
                </c:pt>
                <c:pt idx="7">
                  <c:v>3390</c:v>
                </c:pt>
                <c:pt idx="8">
                  <c:v>3417</c:v>
                </c:pt>
                <c:pt idx="9">
                  <c:v>3434</c:v>
                </c:pt>
                <c:pt idx="10">
                  <c:v>3451</c:v>
                </c:pt>
                <c:pt idx="11">
                  <c:v>3459</c:v>
                </c:pt>
              </c:numCache>
            </c:numRef>
          </c:val>
          <c:smooth val="0"/>
        </c:ser>
        <c:marker val="1"/>
        <c:axId val="9835665"/>
        <c:axId val="21412122"/>
      </c:lineChart>
      <c:catAx>
        <c:axId val="9835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12122"/>
        <c:crosses val="autoZero"/>
        <c:auto val="0"/>
        <c:lblOffset val="100"/>
        <c:noMultiLvlLbl val="0"/>
      </c:catAx>
      <c:valAx>
        <c:axId val="214121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8356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病院・診療所の療養病床等の病床数（平成13年10月）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2400.6545477106342</c:v>
                </c:pt>
                <c:pt idx="1">
                  <c:v>994.7788045238751</c:v>
                </c:pt>
                <c:pt idx="2">
                  <c:v>878.9820650815165</c:v>
                </c:pt>
                <c:pt idx="3">
                  <c:v>632.7659865674706</c:v>
                </c:pt>
                <c:pt idx="4">
                  <c:v>853.2191418481291</c:v>
                </c:pt>
                <c:pt idx="5">
                  <c:v>598.060156167933</c:v>
                </c:pt>
                <c:pt idx="6">
                  <c:v>797.3654286620797</c:v>
                </c:pt>
                <c:pt idx="7">
                  <c:v>993.1550374929644</c:v>
                </c:pt>
                <c:pt idx="8">
                  <c:v>1033.3637150006095</c:v>
                </c:pt>
                <c:pt idx="9">
                  <c:v>1085.212616141448</c:v>
                </c:pt>
                <c:pt idx="10">
                  <c:v>1035.599942872758</c:v>
                </c:pt>
                <c:pt idx="11">
                  <c:v>1003.0859588275985</c:v>
                </c:pt>
                <c:pt idx="12">
                  <c:v>704.9102413245843</c:v>
                </c:pt>
                <c:pt idx="13">
                  <c:v>710.8850750046173</c:v>
                </c:pt>
                <c:pt idx="14">
                  <c:v>684.4550209841251</c:v>
                </c:pt>
                <c:pt idx="15">
                  <c:v>2219.7109992996266</c:v>
                </c:pt>
                <c:pt idx="16">
                  <c:v>1966.6220534811944</c:v>
                </c:pt>
                <c:pt idx="17">
                  <c:v>1454.961678929016</c:v>
                </c:pt>
                <c:pt idx="18">
                  <c:v>1178.7072243346008</c:v>
                </c:pt>
                <c:pt idx="19">
                  <c:v>669.0842658910144</c:v>
                </c:pt>
                <c:pt idx="20">
                  <c:v>744.0600467679973</c:v>
                </c:pt>
                <c:pt idx="21">
                  <c:v>1081.7730259895968</c:v>
                </c:pt>
                <c:pt idx="22">
                  <c:v>1069.4128131498169</c:v>
                </c:pt>
                <c:pt idx="23">
                  <c:v>1116.369718400155</c:v>
                </c:pt>
                <c:pt idx="24">
                  <c:v>651.8148752969121</c:v>
                </c:pt>
                <c:pt idx="25">
                  <c:v>1123.297036838656</c:v>
                </c:pt>
                <c:pt idx="26">
                  <c:v>1174.4105327426053</c:v>
                </c:pt>
                <c:pt idx="27">
                  <c:v>1330.1771370817598</c:v>
                </c:pt>
                <c:pt idx="28">
                  <c:v>855.3576798422934</c:v>
                </c:pt>
                <c:pt idx="29">
                  <c:v>1211.9846414195642</c:v>
                </c:pt>
                <c:pt idx="30">
                  <c:v>1262.3718366621229</c:v>
                </c:pt>
                <c:pt idx="31">
                  <c:v>1115.6900190973968</c:v>
                </c:pt>
                <c:pt idx="32">
                  <c:v>1342.2818791946308</c:v>
                </c:pt>
                <c:pt idx="33">
                  <c:v>1965.8085890540074</c:v>
                </c:pt>
                <c:pt idx="34">
                  <c:v>2844.9016584470155</c:v>
                </c:pt>
                <c:pt idx="35">
                  <c:v>2900.8453417627616</c:v>
                </c:pt>
                <c:pt idx="36">
                  <c:v>1533.3127958103453</c:v>
                </c:pt>
                <c:pt idx="37">
                  <c:v>2043.5643811820867</c:v>
                </c:pt>
                <c:pt idx="38">
                  <c:v>3960.2772663499</c:v>
                </c:pt>
                <c:pt idx="39">
                  <c:v>2579.3700950257958</c:v>
                </c:pt>
                <c:pt idx="40">
                  <c:v>2240.247415313847</c:v>
                </c:pt>
                <c:pt idx="41">
                  <c:v>2359.5075204751306</c:v>
                </c:pt>
                <c:pt idx="42">
                  <c:v>2934.4477551638806</c:v>
                </c:pt>
                <c:pt idx="43">
                  <c:v>1292.2102587053075</c:v>
                </c:pt>
                <c:pt idx="44">
                  <c:v>1739.7850707744235</c:v>
                </c:pt>
                <c:pt idx="45">
                  <c:v>2771.0613308732536</c:v>
                </c:pt>
                <c:pt idx="46">
                  <c:v>2376.791906089605</c:v>
                </c:pt>
              </c:numCache>
            </c:numRef>
          </c:val>
        </c:ser>
        <c:axId val="58491371"/>
        <c:axId val="56660292"/>
      </c:barChart>
      <c:lineChart>
        <c:grouping val="standard"/>
        <c:varyColors val="0"/>
        <c:axId val="40180581"/>
        <c:axId val="26080910"/>
      </c:lineChart>
      <c:catAx>
        <c:axId val="584913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660292"/>
        <c:crosses val="autoZero"/>
        <c:auto val="0"/>
        <c:lblOffset val="100"/>
        <c:noMultiLvlLbl val="0"/>
      </c:catAx>
      <c:valAx>
        <c:axId val="56660292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491371"/>
        <c:crossesAt val="1"/>
        <c:crossBetween val="between"/>
        <c:dispUnits/>
        <c:majorUnit val="500"/>
        <c:minorUnit val="40"/>
      </c:valAx>
      <c:catAx>
        <c:axId val="40180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080910"/>
        <c:crosses val="max"/>
        <c:auto val="0"/>
        <c:lblOffset val="100"/>
        <c:noMultiLvlLbl val="0"/>
      </c:catAx>
      <c:valAx>
        <c:axId val="260809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180581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3200</c:v>
                </c:pt>
                <c:pt idx="2">
                  <c:v>3251</c:v>
                </c:pt>
                <c:pt idx="3">
                  <c:v>3291</c:v>
                </c:pt>
                <c:pt idx="4">
                  <c:v>3318</c:v>
                </c:pt>
                <c:pt idx="5">
                  <c:v>3338</c:v>
                </c:pt>
                <c:pt idx="6">
                  <c:v>3364</c:v>
                </c:pt>
                <c:pt idx="7">
                  <c:v>3390</c:v>
                </c:pt>
                <c:pt idx="8">
                  <c:v>3417</c:v>
                </c:pt>
                <c:pt idx="9">
                  <c:v>3434</c:v>
                </c:pt>
                <c:pt idx="10">
                  <c:v>3451</c:v>
                </c:pt>
              </c:numCache>
            </c:numRef>
          </c:val>
          <c:smooth val="0"/>
        </c:ser>
        <c:marker val="1"/>
        <c:axId val="29577201"/>
        <c:axId val="64868218"/>
      </c:line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868218"/>
        <c:crosses val="autoZero"/>
        <c:auto val="0"/>
        <c:lblOffset val="100"/>
        <c:noMultiLvlLbl val="0"/>
      </c:catAx>
      <c:valAx>
        <c:axId val="6486821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57720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229.957</c:v>
                </c:pt>
                <c:pt idx="2">
                  <c:v>233.49</c:v>
                </c:pt>
                <c:pt idx="3">
                  <c:v>239.3</c:v>
                </c:pt>
                <c:pt idx="4">
                  <c:v>242.752</c:v>
                </c:pt>
                <c:pt idx="5">
                  <c:v>247.59</c:v>
                </c:pt>
                <c:pt idx="6">
                  <c:v>248.021</c:v>
                </c:pt>
                <c:pt idx="7">
                  <c:v>251.029</c:v>
                </c:pt>
                <c:pt idx="8">
                  <c:v>251.594</c:v>
                </c:pt>
                <c:pt idx="9">
                  <c:v>253.86</c:v>
                </c:pt>
                <c:pt idx="10">
                  <c:v>256.241</c:v>
                </c:pt>
              </c:numCache>
            </c:numRef>
          </c:val>
          <c:smooth val="0"/>
        </c:ser>
        <c:marker val="1"/>
        <c:axId val="46943051"/>
        <c:axId val="19834276"/>
      </c:lin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834276"/>
        <c:crosses val="autoZero"/>
        <c:auto val="0"/>
        <c:lblOffset val="100"/>
        <c:noMultiLvlLbl val="0"/>
      </c:catAx>
      <c:valAx>
        <c:axId val="19834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9430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データ!$H$6:$H$18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229.957</c:v>
                </c:pt>
                <c:pt idx="1">
                  <c:v>233.49</c:v>
                </c:pt>
                <c:pt idx="2">
                  <c:v>239.3</c:v>
                </c:pt>
                <c:pt idx="3">
                  <c:v>242.752</c:v>
                </c:pt>
                <c:pt idx="4">
                  <c:v>247.59</c:v>
                </c:pt>
                <c:pt idx="5">
                  <c:v>248.021</c:v>
                </c:pt>
                <c:pt idx="6">
                  <c:v>251.029</c:v>
                </c:pt>
                <c:pt idx="7">
                  <c:v>251.594</c:v>
                </c:pt>
                <c:pt idx="8">
                  <c:v>253.86</c:v>
                </c:pt>
                <c:pt idx="9">
                  <c:v>256.241</c:v>
                </c:pt>
                <c:pt idx="10">
                  <c:v>258.525</c:v>
                </c:pt>
                <c:pt idx="11">
                  <c:v>258.252</c:v>
                </c:pt>
                <c:pt idx="12">
                  <c:v>258.961</c:v>
                </c:pt>
              </c:numCache>
            </c:numRef>
          </c:val>
        </c:ser>
        <c:axId val="44290757"/>
        <c:axId val="63072494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データ!$H$6:$H$18</c:f>
              <c:num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244.39</c:v>
                </c:pt>
                <c:pt idx="1">
                  <c:v>249.712</c:v>
                </c:pt>
                <c:pt idx="2">
                  <c:v>253.352</c:v>
                </c:pt>
                <c:pt idx="3">
                  <c:v>255.639</c:v>
                </c:pt>
                <c:pt idx="4">
                  <c:v>257.099</c:v>
                </c:pt>
                <c:pt idx="5">
                  <c:v>259.877</c:v>
                </c:pt>
                <c:pt idx="6">
                  <c:v>263.623</c:v>
                </c:pt>
                <c:pt idx="7">
                  <c:v>266.637</c:v>
                </c:pt>
                <c:pt idx="8">
                  <c:v>268.353</c:v>
                </c:pt>
                <c:pt idx="9">
                  <c:v>270.33</c:v>
                </c:pt>
                <c:pt idx="10">
                  <c:v>270.901</c:v>
                </c:pt>
                <c:pt idx="11">
                  <c:v>272.324</c:v>
                </c:pt>
                <c:pt idx="12">
                  <c:v>274.061</c:v>
                </c:pt>
              </c:numCache>
            </c:numRef>
          </c:val>
          <c:smooth val="0"/>
        </c:ser>
        <c:marker val="1"/>
        <c:axId val="30781535"/>
        <c:axId val="8598360"/>
      </c:lineChart>
      <c:catAx>
        <c:axId val="30781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8598360"/>
        <c:crosses val="autoZero"/>
        <c:auto val="0"/>
        <c:lblOffset val="100"/>
        <c:noMultiLvlLbl val="0"/>
      </c:catAx>
      <c:valAx>
        <c:axId val="8598360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30781535"/>
        <c:crossesAt val="1"/>
        <c:crossBetween val="between"/>
        <c:dispUnits/>
        <c:majorUnit val="20"/>
      </c:valAx>
      <c:catAx>
        <c:axId val="44290757"/>
        <c:scaling>
          <c:orientation val="minMax"/>
        </c:scaling>
        <c:axPos val="b"/>
        <c:delete val="1"/>
        <c:majorTickMark val="in"/>
        <c:minorTickMark val="none"/>
        <c:tickLblPos val="nextTo"/>
        <c:crossAx val="63072494"/>
        <c:crosses val="autoZero"/>
        <c:auto val="0"/>
        <c:lblOffset val="100"/>
        <c:noMultiLvlLbl val="0"/>
      </c:catAx>
      <c:valAx>
        <c:axId val="63072494"/>
        <c:scaling>
          <c:orientation val="minMax"/>
          <c:max val="300"/>
          <c:min val="1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4290757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132"/>
          <c:w val="0.2785"/>
          <c:h val="0.11175"/>
        </c:manualLayout>
      </c:layout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データ!$H$5:$H$19</c:f>
              <c:numCache>
                <c:ptCount val="15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3200</c:v>
                </c:pt>
                <c:pt idx="2">
                  <c:v>3251</c:v>
                </c:pt>
                <c:pt idx="3">
                  <c:v>3291</c:v>
                </c:pt>
                <c:pt idx="4">
                  <c:v>3318</c:v>
                </c:pt>
                <c:pt idx="5">
                  <c:v>3338</c:v>
                </c:pt>
                <c:pt idx="6">
                  <c:v>3364</c:v>
                </c:pt>
                <c:pt idx="7">
                  <c:v>3390</c:v>
                </c:pt>
                <c:pt idx="8">
                  <c:v>3417</c:v>
                </c:pt>
                <c:pt idx="9">
                  <c:v>3434</c:v>
                </c:pt>
                <c:pt idx="10">
                  <c:v>3451</c:v>
                </c:pt>
                <c:pt idx="11">
                  <c:v>3459</c:v>
                </c:pt>
                <c:pt idx="12">
                  <c:v>3477</c:v>
                </c:pt>
                <c:pt idx="13">
                  <c:v>3495</c:v>
                </c:pt>
              </c:numCache>
            </c:numRef>
          </c:val>
          <c:smooth val="0"/>
        </c:ser>
        <c:marker val="1"/>
        <c:axId val="10276377"/>
        <c:axId val="25378530"/>
      </c:lineChart>
      <c:catAx>
        <c:axId val="10276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5378530"/>
        <c:crosses val="autoZero"/>
        <c:auto val="0"/>
        <c:lblOffset val="100"/>
        <c:noMultiLvlLbl val="0"/>
      </c:catAx>
      <c:valAx>
        <c:axId val="25378530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0276377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244.39</c:v>
                </c:pt>
                <c:pt idx="2">
                  <c:v>249.712</c:v>
                </c:pt>
                <c:pt idx="3">
                  <c:v>253.352</c:v>
                </c:pt>
                <c:pt idx="4">
                  <c:v>255.639</c:v>
                </c:pt>
                <c:pt idx="5">
                  <c:v>257.099</c:v>
                </c:pt>
                <c:pt idx="6">
                  <c:v>259.877</c:v>
                </c:pt>
                <c:pt idx="7">
                  <c:v>263.623</c:v>
                </c:pt>
                <c:pt idx="8">
                  <c:v>266.637</c:v>
                </c:pt>
                <c:pt idx="9">
                  <c:v>268.353</c:v>
                </c:pt>
                <c:pt idx="10">
                  <c:v>270.33</c:v>
                </c:pt>
              </c:numCache>
            </c:numRef>
          </c:val>
          <c:smooth val="0"/>
        </c:ser>
        <c:marker val="1"/>
        <c:axId val="27080179"/>
        <c:axId val="42395020"/>
      </c:lineChart>
      <c:catAx>
        <c:axId val="27080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395020"/>
        <c:crosses val="autoZero"/>
        <c:auto val="0"/>
        <c:lblOffset val="100"/>
        <c:noMultiLvlLbl val="0"/>
      </c:catAx>
      <c:valAx>
        <c:axId val="4239502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708017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3200</c:v>
                </c:pt>
                <c:pt idx="2">
                  <c:v>3251</c:v>
                </c:pt>
                <c:pt idx="3">
                  <c:v>3291</c:v>
                </c:pt>
                <c:pt idx="4">
                  <c:v>3318</c:v>
                </c:pt>
                <c:pt idx="5">
                  <c:v>3338</c:v>
                </c:pt>
                <c:pt idx="6">
                  <c:v>3364</c:v>
                </c:pt>
                <c:pt idx="7">
                  <c:v>3390</c:v>
                </c:pt>
                <c:pt idx="8">
                  <c:v>3417</c:v>
                </c:pt>
                <c:pt idx="9">
                  <c:v>3434</c:v>
                </c:pt>
                <c:pt idx="10">
                  <c:v>3451</c:v>
                </c:pt>
              </c:numCache>
            </c:numRef>
          </c:val>
          <c:smooth val="0"/>
        </c:ser>
        <c:marker val="1"/>
        <c:axId val="46010861"/>
        <c:axId val="11444566"/>
      </c:lineChart>
      <c:catAx>
        <c:axId val="46010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444566"/>
        <c:crosses val="autoZero"/>
        <c:auto val="0"/>
        <c:lblOffset val="100"/>
        <c:noMultiLvlLbl val="0"/>
      </c:catAx>
      <c:valAx>
        <c:axId val="1144456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01086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229.957</c:v>
                </c:pt>
                <c:pt idx="2">
                  <c:v>233.49</c:v>
                </c:pt>
                <c:pt idx="3">
                  <c:v>239.3</c:v>
                </c:pt>
                <c:pt idx="4">
                  <c:v>242.752</c:v>
                </c:pt>
                <c:pt idx="5">
                  <c:v>247.59</c:v>
                </c:pt>
                <c:pt idx="6">
                  <c:v>248.021</c:v>
                </c:pt>
                <c:pt idx="7">
                  <c:v>251.029</c:v>
                </c:pt>
                <c:pt idx="8">
                  <c:v>251.594</c:v>
                </c:pt>
                <c:pt idx="9">
                  <c:v>253.86</c:v>
                </c:pt>
                <c:pt idx="10">
                  <c:v>256.241</c:v>
                </c:pt>
              </c:numCache>
            </c:numRef>
          </c:val>
          <c:smooth val="0"/>
        </c:ser>
        <c:marker val="1"/>
        <c:axId val="35892231"/>
        <c:axId val="54594624"/>
      </c:line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594624"/>
        <c:crosses val="autoZero"/>
        <c:auto val="0"/>
        <c:lblOffset val="100"/>
        <c:noMultiLvlLbl val="0"/>
      </c:catAx>
      <c:valAx>
        <c:axId val="545946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8922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229.957</c:v>
                </c:pt>
                <c:pt idx="1">
                  <c:v>233.49</c:v>
                </c:pt>
                <c:pt idx="2">
                  <c:v>239.3</c:v>
                </c:pt>
                <c:pt idx="3">
                  <c:v>242.752</c:v>
                </c:pt>
                <c:pt idx="4">
                  <c:v>247.59</c:v>
                </c:pt>
                <c:pt idx="5">
                  <c:v>248.021</c:v>
                </c:pt>
                <c:pt idx="6">
                  <c:v>251.029</c:v>
                </c:pt>
                <c:pt idx="7">
                  <c:v>251.594</c:v>
                </c:pt>
                <c:pt idx="8">
                  <c:v>253.86</c:v>
                </c:pt>
                <c:pt idx="9">
                  <c:v>256.241</c:v>
                </c:pt>
              </c:numCache>
            </c:numRef>
          </c:val>
        </c:ser>
        <c:axId val="21589569"/>
        <c:axId val="60088394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244.39</c:v>
                </c:pt>
                <c:pt idx="1">
                  <c:v>249.712</c:v>
                </c:pt>
                <c:pt idx="2">
                  <c:v>253.352</c:v>
                </c:pt>
                <c:pt idx="3">
                  <c:v>255.639</c:v>
                </c:pt>
                <c:pt idx="4">
                  <c:v>257.099</c:v>
                </c:pt>
                <c:pt idx="5">
                  <c:v>259.877</c:v>
                </c:pt>
                <c:pt idx="6">
                  <c:v>263.623</c:v>
                </c:pt>
                <c:pt idx="7">
                  <c:v>266.637</c:v>
                </c:pt>
                <c:pt idx="8">
                  <c:v>268.353</c:v>
                </c:pt>
                <c:pt idx="9">
                  <c:v>270.33</c:v>
                </c:pt>
              </c:numCache>
            </c:numRef>
          </c:val>
          <c:smooth val="0"/>
        </c:ser>
        <c:marker val="1"/>
        <c:axId val="3924635"/>
        <c:axId val="35321716"/>
      </c:lineChart>
      <c:catAx>
        <c:axId val="3924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321716"/>
        <c:crosses val="autoZero"/>
        <c:auto val="0"/>
        <c:lblOffset val="100"/>
        <c:noMultiLvlLbl val="0"/>
      </c:catAx>
      <c:valAx>
        <c:axId val="3532171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4635"/>
        <c:crossesAt val="1"/>
        <c:crossBetween val="between"/>
        <c:dispUnits/>
        <c:majorUnit val="10"/>
      </c:valAx>
      <c:catAx>
        <c:axId val="21589569"/>
        <c:scaling>
          <c:orientation val="minMax"/>
        </c:scaling>
        <c:axPos val="b"/>
        <c:delete val="1"/>
        <c:majorTickMark val="in"/>
        <c:minorTickMark val="none"/>
        <c:tickLblPos val="nextTo"/>
        <c:crossAx val="60088394"/>
        <c:crosses val="autoZero"/>
        <c:auto val="0"/>
        <c:lblOffset val="100"/>
        <c:noMultiLvlLbl val="0"/>
      </c:catAx>
      <c:valAx>
        <c:axId val="6008839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58956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0.9045</cdr:y>
    </cdr:from>
    <cdr:to>
      <cdr:x>-536870.461</cdr:x>
      <cdr:y>0.98175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0.0345</cdr:y>
    </cdr:from>
    <cdr:to>
      <cdr:x>-536870.32125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0.924</cdr:y>
    </cdr:from>
    <cdr:to>
      <cdr:x>-536870.3305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0.86375</cdr:y>
    </cdr:from>
    <cdr:to>
      <cdr:x>-536870.12925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0.92675</cdr:y>
    </cdr:from>
    <cdr:to>
      <cdr:x>-536870.20225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0.029</cdr:y>
    </cdr:from>
    <cdr:to>
      <cdr:x>-536870.3215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0.893</cdr:y>
    </cdr:from>
    <cdr:to>
      <cdr:x>-536870.33275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0.84175</cdr:y>
    </cdr:from>
    <cdr:to>
      <cdr:x>-536870.14325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0.8905</cdr:y>
    </cdr:from>
    <cdr:to>
      <cdr:x>-536870.203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0.866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620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0.87525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0.0815</cdr:y>
    </cdr:from>
    <cdr:to>
      <cdr:x>-536870.35425</cdr:x>
      <cdr:y>0.2575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0.296</cdr:y>
    </cdr:from>
    <cdr:to>
      <cdr:x>-536870.5665</cdr:x>
      <cdr:y>0.43675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0.80875</cdr:y>
    </cdr:from>
    <cdr:to>
      <cdr:x>-536870.1475</cdr:x>
      <cdr:y>0.9285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0858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0.8725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715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0.91875</cdr:y>
    </cdr:from>
    <cdr:to>
      <cdr:x>-536870.39125</cdr:x>
      <cdr:y>0.95025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0.93975</cdr:y>
    </cdr:from>
    <cdr:to>
      <cdr:x>-536870.364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0.9415</cdr:y>
    </cdr:from>
    <cdr:to>
      <cdr:x>-536870.2035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0.1495</cdr:y>
    </cdr:from>
    <cdr:to>
      <cdr:x>-536870.6155</cdr:x>
      <cdr:y>0.21125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7150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0.90375</cdr:y>
    </cdr:from>
    <cdr:to>
      <cdr:x>-536870.19025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0.08275</cdr:y>
    </cdr:from>
    <cdr:to>
      <cdr:x>0.42975</cdr:x>
      <cdr:y>0.949</cdr:y>
    </cdr:to>
    <cdr:sp>
      <cdr:nvSpPr>
        <cdr:cNvPr id="1" name="Line 4"/>
        <cdr:cNvSpPr>
          <a:spLocks/>
        </cdr:cNvSpPr>
      </cdr:nvSpPr>
      <cdr:spPr>
        <a:xfrm flipH="1">
          <a:off x="2686050" y="952500"/>
          <a:ext cx="9525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0.04575</cdr:y>
    </cdr:from>
    <cdr:to>
      <cdr:x>0.9885</cdr:x>
      <cdr:y>0.05725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23875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0.96425</cdr:y>
    </cdr:from>
    <cdr:to>
      <cdr:x>0.4315</cdr:x>
      <cdr:y>0.98725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34725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1 479.1床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0.8085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0.06125</cdr:y>
    </cdr:from>
    <cdr:to>
      <cdr:x>-536870.35425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0.706</cdr:y>
    </cdr:from>
    <cdr:to>
      <cdr:x>-536870.1475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0.80425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0.053</cdr:x>
      <cdr:y>0.95325</cdr:y>
    </cdr:from>
    <cdr:to>
      <cdr:x>0.19925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4000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平成12年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0.8155</cdr:x>
      <cdr:y>0.165</cdr:y>
    </cdr:from>
    <cdr:to>
      <cdr:x>0.8855</cdr:x>
      <cdr:y>0.19525</cdr:y>
    </cdr:to>
    <cdr:sp>
      <cdr:nvSpPr>
        <cdr:cNvPr id="16" name="テキスト 53"/>
        <cdr:cNvSpPr txBox="1">
          <a:spLocks noChangeArrowheads="1"/>
        </cdr:cNvSpPr>
      </cdr:nvSpPr>
      <cdr:spPr>
        <a:xfrm>
          <a:off x="6210300" y="82867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274 061</a:t>
          </a:r>
        </a:p>
      </cdr:txBody>
    </cdr:sp>
  </cdr:relSizeAnchor>
  <cdr:relSizeAnchor xmlns:cdr="http://schemas.openxmlformats.org/drawingml/2006/chartDrawing">
    <cdr:from>
      <cdr:x>0.8155</cdr:x>
      <cdr:y>0.2315</cdr:y>
    </cdr:from>
    <cdr:to>
      <cdr:x>0.88675</cdr:x>
      <cdr:y>0.26925</cdr:y>
    </cdr:to>
    <cdr:sp>
      <cdr:nvSpPr>
        <cdr:cNvPr id="17" name="テキスト 54"/>
        <cdr:cNvSpPr txBox="1">
          <a:spLocks noChangeArrowheads="1"/>
        </cdr:cNvSpPr>
      </cdr:nvSpPr>
      <cdr:spPr>
        <a:xfrm>
          <a:off x="6210300" y="11620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258 961</a:t>
          </a:r>
        </a:p>
      </cdr:txBody>
    </cdr:sp>
  </cdr:relSizeAnchor>
  <cdr:relSizeAnchor xmlns:cdr="http://schemas.openxmlformats.org/drawingml/2006/chartDrawing">
    <cdr:from>
      <cdr:x>0.28625</cdr:x>
      <cdr:y>0.95325</cdr:y>
    </cdr:from>
    <cdr:to>
      <cdr:x>0.35</cdr:x>
      <cdr:y>0.99475</cdr:y>
    </cdr:to>
    <cdr:sp>
      <cdr:nvSpPr>
        <cdr:cNvPr id="18" name="テキスト 55"/>
        <cdr:cNvSpPr txBox="1">
          <a:spLocks noChangeArrowheads="1"/>
        </cdr:cNvSpPr>
      </cdr:nvSpPr>
      <cdr:spPr>
        <a:xfrm>
          <a:off x="2181225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13年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0.85975</cdr:x>
      <cdr:y>0.26875</cdr:y>
    </cdr:from>
    <cdr:to>
      <cdr:x>0.916</cdr:x>
      <cdr:y>0.33125</cdr:y>
    </cdr:to>
    <cdr:sp>
      <cdr:nvSpPr>
        <cdr:cNvPr id="8" name="テキスト 12"/>
        <cdr:cNvSpPr txBox="1">
          <a:spLocks noChangeArrowheads="1"/>
        </cdr:cNvSpPr>
      </cdr:nvSpPr>
      <cdr:spPr>
        <a:xfrm>
          <a:off x="6543675" y="819150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3 495</a:t>
          </a:r>
        </a:p>
      </cdr:txBody>
    </cdr:sp>
  </cdr:relSizeAnchor>
  <cdr:relSizeAnchor xmlns:cdr="http://schemas.openxmlformats.org/drawingml/2006/chartDrawing">
    <cdr:from>
      <cdr:x>0.3005</cdr:x>
      <cdr:y>0.91825</cdr:y>
    </cdr:from>
    <cdr:to>
      <cdr:x>0.36425</cdr:x>
      <cdr:y>0.98075</cdr:y>
    </cdr:to>
    <cdr:sp>
      <cdr:nvSpPr>
        <cdr:cNvPr id="9" name="テキスト 13"/>
        <cdr:cNvSpPr txBox="1">
          <a:spLocks noChangeArrowheads="1"/>
        </cdr:cNvSpPr>
      </cdr:nvSpPr>
      <cdr:spPr>
        <a:xfrm>
          <a:off x="2286000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9">
      <selection activeCell="L25" sqref="L25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50">
      <selection activeCell="I51" sqref="I51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5.5976562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101</v>
      </c>
      <c r="C3" s="86"/>
      <c r="D3" s="12"/>
      <c r="E3" s="86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39">
        <v>10</v>
      </c>
      <c r="C6" s="117">
        <v>3200</v>
      </c>
      <c r="D6" s="118">
        <v>244390</v>
      </c>
      <c r="E6" s="122">
        <v>229957</v>
      </c>
      <c r="H6" s="29">
        <f aca="true" t="shared" si="0" ref="H6:H18">B6</f>
        <v>10</v>
      </c>
      <c r="I6" s="30">
        <f aca="true" t="shared" si="1" ref="I6:I18">C6</f>
        <v>3200</v>
      </c>
      <c r="J6" s="31">
        <f aca="true" t="shared" si="2" ref="J6:J18">D6/1000</f>
        <v>244.39</v>
      </c>
      <c r="K6" s="32">
        <f aca="true" t="shared" si="3" ref="K6:K18">E6/1000</f>
        <v>229.957</v>
      </c>
      <c r="T6"/>
      <c r="U6"/>
      <c r="V6"/>
      <c r="W6"/>
      <c r="X6"/>
      <c r="Y6"/>
      <c r="Z6"/>
      <c r="AA6"/>
      <c r="AB6"/>
      <c r="AC6"/>
      <c r="AD6"/>
    </row>
    <row r="7" spans="1:30" ht="13.5">
      <c r="A7"/>
      <c r="B7" s="39">
        <v>11</v>
      </c>
      <c r="C7" s="117">
        <v>3251</v>
      </c>
      <c r="D7" s="118">
        <v>249712</v>
      </c>
      <c r="E7" s="122">
        <v>233490</v>
      </c>
      <c r="H7" s="29">
        <f t="shared" si="0"/>
        <v>11</v>
      </c>
      <c r="I7" s="30">
        <f t="shared" si="1"/>
        <v>3251</v>
      </c>
      <c r="J7" s="31">
        <f t="shared" si="2"/>
        <v>249.712</v>
      </c>
      <c r="K7" s="32">
        <f t="shared" si="3"/>
        <v>233.49</v>
      </c>
      <c r="T7"/>
      <c r="U7"/>
      <c r="V7"/>
      <c r="W7"/>
      <c r="X7"/>
      <c r="Y7"/>
      <c r="Z7"/>
      <c r="AA7"/>
      <c r="AB7"/>
      <c r="AC7"/>
      <c r="AD7"/>
    </row>
    <row r="8" spans="1:30" ht="13.5">
      <c r="A8"/>
      <c r="B8" s="114">
        <v>12</v>
      </c>
      <c r="C8" s="119">
        <v>3291</v>
      </c>
      <c r="D8" s="120">
        <v>253352</v>
      </c>
      <c r="E8" s="121">
        <v>239300</v>
      </c>
      <c r="H8" s="29">
        <f t="shared" si="0"/>
        <v>12</v>
      </c>
      <c r="I8" s="30">
        <f t="shared" si="1"/>
        <v>3291</v>
      </c>
      <c r="J8" s="31">
        <f t="shared" si="2"/>
        <v>253.352</v>
      </c>
      <c r="K8" s="32">
        <f t="shared" si="3"/>
        <v>239.3</v>
      </c>
      <c r="T8"/>
      <c r="U8"/>
      <c r="V8"/>
      <c r="W8"/>
      <c r="X8"/>
      <c r="Y8"/>
      <c r="Z8"/>
      <c r="AA8"/>
      <c r="AB8"/>
      <c r="AC8"/>
      <c r="AD8"/>
    </row>
    <row r="9" spans="1:30" ht="13.5">
      <c r="A9" t="s">
        <v>61</v>
      </c>
      <c r="B9" s="129">
        <v>1</v>
      </c>
      <c r="C9" s="129">
        <v>3318</v>
      </c>
      <c r="D9" s="130">
        <v>255639</v>
      </c>
      <c r="E9" s="131">
        <v>242752</v>
      </c>
      <c r="H9" s="29">
        <f t="shared" si="0"/>
        <v>1</v>
      </c>
      <c r="I9" s="30">
        <f t="shared" si="1"/>
        <v>3318</v>
      </c>
      <c r="J9" s="31">
        <f t="shared" si="2"/>
        <v>255.639</v>
      </c>
      <c r="K9" s="32">
        <f t="shared" si="3"/>
        <v>242.752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29">
        <v>2</v>
      </c>
      <c r="C10" s="129">
        <v>3338</v>
      </c>
      <c r="D10" s="130">
        <v>257099</v>
      </c>
      <c r="E10" s="131">
        <v>247590</v>
      </c>
      <c r="G10"/>
      <c r="H10" s="29">
        <f t="shared" si="0"/>
        <v>2</v>
      </c>
      <c r="I10" s="30">
        <f t="shared" si="1"/>
        <v>3338</v>
      </c>
      <c r="J10" s="31">
        <f t="shared" si="2"/>
        <v>257.099</v>
      </c>
      <c r="K10" s="32">
        <f t="shared" si="3"/>
        <v>247.59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29">
        <v>3</v>
      </c>
      <c r="C11" s="129">
        <v>3364</v>
      </c>
      <c r="D11" s="130">
        <v>259877</v>
      </c>
      <c r="E11" s="131">
        <v>248021</v>
      </c>
      <c r="H11" s="29">
        <f t="shared" si="0"/>
        <v>3</v>
      </c>
      <c r="I11" s="30">
        <f t="shared" si="1"/>
        <v>3364</v>
      </c>
      <c r="J11" s="31">
        <f t="shared" si="2"/>
        <v>259.877</v>
      </c>
      <c r="K11" s="32">
        <f t="shared" si="3"/>
        <v>248.021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29">
        <v>4</v>
      </c>
      <c r="C12" s="129">
        <v>3390</v>
      </c>
      <c r="D12" s="130">
        <v>263623</v>
      </c>
      <c r="E12" s="131">
        <v>251029</v>
      </c>
      <c r="G12"/>
      <c r="H12" s="29">
        <f t="shared" si="0"/>
        <v>4</v>
      </c>
      <c r="I12" s="30">
        <f t="shared" si="1"/>
        <v>3390</v>
      </c>
      <c r="J12" s="31">
        <f t="shared" si="2"/>
        <v>263.623</v>
      </c>
      <c r="K12" s="32">
        <f t="shared" si="3"/>
        <v>251.029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/>
      <c r="B13" s="129">
        <v>5</v>
      </c>
      <c r="C13" s="129">
        <v>3417</v>
      </c>
      <c r="D13" s="130">
        <v>266637</v>
      </c>
      <c r="E13" s="131">
        <v>251594</v>
      </c>
      <c r="G13"/>
      <c r="H13" s="33">
        <f t="shared" si="0"/>
        <v>5</v>
      </c>
      <c r="I13" s="30">
        <f t="shared" si="1"/>
        <v>3417</v>
      </c>
      <c r="J13" s="31">
        <f t="shared" si="2"/>
        <v>266.637</v>
      </c>
      <c r="K13" s="32">
        <f t="shared" si="3"/>
        <v>251.594</v>
      </c>
      <c r="T13"/>
      <c r="U13"/>
      <c r="V13"/>
      <c r="W13"/>
      <c r="X13"/>
      <c r="Y13"/>
      <c r="Z13"/>
      <c r="AA13"/>
      <c r="AB13"/>
      <c r="AC13"/>
      <c r="AD13"/>
    </row>
    <row r="14" spans="1:11" ht="13.5">
      <c r="A14"/>
      <c r="B14" s="129">
        <v>6</v>
      </c>
      <c r="C14" s="129">
        <v>3434</v>
      </c>
      <c r="D14" s="130">
        <v>268353</v>
      </c>
      <c r="E14" s="131">
        <v>253860</v>
      </c>
      <c r="G14"/>
      <c r="H14" s="30">
        <f t="shared" si="0"/>
        <v>6</v>
      </c>
      <c r="I14" s="30">
        <f t="shared" si="1"/>
        <v>3434</v>
      </c>
      <c r="J14" s="31">
        <f t="shared" si="2"/>
        <v>268.353</v>
      </c>
      <c r="K14" s="32">
        <f t="shared" si="3"/>
        <v>253.86</v>
      </c>
    </row>
    <row r="15" spans="1:11" ht="13.5">
      <c r="A15"/>
      <c r="B15" s="129">
        <v>7</v>
      </c>
      <c r="C15" s="129">
        <v>3451</v>
      </c>
      <c r="D15" s="130">
        <v>270330</v>
      </c>
      <c r="E15" s="131">
        <v>256241</v>
      </c>
      <c r="G15"/>
      <c r="H15" s="30">
        <f t="shared" si="0"/>
        <v>7</v>
      </c>
      <c r="I15" s="30">
        <f t="shared" si="1"/>
        <v>3451</v>
      </c>
      <c r="J15" s="31">
        <f t="shared" si="2"/>
        <v>270.33</v>
      </c>
      <c r="K15" s="32">
        <f t="shared" si="3"/>
        <v>256.241</v>
      </c>
    </row>
    <row r="16" spans="1:11" ht="13.5">
      <c r="A16"/>
      <c r="B16" s="129">
        <v>8</v>
      </c>
      <c r="C16" s="129">
        <v>3459</v>
      </c>
      <c r="D16" s="130">
        <v>270901</v>
      </c>
      <c r="E16" s="131">
        <v>258525</v>
      </c>
      <c r="H16" s="30">
        <f t="shared" si="0"/>
        <v>8</v>
      </c>
      <c r="I16" s="30">
        <f t="shared" si="1"/>
        <v>3459</v>
      </c>
      <c r="J16" s="31">
        <f t="shared" si="2"/>
        <v>270.901</v>
      </c>
      <c r="K16" s="32">
        <f t="shared" si="3"/>
        <v>258.525</v>
      </c>
    </row>
    <row r="17" spans="2:11" ht="13.5">
      <c r="B17" s="123">
        <v>9</v>
      </c>
      <c r="C17" s="123">
        <v>3477</v>
      </c>
      <c r="D17" s="124">
        <v>272324</v>
      </c>
      <c r="E17" s="125">
        <v>258252</v>
      </c>
      <c r="H17" s="30">
        <f t="shared" si="0"/>
        <v>9</v>
      </c>
      <c r="I17" s="30">
        <f t="shared" si="1"/>
        <v>3477</v>
      </c>
      <c r="J17" s="31">
        <f t="shared" si="2"/>
        <v>272.324</v>
      </c>
      <c r="K17" s="32">
        <f t="shared" si="3"/>
        <v>258.252</v>
      </c>
    </row>
    <row r="18" spans="2:30" ht="13.5" customHeight="1">
      <c r="B18" s="123">
        <v>10</v>
      </c>
      <c r="C18" s="123">
        <v>3495</v>
      </c>
      <c r="D18" s="124">
        <v>274061</v>
      </c>
      <c r="E18" s="125">
        <v>258961</v>
      </c>
      <c r="H18" s="29">
        <f t="shared" si="0"/>
        <v>10</v>
      </c>
      <c r="I18" s="30">
        <f t="shared" si="1"/>
        <v>3495</v>
      </c>
      <c r="J18" s="31">
        <f t="shared" si="2"/>
        <v>274.061</v>
      </c>
      <c r="K18" s="32">
        <f t="shared" si="3"/>
        <v>258.961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62</v>
      </c>
    </row>
    <row r="26" spans="1:2" ht="13.5">
      <c r="A26"/>
      <c r="B26" s="4" t="s">
        <v>63</v>
      </c>
    </row>
    <row r="27" spans="1:14" ht="13.5">
      <c r="A27"/>
      <c r="N27" s="4" t="s">
        <v>62</v>
      </c>
    </row>
    <row r="28" ht="13.5">
      <c r="N28" s="4" t="s">
        <v>64</v>
      </c>
    </row>
    <row r="29" ht="13.5">
      <c r="N29" s="4" t="s">
        <v>65</v>
      </c>
    </row>
    <row r="31" ht="13.5">
      <c r="B31"/>
    </row>
    <row r="32" ht="13.5">
      <c r="B32"/>
    </row>
    <row r="33" ht="13.5">
      <c r="B33"/>
    </row>
    <row r="42" ht="13.5" customHeight="1"/>
    <row r="50" spans="1:9" ht="27">
      <c r="A50" s="101" t="s">
        <v>110</v>
      </c>
      <c r="B50" t="s">
        <v>66</v>
      </c>
      <c r="C50" s="102" t="s">
        <v>67</v>
      </c>
      <c r="D50" s="36" t="s">
        <v>68</v>
      </c>
      <c r="E50" s="36" t="s">
        <v>5</v>
      </c>
      <c r="F50" s="21" t="s">
        <v>69</v>
      </c>
      <c r="G50" s="20" t="s">
        <v>106</v>
      </c>
      <c r="I50"/>
    </row>
    <row r="51" spans="2:9" ht="13.5">
      <c r="B51" t="s">
        <v>8</v>
      </c>
      <c r="C51" s="103">
        <f>D51+E51</f>
        <v>24764</v>
      </c>
      <c r="D51" s="46">
        <v>23066</v>
      </c>
      <c r="E51" s="46">
        <v>1698</v>
      </c>
      <c r="F51" s="44">
        <f>C51/G51*100000</f>
        <v>2400.6545477106342</v>
      </c>
      <c r="G51" s="115">
        <v>1031552</v>
      </c>
      <c r="I51"/>
    </row>
    <row r="52" spans="2:9" ht="13.5">
      <c r="B52" t="s">
        <v>9</v>
      </c>
      <c r="C52" s="103">
        <f aca="true" t="shared" si="4" ref="C52:C67">D52+E52</f>
        <v>2856</v>
      </c>
      <c r="D52" s="46">
        <v>2225</v>
      </c>
      <c r="E52" s="46">
        <v>631</v>
      </c>
      <c r="F52" s="44">
        <f aca="true" t="shared" si="5" ref="F52:F97">C52/G52*100000</f>
        <v>994.7788045238751</v>
      </c>
      <c r="G52" s="115">
        <v>287099</v>
      </c>
      <c r="I52"/>
    </row>
    <row r="53" spans="2:7" ht="13.5">
      <c r="B53" t="s">
        <v>10</v>
      </c>
      <c r="C53" s="103">
        <f t="shared" si="4"/>
        <v>2672</v>
      </c>
      <c r="D53" s="46">
        <v>2303</v>
      </c>
      <c r="E53" s="46">
        <v>369</v>
      </c>
      <c r="F53" s="44">
        <f t="shared" si="5"/>
        <v>878.9820650815165</v>
      </c>
      <c r="G53" s="115">
        <v>303988</v>
      </c>
    </row>
    <row r="54" spans="2:7" ht="13.5">
      <c r="B54" t="s">
        <v>11</v>
      </c>
      <c r="C54" s="103">
        <f t="shared" si="4"/>
        <v>2589</v>
      </c>
      <c r="D54" s="46">
        <v>2108</v>
      </c>
      <c r="E54" s="46">
        <v>481</v>
      </c>
      <c r="F54" s="44">
        <f t="shared" si="5"/>
        <v>632.7659865674706</v>
      </c>
      <c r="G54" s="115">
        <v>409156</v>
      </c>
    </row>
    <row r="55" spans="2:7" ht="13.5">
      <c r="B55" t="s">
        <v>12</v>
      </c>
      <c r="C55" s="103">
        <f t="shared" si="4"/>
        <v>2387</v>
      </c>
      <c r="D55" s="46">
        <v>2272</v>
      </c>
      <c r="E55" s="46">
        <v>115</v>
      </c>
      <c r="F55" s="44">
        <f t="shared" si="5"/>
        <v>853.2191418481291</v>
      </c>
      <c r="G55" s="115">
        <v>279764</v>
      </c>
    </row>
    <row r="56" spans="2:7" ht="13.5">
      <c r="B56" t="s">
        <v>13</v>
      </c>
      <c r="C56" s="103">
        <f t="shared" si="4"/>
        <v>1708</v>
      </c>
      <c r="D56" s="46">
        <v>1469</v>
      </c>
      <c r="E56" s="46">
        <v>239</v>
      </c>
      <c r="F56" s="44">
        <f t="shared" si="5"/>
        <v>598.060156167933</v>
      </c>
      <c r="G56" s="115">
        <v>285590</v>
      </c>
    </row>
    <row r="57" spans="2:7" ht="13.5" customHeight="1">
      <c r="B57" t="s">
        <v>14</v>
      </c>
      <c r="C57" s="103">
        <f t="shared" si="4"/>
        <v>3443</v>
      </c>
      <c r="D57" s="46">
        <v>3209</v>
      </c>
      <c r="E57" s="46">
        <v>234</v>
      </c>
      <c r="F57" s="44">
        <f t="shared" si="5"/>
        <v>797.3654286620797</v>
      </c>
      <c r="G57" s="115">
        <v>431797</v>
      </c>
    </row>
    <row r="58" spans="2:7" ht="13.5">
      <c r="B58" t="s">
        <v>15</v>
      </c>
      <c r="C58" s="103">
        <f t="shared" si="4"/>
        <v>4923</v>
      </c>
      <c r="D58" s="46">
        <v>4597</v>
      </c>
      <c r="E58" s="46">
        <v>326</v>
      </c>
      <c r="F58" s="44">
        <f t="shared" si="5"/>
        <v>993.1550374929644</v>
      </c>
      <c r="G58" s="115">
        <v>495693</v>
      </c>
    </row>
    <row r="59" spans="2:7" ht="13.5">
      <c r="B59" t="s">
        <v>16</v>
      </c>
      <c r="C59" s="103">
        <f t="shared" si="4"/>
        <v>3560</v>
      </c>
      <c r="D59" s="46">
        <v>3410</v>
      </c>
      <c r="E59" s="46">
        <v>150</v>
      </c>
      <c r="F59" s="44">
        <f t="shared" si="5"/>
        <v>1033.3637150006095</v>
      </c>
      <c r="G59" s="115">
        <v>344506</v>
      </c>
    </row>
    <row r="60" spans="2:7" ht="13.5">
      <c r="B60" t="s">
        <v>17</v>
      </c>
      <c r="C60" s="103">
        <f t="shared" si="4"/>
        <v>3984</v>
      </c>
      <c r="D60" s="46">
        <v>3836</v>
      </c>
      <c r="E60" s="46">
        <v>148</v>
      </c>
      <c r="F60" s="44">
        <f t="shared" si="5"/>
        <v>1085.212616141448</v>
      </c>
      <c r="G60" s="115">
        <v>367117</v>
      </c>
    </row>
    <row r="61" spans="2:7" ht="13.5">
      <c r="B61" t="s">
        <v>18</v>
      </c>
      <c r="C61" s="103">
        <f t="shared" si="4"/>
        <v>9209</v>
      </c>
      <c r="D61" s="46">
        <v>9110</v>
      </c>
      <c r="E61" s="46">
        <v>99</v>
      </c>
      <c r="F61" s="44">
        <f t="shared" si="5"/>
        <v>1035.599942872758</v>
      </c>
      <c r="G61" s="115">
        <v>889243</v>
      </c>
    </row>
    <row r="62" spans="2:7" ht="13.5">
      <c r="B62" t="s">
        <v>19</v>
      </c>
      <c r="C62" s="103">
        <f t="shared" si="4"/>
        <v>8396</v>
      </c>
      <c r="D62" s="46">
        <v>8063</v>
      </c>
      <c r="E62" s="46">
        <v>333</v>
      </c>
      <c r="F62" s="44">
        <f t="shared" si="5"/>
        <v>1003.0859588275985</v>
      </c>
      <c r="G62" s="115">
        <v>837017</v>
      </c>
    </row>
    <row r="63" spans="2:7" ht="13.5">
      <c r="B63" t="s">
        <v>20</v>
      </c>
      <c r="C63" s="103">
        <f t="shared" si="4"/>
        <v>13467</v>
      </c>
      <c r="D63" s="46">
        <v>13218</v>
      </c>
      <c r="E63" s="46">
        <v>249</v>
      </c>
      <c r="F63" s="44">
        <f t="shared" si="5"/>
        <v>704.9102413245843</v>
      </c>
      <c r="G63" s="115">
        <v>1910456</v>
      </c>
    </row>
    <row r="64" spans="2:7" ht="13.5">
      <c r="B64" t="s">
        <v>21</v>
      </c>
      <c r="C64" s="103">
        <f t="shared" si="4"/>
        <v>8314</v>
      </c>
      <c r="D64" s="46">
        <v>8080</v>
      </c>
      <c r="E64" s="46">
        <v>234</v>
      </c>
      <c r="F64" s="44">
        <f t="shared" si="5"/>
        <v>710.8850750046173</v>
      </c>
      <c r="G64" s="115">
        <v>1169528</v>
      </c>
    </row>
    <row r="65" spans="2:7" ht="13.5">
      <c r="B65" t="s">
        <v>22</v>
      </c>
      <c r="C65" s="103">
        <f t="shared" si="4"/>
        <v>3601</v>
      </c>
      <c r="D65" s="46">
        <v>3548</v>
      </c>
      <c r="E65" s="46">
        <v>53</v>
      </c>
      <c r="F65" s="44">
        <f t="shared" si="5"/>
        <v>684.4550209841251</v>
      </c>
      <c r="G65" s="115">
        <v>526112</v>
      </c>
    </row>
    <row r="66" spans="2:7" ht="13.5">
      <c r="B66" t="s">
        <v>23</v>
      </c>
      <c r="C66" s="103">
        <f t="shared" si="4"/>
        <v>5166</v>
      </c>
      <c r="D66" s="46">
        <v>4868</v>
      </c>
      <c r="E66" s="46">
        <v>298</v>
      </c>
      <c r="F66" s="44">
        <f t="shared" si="5"/>
        <v>2219.7109992996266</v>
      </c>
      <c r="G66" s="115">
        <v>232733</v>
      </c>
    </row>
    <row r="67" spans="2:7" ht="13.5">
      <c r="B67" t="s">
        <v>24</v>
      </c>
      <c r="C67" s="103">
        <f t="shared" si="4"/>
        <v>4320</v>
      </c>
      <c r="D67" s="46">
        <v>4067</v>
      </c>
      <c r="E67" s="46">
        <v>253</v>
      </c>
      <c r="F67" s="44">
        <f t="shared" si="5"/>
        <v>1966.6220534811944</v>
      </c>
      <c r="G67" s="115">
        <v>219666</v>
      </c>
    </row>
    <row r="68" spans="2:7" ht="13.5">
      <c r="B68" t="s">
        <v>25</v>
      </c>
      <c r="C68" s="103">
        <f aca="true" t="shared" si="6" ref="C68:C83">D68+E68</f>
        <v>2466</v>
      </c>
      <c r="D68" s="46">
        <v>2195</v>
      </c>
      <c r="E68" s="46">
        <v>271</v>
      </c>
      <c r="F68" s="44">
        <f t="shared" si="5"/>
        <v>1454.961678929016</v>
      </c>
      <c r="G68" s="115">
        <v>169489</v>
      </c>
    </row>
    <row r="69" spans="2:7" ht="13.5">
      <c r="B69" t="s">
        <v>26</v>
      </c>
      <c r="C69" s="103">
        <f t="shared" si="6"/>
        <v>2046</v>
      </c>
      <c r="D69" s="46">
        <v>1892</v>
      </c>
      <c r="E69" s="46">
        <v>154</v>
      </c>
      <c r="F69" s="44">
        <f t="shared" si="5"/>
        <v>1178.7072243346008</v>
      </c>
      <c r="G69" s="115">
        <v>173580</v>
      </c>
    </row>
    <row r="70" spans="2:7" ht="13.5">
      <c r="B70" t="s">
        <v>27</v>
      </c>
      <c r="C70" s="103">
        <f t="shared" si="6"/>
        <v>3179</v>
      </c>
      <c r="D70" s="46">
        <v>2836</v>
      </c>
      <c r="E70" s="46">
        <v>343</v>
      </c>
      <c r="F70" s="44">
        <f t="shared" si="5"/>
        <v>669.0842658910144</v>
      </c>
      <c r="G70" s="115">
        <v>475127</v>
      </c>
    </row>
    <row r="71" spans="2:7" ht="13.5">
      <c r="B71" t="s">
        <v>28</v>
      </c>
      <c r="C71" s="103">
        <f t="shared" si="6"/>
        <v>2851</v>
      </c>
      <c r="D71" s="46">
        <v>2456</v>
      </c>
      <c r="E71" s="46">
        <v>395</v>
      </c>
      <c r="F71" s="44">
        <f t="shared" si="5"/>
        <v>744.0600467679973</v>
      </c>
      <c r="G71" s="115">
        <v>383168</v>
      </c>
    </row>
    <row r="72" spans="2:7" ht="13.5">
      <c r="B72" t="s">
        <v>29</v>
      </c>
      <c r="C72" s="103">
        <f t="shared" si="6"/>
        <v>7200</v>
      </c>
      <c r="D72" s="46">
        <v>7006</v>
      </c>
      <c r="E72" s="46">
        <v>194</v>
      </c>
      <c r="F72" s="44">
        <f t="shared" si="5"/>
        <v>1081.7730259895968</v>
      </c>
      <c r="G72" s="115">
        <v>665574</v>
      </c>
    </row>
    <row r="73" spans="2:7" ht="13.5">
      <c r="B73" t="s">
        <v>30</v>
      </c>
      <c r="C73" s="103">
        <f t="shared" si="6"/>
        <v>10908</v>
      </c>
      <c r="D73" s="46">
        <v>10366</v>
      </c>
      <c r="E73" s="46">
        <v>542</v>
      </c>
      <c r="F73" s="44">
        <f t="shared" si="5"/>
        <v>1069.4128131498169</v>
      </c>
      <c r="G73" s="115">
        <v>1019999</v>
      </c>
    </row>
    <row r="74" spans="2:7" ht="13.5">
      <c r="B74" t="s">
        <v>31</v>
      </c>
      <c r="C74" s="103">
        <f t="shared" si="6"/>
        <v>3918</v>
      </c>
      <c r="D74" s="46">
        <v>3545</v>
      </c>
      <c r="E74" s="46">
        <v>373</v>
      </c>
      <c r="F74" s="44">
        <f t="shared" si="5"/>
        <v>1116.369718400155</v>
      </c>
      <c r="G74" s="115">
        <v>350959</v>
      </c>
    </row>
    <row r="75" spans="2:7" ht="13.5">
      <c r="B75" t="s">
        <v>32</v>
      </c>
      <c r="C75" s="103">
        <f t="shared" si="6"/>
        <v>1405</v>
      </c>
      <c r="D75" s="46">
        <v>1375</v>
      </c>
      <c r="E75" s="46">
        <v>30</v>
      </c>
      <c r="F75" s="44">
        <f t="shared" si="5"/>
        <v>651.8148752969121</v>
      </c>
      <c r="G75" s="115">
        <v>215552</v>
      </c>
    </row>
    <row r="76" spans="2:7" ht="13.5">
      <c r="B76" t="s">
        <v>33</v>
      </c>
      <c r="C76" s="103">
        <f t="shared" si="6"/>
        <v>5159</v>
      </c>
      <c r="D76" s="46">
        <v>5057</v>
      </c>
      <c r="E76" s="46">
        <v>102</v>
      </c>
      <c r="F76" s="44">
        <f t="shared" si="5"/>
        <v>1123.297036838656</v>
      </c>
      <c r="G76" s="115">
        <v>459273</v>
      </c>
    </row>
    <row r="77" spans="2:7" ht="13.5">
      <c r="B77" t="s">
        <v>34</v>
      </c>
      <c r="C77" s="103">
        <f t="shared" si="6"/>
        <v>15446</v>
      </c>
      <c r="D77" s="46">
        <v>15252</v>
      </c>
      <c r="E77" s="46">
        <v>194</v>
      </c>
      <c r="F77" s="44">
        <f t="shared" si="5"/>
        <v>1174.4105327426053</v>
      </c>
      <c r="G77" s="115">
        <v>1315213</v>
      </c>
    </row>
    <row r="78" spans="2:7" ht="13.5">
      <c r="B78" t="s">
        <v>35</v>
      </c>
      <c r="C78" s="103">
        <f t="shared" si="6"/>
        <v>12503</v>
      </c>
      <c r="D78" s="46">
        <v>11759</v>
      </c>
      <c r="E78" s="46">
        <v>744</v>
      </c>
      <c r="F78" s="44">
        <f t="shared" si="5"/>
        <v>1330.1771370817598</v>
      </c>
      <c r="G78" s="115">
        <v>939950</v>
      </c>
    </row>
    <row r="79" spans="2:7" ht="13.5">
      <c r="B79" t="s">
        <v>36</v>
      </c>
      <c r="C79" s="103">
        <f t="shared" si="6"/>
        <v>2048</v>
      </c>
      <c r="D79" s="46">
        <v>2019</v>
      </c>
      <c r="E79" s="46">
        <v>29</v>
      </c>
      <c r="F79" s="44">
        <f t="shared" si="5"/>
        <v>855.3576798422934</v>
      </c>
      <c r="G79" s="115">
        <v>239432</v>
      </c>
    </row>
    <row r="80" spans="2:7" ht="13.5">
      <c r="B80" t="s">
        <v>37</v>
      </c>
      <c r="C80" s="103">
        <f t="shared" si="6"/>
        <v>2743</v>
      </c>
      <c r="D80" s="46">
        <v>2397</v>
      </c>
      <c r="E80" s="46">
        <v>346</v>
      </c>
      <c r="F80" s="44">
        <f t="shared" si="5"/>
        <v>1211.9846414195642</v>
      </c>
      <c r="G80" s="115">
        <v>226323</v>
      </c>
    </row>
    <row r="81" spans="2:7" ht="13.5">
      <c r="B81" t="s">
        <v>38</v>
      </c>
      <c r="C81" s="103">
        <f t="shared" si="6"/>
        <v>1704</v>
      </c>
      <c r="D81" s="46">
        <v>1468</v>
      </c>
      <c r="E81" s="46">
        <v>236</v>
      </c>
      <c r="F81" s="44">
        <f t="shared" si="5"/>
        <v>1262.3718366621229</v>
      </c>
      <c r="G81" s="115">
        <v>134984</v>
      </c>
    </row>
    <row r="82" spans="2:7" ht="13.5">
      <c r="B82" t="s">
        <v>39</v>
      </c>
      <c r="C82" s="103">
        <f t="shared" si="6"/>
        <v>2109</v>
      </c>
      <c r="D82" s="46">
        <v>1803</v>
      </c>
      <c r="E82" s="46">
        <v>306</v>
      </c>
      <c r="F82" s="44">
        <f t="shared" si="5"/>
        <v>1115.6900190973968</v>
      </c>
      <c r="G82" s="115">
        <v>189031</v>
      </c>
    </row>
    <row r="83" spans="2:7" ht="13.5">
      <c r="B83" t="s">
        <v>40</v>
      </c>
      <c r="C83" s="103">
        <f t="shared" si="6"/>
        <v>5284</v>
      </c>
      <c r="D83" s="46">
        <v>4670</v>
      </c>
      <c r="E83" s="46">
        <v>614</v>
      </c>
      <c r="F83" s="44">
        <f t="shared" si="5"/>
        <v>1342.2818791946308</v>
      </c>
      <c r="G83" s="115">
        <v>393658</v>
      </c>
    </row>
    <row r="84" spans="2:7" ht="13.5">
      <c r="B84" t="s">
        <v>41</v>
      </c>
      <c r="C84" s="103">
        <f aca="true" t="shared" si="7" ref="C84:C97">D84+E84</f>
        <v>10449</v>
      </c>
      <c r="D84" s="46">
        <v>9427</v>
      </c>
      <c r="E84" s="46">
        <v>1022</v>
      </c>
      <c r="F84" s="44">
        <f t="shared" si="5"/>
        <v>1965.8085890540074</v>
      </c>
      <c r="G84" s="115">
        <v>531537</v>
      </c>
    </row>
    <row r="85" spans="2:7" ht="13.5">
      <c r="B85" t="s">
        <v>42</v>
      </c>
      <c r="C85" s="103">
        <f t="shared" si="7"/>
        <v>9668</v>
      </c>
      <c r="D85" s="46">
        <v>9205</v>
      </c>
      <c r="E85" s="46">
        <v>463</v>
      </c>
      <c r="F85" s="44">
        <f t="shared" si="5"/>
        <v>2844.9016584470155</v>
      </c>
      <c r="G85" s="115">
        <v>339836</v>
      </c>
    </row>
    <row r="86" spans="2:7" ht="13.5">
      <c r="B86" t="s">
        <v>43</v>
      </c>
      <c r="C86" s="103">
        <f t="shared" si="7"/>
        <v>5240</v>
      </c>
      <c r="D86" s="46">
        <v>4579</v>
      </c>
      <c r="E86" s="46">
        <v>661</v>
      </c>
      <c r="F86" s="44">
        <f t="shared" si="5"/>
        <v>2900.8453417627616</v>
      </c>
      <c r="G86" s="115">
        <v>180637</v>
      </c>
    </row>
    <row r="87" spans="2:7" ht="13.5">
      <c r="B87" t="s">
        <v>44</v>
      </c>
      <c r="C87" s="103">
        <f t="shared" si="7"/>
        <v>3285</v>
      </c>
      <c r="D87" s="46">
        <v>2500</v>
      </c>
      <c r="E87" s="46">
        <v>785</v>
      </c>
      <c r="F87" s="44">
        <f t="shared" si="5"/>
        <v>1533.3127958103453</v>
      </c>
      <c r="G87" s="115">
        <v>214242</v>
      </c>
    </row>
    <row r="88" spans="2:7" ht="13.5">
      <c r="B88" t="s">
        <v>45</v>
      </c>
      <c r="C88" s="103">
        <f t="shared" si="7"/>
        <v>6541</v>
      </c>
      <c r="D88" s="46">
        <v>5351</v>
      </c>
      <c r="E88" s="46">
        <v>1190</v>
      </c>
      <c r="F88" s="44">
        <f t="shared" si="5"/>
        <v>2043.5643811820867</v>
      </c>
      <c r="G88" s="115">
        <v>320078</v>
      </c>
    </row>
    <row r="89" spans="2:7" ht="13.5">
      <c r="B89" t="s">
        <v>46</v>
      </c>
      <c r="C89" s="103">
        <f t="shared" si="7"/>
        <v>7593</v>
      </c>
      <c r="D89" s="46">
        <v>7506</v>
      </c>
      <c r="E89" s="46">
        <v>87</v>
      </c>
      <c r="F89" s="44">
        <f t="shared" si="5"/>
        <v>3960.2772663499</v>
      </c>
      <c r="G89" s="115">
        <v>191729</v>
      </c>
    </row>
    <row r="90" spans="2:7" ht="13.5">
      <c r="B90" t="s">
        <v>47</v>
      </c>
      <c r="C90" s="103">
        <f t="shared" si="7"/>
        <v>22448</v>
      </c>
      <c r="D90" s="46">
        <v>20527</v>
      </c>
      <c r="E90" s="46">
        <v>1921</v>
      </c>
      <c r="F90" s="44">
        <f t="shared" si="5"/>
        <v>2579.3700950257958</v>
      </c>
      <c r="G90" s="115">
        <v>870290</v>
      </c>
    </row>
    <row r="91" spans="2:7" ht="13.5">
      <c r="B91" t="s">
        <v>48</v>
      </c>
      <c r="C91" s="103">
        <f t="shared" si="7"/>
        <v>4013</v>
      </c>
      <c r="D91" s="46">
        <v>3347</v>
      </c>
      <c r="E91" s="46">
        <v>666</v>
      </c>
      <c r="F91" s="44">
        <f t="shared" si="5"/>
        <v>2240.247415313847</v>
      </c>
      <c r="G91" s="115">
        <v>179132</v>
      </c>
    </row>
    <row r="92" spans="2:7" ht="13.5">
      <c r="B92" t="s">
        <v>49</v>
      </c>
      <c r="C92" s="103">
        <f t="shared" si="7"/>
        <v>7453</v>
      </c>
      <c r="D92" s="46">
        <v>6442</v>
      </c>
      <c r="E92" s="46">
        <v>1011</v>
      </c>
      <c r="F92" s="44">
        <f t="shared" si="5"/>
        <v>2359.5075204751306</v>
      </c>
      <c r="G92" s="115">
        <v>315871</v>
      </c>
    </row>
    <row r="93" spans="2:7" ht="13.5">
      <c r="B93" t="s">
        <v>50</v>
      </c>
      <c r="C93" s="103">
        <f t="shared" si="7"/>
        <v>11621</v>
      </c>
      <c r="D93" s="46">
        <v>10026</v>
      </c>
      <c r="E93" s="46">
        <v>1595</v>
      </c>
      <c r="F93" s="44">
        <f t="shared" si="5"/>
        <v>2934.4477551638806</v>
      </c>
      <c r="G93" s="115">
        <v>396020</v>
      </c>
    </row>
    <row r="94" spans="2:7" ht="13.5">
      <c r="B94" t="s">
        <v>51</v>
      </c>
      <c r="C94" s="103">
        <f t="shared" si="7"/>
        <v>3436</v>
      </c>
      <c r="D94" s="46">
        <v>2850</v>
      </c>
      <c r="E94" s="46">
        <v>586</v>
      </c>
      <c r="F94" s="44">
        <f t="shared" si="5"/>
        <v>1292.2102587053075</v>
      </c>
      <c r="G94" s="115">
        <v>265901</v>
      </c>
    </row>
    <row r="95" spans="2:7" ht="13.5">
      <c r="B95" t="s">
        <v>52</v>
      </c>
      <c r="C95" s="103">
        <f t="shared" si="7"/>
        <v>4206</v>
      </c>
      <c r="D95" s="46">
        <v>3323</v>
      </c>
      <c r="E95" s="46">
        <v>883</v>
      </c>
      <c r="F95" s="44">
        <f t="shared" si="5"/>
        <v>1739.7850707744235</v>
      </c>
      <c r="G95" s="115">
        <v>241754</v>
      </c>
    </row>
    <row r="96" spans="2:7" ht="13.5">
      <c r="B96" t="s">
        <v>53</v>
      </c>
      <c r="C96" s="103">
        <f t="shared" si="7"/>
        <v>11174</v>
      </c>
      <c r="D96" s="46">
        <v>9403</v>
      </c>
      <c r="E96" s="46">
        <v>1771</v>
      </c>
      <c r="F96" s="44">
        <f t="shared" si="5"/>
        <v>2771.0613308732536</v>
      </c>
      <c r="G96" s="115">
        <v>403239</v>
      </c>
    </row>
    <row r="97" spans="2:7" ht="13.5">
      <c r="B97" t="s">
        <v>54</v>
      </c>
      <c r="C97" s="103">
        <f t="shared" si="7"/>
        <v>4339</v>
      </c>
      <c r="D97" s="46">
        <v>4030</v>
      </c>
      <c r="E97" s="46">
        <v>309</v>
      </c>
      <c r="F97" s="44">
        <f t="shared" si="5"/>
        <v>2376.791906089605</v>
      </c>
      <c r="G97" s="115">
        <v>182557</v>
      </c>
    </row>
    <row r="98" spans="2:7" ht="13.5">
      <c r="B98" t="s">
        <v>7</v>
      </c>
      <c r="C98">
        <f>SUM(C51:C97)</f>
        <v>297794</v>
      </c>
      <c r="D98">
        <f>SUM(D51:D97)</f>
        <v>274061</v>
      </c>
      <c r="E98">
        <f>SUM(E51:E97)</f>
        <v>23733</v>
      </c>
      <c r="F98" s="45">
        <f>SUM(F51:F97)/47</f>
        <v>1479.0789912267378</v>
      </c>
      <c r="G98" s="116">
        <f>SUM(G51:G97)</f>
        <v>22005152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M1" sqref="M1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8" t="s">
        <v>0</v>
      </c>
      <c r="I2" s="89" t="s">
        <v>1</v>
      </c>
      <c r="J2" s="90"/>
      <c r="K2" s="91"/>
      <c r="L2" s="99" t="s">
        <v>2</v>
      </c>
    </row>
    <row r="3" spans="8:12" ht="18" customHeight="1">
      <c r="H3" s="87"/>
      <c r="I3" s="87" t="s">
        <v>3</v>
      </c>
      <c r="J3" s="104" t="s">
        <v>4</v>
      </c>
      <c r="K3" s="106" t="s">
        <v>5</v>
      </c>
      <c r="L3" s="100" t="s">
        <v>6</v>
      </c>
    </row>
    <row r="4" spans="8:12" ht="18" customHeight="1">
      <c r="H4" s="15" t="s">
        <v>7</v>
      </c>
      <c r="I4" s="92">
        <f>SUM(I5:I51)</f>
        <v>297794</v>
      </c>
      <c r="J4" s="105">
        <f>SUM(J5:J51)</f>
        <v>274061</v>
      </c>
      <c r="K4" s="107">
        <f>SUM(K5:K51)</f>
        <v>23733</v>
      </c>
      <c r="L4" s="93">
        <f>SUM(L5:L51)/47</f>
        <v>1479.0789912267378</v>
      </c>
    </row>
    <row r="5" spans="8:12" ht="18" customHeight="1">
      <c r="H5" s="16" t="s">
        <v>8</v>
      </c>
      <c r="I5" s="94">
        <f>データ!C51</f>
        <v>24764</v>
      </c>
      <c r="J5" s="109">
        <f>データ!D51</f>
        <v>23066</v>
      </c>
      <c r="K5" s="108">
        <f>データ!E51</f>
        <v>1698</v>
      </c>
      <c r="L5" s="95">
        <f>データ!F51</f>
        <v>2400.6545477106342</v>
      </c>
    </row>
    <row r="6" spans="8:12" ht="18" customHeight="1">
      <c r="H6" s="17" t="s">
        <v>9</v>
      </c>
      <c r="I6" s="94">
        <f>データ!C52</f>
        <v>2856</v>
      </c>
      <c r="J6" s="109">
        <f>データ!D52</f>
        <v>2225</v>
      </c>
      <c r="K6" s="108">
        <f>データ!E52</f>
        <v>631</v>
      </c>
      <c r="L6" s="96">
        <f>データ!F52</f>
        <v>994.7788045238751</v>
      </c>
    </row>
    <row r="7" spans="8:12" ht="18" customHeight="1">
      <c r="H7" s="17" t="s">
        <v>10</v>
      </c>
      <c r="I7" s="94">
        <f>データ!C53</f>
        <v>2672</v>
      </c>
      <c r="J7" s="109">
        <f>データ!D53</f>
        <v>2303</v>
      </c>
      <c r="K7" s="108">
        <f>データ!E53</f>
        <v>369</v>
      </c>
      <c r="L7" s="96">
        <f>データ!F53</f>
        <v>878.9820650815165</v>
      </c>
    </row>
    <row r="8" spans="8:12" ht="18" customHeight="1">
      <c r="H8" s="17" t="s">
        <v>11</v>
      </c>
      <c r="I8" s="94">
        <f>データ!C54</f>
        <v>2589</v>
      </c>
      <c r="J8" s="109">
        <f>データ!D54</f>
        <v>2108</v>
      </c>
      <c r="K8" s="108">
        <f>データ!E54</f>
        <v>481</v>
      </c>
      <c r="L8" s="96">
        <f>データ!F54</f>
        <v>632.7659865674706</v>
      </c>
    </row>
    <row r="9" spans="8:12" ht="18" customHeight="1">
      <c r="H9" s="17" t="s">
        <v>12</v>
      </c>
      <c r="I9" s="94">
        <f>データ!C55</f>
        <v>2387</v>
      </c>
      <c r="J9" s="109">
        <f>データ!D55</f>
        <v>2272</v>
      </c>
      <c r="K9" s="108">
        <f>データ!E55</f>
        <v>115</v>
      </c>
      <c r="L9" s="96">
        <f>データ!F55</f>
        <v>853.2191418481291</v>
      </c>
    </row>
    <row r="10" spans="8:12" ht="18" customHeight="1">
      <c r="H10" s="17" t="s">
        <v>13</v>
      </c>
      <c r="I10" s="94">
        <f>データ!C56</f>
        <v>1708</v>
      </c>
      <c r="J10" s="109">
        <f>データ!D56</f>
        <v>1469</v>
      </c>
      <c r="K10" s="108">
        <f>データ!E56</f>
        <v>239</v>
      </c>
      <c r="L10" s="96">
        <f>データ!F56</f>
        <v>598.060156167933</v>
      </c>
    </row>
    <row r="11" spans="8:12" ht="18" customHeight="1">
      <c r="H11" s="17" t="s">
        <v>14</v>
      </c>
      <c r="I11" s="94">
        <f>データ!C57</f>
        <v>3443</v>
      </c>
      <c r="J11" s="109">
        <f>データ!D57</f>
        <v>3209</v>
      </c>
      <c r="K11" s="108">
        <f>データ!E57</f>
        <v>234</v>
      </c>
      <c r="L11" s="96">
        <f>データ!F57</f>
        <v>797.3654286620797</v>
      </c>
    </row>
    <row r="12" spans="8:12" ht="18" customHeight="1">
      <c r="H12" s="17" t="s">
        <v>15</v>
      </c>
      <c r="I12" s="94">
        <f>データ!C58</f>
        <v>4923</v>
      </c>
      <c r="J12" s="109">
        <f>データ!D58</f>
        <v>4597</v>
      </c>
      <c r="K12" s="108">
        <f>データ!E58</f>
        <v>326</v>
      </c>
      <c r="L12" s="96">
        <f>データ!F58</f>
        <v>993.1550374929644</v>
      </c>
    </row>
    <row r="13" spans="8:12" ht="18" customHeight="1">
      <c r="H13" s="17" t="s">
        <v>16</v>
      </c>
      <c r="I13" s="94">
        <f>データ!C59</f>
        <v>3560</v>
      </c>
      <c r="J13" s="109">
        <f>データ!D59</f>
        <v>3410</v>
      </c>
      <c r="K13" s="108">
        <f>データ!E59</f>
        <v>150</v>
      </c>
      <c r="L13" s="96">
        <f>データ!F59</f>
        <v>1033.3637150006095</v>
      </c>
    </row>
    <row r="14" spans="8:12" ht="18" customHeight="1">
      <c r="H14" s="17" t="s">
        <v>17</v>
      </c>
      <c r="I14" s="94">
        <f>データ!C60</f>
        <v>3984</v>
      </c>
      <c r="J14" s="109">
        <f>データ!D60</f>
        <v>3836</v>
      </c>
      <c r="K14" s="108">
        <f>データ!E60</f>
        <v>148</v>
      </c>
      <c r="L14" s="96">
        <f>データ!F60</f>
        <v>1085.212616141448</v>
      </c>
    </row>
    <row r="15" spans="8:12" ht="18" customHeight="1">
      <c r="H15" s="17" t="s">
        <v>18</v>
      </c>
      <c r="I15" s="94">
        <f>データ!C61</f>
        <v>9209</v>
      </c>
      <c r="J15" s="109">
        <f>データ!D61</f>
        <v>9110</v>
      </c>
      <c r="K15" s="108">
        <f>データ!E61</f>
        <v>99</v>
      </c>
      <c r="L15" s="96">
        <f>データ!F61</f>
        <v>1035.599942872758</v>
      </c>
    </row>
    <row r="16" spans="8:12" ht="18" customHeight="1">
      <c r="H16" s="17" t="s">
        <v>19</v>
      </c>
      <c r="I16" s="94">
        <f>データ!C62</f>
        <v>8396</v>
      </c>
      <c r="J16" s="109">
        <f>データ!D62</f>
        <v>8063</v>
      </c>
      <c r="K16" s="111">
        <f>データ!E62</f>
        <v>333</v>
      </c>
      <c r="L16" s="96">
        <f>データ!F62</f>
        <v>1003.0859588275985</v>
      </c>
    </row>
    <row r="17" spans="8:12" ht="18" customHeight="1">
      <c r="H17" s="17" t="s">
        <v>20</v>
      </c>
      <c r="I17" s="94">
        <f>データ!C63</f>
        <v>13467</v>
      </c>
      <c r="J17" s="109">
        <f>データ!D63</f>
        <v>13218</v>
      </c>
      <c r="K17" s="108">
        <f>データ!E63</f>
        <v>249</v>
      </c>
      <c r="L17" s="96">
        <f>データ!F63</f>
        <v>704.9102413245843</v>
      </c>
    </row>
    <row r="18" spans="8:12" ht="18" customHeight="1">
      <c r="H18" s="17" t="s">
        <v>21</v>
      </c>
      <c r="I18" s="94">
        <f>データ!C64</f>
        <v>8314</v>
      </c>
      <c r="J18" s="109">
        <f>データ!D64</f>
        <v>8080</v>
      </c>
      <c r="K18" s="108">
        <f>データ!E64</f>
        <v>234</v>
      </c>
      <c r="L18" s="96">
        <f>データ!F64</f>
        <v>710.8850750046173</v>
      </c>
    </row>
    <row r="19" spans="8:12" ht="18" customHeight="1">
      <c r="H19" s="17" t="s">
        <v>22</v>
      </c>
      <c r="I19" s="94">
        <f>データ!C65</f>
        <v>3601</v>
      </c>
      <c r="J19" s="109">
        <f>データ!D65</f>
        <v>3548</v>
      </c>
      <c r="K19" s="111">
        <f>データ!E65</f>
        <v>53</v>
      </c>
      <c r="L19" s="96">
        <f>データ!F65</f>
        <v>684.4550209841251</v>
      </c>
    </row>
    <row r="20" spans="8:12" ht="18" customHeight="1">
      <c r="H20" s="17" t="s">
        <v>23</v>
      </c>
      <c r="I20" s="94">
        <f>データ!C66</f>
        <v>5166</v>
      </c>
      <c r="J20" s="109">
        <f>データ!D66</f>
        <v>4868</v>
      </c>
      <c r="K20" s="108">
        <f>データ!E66</f>
        <v>298</v>
      </c>
      <c r="L20" s="96">
        <f>データ!F66</f>
        <v>2219.7109992996266</v>
      </c>
    </row>
    <row r="21" spans="8:12" ht="18" customHeight="1">
      <c r="H21" s="17" t="s">
        <v>24</v>
      </c>
      <c r="I21" s="94">
        <f>データ!C67</f>
        <v>4320</v>
      </c>
      <c r="J21" s="109">
        <f>データ!D67</f>
        <v>4067</v>
      </c>
      <c r="K21" s="108">
        <f>データ!E67</f>
        <v>253</v>
      </c>
      <c r="L21" s="96">
        <f>データ!F67</f>
        <v>1966.6220534811944</v>
      </c>
    </row>
    <row r="22" spans="8:12" ht="18" customHeight="1">
      <c r="H22" s="17" t="s">
        <v>25</v>
      </c>
      <c r="I22" s="94">
        <f>データ!C68</f>
        <v>2466</v>
      </c>
      <c r="J22" s="109">
        <f>データ!D68</f>
        <v>2195</v>
      </c>
      <c r="K22" s="108">
        <f>データ!E68</f>
        <v>271</v>
      </c>
      <c r="L22" s="96">
        <f>データ!F68</f>
        <v>1454.961678929016</v>
      </c>
    </row>
    <row r="23" spans="8:12" ht="18" customHeight="1">
      <c r="H23" s="17" t="s">
        <v>26</v>
      </c>
      <c r="I23" s="94">
        <f>データ!C69</f>
        <v>2046</v>
      </c>
      <c r="J23" s="109">
        <f>データ!D69</f>
        <v>1892</v>
      </c>
      <c r="K23" s="108">
        <f>データ!E69</f>
        <v>154</v>
      </c>
      <c r="L23" s="96">
        <f>データ!F69</f>
        <v>1178.7072243346008</v>
      </c>
    </row>
    <row r="24" spans="8:12" ht="18" customHeight="1">
      <c r="H24" s="17" t="s">
        <v>27</v>
      </c>
      <c r="I24" s="94">
        <f>データ!C70</f>
        <v>3179</v>
      </c>
      <c r="J24" s="109">
        <f>データ!D70</f>
        <v>2836</v>
      </c>
      <c r="K24" s="108">
        <f>データ!E70</f>
        <v>343</v>
      </c>
      <c r="L24" s="96">
        <f>データ!F70</f>
        <v>669.0842658910144</v>
      </c>
    </row>
    <row r="25" spans="8:12" ht="18" customHeight="1">
      <c r="H25" s="17" t="s">
        <v>28</v>
      </c>
      <c r="I25" s="94">
        <f>データ!C71</f>
        <v>2851</v>
      </c>
      <c r="J25" s="109">
        <f>データ!D71</f>
        <v>2456</v>
      </c>
      <c r="K25" s="108">
        <f>データ!E71</f>
        <v>395</v>
      </c>
      <c r="L25" s="96">
        <f>データ!F71</f>
        <v>744.0600467679973</v>
      </c>
    </row>
    <row r="26" spans="8:12" ht="18" customHeight="1">
      <c r="H26" s="17" t="s">
        <v>29</v>
      </c>
      <c r="I26" s="94">
        <f>データ!C72</f>
        <v>7200</v>
      </c>
      <c r="J26" s="109">
        <f>データ!D72</f>
        <v>7006</v>
      </c>
      <c r="K26" s="108">
        <f>データ!E72</f>
        <v>194</v>
      </c>
      <c r="L26" s="96">
        <f>データ!F72</f>
        <v>1081.7730259895968</v>
      </c>
    </row>
    <row r="27" spans="8:12" ht="18" customHeight="1">
      <c r="H27" s="17" t="s">
        <v>30</v>
      </c>
      <c r="I27" s="94">
        <f>データ!C73</f>
        <v>10908</v>
      </c>
      <c r="J27" s="109">
        <f>データ!D73</f>
        <v>10366</v>
      </c>
      <c r="K27" s="108">
        <f>データ!E73</f>
        <v>542</v>
      </c>
      <c r="L27" s="96">
        <f>データ!F73</f>
        <v>1069.4128131498169</v>
      </c>
    </row>
    <row r="28" spans="8:12" ht="18" customHeight="1">
      <c r="H28" s="17" t="s">
        <v>31</v>
      </c>
      <c r="I28" s="94">
        <f>データ!C74</f>
        <v>3918</v>
      </c>
      <c r="J28" s="109">
        <f>データ!D74</f>
        <v>3545</v>
      </c>
      <c r="K28" s="108">
        <f>データ!E74</f>
        <v>373</v>
      </c>
      <c r="L28" s="96">
        <f>データ!F74</f>
        <v>1116.369718400155</v>
      </c>
    </row>
    <row r="29" spans="8:12" ht="18" customHeight="1">
      <c r="H29" s="17" t="s">
        <v>32</v>
      </c>
      <c r="I29" s="94">
        <f>データ!C75</f>
        <v>1405</v>
      </c>
      <c r="J29" s="109">
        <f>データ!D75</f>
        <v>1375</v>
      </c>
      <c r="K29" s="111">
        <f>データ!E75</f>
        <v>30</v>
      </c>
      <c r="L29" s="96">
        <f>データ!F75</f>
        <v>651.8148752969121</v>
      </c>
    </row>
    <row r="30" spans="8:12" ht="18" customHeight="1">
      <c r="H30" s="17" t="s">
        <v>33</v>
      </c>
      <c r="I30" s="94">
        <f>データ!C76</f>
        <v>5159</v>
      </c>
      <c r="J30" s="109">
        <f>データ!D76</f>
        <v>5057</v>
      </c>
      <c r="K30" s="108">
        <f>データ!E76</f>
        <v>102</v>
      </c>
      <c r="L30" s="96">
        <f>データ!F76</f>
        <v>1123.297036838656</v>
      </c>
    </row>
    <row r="31" spans="8:12" ht="18" customHeight="1">
      <c r="H31" s="17" t="s">
        <v>34</v>
      </c>
      <c r="I31" s="94">
        <f>データ!C77</f>
        <v>15446</v>
      </c>
      <c r="J31" s="109">
        <f>データ!D77</f>
        <v>15252</v>
      </c>
      <c r="K31" s="111">
        <f>データ!E77</f>
        <v>194</v>
      </c>
      <c r="L31" s="96">
        <f>データ!F77</f>
        <v>1174.4105327426053</v>
      </c>
    </row>
    <row r="32" spans="8:12" ht="18" customHeight="1">
      <c r="H32" s="17" t="s">
        <v>35</v>
      </c>
      <c r="I32" s="94">
        <f>データ!C78</f>
        <v>12503</v>
      </c>
      <c r="J32" s="109">
        <f>データ!D78</f>
        <v>11759</v>
      </c>
      <c r="K32" s="108">
        <f>データ!E78</f>
        <v>744</v>
      </c>
      <c r="L32" s="96">
        <f>データ!F78</f>
        <v>1330.1771370817598</v>
      </c>
    </row>
    <row r="33" spans="8:12" ht="18" customHeight="1">
      <c r="H33" s="17" t="s">
        <v>36</v>
      </c>
      <c r="I33" s="94">
        <f>データ!C79</f>
        <v>2048</v>
      </c>
      <c r="J33" s="109">
        <f>データ!D79</f>
        <v>2019</v>
      </c>
      <c r="K33" s="111">
        <f>データ!E79</f>
        <v>29</v>
      </c>
      <c r="L33" s="96">
        <f>データ!F79</f>
        <v>855.3576798422934</v>
      </c>
    </row>
    <row r="34" spans="8:12" ht="18" customHeight="1">
      <c r="H34" s="17" t="s">
        <v>37</v>
      </c>
      <c r="I34" s="94">
        <f>データ!C80</f>
        <v>2743</v>
      </c>
      <c r="J34" s="109">
        <f>データ!D80</f>
        <v>2397</v>
      </c>
      <c r="K34" s="108">
        <f>データ!E80</f>
        <v>346</v>
      </c>
      <c r="L34" s="96">
        <f>データ!F80</f>
        <v>1211.9846414195642</v>
      </c>
    </row>
    <row r="35" spans="8:12" ht="18" customHeight="1">
      <c r="H35" s="17" t="s">
        <v>38</v>
      </c>
      <c r="I35" s="94">
        <f>データ!C81</f>
        <v>1704</v>
      </c>
      <c r="J35" s="109">
        <f>データ!D81</f>
        <v>1468</v>
      </c>
      <c r="K35" s="108">
        <f>データ!E81</f>
        <v>236</v>
      </c>
      <c r="L35" s="96">
        <f>データ!F81</f>
        <v>1262.3718366621229</v>
      </c>
    </row>
    <row r="36" spans="8:12" ht="18" customHeight="1">
      <c r="H36" s="17" t="s">
        <v>39</v>
      </c>
      <c r="I36" s="94">
        <f>データ!C82</f>
        <v>2109</v>
      </c>
      <c r="J36" s="109">
        <f>データ!D82</f>
        <v>1803</v>
      </c>
      <c r="K36" s="108">
        <f>データ!E82</f>
        <v>306</v>
      </c>
      <c r="L36" s="96">
        <f>データ!F82</f>
        <v>1115.6900190973968</v>
      </c>
    </row>
    <row r="37" spans="8:12" ht="18" customHeight="1">
      <c r="H37" s="17" t="s">
        <v>40</v>
      </c>
      <c r="I37" s="94">
        <f>データ!C83</f>
        <v>5284</v>
      </c>
      <c r="J37" s="109">
        <f>データ!D83</f>
        <v>4670</v>
      </c>
      <c r="K37" s="108">
        <f>データ!E83</f>
        <v>614</v>
      </c>
      <c r="L37" s="96">
        <f>データ!F83</f>
        <v>1342.2818791946308</v>
      </c>
    </row>
    <row r="38" spans="8:12" ht="18" customHeight="1">
      <c r="H38" s="17" t="s">
        <v>41</v>
      </c>
      <c r="I38" s="94">
        <f>データ!C84</f>
        <v>10449</v>
      </c>
      <c r="J38" s="109">
        <f>データ!D84</f>
        <v>9427</v>
      </c>
      <c r="K38" s="108">
        <f>データ!E84</f>
        <v>1022</v>
      </c>
      <c r="L38" s="96">
        <f>データ!F84</f>
        <v>1965.8085890540074</v>
      </c>
    </row>
    <row r="39" spans="8:12" ht="18" customHeight="1">
      <c r="H39" s="17" t="s">
        <v>42</v>
      </c>
      <c r="I39" s="94">
        <f>データ!C85</f>
        <v>9668</v>
      </c>
      <c r="J39" s="109">
        <f>データ!D85</f>
        <v>9205</v>
      </c>
      <c r="K39" s="108">
        <f>データ!E85</f>
        <v>463</v>
      </c>
      <c r="L39" s="96">
        <f>データ!F85</f>
        <v>2844.9016584470155</v>
      </c>
    </row>
    <row r="40" spans="8:12" ht="18" customHeight="1">
      <c r="H40" s="17" t="s">
        <v>43</v>
      </c>
      <c r="I40" s="94">
        <f>データ!C86</f>
        <v>5240</v>
      </c>
      <c r="J40" s="109">
        <f>データ!D86</f>
        <v>4579</v>
      </c>
      <c r="K40" s="108">
        <f>データ!E86</f>
        <v>661</v>
      </c>
      <c r="L40" s="96">
        <f>データ!F86</f>
        <v>2900.8453417627616</v>
      </c>
    </row>
    <row r="41" spans="8:12" ht="18" customHeight="1">
      <c r="H41" s="17" t="s">
        <v>44</v>
      </c>
      <c r="I41" s="94">
        <f>データ!C87</f>
        <v>3285</v>
      </c>
      <c r="J41" s="109">
        <f>データ!D87</f>
        <v>2500</v>
      </c>
      <c r="K41" s="108">
        <f>データ!E87</f>
        <v>785</v>
      </c>
      <c r="L41" s="96">
        <f>データ!F87</f>
        <v>1533.3127958103453</v>
      </c>
    </row>
    <row r="42" spans="8:12" ht="18" customHeight="1">
      <c r="H42" s="17" t="s">
        <v>45</v>
      </c>
      <c r="I42" s="94">
        <f>データ!C88</f>
        <v>6541</v>
      </c>
      <c r="J42" s="109">
        <f>データ!D88</f>
        <v>5351</v>
      </c>
      <c r="K42" s="108">
        <f>データ!E88</f>
        <v>1190</v>
      </c>
      <c r="L42" s="96">
        <f>データ!F88</f>
        <v>2043.5643811820867</v>
      </c>
    </row>
    <row r="43" spans="8:12" ht="18" customHeight="1">
      <c r="H43" s="17" t="s">
        <v>46</v>
      </c>
      <c r="I43" s="94">
        <f>データ!C89</f>
        <v>7593</v>
      </c>
      <c r="J43" s="109">
        <f>データ!D89</f>
        <v>7506</v>
      </c>
      <c r="K43" s="108">
        <f>データ!E89</f>
        <v>87</v>
      </c>
      <c r="L43" s="96">
        <f>データ!F89</f>
        <v>3960.2772663499</v>
      </c>
    </row>
    <row r="44" spans="8:12" ht="18" customHeight="1">
      <c r="H44" s="17" t="s">
        <v>47</v>
      </c>
      <c r="I44" s="94">
        <f>データ!C90</f>
        <v>22448</v>
      </c>
      <c r="J44" s="109">
        <f>データ!D90</f>
        <v>20527</v>
      </c>
      <c r="K44" s="108">
        <f>データ!E90</f>
        <v>1921</v>
      </c>
      <c r="L44" s="96">
        <f>データ!F90</f>
        <v>2579.3700950257958</v>
      </c>
    </row>
    <row r="45" spans="8:12" ht="18" customHeight="1">
      <c r="H45" s="17" t="s">
        <v>48</v>
      </c>
      <c r="I45" s="94">
        <f>データ!C91</f>
        <v>4013</v>
      </c>
      <c r="J45" s="109">
        <f>データ!D91</f>
        <v>3347</v>
      </c>
      <c r="K45" s="108">
        <f>データ!E91</f>
        <v>666</v>
      </c>
      <c r="L45" s="96">
        <f>データ!F91</f>
        <v>2240.247415313847</v>
      </c>
    </row>
    <row r="46" spans="8:12" ht="18" customHeight="1">
      <c r="H46" s="17" t="s">
        <v>49</v>
      </c>
      <c r="I46" s="94">
        <f>データ!C92</f>
        <v>7453</v>
      </c>
      <c r="J46" s="109">
        <f>データ!D92</f>
        <v>6442</v>
      </c>
      <c r="K46" s="108">
        <f>データ!E92</f>
        <v>1011</v>
      </c>
      <c r="L46" s="96">
        <f>データ!F92</f>
        <v>2359.5075204751306</v>
      </c>
    </row>
    <row r="47" spans="8:12" ht="18" customHeight="1">
      <c r="H47" s="17" t="s">
        <v>50</v>
      </c>
      <c r="I47" s="94">
        <f>データ!C93</f>
        <v>11621</v>
      </c>
      <c r="J47" s="109">
        <f>データ!D93</f>
        <v>10026</v>
      </c>
      <c r="K47" s="108">
        <f>データ!E93</f>
        <v>1595</v>
      </c>
      <c r="L47" s="96">
        <f>データ!F93</f>
        <v>2934.4477551638806</v>
      </c>
    </row>
    <row r="48" spans="8:12" ht="18" customHeight="1">
      <c r="H48" s="17" t="s">
        <v>51</v>
      </c>
      <c r="I48" s="94">
        <f>データ!C94</f>
        <v>3436</v>
      </c>
      <c r="J48" s="109">
        <f>データ!D94</f>
        <v>2850</v>
      </c>
      <c r="K48" s="108">
        <f>データ!E94</f>
        <v>586</v>
      </c>
      <c r="L48" s="96">
        <f>データ!F94</f>
        <v>1292.2102587053075</v>
      </c>
    </row>
    <row r="49" spans="8:12" ht="18" customHeight="1">
      <c r="H49" s="17" t="s">
        <v>52</v>
      </c>
      <c r="I49" s="94">
        <f>データ!C95</f>
        <v>4206</v>
      </c>
      <c r="J49" s="109">
        <f>データ!D95</f>
        <v>3323</v>
      </c>
      <c r="K49" s="108">
        <f>データ!E95</f>
        <v>883</v>
      </c>
      <c r="L49" s="96">
        <f>データ!F95</f>
        <v>1739.7850707744235</v>
      </c>
    </row>
    <row r="50" spans="8:12" ht="18" customHeight="1">
      <c r="H50" s="17" t="s">
        <v>53</v>
      </c>
      <c r="I50" s="94">
        <f>データ!C96</f>
        <v>11174</v>
      </c>
      <c r="J50" s="109">
        <f>データ!D96</f>
        <v>9403</v>
      </c>
      <c r="K50" s="108">
        <f>データ!E96</f>
        <v>1771</v>
      </c>
      <c r="L50" s="96">
        <f>データ!F96</f>
        <v>2771.0613308732536</v>
      </c>
    </row>
    <row r="51" spans="8:12" ht="18" customHeight="1">
      <c r="H51" s="18" t="s">
        <v>54</v>
      </c>
      <c r="I51" s="97">
        <f>データ!C97</f>
        <v>4339</v>
      </c>
      <c r="J51" s="110">
        <f>データ!D97</f>
        <v>4030</v>
      </c>
      <c r="K51" s="112">
        <f>データ!E97</f>
        <v>309</v>
      </c>
      <c r="L51" s="98">
        <f>データ!F97</f>
        <v>2376.791906089605</v>
      </c>
    </row>
    <row r="53" ht="13.5">
      <c r="B53" t="s">
        <v>107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F6" sqref="F6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70</v>
      </c>
    </row>
    <row r="2" spans="1:6" s="1" customFormat="1" ht="15" customHeight="1">
      <c r="A2" s="47"/>
      <c r="B2" s="48" t="s">
        <v>111</v>
      </c>
      <c r="C2" s="48" t="s">
        <v>109</v>
      </c>
      <c r="D2" s="48" t="s">
        <v>108</v>
      </c>
      <c r="E2" s="49" t="s">
        <v>71</v>
      </c>
      <c r="F2" s="50"/>
    </row>
    <row r="3" spans="1:6" s="1" customFormat="1" ht="15" customHeight="1">
      <c r="A3" s="51"/>
      <c r="B3" s="52"/>
      <c r="C3" s="52"/>
      <c r="D3" s="52"/>
      <c r="E3" s="126" t="s">
        <v>112</v>
      </c>
      <c r="F3" s="132" t="s">
        <v>109</v>
      </c>
    </row>
    <row r="4" spans="1:6" s="1" customFormat="1" ht="18" customHeight="1">
      <c r="A4" s="54" t="s">
        <v>72</v>
      </c>
      <c r="B4" s="55"/>
      <c r="C4" s="55"/>
      <c r="D4" s="55"/>
      <c r="E4" s="55"/>
      <c r="F4" s="56"/>
    </row>
    <row r="5" spans="1:6" s="1" customFormat="1" ht="14.25" customHeight="1">
      <c r="A5" s="54" t="s">
        <v>73</v>
      </c>
      <c r="B5" s="73">
        <v>3495</v>
      </c>
      <c r="C5" s="73">
        <v>3477</v>
      </c>
      <c r="D5" s="73">
        <v>3459</v>
      </c>
      <c r="E5" s="74">
        <f aca="true" t="shared" si="0" ref="E5:F9">B5-C5</f>
        <v>18</v>
      </c>
      <c r="F5" s="75">
        <f t="shared" si="0"/>
        <v>18</v>
      </c>
    </row>
    <row r="6" spans="1:6" s="1" customFormat="1" ht="14.25" customHeight="1">
      <c r="A6" s="54" t="s">
        <v>74</v>
      </c>
      <c r="B6" s="76">
        <v>274061</v>
      </c>
      <c r="C6" s="76">
        <v>272324</v>
      </c>
      <c r="D6" s="76">
        <v>270901</v>
      </c>
      <c r="E6" s="69">
        <f t="shared" si="0"/>
        <v>1737</v>
      </c>
      <c r="F6" s="71">
        <f t="shared" si="0"/>
        <v>1423</v>
      </c>
    </row>
    <row r="7" spans="1:6" s="1" customFormat="1" ht="18" customHeight="1">
      <c r="A7" s="54" t="s">
        <v>75</v>
      </c>
      <c r="B7" s="57"/>
      <c r="C7" s="57"/>
      <c r="D7" s="57"/>
      <c r="E7" s="58"/>
      <c r="F7" s="59"/>
    </row>
    <row r="8" spans="1:6" s="1" customFormat="1" ht="14.25" customHeight="1">
      <c r="A8" s="54" t="s">
        <v>73</v>
      </c>
      <c r="B8" s="81">
        <v>2571</v>
      </c>
      <c r="C8" s="81">
        <v>2570</v>
      </c>
      <c r="D8" s="81">
        <v>2569</v>
      </c>
      <c r="E8" s="74">
        <f t="shared" si="0"/>
        <v>1</v>
      </c>
      <c r="F8" s="75">
        <f t="shared" si="0"/>
        <v>1</v>
      </c>
    </row>
    <row r="9" spans="1:6" s="1" customFormat="1" ht="14.25" customHeight="1">
      <c r="A9" s="51" t="s">
        <v>74</v>
      </c>
      <c r="B9" s="82">
        <v>23733</v>
      </c>
      <c r="C9" s="82">
        <v>23672</v>
      </c>
      <c r="D9" s="82">
        <v>23674</v>
      </c>
      <c r="E9" s="72">
        <f t="shared" si="0"/>
        <v>61</v>
      </c>
      <c r="F9" s="85">
        <f t="shared" si="0"/>
        <v>-2</v>
      </c>
    </row>
    <row r="10" spans="1:6" s="1" customFormat="1" ht="18" customHeight="1">
      <c r="A10" s="2"/>
      <c r="B10" s="113" t="str">
        <f>IF(B5='表  (2-2)'!C4," ","施設ERROR")</f>
        <v> </v>
      </c>
      <c r="C10" s="113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70</v>
      </c>
    </row>
    <row r="13" spans="1:6" s="1" customFormat="1" ht="15" customHeight="1">
      <c r="A13" s="47"/>
      <c r="B13" s="48" t="str">
        <f>B2</f>
        <v>平成13年10月</v>
      </c>
      <c r="C13" s="48" t="str">
        <f>C2</f>
        <v>平成13年9月</v>
      </c>
      <c r="D13" s="48" t="str">
        <f>D2</f>
        <v>平成13年8月</v>
      </c>
      <c r="E13" s="49" t="s">
        <v>71</v>
      </c>
      <c r="F13" s="50"/>
    </row>
    <row r="14" spans="1:6" s="1" customFormat="1" ht="15" customHeight="1">
      <c r="A14" s="51"/>
      <c r="B14" s="52"/>
      <c r="C14" s="52"/>
      <c r="D14" s="52"/>
      <c r="E14" s="52" t="str">
        <f>E3</f>
        <v>平成13年10月</v>
      </c>
      <c r="F14" s="53" t="str">
        <f>F3</f>
        <v>平成13年9月</v>
      </c>
    </row>
    <row r="15" spans="1:6" s="1" customFormat="1" ht="18" customHeight="1">
      <c r="A15" s="54" t="s">
        <v>72</v>
      </c>
      <c r="B15" s="55"/>
      <c r="C15" s="55"/>
      <c r="D15" s="55"/>
      <c r="E15" s="55"/>
      <c r="F15" s="56"/>
    </row>
    <row r="16" spans="1:6" s="1" customFormat="1" ht="15" customHeight="1">
      <c r="A16" s="54" t="s">
        <v>76</v>
      </c>
      <c r="B16" s="68">
        <v>258961</v>
      </c>
      <c r="C16" s="68">
        <v>258252</v>
      </c>
      <c r="D16" s="68">
        <v>258525</v>
      </c>
      <c r="E16" s="69">
        <f aca="true" t="shared" si="1" ref="E16:F20">B16-C16</f>
        <v>709</v>
      </c>
      <c r="F16" s="70">
        <f t="shared" si="1"/>
        <v>-273</v>
      </c>
    </row>
    <row r="17" spans="1:6" s="1" customFormat="1" ht="15" customHeight="1">
      <c r="A17" s="54" t="s">
        <v>77</v>
      </c>
      <c r="B17" s="68">
        <v>258805</v>
      </c>
      <c r="C17" s="68">
        <v>257253</v>
      </c>
      <c r="D17" s="68">
        <v>258145</v>
      </c>
      <c r="E17" s="69">
        <f t="shared" si="1"/>
        <v>1552</v>
      </c>
      <c r="F17" s="71">
        <f t="shared" si="1"/>
        <v>-892</v>
      </c>
    </row>
    <row r="18" spans="1:6" s="1" customFormat="1" ht="18" customHeight="1">
      <c r="A18" s="54" t="s">
        <v>75</v>
      </c>
      <c r="B18" s="55"/>
      <c r="C18" s="55"/>
      <c r="D18" s="55"/>
      <c r="E18" s="55"/>
      <c r="F18" s="56"/>
    </row>
    <row r="19" spans="1:6" s="1" customFormat="1" ht="15" customHeight="1">
      <c r="A19" s="54" t="s">
        <v>76</v>
      </c>
      <c r="B19" s="81">
        <v>19260</v>
      </c>
      <c r="C19" s="81">
        <v>19215</v>
      </c>
      <c r="D19" s="81">
        <v>19245</v>
      </c>
      <c r="E19" s="69">
        <f t="shared" si="1"/>
        <v>45</v>
      </c>
      <c r="F19" s="128">
        <f t="shared" si="1"/>
        <v>-30</v>
      </c>
    </row>
    <row r="20" spans="1:6" s="1" customFormat="1" ht="15" customHeight="1">
      <c r="A20" s="51" t="s">
        <v>77</v>
      </c>
      <c r="B20" s="82">
        <v>18862</v>
      </c>
      <c r="C20" s="82">
        <v>18831</v>
      </c>
      <c r="D20" s="82">
        <v>18792</v>
      </c>
      <c r="E20" s="72">
        <f t="shared" si="1"/>
        <v>31</v>
      </c>
      <c r="F20" s="127">
        <f t="shared" si="1"/>
        <v>39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C7" sqref="C7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70</v>
      </c>
    </row>
    <row r="2" spans="2:6" s="1" customFormat="1" ht="16.5" customHeight="1">
      <c r="B2" s="60"/>
      <c r="C2" s="61" t="s">
        <v>78</v>
      </c>
      <c r="D2" s="62"/>
      <c r="E2" s="61" t="s">
        <v>79</v>
      </c>
      <c r="F2" s="62"/>
    </row>
    <row r="3" spans="2:6" s="1" customFormat="1" ht="15.75" customHeight="1">
      <c r="B3" s="63" t="s">
        <v>80</v>
      </c>
      <c r="C3" s="64" t="s">
        <v>56</v>
      </c>
      <c r="D3" s="65" t="s">
        <v>6</v>
      </c>
      <c r="E3" s="64" t="s">
        <v>56</v>
      </c>
      <c r="F3" s="65" t="s">
        <v>6</v>
      </c>
    </row>
    <row r="4" spans="2:6" s="1" customFormat="1" ht="14.25" customHeight="1">
      <c r="B4" s="54" t="s">
        <v>81</v>
      </c>
      <c r="C4" s="77">
        <f>SUM(C5:C27)</f>
        <v>3495</v>
      </c>
      <c r="D4" s="77">
        <f>SUM(D5:D27)</f>
        <v>274061</v>
      </c>
      <c r="E4" s="78">
        <f>SUM(E5:E27)</f>
        <v>2571</v>
      </c>
      <c r="F4" s="78">
        <f>SUM(F5:F27)</f>
        <v>23733</v>
      </c>
    </row>
    <row r="5" spans="2:6" s="1" customFormat="1" ht="14.25" customHeight="1">
      <c r="B5" s="54" t="s">
        <v>103</v>
      </c>
      <c r="C5" s="77">
        <v>0</v>
      </c>
      <c r="D5" s="78">
        <v>0</v>
      </c>
      <c r="E5" s="79">
        <v>0</v>
      </c>
      <c r="F5" s="80">
        <v>0</v>
      </c>
    </row>
    <row r="6" spans="2:6" s="1" customFormat="1" ht="14.25" customHeight="1">
      <c r="B6" s="54" t="s">
        <v>104</v>
      </c>
      <c r="C6" s="77">
        <v>0</v>
      </c>
      <c r="D6" s="78">
        <v>0</v>
      </c>
      <c r="E6" s="79">
        <v>0</v>
      </c>
      <c r="F6" s="80">
        <v>0</v>
      </c>
    </row>
    <row r="7" spans="2:6" s="1" customFormat="1" ht="14.25" customHeight="1">
      <c r="B7" s="54" t="s">
        <v>102</v>
      </c>
      <c r="C7" s="77">
        <v>3</v>
      </c>
      <c r="D7" s="78">
        <v>147</v>
      </c>
      <c r="E7" s="79">
        <v>0</v>
      </c>
      <c r="F7" s="80">
        <v>0</v>
      </c>
    </row>
    <row r="8" spans="2:6" s="1" customFormat="1" ht="14.25" customHeight="1">
      <c r="B8" s="54" t="s">
        <v>105</v>
      </c>
      <c r="C8" s="77">
        <v>1</v>
      </c>
      <c r="D8" s="78">
        <v>42</v>
      </c>
      <c r="E8" s="79">
        <v>0</v>
      </c>
      <c r="F8" s="80">
        <v>0</v>
      </c>
    </row>
    <row r="9" spans="2:6" s="1" customFormat="1" ht="14.25" customHeight="1">
      <c r="B9" s="54" t="s">
        <v>82</v>
      </c>
      <c r="C9" s="77">
        <v>5</v>
      </c>
      <c r="D9" s="78">
        <v>183</v>
      </c>
      <c r="E9" s="79">
        <v>0</v>
      </c>
      <c r="F9" s="80">
        <v>0</v>
      </c>
    </row>
    <row r="10" spans="2:6" s="1" customFormat="1" ht="14.25" customHeight="1">
      <c r="B10" s="54" t="s">
        <v>83</v>
      </c>
      <c r="C10" s="77">
        <v>198</v>
      </c>
      <c r="D10" s="78">
        <v>8208</v>
      </c>
      <c r="E10" s="79">
        <v>52</v>
      </c>
      <c r="F10" s="80">
        <v>438</v>
      </c>
    </row>
    <row r="11" spans="2:6" s="1" customFormat="1" ht="14.25" customHeight="1">
      <c r="B11" s="54" t="s">
        <v>84</v>
      </c>
      <c r="C11" s="77">
        <v>16</v>
      </c>
      <c r="D11" s="78">
        <v>937</v>
      </c>
      <c r="E11" s="79">
        <v>0</v>
      </c>
      <c r="F11" s="80">
        <v>0</v>
      </c>
    </row>
    <row r="12" spans="2:6" s="1" customFormat="1" ht="14.25" customHeight="1">
      <c r="B12" s="54" t="s">
        <v>85</v>
      </c>
      <c r="C12" s="77">
        <v>12</v>
      </c>
      <c r="D12" s="78">
        <v>862</v>
      </c>
      <c r="E12" s="79">
        <v>0</v>
      </c>
      <c r="F12" s="80">
        <v>0</v>
      </c>
    </row>
    <row r="13" spans="2:6" s="1" customFormat="1" ht="14.25" customHeight="1">
      <c r="B13" s="54" t="s">
        <v>86</v>
      </c>
      <c r="C13" s="77">
        <v>4</v>
      </c>
      <c r="D13" s="78">
        <v>263</v>
      </c>
      <c r="E13" s="79">
        <v>0</v>
      </c>
      <c r="F13" s="80">
        <v>0</v>
      </c>
    </row>
    <row r="14" spans="2:6" s="1" customFormat="1" ht="14.25" customHeight="1">
      <c r="B14" s="54" t="s">
        <v>87</v>
      </c>
      <c r="C14" s="77">
        <v>35</v>
      </c>
      <c r="D14" s="78">
        <v>2130</v>
      </c>
      <c r="E14" s="79">
        <v>0</v>
      </c>
      <c r="F14" s="80">
        <v>0</v>
      </c>
    </row>
    <row r="15" spans="2:6" s="1" customFormat="1" ht="14.25" customHeight="1">
      <c r="B15" s="54" t="s">
        <v>88</v>
      </c>
      <c r="C15" s="77">
        <v>0</v>
      </c>
      <c r="D15" s="78">
        <v>0</v>
      </c>
      <c r="E15" s="79">
        <v>0</v>
      </c>
      <c r="F15" s="80">
        <v>0</v>
      </c>
    </row>
    <row r="16" spans="2:6" s="1" customFormat="1" ht="14.25" customHeight="1">
      <c r="B16" s="66" t="s">
        <v>89</v>
      </c>
      <c r="C16" s="79">
        <v>3</v>
      </c>
      <c r="D16" s="80">
        <v>93</v>
      </c>
      <c r="E16" s="79">
        <v>0</v>
      </c>
      <c r="F16" s="80">
        <v>0</v>
      </c>
    </row>
    <row r="17" spans="2:6" s="1" customFormat="1" ht="14.25" customHeight="1">
      <c r="B17" s="66" t="s">
        <v>90</v>
      </c>
      <c r="C17" s="79">
        <v>1</v>
      </c>
      <c r="D17" s="80">
        <v>139</v>
      </c>
      <c r="E17" s="79">
        <v>0</v>
      </c>
      <c r="F17" s="80">
        <v>0</v>
      </c>
    </row>
    <row r="18" spans="2:6" s="1" customFormat="1" ht="14.25" customHeight="1">
      <c r="B18" s="66" t="s">
        <v>91</v>
      </c>
      <c r="C18" s="79">
        <v>0</v>
      </c>
      <c r="D18" s="80">
        <v>0</v>
      </c>
      <c r="E18" s="79">
        <v>0</v>
      </c>
      <c r="F18" s="80">
        <v>0</v>
      </c>
    </row>
    <row r="19" spans="2:6" s="1" customFormat="1" ht="14.25" customHeight="1">
      <c r="B19" s="66" t="s">
        <v>92</v>
      </c>
      <c r="C19" s="79">
        <v>5</v>
      </c>
      <c r="D19" s="80">
        <v>289</v>
      </c>
      <c r="E19" s="79">
        <v>0</v>
      </c>
      <c r="F19" s="80">
        <v>0</v>
      </c>
    </row>
    <row r="20" spans="2:6" s="1" customFormat="1" ht="14.25" customHeight="1">
      <c r="B20" s="66" t="s">
        <v>93</v>
      </c>
      <c r="C20" s="79">
        <v>3</v>
      </c>
      <c r="D20" s="80">
        <v>142</v>
      </c>
      <c r="E20" s="79">
        <v>0</v>
      </c>
      <c r="F20" s="80">
        <v>0</v>
      </c>
    </row>
    <row r="21" spans="2:6" s="1" customFormat="1" ht="14.25" customHeight="1">
      <c r="B21" s="66" t="s">
        <v>94</v>
      </c>
      <c r="C21" s="79">
        <v>0</v>
      </c>
      <c r="D21" s="80">
        <v>0</v>
      </c>
      <c r="E21" s="79">
        <v>0</v>
      </c>
      <c r="F21" s="80">
        <v>0</v>
      </c>
    </row>
    <row r="22" spans="2:6" s="1" customFormat="1" ht="14.25" customHeight="1">
      <c r="B22" s="66" t="s">
        <v>95</v>
      </c>
      <c r="C22" s="79">
        <v>140</v>
      </c>
      <c r="D22" s="80">
        <v>11241</v>
      </c>
      <c r="E22" s="79">
        <v>12</v>
      </c>
      <c r="F22" s="80">
        <v>121</v>
      </c>
    </row>
    <row r="23" spans="2:6" s="1" customFormat="1" ht="14.25" customHeight="1">
      <c r="B23" s="66" t="s">
        <v>96</v>
      </c>
      <c r="C23" s="79">
        <v>2571</v>
      </c>
      <c r="D23" s="80">
        <v>217083</v>
      </c>
      <c r="E23" s="79">
        <v>1652</v>
      </c>
      <c r="F23" s="80">
        <v>15677</v>
      </c>
    </row>
    <row r="24" spans="2:6" s="1" customFormat="1" ht="14.25" customHeight="1">
      <c r="B24" s="66" t="s">
        <v>97</v>
      </c>
      <c r="C24" s="79">
        <v>4</v>
      </c>
      <c r="D24" s="80">
        <v>196</v>
      </c>
      <c r="E24" s="79">
        <v>0</v>
      </c>
      <c r="F24" s="80">
        <v>0</v>
      </c>
    </row>
    <row r="25" spans="2:6" s="1" customFormat="1" ht="14.25" customHeight="1">
      <c r="B25" s="66" t="s">
        <v>98</v>
      </c>
      <c r="C25" s="79">
        <v>11</v>
      </c>
      <c r="D25" s="80">
        <v>536</v>
      </c>
      <c r="E25" s="79">
        <v>0</v>
      </c>
      <c r="F25" s="80">
        <v>0</v>
      </c>
    </row>
    <row r="26" spans="2:6" s="1" customFormat="1" ht="14.25" customHeight="1">
      <c r="B26" s="66" t="s">
        <v>99</v>
      </c>
      <c r="C26" s="79">
        <v>89</v>
      </c>
      <c r="D26" s="80">
        <v>6774</v>
      </c>
      <c r="E26" s="79">
        <v>21</v>
      </c>
      <c r="F26" s="80">
        <v>246</v>
      </c>
    </row>
    <row r="27" spans="2:6" s="1" customFormat="1" ht="14.25" customHeight="1">
      <c r="B27" s="67" t="s">
        <v>100</v>
      </c>
      <c r="C27" s="83">
        <v>394</v>
      </c>
      <c r="D27" s="84">
        <v>24796</v>
      </c>
      <c r="E27" s="83">
        <v>834</v>
      </c>
      <c r="F27" s="84">
        <v>7251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2002-04-10T06:27:42Z</cp:lastPrinted>
  <dcterms:created xsi:type="dcterms:W3CDTF">1996-10-17T08:45:06Z</dcterms:created>
  <dcterms:modified xsi:type="dcterms:W3CDTF">2002-04-10T08:36:13Z</dcterms:modified>
  <cp:category/>
  <cp:version/>
  <cp:contentType/>
  <cp:contentStatus/>
</cp:coreProperties>
</file>