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1"/>
  </bookViews>
  <sheets>
    <sheet name="入力シート" sheetId="1" r:id="rId1"/>
    <sheet name="【ｽｰﾊﾟｰ業界】主要水準値_比較" sheetId="2" r:id="rId2"/>
    <sheet name="【管理職比率×平均勤続年数】ｸﾞﾗﾌ" sheetId="3" r:id="rId3"/>
    <sheet name="元ﾃﾞｰﾀ（変更不可）" sheetId="4" r:id="rId4"/>
  </sheets>
  <definedNames>
    <definedName name="_xlnm.Print_Area" localSheetId="1">'【ｽｰﾊﾟｰ業界】主要水準値_比較'!$A$1:$Q$35</definedName>
  </definedNames>
  <calcPr fullCalcOnLoad="1"/>
</workbook>
</file>

<file path=xl/sharedStrings.xml><?xml version="1.0" encoding="utf-8"?>
<sst xmlns="http://schemas.openxmlformats.org/spreadsheetml/2006/main" count="390" uniqueCount="214">
  <si>
    <t>Ⅰ．採用に関する指標</t>
  </si>
  <si>
    <t>指標１－１　本年度新規学卒者の採用実績</t>
  </si>
  <si>
    <t>１－１　　本年度新規採用者（大卒及び大卒以外）に占める女性の割合</t>
  </si>
  <si>
    <t>男性</t>
  </si>
  <si>
    <t>女性</t>
  </si>
  <si>
    <t>①大卒（４年生大学／大学院新規学卒者）</t>
  </si>
  <si>
    <t>②大卒以外</t>
  </si>
  <si>
    <t>当該年度における新規学卒採用人数について、「大卒」「大卒以外」別・性別に人数を入力してください。</t>
  </si>
  <si>
    <t>→</t>
  </si>
  <si>
    <t>学歴</t>
  </si>
  <si>
    <t>女性比率</t>
  </si>
  <si>
    <t>①大卒</t>
  </si>
  <si>
    <t>③合計</t>
  </si>
  <si>
    <t>指標１－２　中途採用の実績</t>
  </si>
  <si>
    <t>当該年度において、正社員として中途採用された人数を性別に入力してください。</t>
  </si>
  <si>
    <t>有期契約労働者から、正社員に転換・登用された人は除きます。</t>
  </si>
  <si>
    <t>１－２　　中途採用における女性の占める割合</t>
  </si>
  <si>
    <t>中途採用者数</t>
  </si>
  <si>
    <t>Ⅱ．配置に関する指標</t>
  </si>
  <si>
    <t>指標２－１　部門機能別の配置状況</t>
  </si>
  <si>
    <t>２－１　　部門機能別の配置に関する指標</t>
  </si>
  <si>
    <t>①販売（営業）</t>
  </si>
  <si>
    <t>④その他</t>
  </si>
  <si>
    <t>⑤合計</t>
  </si>
  <si>
    <t>②バイヤー（商品）</t>
  </si>
  <si>
    <t>③管理</t>
  </si>
  <si>
    <t>部門</t>
  </si>
  <si>
    <t>本社事業所だけでなく、店舗を含めた各部門に配属されている正社員の男女別の人数を記入してください。
（以下も同様です）</t>
  </si>
  <si>
    <t>指標２－２　勤続１０年目の配属実績</t>
  </si>
  <si>
    <t>２－２　　勤続10年目の部門機能別の配置に関する指標</t>
  </si>
  <si>
    <t>勤続１０年目の社員の部門別の配属人数について、男女別に入力してください。</t>
  </si>
  <si>
    <t>②販売以外の部門</t>
  </si>
  <si>
    <t>※「②販売以外の部門」とは、左記、「②バイヤー」「③管理」「④その他」の部門の合計。</t>
  </si>
  <si>
    <t>Ⅲ．異動に関する指標</t>
  </si>
  <si>
    <t>指標３－１　人事異動の実績</t>
  </si>
  <si>
    <t>３－１　人事異動※注1の対象となった社員における女性の占める割合</t>
  </si>
  <si>
    <t>①人事異動の対象となった社員の人数</t>
  </si>
  <si>
    <t>③上記の①のうち、店舗間・事業所間での異動の対象となった社員の人数</t>
  </si>
  <si>
    <t>④上記の③のうち、店舗間・事業所間での異動の対象となった社員の内の女性人数</t>
  </si>
  <si>
    <t>②人事異動の対象となった社員の内の女性人数</t>
  </si>
  <si>
    <t>①人事異動の対象となった社員のうち、女性が占める割合</t>
  </si>
  <si>
    <t>②店舗間・事業所間での異動の対象となった社員のうち、女性が占める割合</t>
  </si>
  <si>
    <t>指標４－１　社内研修の受講状況</t>
  </si>
  <si>
    <t>４－１　　社内での選抜型研修の受講状況</t>
  </si>
  <si>
    <t>選抜型研修の受講者の選定の際、男女比率を考慮していますか。該当する番号1つを選んでください。</t>
  </si>
  <si>
    <t>１．はい　　　２．いいえ　　　３．研修を実施していない　　４．わからない</t>
  </si>
  <si>
    <t>※「選抜型研修」とは、社内で研修受講者を選抜し、社員に受講させた研修をいいます。階層別研修や管理監督者研修のよう、対象層の社員全員が受講対象となる研修は除きます。</t>
  </si>
  <si>
    <t>Ⅳ．育成、能力開発、キャリア形成に関する指標</t>
  </si>
  <si>
    <t>Ⅴ．人事考課に関する指標</t>
  </si>
  <si>
    <t>指標５－１　人事考課の結果分布の状況</t>
  </si>
  <si>
    <t>５－１　評価結果分布の状況に関する指標</t>
  </si>
  <si>
    <t>①評価の段階数</t>
  </si>
  <si>
    <t>段階</t>
  </si>
  <si>
    <t>②評価スコアの平均値</t>
  </si>
  <si>
    <t>５段階に割り戻した評価スコアの平均値</t>
  </si>
  <si>
    <t>Ⅵ．昇進、昇格に関する指標</t>
  </si>
  <si>
    <t>指標６－１　昇進、昇格の状況</t>
  </si>
  <si>
    <t>６－１－①　主任・係長クラス（副店長、店長代理、部門チーフを含む）に昇進、昇格した人数に占める女性の割合</t>
  </si>
  <si>
    <t>主任・係長クラス（副店長、店長代理、部門チーフを含む）に昇進、昇格した人数</t>
  </si>
  <si>
    <t>６－１－②　　課長クラス（店長を含む）に昇進した人数に占める女性の割合</t>
  </si>
  <si>
    <t>課長クラス（店長を含む）に昇進、昇格した人数</t>
  </si>
  <si>
    <t>６－１－③　　部長以上クラス（役員を含む）に昇進した人数に占める女性の割合</t>
  </si>
  <si>
    <t>当該年度において、部長以上クラス（役員含む）に昇進、昇格した男女別の人数を記入してください。</t>
  </si>
  <si>
    <t>部長以上クラス（役員含む）に昇進、昇格した人数</t>
  </si>
  <si>
    <t>Ⅶ．賃金に関する指標</t>
  </si>
  <si>
    <t>指標７－１　特定の年齢における男女別賃金額</t>
  </si>
  <si>
    <t>７－１　　特定の年齢における男女別賃金額の差異に関する指標</t>
  </si>
  <si>
    <t>①25歳</t>
  </si>
  <si>
    <t>②30歳</t>
  </si>
  <si>
    <t>③40歳</t>
  </si>
  <si>
    <t>④50歳</t>
  </si>
  <si>
    <t>年齢</t>
  </si>
  <si>
    <t>賃金格差指数</t>
  </si>
  <si>
    <t>Ⅷ．退職に関する指標</t>
  </si>
  <si>
    <t>指標８－１　新規学卒採用後３年目及び10年目の定着率</t>
  </si>
  <si>
    <t>８－１　　新規学卒採用後３年目及び10年目の社員の定着率に関する指標</t>
  </si>
  <si>
    <t>　　</t>
  </si>
  <si>
    <t>男性</t>
  </si>
  <si>
    <t>女性</t>
  </si>
  <si>
    <t>ａ.採用者数</t>
  </si>
  <si>
    <t>ｂ.上記のうち、退職者数</t>
  </si>
  <si>
    <t>性別</t>
  </si>
  <si>
    <t>新卒採用後３年目の定着率</t>
  </si>
  <si>
    <t>①３年前の新規学卒採用者数、うち退職者数（３年目の退職者数）</t>
  </si>
  <si>
    <t>②10年前の新規学卒採用者数、うち退職者数（10年目の退職者数）</t>
  </si>
  <si>
    <t>指標８－２　妊娠・出産を契機とした女性社員の退職状況</t>
  </si>
  <si>
    <t>８－２　　妊娠・出産を契機とした女性社員の退職状況に関する指標</t>
  </si>
  <si>
    <t>①過去１年間に妊娠・出産した女性の人数</t>
  </si>
  <si>
    <t>②上記のうち、妊娠・出産を契機に退職した女性の人数</t>
  </si>
  <si>
    <t>妊娠・出産を機に退職した女性の割合</t>
  </si>
  <si>
    <t>Ⅸ．ワークライフバランス／両立支援に関する指標</t>
  </si>
  <si>
    <t>指標９－１　育児休業の取得状況</t>
  </si>
  <si>
    <t>９－１　　育児休業の取得状況に関する指標</t>
  </si>
  <si>
    <t>過去１年間に子どもが誕生した社員数と、そのうち育児休業を取得した社員数を男女別に記入してください。</t>
  </si>
  <si>
    <t>②上記のうち、育児休業を取得した社員数</t>
  </si>
  <si>
    <t>①過去１年間に子どもが誕生した社員数</t>
  </si>
  <si>
    <t>①育児休業取得者数</t>
  </si>
  <si>
    <t>②取得割合</t>
  </si>
  <si>
    <t>指標９－２　子育て等を契機に退職した女性社員の再雇用の状況</t>
  </si>
  <si>
    <t>９－２　　子育て等を契機に退職した元女性社員の再雇用の状況に関する指標</t>
  </si>
  <si>
    <t>再雇用した女性の人数</t>
  </si>
  <si>
    <t>指標９－３　そのほかのワーク・ライフ・バランス推進施策の状況</t>
  </si>
  <si>
    <t>９－３　　ワーク・ライフ・バランス推進施策（両立支援策）の利用実績に関する指標－短時間勤務実施状況</t>
  </si>
  <si>
    <t>①過去１年間に産休・育休から職場復帰した社員数</t>
  </si>
  <si>
    <t>②上記のうち、短時間勤務制度利用を利用した社員数</t>
  </si>
  <si>
    <t>産休・育休後の短時間勤務制度の利用割合</t>
  </si>
  <si>
    <t>指標９－４　残業の状況</t>
  </si>
  <si>
    <t>９－４　　労働時間に関する指標</t>
  </si>
  <si>
    <t>過１年間の残業時間を12で割った、１ヶ月当たりの平均残業時間数を男女別に記入してください。</t>
  </si>
  <si>
    <t>月平均残業時間数</t>
  </si>
  <si>
    <t>Ⅹ．総合的指標</t>
  </si>
  <si>
    <t>指標１０－１　その他男女を問わず社員の活躍促進のための人事労務管理を反映する状況</t>
  </si>
  <si>
    <t>１０－１　　男女を問わず社員の活躍促進のための人事労務管理を反映するその他の一般的な指標（例示）</t>
  </si>
  <si>
    <t>①平均勤続年数</t>
  </si>
  <si>
    <t>男女別に平均勤続年数を記入してください</t>
  </si>
  <si>
    <t>②勤続年数別構成比</t>
  </si>
  <si>
    <t>勤続年数別に、男女別の人数を記入してください。</t>
  </si>
  <si>
    <r>
      <t>ａ．～</t>
    </r>
    <r>
      <rPr>
        <sz val="10"/>
        <rFont val="Century"/>
        <family val="1"/>
      </rPr>
      <t>3</t>
    </r>
    <r>
      <rPr>
        <sz val="10"/>
        <rFont val="ＭＳ 明朝"/>
        <family val="1"/>
      </rPr>
      <t>年未満</t>
    </r>
  </si>
  <si>
    <r>
      <t>ｂ．</t>
    </r>
    <r>
      <rPr>
        <sz val="10"/>
        <rFont val="Century"/>
        <family val="1"/>
      </rPr>
      <t>3</t>
    </r>
    <r>
      <rPr>
        <sz val="10"/>
        <rFont val="ＭＳ 明朝"/>
        <family val="1"/>
      </rPr>
      <t>～</t>
    </r>
    <r>
      <rPr>
        <sz val="10"/>
        <rFont val="Century"/>
        <family val="1"/>
      </rPr>
      <t>5</t>
    </r>
    <r>
      <rPr>
        <sz val="10"/>
        <rFont val="ＭＳ 明朝"/>
        <family val="1"/>
      </rPr>
      <t>年未満</t>
    </r>
  </si>
  <si>
    <r>
      <t>ｃ．</t>
    </r>
    <r>
      <rPr>
        <sz val="10"/>
        <rFont val="Century"/>
        <family val="1"/>
      </rPr>
      <t>5</t>
    </r>
    <r>
      <rPr>
        <sz val="10"/>
        <rFont val="ＭＳ 明朝"/>
        <family val="1"/>
      </rPr>
      <t>～</t>
    </r>
    <r>
      <rPr>
        <sz val="10"/>
        <rFont val="Century"/>
        <family val="1"/>
      </rPr>
      <t>10</t>
    </r>
    <r>
      <rPr>
        <sz val="10"/>
        <rFont val="ＭＳ 明朝"/>
        <family val="1"/>
      </rPr>
      <t>年未満</t>
    </r>
  </si>
  <si>
    <r>
      <t>ｄ．</t>
    </r>
    <r>
      <rPr>
        <sz val="10"/>
        <rFont val="Century"/>
        <family val="1"/>
      </rPr>
      <t>10</t>
    </r>
    <r>
      <rPr>
        <sz val="10"/>
        <rFont val="ＭＳ 明朝"/>
        <family val="1"/>
      </rPr>
      <t>～</t>
    </r>
    <r>
      <rPr>
        <sz val="10"/>
        <rFont val="Century"/>
        <family val="1"/>
      </rPr>
      <t>15</t>
    </r>
    <r>
      <rPr>
        <sz val="10"/>
        <rFont val="ＭＳ 明朝"/>
        <family val="1"/>
      </rPr>
      <t>年未満</t>
    </r>
  </si>
  <si>
    <r>
      <t>ｅ．</t>
    </r>
    <r>
      <rPr>
        <sz val="10"/>
        <rFont val="Century"/>
        <family val="1"/>
      </rPr>
      <t>15</t>
    </r>
    <r>
      <rPr>
        <sz val="10"/>
        <rFont val="ＭＳ 明朝"/>
        <family val="1"/>
      </rPr>
      <t>～</t>
    </r>
    <r>
      <rPr>
        <sz val="10"/>
        <rFont val="Century"/>
        <family val="1"/>
      </rPr>
      <t>20</t>
    </r>
    <r>
      <rPr>
        <sz val="10"/>
        <rFont val="ＭＳ 明朝"/>
        <family val="1"/>
      </rPr>
      <t>年未満</t>
    </r>
  </si>
  <si>
    <r>
      <t>ｆ．</t>
    </r>
    <r>
      <rPr>
        <sz val="10"/>
        <rFont val="Century"/>
        <family val="1"/>
      </rPr>
      <t>20</t>
    </r>
    <r>
      <rPr>
        <sz val="10"/>
        <rFont val="ＭＳ 明朝"/>
        <family val="1"/>
      </rPr>
      <t>～</t>
    </r>
    <r>
      <rPr>
        <sz val="10"/>
        <rFont val="Century"/>
        <family val="1"/>
      </rPr>
      <t>25</t>
    </r>
    <r>
      <rPr>
        <sz val="10"/>
        <rFont val="ＭＳ 明朝"/>
        <family val="1"/>
      </rPr>
      <t>年未満</t>
    </r>
  </si>
  <si>
    <r>
      <t>ｇ．</t>
    </r>
    <r>
      <rPr>
        <sz val="10"/>
        <rFont val="Century"/>
        <family val="1"/>
      </rPr>
      <t>25</t>
    </r>
    <r>
      <rPr>
        <sz val="10"/>
        <rFont val="ＭＳ 明朝"/>
        <family val="1"/>
      </rPr>
      <t>～</t>
    </r>
    <r>
      <rPr>
        <sz val="10"/>
        <rFont val="Century"/>
        <family val="1"/>
      </rPr>
      <t>30</t>
    </r>
    <r>
      <rPr>
        <sz val="10"/>
        <rFont val="ＭＳ 明朝"/>
        <family val="1"/>
      </rPr>
      <t>年未満</t>
    </r>
  </si>
  <si>
    <r>
      <t>ｈ．</t>
    </r>
    <r>
      <rPr>
        <sz val="10"/>
        <rFont val="Century"/>
        <family val="1"/>
      </rPr>
      <t>30</t>
    </r>
    <r>
      <rPr>
        <sz val="10"/>
        <rFont val="ＭＳ 明朝"/>
        <family val="1"/>
      </rPr>
      <t>年以上</t>
    </r>
  </si>
  <si>
    <t>合計</t>
  </si>
  <si>
    <t>③役職者比率</t>
  </si>
  <si>
    <t>ａ．一般</t>
  </si>
  <si>
    <t>ｂ．主任（部門チーフクラス）</t>
  </si>
  <si>
    <t>ｃ．係長・課長代理（副店長クラス）</t>
  </si>
  <si>
    <t>ｄ．課長（店長クラス）</t>
  </si>
  <si>
    <t>ｅ．部長以上</t>
  </si>
  <si>
    <t>指標１０－２　平均でみた男女別賃金</t>
  </si>
  <si>
    <t>１０－２　　平均でみた男女間賃金格差指数</t>
  </si>
  <si>
    <t>平均賃金</t>
  </si>
  <si>
    <t>男女間賃金格差指数</t>
  </si>
  <si>
    <t>ⅩⅠ．ポジティブ・アクションの取り組みについて</t>
  </si>
  <si>
    <t>指標１１－１　ポジティブ・アクションの取り組み状況</t>
  </si>
  <si>
    <t>１１－１　　貴社のポジティブ・アクションの取組状況</t>
  </si>
  <si>
    <t>ポジティブ・アクションの取組状況について、①～⑤それぞれ該当する番号を1つずつ選んでください。</t>
  </si>
  <si>
    <t>① 女性活躍・活用方針など、会社としての取組姿勢を明確にしているか。</t>
  </si>
  <si>
    <t>② 新卒採用において女性採用比率の目標を設定しているか。</t>
  </si>
  <si>
    <t>③ 管理職登用</t>
  </si>
  <si>
    <t>　③－１　女性の積極的な管理職への登用方針等を設けているか。</t>
  </si>
  <si>
    <t>　③－２　女性の管理職への登用比率の目標を設定しているか。</t>
  </si>
  <si>
    <t>④ 女性の職域拡大に向けた取り組みを行っているか。</t>
  </si>
  <si>
    <t>⑤ 性別に関わりなく公平な人事考課を実施するための、管理職への人事評価者研修を行っているか。</t>
  </si>
  <si>
    <t>※すべて「正社員」についてお答えください。</t>
  </si>
  <si>
    <t>指標算出</t>
  </si>
  <si>
    <r>
      <t xml:space="preserve">→
</t>
    </r>
    <r>
      <rPr>
        <sz val="8"/>
        <color indexed="12"/>
        <rFont val="ＭＳ Ｐゴシック"/>
        <family val="3"/>
      </rPr>
      <t>指標算出</t>
    </r>
  </si>
  <si>
    <t>※黄色の網かけをしているセルに数値を記入してください。右に示している指標は自動計算されます。</t>
  </si>
  <si>
    <t>【指標】</t>
  </si>
  <si>
    <t>※業界水準値と比較する場合は、５段階に割り戻して比較してください。</t>
  </si>
  <si>
    <t>当該年度において人事異動の対象となった社員と、そのうち女性社員の人数について入力してください。
※「人事異動」は、自社で「異動として管理されている範囲」（出向者も含めてご記入ください）。
※それぞれの人数は、「延べ数」を記入してください。</t>
  </si>
  <si>
    <t>※③④について、単店舗・事業所のため店舗・事業所間異動がない場合は記入しなくてもかまいません。</t>
  </si>
  <si>
    <r>
      <t xml:space="preserve">①評価の段階数と、②当該年度における評価結果について、例えば５段階評価の場合には、５から１までのスコアを与え、男女別にスコアの平均値を計算したもの記入してください。
※能力評価（昇級や昇格などにリンク）と業績評価（賞与などにリンク）で人事考課が異なる場合は、能力評価について算出してください。
※正社員全体についての算出が難しい場合は、把握できる範囲で算出してください。
※ｔ検定などにより、男女間の平均に差があるかどうかを検証することが望まれます。
※職位など種々のグループ別に検証されることが望まれます。
</t>
    </r>
    <r>
      <rPr>
        <sz val="11"/>
        <color indexed="10"/>
        <rFont val="ＭＳ Ｐゴシック"/>
        <family val="3"/>
      </rPr>
      <t>※業界水準値は５段階評価で算出しています。業界水準値と比較する場合、５段階以外で評価の段階数を設定している場合は、５段階に割り戻して比較してください。</t>
    </r>
  </si>
  <si>
    <t>当該年度において、主任・係長クラス（副店長、店長代理、部門チーフを含む）に 昇進、昇格した男女別の人数を記入してください。
※「主任・係長クラス（副店長、店長代理、部門チーフを含む）」は、一般と課長クラス（店長を含む）の間の役職・資格等級者」とします。
※該当役職・資格等級の設定がない場合は、算出しなくてもかまいません。以下、②課長クラス（店長を含む）・③部長クラス以上（役員を含む）も同様です。</t>
  </si>
  <si>
    <t>当該年度について、課長クラス（店長を含む）に昇進、昇格した男女別の人数を記入してください。
※該当役職・資格等級の設定がない場合は、算出しなくてもかまいません。</t>
  </si>
  <si>
    <t>25歳・30歳・40歳・50歳に該当する社員の平均賃金額を、男女別に記入してください。
※賃金は、自社の基本給（短時間勤務の場合は、短縮時間分の賃金控除前）を標準形とします。そのほか月例給（残業代を含まないもの、含んだもの）、賞与を含めた年収ベースなどで計算、分析されることが望まれます。また、学歴別に計算、分析されることも望まれます。</t>
  </si>
  <si>
    <t>当該年度の３年前及び10年前における新規学卒採用者数と、そのうちの退職者数を記入してください。
※大卒、短大卒、高専卒など学歴別に算定することが望ましいです。採用後10年目の社員についても同様です。</t>
  </si>
  <si>
    <t>過去１年間に妊娠・出産した女性（退職者を含む。）の人数と、それを契機に退職した女性の人数を記入してください。
※社員の妊娠・出産の有無について、自社で把握可能な範囲で算出してください。</t>
  </si>
  <si>
    <r>
      <t>過去１年間</t>
    </r>
    <r>
      <rPr>
        <sz val="11"/>
        <rFont val="ＭＳ Ｐゴシック"/>
        <family val="3"/>
      </rPr>
      <t>に、結婚・妊娠・出産などを契機に退職した元女性社員のうち、再雇用した人数を記入してください。
※再雇用制度は、妊娠、出産、育児、介護など何らかの理由で退職した従業員、主として正社員を、一定期間後に再び自社あるいは当該企業の関連会社で雇い入れる仕組みのことを指します。ここでは、定年退職者等を再雇用する制度は対象に含みません。
※自社の再雇用制度のもとで直接雇用された人（パート・アルバイト等を含む）について算出します。なお、再雇用制度がない場合は算出しなくてもかまいません。</t>
    </r>
  </si>
  <si>
    <t>過去１年間に、産休・育休から職場復帰し社員人数と、そのうち、短時間・短日勤務制度を利用した社員数について、男女別に記入してください。
※産休・育休から復帰後、短時間勤務を利用し、すでに退職した者も含みます。
※その他自社にとって重要な両立支援策に関する指標を作成してください。</t>
  </si>
  <si>
    <t>役職別に、男女別の人数を記入してください。
※該当する役職・資格等級の設定がないものは除き、自社で設定している役職・資格等級を対象として、構成比を算出します。</t>
  </si>
  <si>
    <t>男性・女性の基本給（短時間勤務による短縮時間分の賃金控除前）の平均額を記入してください。
※役職者を含めて算出してください。ただし、役員は除きます。
※賃金は、基本給（短時間勤務の場合は、短縮時間分の賃金控除前）を標準形とします。そのほか月例給（残業代を含まないもの、含んだもの）、賞与を含めた年収ベースなどで計算され、分析されることが望まれます。</t>
  </si>
  <si>
    <t>１．明確にしている　　２．明確にしていない　　３．以前はしていたが現在は明確にしていない</t>
  </si>
  <si>
    <t>１．設定している　　２．設定していない　　３．以前は設定していたが現在は設定していない</t>
  </si>
  <si>
    <t>１．設けている 　２．設けていない 　３．以前は設けていたが現在は設けていない</t>
  </si>
  <si>
    <t>１．行っている　　　２．行っていない　　３．以前は行っていたが現在は行っていない</t>
  </si>
  <si>
    <t>１．行っている　　　２．行っていない　　　３．以前は行っていたが現在は行っていない</t>
  </si>
  <si>
    <t>両立に関連する指標</t>
  </si>
  <si>
    <t>平均勤続年数</t>
  </si>
  <si>
    <t>出産時離職</t>
  </si>
  <si>
    <t>均等に関連する指標</t>
  </si>
  <si>
    <t>管理職女性比率</t>
  </si>
  <si>
    <t>部長以上</t>
  </si>
  <si>
    <t>店長クラス</t>
  </si>
  <si>
    <t>管理職予備軍女性比率</t>
  </si>
  <si>
    <t>副店長クラス</t>
  </si>
  <si>
    <t>異動</t>
  </si>
  <si>
    <t>人事異動女性比率</t>
  </si>
  <si>
    <t>店舗・事業所間異動女性比率</t>
  </si>
  <si>
    <t>男性平均</t>
  </si>
  <si>
    <t>女性平均</t>
  </si>
  <si>
    <t>全体</t>
  </si>
  <si>
    <t>大卒</t>
  </si>
  <si>
    <t>業界平均</t>
  </si>
  <si>
    <t>自社</t>
  </si>
  <si>
    <t>チーフクラス</t>
  </si>
  <si>
    <t>＜参考＞
育休取得率</t>
  </si>
  <si>
    <t>平均勤続
年数</t>
  </si>
  <si>
    <t>採用
（女性比率）</t>
  </si>
  <si>
    <t>女性社員比率</t>
  </si>
  <si>
    <t>新卒採用後10年目の定着率</t>
  </si>
  <si>
    <r>
      <t>平均賃金指数</t>
    </r>
    <r>
      <rPr>
        <sz val="10"/>
        <rFont val="Arial"/>
        <family val="2"/>
      </rPr>
      <t xml:space="preserve">
</t>
    </r>
    <r>
      <rPr>
        <sz val="10"/>
        <rFont val="ＭＳ Ｐゴシック"/>
        <family val="3"/>
      </rPr>
      <t>（男性を</t>
    </r>
    <r>
      <rPr>
        <sz val="10"/>
        <rFont val="Arial"/>
        <family val="2"/>
      </rPr>
      <t>100</t>
    </r>
    <r>
      <rPr>
        <sz val="10"/>
        <rFont val="ＭＳ Ｐゴシック"/>
        <family val="3"/>
      </rPr>
      <t>）</t>
    </r>
  </si>
  <si>
    <r>
      <t>50</t>
    </r>
    <r>
      <rPr>
        <sz val="11"/>
        <rFont val="ＭＳ Ｐゴシック"/>
        <family val="3"/>
      </rPr>
      <t>歳賃金
指数</t>
    </r>
  </si>
  <si>
    <r>
      <t>10</t>
    </r>
    <r>
      <rPr>
        <sz val="11"/>
        <rFont val="ＭＳ Ｐゴシック"/>
        <family val="3"/>
      </rPr>
      <t>年目
定着率</t>
    </r>
  </si>
  <si>
    <r>
      <t>40</t>
    </r>
    <r>
      <rPr>
        <sz val="11"/>
        <rFont val="ＭＳ Ｐゴシック"/>
        <family val="3"/>
      </rPr>
      <t>歳賃金
指数</t>
    </r>
  </si>
  <si>
    <r>
      <t>10</t>
    </r>
    <r>
      <rPr>
        <sz val="11"/>
        <rFont val="ＭＳ Ｐゴシック"/>
        <family val="3"/>
      </rPr>
      <t xml:space="preserve">年目配置
</t>
    </r>
    <r>
      <rPr>
        <sz val="9"/>
        <rFont val="ＭＳ Ｐゴシック"/>
        <family val="3"/>
      </rPr>
      <t>（社員における販売職比率）</t>
    </r>
  </si>
  <si>
    <r>
      <t>30</t>
    </r>
    <r>
      <rPr>
        <sz val="11"/>
        <rFont val="ＭＳ Ｐゴシック"/>
        <family val="3"/>
      </rPr>
      <t>歳賃金
指数</t>
    </r>
  </si>
  <si>
    <r>
      <t xml:space="preserve">評価
</t>
    </r>
    <r>
      <rPr>
        <sz val="9"/>
        <rFont val="ＭＳ Ｐゴシック"/>
        <family val="3"/>
      </rPr>
      <t>（</t>
    </r>
    <r>
      <rPr>
        <sz val="9"/>
        <rFont val="Arial"/>
        <family val="2"/>
      </rPr>
      <t>5</t>
    </r>
    <r>
      <rPr>
        <sz val="9"/>
        <rFont val="ＭＳ Ｐゴシック"/>
        <family val="3"/>
      </rPr>
      <t>段階評価）</t>
    </r>
  </si>
  <si>
    <r>
      <t>3</t>
    </r>
    <r>
      <rPr>
        <sz val="11"/>
        <rFont val="ＭＳ Ｐゴシック"/>
        <family val="3"/>
      </rPr>
      <t>年目定着率</t>
    </r>
  </si>
  <si>
    <r>
      <t>25</t>
    </r>
    <r>
      <rPr>
        <sz val="11"/>
        <rFont val="ＭＳ Ｐゴシック"/>
        <family val="3"/>
      </rPr>
      <t>歳賃金
指数</t>
    </r>
  </si>
  <si>
    <r>
      <t xml:space="preserve">新任配置
</t>
    </r>
    <r>
      <rPr>
        <sz val="9"/>
        <rFont val="ＭＳ Ｐゴシック"/>
        <family val="3"/>
      </rPr>
      <t xml:space="preserve">（社員における販売職比率）
</t>
    </r>
    <r>
      <rPr>
        <sz val="8"/>
        <rFont val="ＭＳ Ｐゴシック"/>
        <family val="3"/>
      </rPr>
      <t>※新任のほぼ全てが店舗配置のため男女とも</t>
    </r>
    <r>
      <rPr>
        <sz val="8"/>
        <rFont val="Arial"/>
        <family val="2"/>
      </rPr>
      <t>100</t>
    </r>
    <r>
      <rPr>
        <sz val="8"/>
        <rFont val="ＭＳ Ｐゴシック"/>
        <family val="3"/>
      </rPr>
      <t>％</t>
    </r>
  </si>
  <si>
    <r>
      <t>※注</t>
    </r>
    <r>
      <rPr>
        <sz val="11"/>
        <rFont val="Arial"/>
        <family val="2"/>
      </rPr>
      <t>1</t>
    </r>
    <r>
      <rPr>
        <sz val="11"/>
        <rFont val="ＭＳ Ｐゴシック"/>
        <family val="3"/>
      </rPr>
      <t>：「女性比率」とあるものは、「男女計に占める女性の割合」</t>
    </r>
  </si>
  <si>
    <r>
      <t>※注</t>
    </r>
    <r>
      <rPr>
        <sz val="11"/>
        <rFont val="Arial"/>
        <family val="2"/>
      </rPr>
      <t>2</t>
    </r>
    <r>
      <rPr>
        <sz val="11"/>
        <rFont val="ＭＳ Ｐゴシック"/>
        <family val="3"/>
      </rPr>
      <t>：『業界平均』は</t>
    </r>
    <r>
      <rPr>
        <sz val="11"/>
        <rFont val="Arial"/>
        <family val="2"/>
      </rPr>
      <t>2012</t>
    </r>
    <r>
      <rPr>
        <sz val="11"/>
        <rFont val="ＭＳ Ｐゴシック"/>
        <family val="3"/>
      </rPr>
      <t>年</t>
    </r>
    <r>
      <rPr>
        <sz val="11"/>
        <rFont val="Arial"/>
        <family val="2"/>
      </rPr>
      <t>1</t>
    </r>
    <r>
      <rPr>
        <sz val="11"/>
        <rFont val="ＭＳ Ｐゴシック"/>
        <family val="3"/>
      </rPr>
      <t>月時点のもの</t>
    </r>
  </si>
  <si>
    <t>勤続年数：男女差
（男性-女性）</t>
  </si>
  <si>
    <t>女性管理職比率
（課長以上に占める女性比率）</t>
  </si>
  <si>
    <t>自社</t>
  </si>
  <si>
    <t>【スーパーマーケット業界の業界平均値】</t>
  </si>
  <si>
    <t>→</t>
  </si>
  <si>
    <t>平均勤続年数の男女差</t>
  </si>
  <si>
    <t>中途採用</t>
  </si>
  <si>
    <t>男女差</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</si>
</sst>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0;[Red]\-#,##0.0"/>
    <numFmt numFmtId="183" formatCode="0.0&quot;年&quot;"/>
    <numFmt numFmtId="184" formatCode="0.00_ "/>
    <numFmt numFmtId="185" formatCode="0;_ࠀ"/>
    <numFmt numFmtId="186" formatCode="0;_밀"/>
    <numFmt numFmtId="187" formatCode="0.0;_밀"/>
    <numFmt numFmtId="188" formatCode="0.00;_밀"/>
    <numFmt numFmtId="189" formatCode="yyyy/mm/dd"/>
    <numFmt numFmtId="190" formatCode="0.0"/>
    <numFmt numFmtId="191" formatCode=".00"/>
    <numFmt numFmtId="192" formatCode="0.000_ "/>
    <numFmt numFmtId="193" formatCode="0.0000_ "/>
  </numFmts>
  <fonts count="53">
    <font>
      <sz val="11"/>
      <name val="ＭＳ Ｐゴシック"/>
      <family val="3"/>
    </font>
    <font>
      <sz val="6"/>
      <name val="ＭＳ Ｐゴシック"/>
      <family val="3"/>
    </font>
    <font>
      <sz val="10"/>
      <name val="Century"/>
      <family val="1"/>
    </font>
    <font>
      <sz val="11"/>
      <name val="HG創英角ｺﾞｼｯｸUB"/>
      <family val="3"/>
    </font>
    <font>
      <sz val="14"/>
      <name val="HG創英角ｺﾞｼｯｸUB"/>
      <family val="3"/>
    </font>
    <font>
      <sz val="11"/>
      <name val="HGPｺﾞｼｯｸE"/>
      <family val="3"/>
    </font>
    <font>
      <sz val="12"/>
      <name val="HGPｺﾞｼｯｸE"/>
      <family val="3"/>
    </font>
    <font>
      <sz val="11"/>
      <color indexed="42"/>
      <name val="ＭＳ Ｐゴシック"/>
      <family val="3"/>
    </font>
    <font>
      <sz val="14"/>
      <name val="HG創英角ﾎﾟｯﾌﾟ体"/>
      <family val="3"/>
    </font>
    <font>
      <sz val="10"/>
      <name val="ＭＳ 明朝"/>
      <family val="1"/>
    </font>
    <font>
      <sz val="10"/>
      <name val="ＭＳ Ｐゴシック"/>
      <family val="3"/>
    </font>
    <font>
      <sz val="8"/>
      <name val="ＭＳ Ｐゴシック"/>
      <family val="3"/>
    </font>
    <font>
      <sz val="11"/>
      <color indexed="10"/>
      <name val="ＭＳ Ｐゴシック"/>
      <family val="3"/>
    </font>
    <font>
      <sz val="11"/>
      <color indexed="12"/>
      <name val="ＭＳ Ｐゴシック"/>
      <family val="3"/>
    </font>
    <font>
      <sz val="14"/>
      <color indexed="12"/>
      <name val="HG創英角ﾎﾟｯﾌﾟ体"/>
      <family val="3"/>
    </font>
    <font>
      <sz val="8"/>
      <color indexed="12"/>
      <name val="ＭＳ Ｐゴシック"/>
      <family val="3"/>
    </font>
    <font>
      <sz val="9"/>
      <name val="ＭＳ Ｐゴシック"/>
      <family val="3"/>
    </font>
    <font>
      <sz val="14"/>
      <name val="ＭＳ Ｐゴシック"/>
      <family val="3"/>
    </font>
    <font>
      <sz val="24"/>
      <name val="ＭＳ Ｐゴシック"/>
      <family val="3"/>
    </font>
    <font>
      <sz val="11"/>
      <name val="Arial"/>
      <family val="2"/>
    </font>
    <font>
      <sz val="24"/>
      <name val="Arial"/>
      <family val="2"/>
    </font>
    <font>
      <sz val="9"/>
      <name val="Arial"/>
      <family val="2"/>
    </font>
    <font>
      <sz val="14"/>
      <name val="Arial"/>
      <family val="2"/>
    </font>
    <font>
      <sz val="10"/>
      <name val="Arial"/>
      <family val="2"/>
    </font>
    <font>
      <sz val="8"/>
      <name val="Arial"/>
      <family val="2"/>
    </font>
    <font>
      <sz val="16"/>
      <name val="ＭＳ Ｐゴシック"/>
      <family val="3"/>
    </font>
    <font>
      <sz val="16"/>
      <name val="Arial"/>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2"/>
      <name val="ＭＳ 明朝"/>
      <family val="1"/>
    </font>
    <font>
      <u val="single"/>
      <sz val="9"/>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b/>
      <sz val="11"/>
      <name val="ＭＳ 明朝"/>
      <family val="1"/>
    </font>
    <font>
      <sz val="6"/>
      <name val="ＭＳ 明朝"/>
      <family val="1"/>
    </font>
    <font>
      <sz val="14"/>
      <name val="ＭＳ 明朝"/>
      <family val="1"/>
    </font>
    <font>
      <b/>
      <sz val="9"/>
      <color indexed="60"/>
      <name val="ＭＳ Ｐゴシック"/>
      <family val="3"/>
    </font>
    <font>
      <b/>
      <sz val="11"/>
      <color indexed="60"/>
      <name val="ＭＳ Ｐゴシック"/>
      <family val="3"/>
    </font>
    <font>
      <sz val="1.25"/>
      <name val="ＭＳ Ｐゴシック"/>
      <family val="3"/>
    </font>
    <font>
      <b/>
      <sz val="9"/>
      <color indexed="20"/>
      <name val="ＭＳ Ｐゴシック"/>
      <family val="3"/>
    </font>
    <font>
      <b/>
      <sz val="9"/>
      <color indexed="12"/>
      <name val="ＭＳ Ｐ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color indexed="60"/>
      </left>
      <right style="medium">
        <color indexed="60"/>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thin"/>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style="thin"/>
      <right>
        <color indexed="63"/>
      </right>
      <top style="thin"/>
      <bottom style="dotted"/>
    </border>
    <border>
      <left style="thin"/>
      <right>
        <color indexed="63"/>
      </right>
      <top style="dotted"/>
      <bottom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hair"/>
      <right style="hair"/>
      <top style="hair"/>
      <bottom>
        <color indexed="63"/>
      </bottom>
    </border>
    <border>
      <left style="thin"/>
      <right style="dotted"/>
      <top style="thin"/>
      <bottom>
        <color indexed="63"/>
      </bottom>
    </border>
    <border>
      <left style="dotted"/>
      <right style="thin"/>
      <top style="thin"/>
      <bottom>
        <color indexed="63"/>
      </bottom>
    </border>
    <border>
      <left style="hair"/>
      <right style="hair"/>
      <top style="hair"/>
      <bottom style="hair"/>
    </border>
    <border>
      <left>
        <color indexed="63"/>
      </left>
      <right style="hair"/>
      <top style="hair"/>
      <bottom style="hair"/>
    </border>
    <border>
      <left style="hair"/>
      <right style="hair"/>
      <top style="dotted"/>
      <bottom style="dotted"/>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hair"/>
      <top>
        <color indexed="63"/>
      </top>
      <bottom style="mediumDashed"/>
    </border>
    <border>
      <left style="hair"/>
      <right>
        <color indexed="63"/>
      </right>
      <top>
        <color indexed="63"/>
      </top>
      <bottom style="mediumDashed"/>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double"/>
      <right>
        <color indexed="63"/>
      </right>
      <top style="double"/>
      <bottom style="double"/>
    </border>
    <border>
      <left style="medium"/>
      <right style="thin"/>
      <top style="double"/>
      <bottom style="double"/>
    </border>
    <border>
      <left style="thin"/>
      <right style="double"/>
      <top style="double"/>
      <bottom style="double"/>
    </border>
    <border>
      <left style="thin"/>
      <right>
        <color indexed="63"/>
      </right>
      <top>
        <color indexed="63"/>
      </top>
      <bottom style="dotted"/>
    </border>
    <border>
      <left style="hair"/>
      <right style="hair"/>
      <top>
        <color indexed="63"/>
      </top>
      <bottom style="hair"/>
    </border>
    <border>
      <left style="double"/>
      <right style="double"/>
      <top style="double"/>
      <bottom style="dotted"/>
    </border>
    <border>
      <left style="double"/>
      <right style="double"/>
      <top>
        <color indexed="63"/>
      </top>
      <bottom style="dotted"/>
    </border>
    <border>
      <left style="double"/>
      <right style="double"/>
      <top style="dotted"/>
      <bottom style="double"/>
    </border>
    <border>
      <left>
        <color indexed="63"/>
      </left>
      <right>
        <color indexed="63"/>
      </right>
      <top style="thin"/>
      <bottom>
        <color indexed="63"/>
      </bottom>
    </border>
    <border>
      <left style="hair"/>
      <right>
        <color indexed="63"/>
      </right>
      <top style="hair"/>
      <bottom>
        <color indexed="63"/>
      </bottom>
    </border>
    <border>
      <left style="dotted"/>
      <right style="hair"/>
      <top style="hair"/>
      <bottom style="dotted"/>
    </border>
    <border>
      <left style="hair"/>
      <right>
        <color indexed="63"/>
      </right>
      <top style="dotted"/>
      <bottom style="dotted"/>
    </border>
    <border>
      <left style="dotted"/>
      <right style="hair"/>
      <top style="dotted"/>
      <bottom style="dotted"/>
    </border>
    <border>
      <left style="hair"/>
      <right>
        <color indexed="63"/>
      </right>
      <top>
        <color indexed="63"/>
      </top>
      <bottom style="hair"/>
    </border>
    <border>
      <left style="dotted"/>
      <right style="hair"/>
      <top style="dotted"/>
      <bottom style="hair"/>
    </border>
    <border>
      <left>
        <color indexed="63"/>
      </left>
      <right>
        <color indexed="63"/>
      </right>
      <top>
        <color indexed="63"/>
      </top>
      <bottom style="thin"/>
    </border>
    <border>
      <left style="thin"/>
      <right style="thin"/>
      <top>
        <color indexed="63"/>
      </top>
      <bottom style="thin"/>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thin"/>
      <right>
        <color indexed="63"/>
      </right>
      <top>
        <color indexed="63"/>
      </top>
      <bottom style="thin"/>
    </border>
    <border>
      <left>
        <color indexed="63"/>
      </left>
      <right style="thin"/>
      <top>
        <color indexed="63"/>
      </top>
      <bottom style="thin"/>
    </border>
    <border>
      <left style="thin"/>
      <right style="double"/>
      <top style="thin"/>
      <bottom>
        <color indexed="63"/>
      </bottom>
    </border>
    <border>
      <left style="thin"/>
      <right style="double"/>
      <top>
        <color indexed="63"/>
      </top>
      <bottom style="thin"/>
    </border>
    <border>
      <left style="thin"/>
      <right style="thin"/>
      <top>
        <color indexed="63"/>
      </top>
      <bottom>
        <color indexed="63"/>
      </bottom>
    </border>
    <border>
      <left style="double"/>
      <right style="double"/>
      <top style="double"/>
      <bottom>
        <color indexed="63"/>
      </bottom>
    </border>
    <border>
      <left style="double"/>
      <right style="double"/>
      <top>
        <color indexed="63"/>
      </top>
      <bottom style="double"/>
    </border>
    <border>
      <left style="hair"/>
      <right>
        <color indexed="63"/>
      </right>
      <top style="hair"/>
      <bottom style="hair"/>
    </border>
    <border>
      <left>
        <color indexed="63"/>
      </left>
      <right>
        <color indexed="63"/>
      </right>
      <top style="hair"/>
      <bottom style="hair"/>
    </border>
  </borders>
  <cellStyleXfs count="64">
    <xf numFmtId="0" fontId="0" fillId="0" borderId="0">
      <alignment vertical="center"/>
      <protection/>
    </xf>
    <xf numFmtId="0" fontId="0"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8" fillId="11"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9" fillId="0" borderId="0" applyNumberFormat="0" applyFill="0" applyBorder="0" applyAlignment="0" applyProtection="0"/>
    <xf numFmtId="0" fontId="30" fillId="15" borderId="1" applyNumberFormat="0" applyAlignment="0" applyProtection="0"/>
    <xf numFmtId="0" fontId="31" fillId="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2" fillId="4" borderId="2" applyNumberFormat="0" applyFont="0" applyAlignment="0" applyProtection="0"/>
    <xf numFmtId="0" fontId="12" fillId="0" borderId="3" applyNumberFormat="0" applyFill="0" applyAlignment="0" applyProtection="0"/>
    <xf numFmtId="0" fontId="34" fillId="16" borderId="0" applyNumberFormat="0" applyBorder="0" applyAlignment="0" applyProtection="0"/>
    <xf numFmtId="0" fontId="35" fillId="17"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17"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32" fillId="0" borderId="0">
      <alignment/>
      <protection/>
    </xf>
    <xf numFmtId="0" fontId="43" fillId="0" borderId="0" applyNumberFormat="0" applyFill="0" applyBorder="0" applyAlignment="0" applyProtection="0"/>
    <xf numFmtId="0" fontId="44" fillId="6" borderId="0" applyNumberFormat="0" applyBorder="0" applyAlignment="0" applyProtection="0"/>
  </cellStyleXfs>
  <cellXfs count="210">
    <xf numFmtId="0" fontId="0" fillId="0" borderId="0" xfId="0" applyAlignment="1">
      <alignment vertical="center"/>
    </xf>
    <xf numFmtId="0" fontId="3" fillId="0" borderId="0" xfId="0" applyFont="1" applyAlignment="1">
      <alignment vertical="center"/>
    </xf>
    <xf numFmtId="0" fontId="4" fillId="5" borderId="10" xfId="0" applyFont="1"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6" fillId="18" borderId="0" xfId="0" applyFont="1" applyFill="1" applyAlignment="1">
      <alignment vertical="center"/>
    </xf>
    <xf numFmtId="0" fontId="0" fillId="18" borderId="0" xfId="0" applyFill="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7" borderId="13" xfId="0" applyFill="1" applyBorder="1" applyAlignment="1">
      <alignment vertical="center"/>
    </xf>
    <xf numFmtId="0" fontId="8" fillId="0" borderId="0" xfId="0" applyFont="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180" fontId="0" fillId="0" borderId="13" xfId="42" applyNumberFormat="1" applyBorder="1" applyAlignment="1">
      <alignment vertical="center"/>
    </xf>
    <xf numFmtId="0" fontId="0" fillId="0" borderId="0" xfId="0" applyFill="1" applyBorder="1" applyAlignment="1">
      <alignment vertical="center"/>
    </xf>
    <xf numFmtId="0" fontId="0" fillId="7" borderId="14" xfId="0" applyFill="1"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17" borderId="16" xfId="0" applyFill="1" applyBorder="1" applyAlignment="1">
      <alignment horizontal="center" vertical="center"/>
    </xf>
    <xf numFmtId="0" fontId="0" fillId="17" borderId="17" xfId="0" applyFill="1" applyBorder="1" applyAlignment="1">
      <alignment horizontal="center" vertical="center"/>
    </xf>
    <xf numFmtId="0" fontId="0" fillId="17" borderId="16" xfId="0" applyFill="1" applyBorder="1" applyAlignment="1">
      <alignment vertical="center"/>
    </xf>
    <xf numFmtId="0" fontId="0" fillId="17" borderId="17" xfId="0" applyFill="1" applyBorder="1" applyAlignment="1">
      <alignment vertical="center"/>
    </xf>
    <xf numFmtId="0" fontId="0" fillId="17" borderId="18" xfId="0" applyFill="1" applyBorder="1" applyAlignment="1">
      <alignment vertical="center"/>
    </xf>
    <xf numFmtId="0" fontId="0" fillId="17" borderId="19" xfId="0" applyFill="1" applyBorder="1" applyAlignment="1">
      <alignment vertical="center"/>
    </xf>
    <xf numFmtId="0" fontId="0" fillId="17" borderId="20" xfId="0" applyFill="1" applyBorder="1" applyAlignment="1">
      <alignment vertical="center"/>
    </xf>
    <xf numFmtId="0" fontId="0" fillId="17" borderId="21" xfId="0" applyFill="1" applyBorder="1" applyAlignment="1">
      <alignment vertical="center"/>
    </xf>
    <xf numFmtId="0" fontId="0" fillId="17" borderId="16" xfId="0" applyFill="1" applyBorder="1" applyAlignment="1">
      <alignment horizontal="centerContinuous" vertical="center"/>
    </xf>
    <xf numFmtId="0" fontId="0" fillId="17" borderId="17" xfId="0" applyFill="1" applyBorder="1" applyAlignment="1">
      <alignment horizontal="centerContinuous" vertical="center"/>
    </xf>
    <xf numFmtId="0" fontId="0" fillId="17" borderId="13" xfId="0" applyFill="1" applyBorder="1" applyAlignment="1">
      <alignment horizontal="centerContinuous" vertical="center"/>
    </xf>
    <xf numFmtId="0" fontId="0" fillId="17" borderId="13" xfId="0" applyFill="1" applyBorder="1" applyAlignment="1">
      <alignment vertical="center"/>
    </xf>
    <xf numFmtId="0" fontId="0" fillId="17" borderId="14" xfId="0" applyFill="1" applyBorder="1" applyAlignment="1">
      <alignment vertical="center"/>
    </xf>
    <xf numFmtId="0" fontId="0" fillId="17" borderId="15" xfId="0" applyFill="1" applyBorder="1" applyAlignment="1">
      <alignment vertical="center"/>
    </xf>
    <xf numFmtId="0" fontId="7" fillId="18" borderId="0" xfId="0" applyFont="1" applyFill="1" applyAlignment="1">
      <alignment vertical="center"/>
    </xf>
    <xf numFmtId="180" fontId="0" fillId="0" borderId="14" xfId="42" applyNumberFormat="1" applyBorder="1" applyAlignment="1">
      <alignment vertical="center"/>
    </xf>
    <xf numFmtId="180" fontId="0" fillId="0" borderId="15" xfId="42" applyNumberFormat="1" applyBorder="1" applyAlignment="1">
      <alignment vertical="center"/>
    </xf>
    <xf numFmtId="0" fontId="5" fillId="0" borderId="0" xfId="0" applyFont="1" applyAlignment="1">
      <alignment horizontal="left" vertical="center"/>
    </xf>
    <xf numFmtId="0" fontId="0" fillId="0" borderId="0" xfId="0" applyFill="1" applyAlignment="1">
      <alignment vertical="center"/>
    </xf>
    <xf numFmtId="180" fontId="0" fillId="0" borderId="0" xfId="42" applyNumberFormat="1" applyFill="1" applyBorder="1" applyAlignment="1">
      <alignment vertical="center"/>
    </xf>
    <xf numFmtId="0" fontId="0" fillId="7" borderId="16" xfId="0" applyFill="1" applyBorder="1" applyAlignment="1">
      <alignment vertical="center"/>
    </xf>
    <xf numFmtId="0" fontId="0" fillId="0" borderId="22" xfId="0" applyFill="1" applyBorder="1" applyAlignment="1">
      <alignment vertical="center"/>
    </xf>
    <xf numFmtId="180" fontId="0" fillId="0" borderId="13" xfId="42" applyNumberFormat="1" applyFill="1" applyBorder="1" applyAlignment="1">
      <alignment vertical="center"/>
    </xf>
    <xf numFmtId="0" fontId="0" fillId="17" borderId="16" xfId="0" applyFill="1" applyBorder="1" applyAlignment="1">
      <alignment horizontal="left" vertical="center"/>
    </xf>
    <xf numFmtId="0" fontId="0" fillId="0" borderId="0" xfId="0" applyBorder="1" applyAlignment="1">
      <alignment horizontal="left" vertical="center"/>
    </xf>
    <xf numFmtId="0" fontId="0" fillId="7" borderId="13" xfId="0" applyFill="1" applyBorder="1" applyAlignment="1">
      <alignment horizontal="center" vertical="center"/>
    </xf>
    <xf numFmtId="0" fontId="0" fillId="0" borderId="13" xfId="0" applyFill="1" applyBorder="1" applyAlignment="1">
      <alignment horizontal="left" vertical="center" wrapText="1"/>
    </xf>
    <xf numFmtId="0" fontId="11" fillId="0" borderId="13" xfId="0" applyFont="1" applyBorder="1" applyAlignment="1">
      <alignment vertical="center" wrapText="1"/>
    </xf>
    <xf numFmtId="38" fontId="0" fillId="7" borderId="13" xfId="49" applyFill="1" applyBorder="1" applyAlignment="1">
      <alignment vertical="center"/>
    </xf>
    <xf numFmtId="0" fontId="0" fillId="0" borderId="13" xfId="0" applyFill="1" applyBorder="1" applyAlignment="1">
      <alignment horizontal="center" vertical="center" wrapText="1"/>
    </xf>
    <xf numFmtId="38" fontId="0" fillId="0" borderId="0" xfId="49" applyFill="1" applyBorder="1" applyAlignment="1">
      <alignment vertical="center"/>
    </xf>
    <xf numFmtId="0" fontId="0" fillId="17" borderId="13" xfId="0" applyFill="1" applyBorder="1" applyAlignment="1">
      <alignment vertical="center" wrapText="1"/>
    </xf>
    <xf numFmtId="0" fontId="0" fillId="0" borderId="13" xfId="42" applyNumberFormat="1" applyBorder="1" applyAlignment="1">
      <alignment vertical="center"/>
    </xf>
    <xf numFmtId="38" fontId="0" fillId="0" borderId="13" xfId="42" applyNumberFormat="1" applyBorder="1" applyAlignment="1">
      <alignment vertical="center"/>
    </xf>
    <xf numFmtId="0" fontId="11" fillId="17" borderId="16" xfId="0" applyFont="1" applyFill="1" applyBorder="1" applyAlignment="1">
      <alignment vertical="center" wrapText="1"/>
    </xf>
    <xf numFmtId="0" fontId="0" fillId="0" borderId="13" xfId="0" applyFont="1" applyBorder="1" applyAlignment="1">
      <alignment vertical="center" wrapText="1"/>
    </xf>
    <xf numFmtId="0" fontId="13" fillId="0" borderId="0" xfId="0" applyFont="1" applyAlignment="1">
      <alignment horizontal="center" vertical="center" shrinkToFit="1"/>
    </xf>
    <xf numFmtId="0" fontId="14" fillId="0" borderId="0" xfId="0" applyFont="1" applyAlignment="1">
      <alignment horizontal="center" vertical="center"/>
    </xf>
    <xf numFmtId="0" fontId="14" fillId="0" borderId="0" xfId="0" applyFont="1" applyAlignment="1">
      <alignment horizontal="center"/>
    </xf>
    <xf numFmtId="0" fontId="13" fillId="0" borderId="0" xfId="0" applyFont="1" applyAlignment="1">
      <alignment horizontal="center" vertical="top" shrinkToFit="1"/>
    </xf>
    <xf numFmtId="0" fontId="14" fillId="0" borderId="0" xfId="0" applyFont="1" applyAlignment="1">
      <alignment horizontal="center" vertical="center" wrapText="1"/>
    </xf>
    <xf numFmtId="0" fontId="16" fillId="17" borderId="23" xfId="0" applyFont="1" applyFill="1" applyBorder="1" applyAlignment="1">
      <alignment horizontal="center" vertical="center" wrapText="1"/>
    </xf>
    <xf numFmtId="0" fontId="16" fillId="17" borderId="24" xfId="0" applyFont="1" applyFill="1" applyBorder="1" applyAlignment="1">
      <alignment horizontal="center" vertical="center" wrapText="1"/>
    </xf>
    <xf numFmtId="0" fontId="16" fillId="17" borderId="0" xfId="0" applyFont="1" applyFill="1" applyAlignment="1">
      <alignment horizontal="center" vertical="center" wrapText="1"/>
    </xf>
    <xf numFmtId="0" fontId="11" fillId="17" borderId="23" xfId="0" applyFont="1" applyFill="1" applyBorder="1" applyAlignment="1">
      <alignment horizontal="center" vertical="center" wrapText="1"/>
    </xf>
    <xf numFmtId="0" fontId="11" fillId="17" borderId="24" xfId="0" applyFont="1" applyFill="1" applyBorder="1" applyAlignment="1">
      <alignment horizontal="center" vertical="center" wrapText="1"/>
    </xf>
    <xf numFmtId="182" fontId="0" fillId="0" borderId="13" xfId="49" applyNumberFormat="1" applyBorder="1" applyAlignment="1">
      <alignment vertical="center"/>
    </xf>
    <xf numFmtId="0" fontId="19" fillId="17" borderId="0" xfId="0" applyFont="1" applyFill="1" applyAlignment="1">
      <alignment vertical="center" wrapText="1"/>
    </xf>
    <xf numFmtId="0" fontId="19" fillId="17" borderId="0" xfId="0" applyFont="1" applyFill="1" applyAlignment="1">
      <alignment horizontal="center" vertical="center" wrapText="1"/>
    </xf>
    <xf numFmtId="0" fontId="19" fillId="17" borderId="25" xfId="0" applyFont="1" applyFill="1" applyBorder="1" applyAlignment="1">
      <alignment vertical="center" wrapText="1"/>
    </xf>
    <xf numFmtId="0" fontId="19" fillId="17" borderId="26" xfId="0" applyFont="1" applyFill="1" applyBorder="1" applyAlignment="1">
      <alignment vertical="center" wrapText="1"/>
    </xf>
    <xf numFmtId="0" fontId="19" fillId="17" borderId="26" xfId="0" applyFont="1" applyFill="1" applyBorder="1" applyAlignment="1">
      <alignment horizontal="center" vertical="center" wrapText="1"/>
    </xf>
    <xf numFmtId="0" fontId="19" fillId="17" borderId="27" xfId="0" applyFont="1" applyFill="1" applyBorder="1" applyAlignment="1">
      <alignment vertical="center" wrapText="1"/>
    </xf>
    <xf numFmtId="0" fontId="19" fillId="17" borderId="28" xfId="0" applyFont="1" applyFill="1" applyBorder="1" applyAlignment="1">
      <alignment vertical="center" wrapText="1"/>
    </xf>
    <xf numFmtId="0" fontId="21" fillId="17" borderId="0" xfId="0" applyFont="1" applyFill="1" applyAlignment="1">
      <alignment vertical="center" wrapText="1"/>
    </xf>
    <xf numFmtId="0" fontId="0" fillId="17" borderId="29" xfId="0" applyFont="1" applyFill="1" applyBorder="1" applyAlignment="1">
      <alignment horizontal="center" vertical="center" shrinkToFit="1"/>
    </xf>
    <xf numFmtId="0" fontId="0" fillId="17" borderId="29" xfId="0" applyFont="1" applyFill="1" applyBorder="1" applyAlignment="1">
      <alignment horizontal="center" vertical="center" wrapText="1"/>
    </xf>
    <xf numFmtId="0" fontId="22" fillId="17" borderId="0" xfId="0" applyFont="1" applyFill="1" applyAlignment="1">
      <alignment horizontal="center" vertical="center" wrapText="1"/>
    </xf>
    <xf numFmtId="0" fontId="0" fillId="17" borderId="30" xfId="0" applyFont="1" applyFill="1" applyBorder="1" applyAlignment="1">
      <alignment horizontal="center" vertical="center" shrinkToFit="1"/>
    </xf>
    <xf numFmtId="0" fontId="0" fillId="17" borderId="31" xfId="0" applyFont="1" applyFill="1" applyBorder="1" applyAlignment="1">
      <alignment horizontal="center" vertical="center" wrapText="1"/>
    </xf>
    <xf numFmtId="0" fontId="0" fillId="17" borderId="32" xfId="0" applyFont="1" applyFill="1" applyBorder="1" applyAlignment="1">
      <alignment horizontal="center" vertical="center" shrinkToFit="1"/>
    </xf>
    <xf numFmtId="0" fontId="0" fillId="17" borderId="33" xfId="0" applyFont="1" applyFill="1" applyBorder="1" applyAlignment="1">
      <alignment horizontal="center" vertical="center" wrapText="1"/>
    </xf>
    <xf numFmtId="0" fontId="21" fillId="17" borderId="0" xfId="0" applyFont="1" applyFill="1" applyAlignment="1">
      <alignment horizontal="center" vertical="center" wrapText="1"/>
    </xf>
    <xf numFmtId="180" fontId="21" fillId="17" borderId="0" xfId="42" applyNumberFormat="1" applyFont="1" applyFill="1" applyAlignment="1">
      <alignment horizontal="center" vertical="center" wrapText="1"/>
    </xf>
    <xf numFmtId="0" fontId="0" fillId="17" borderId="29" xfId="0" applyFont="1" applyFill="1" applyBorder="1" applyAlignment="1">
      <alignment vertical="center" wrapText="1"/>
    </xf>
    <xf numFmtId="0" fontId="0" fillId="17" borderId="34" xfId="0" applyFont="1" applyFill="1" applyBorder="1" applyAlignment="1">
      <alignment vertical="center" wrapText="1"/>
    </xf>
    <xf numFmtId="0" fontId="19" fillId="17" borderId="35" xfId="0" applyFont="1" applyFill="1" applyBorder="1" applyAlignment="1">
      <alignment vertical="center" wrapText="1"/>
    </xf>
    <xf numFmtId="0" fontId="19" fillId="17" borderId="36" xfId="0" applyFont="1" applyFill="1" applyBorder="1" applyAlignment="1">
      <alignment vertical="center" wrapText="1"/>
    </xf>
    <xf numFmtId="0" fontId="21" fillId="17" borderId="36" xfId="0" applyFont="1" applyFill="1" applyBorder="1" applyAlignment="1">
      <alignment vertical="center" wrapText="1"/>
    </xf>
    <xf numFmtId="0" fontId="19" fillId="17" borderId="37" xfId="0" applyFont="1" applyFill="1" applyBorder="1" applyAlignment="1">
      <alignment horizontal="center" vertical="center" wrapText="1"/>
    </xf>
    <xf numFmtId="0" fontId="19" fillId="17" borderId="38" xfId="0" applyFont="1" applyFill="1" applyBorder="1" applyAlignment="1">
      <alignment vertical="center" wrapText="1"/>
    </xf>
    <xf numFmtId="0" fontId="19" fillId="17" borderId="36" xfId="0" applyFont="1" applyFill="1" applyBorder="1" applyAlignment="1">
      <alignment horizontal="center" vertical="center" wrapText="1"/>
    </xf>
    <xf numFmtId="0" fontId="0" fillId="17" borderId="0" xfId="0" applyFont="1" applyFill="1" applyAlignment="1">
      <alignment vertical="center"/>
    </xf>
    <xf numFmtId="0" fontId="32" fillId="5" borderId="0" xfId="61" applyFill="1" applyAlignment="1">
      <alignment vertical="center"/>
      <protection/>
    </xf>
    <xf numFmtId="0" fontId="32" fillId="0" borderId="0" xfId="61" applyAlignment="1">
      <alignment vertical="center"/>
      <protection/>
    </xf>
    <xf numFmtId="0" fontId="32" fillId="5" borderId="39" xfId="61" applyFill="1" applyBorder="1" applyAlignment="1">
      <alignment horizontal="center" vertical="center" wrapText="1"/>
      <protection/>
    </xf>
    <xf numFmtId="0" fontId="32" fillId="5" borderId="40" xfId="61" applyFill="1" applyBorder="1" applyAlignment="1">
      <alignment horizontal="center" vertical="center" wrapText="1"/>
      <protection/>
    </xf>
    <xf numFmtId="0" fontId="32" fillId="5" borderId="41" xfId="61" applyFill="1" applyBorder="1" applyAlignment="1">
      <alignment vertical="center"/>
      <protection/>
    </xf>
    <xf numFmtId="0" fontId="32" fillId="5" borderId="22" xfId="61" applyFill="1" applyBorder="1" applyAlignment="1">
      <alignment vertical="center"/>
      <protection/>
    </xf>
    <xf numFmtId="0" fontId="32" fillId="0" borderId="42" xfId="61" applyBorder="1" applyAlignment="1">
      <alignment horizontal="center" vertical="center"/>
      <protection/>
    </xf>
    <xf numFmtId="182" fontId="47" fillId="5" borderId="43" xfId="49" applyNumberFormat="1" applyFont="1" applyFill="1" applyBorder="1" applyAlignment="1">
      <alignment horizontal="center" vertical="center"/>
    </xf>
    <xf numFmtId="182" fontId="47" fillId="5" borderId="44" xfId="49" applyNumberFormat="1" applyFont="1" applyFill="1" applyBorder="1" applyAlignment="1">
      <alignment horizontal="center" vertical="center"/>
    </xf>
    <xf numFmtId="0" fontId="32" fillId="0" borderId="0" xfId="61" applyFill="1" applyAlignment="1">
      <alignment vertical="center"/>
      <protection/>
    </xf>
    <xf numFmtId="183" fontId="19" fillId="17" borderId="0" xfId="0" applyNumberFormat="1" applyFont="1" applyFill="1" applyAlignment="1">
      <alignment horizontal="center" vertical="center" wrapText="1"/>
    </xf>
    <xf numFmtId="0" fontId="0" fillId="17" borderId="0" xfId="0" applyFill="1" applyBorder="1" applyAlignment="1">
      <alignment vertical="center"/>
    </xf>
    <xf numFmtId="180" fontId="0" fillId="0" borderId="0" xfId="42" applyNumberFormat="1" applyFont="1" applyFill="1" applyBorder="1" applyAlignment="1">
      <alignment vertical="center"/>
    </xf>
    <xf numFmtId="180" fontId="0" fillId="0" borderId="13" xfId="42" applyNumberFormat="1" applyFont="1" applyFill="1" applyBorder="1" applyAlignment="1">
      <alignment vertical="center"/>
    </xf>
    <xf numFmtId="0" fontId="16" fillId="17" borderId="45" xfId="0" applyFont="1" applyFill="1" applyBorder="1" applyAlignment="1">
      <alignment horizontal="center" vertical="center" wrapText="1"/>
    </xf>
    <xf numFmtId="180" fontId="19" fillId="17" borderId="0" xfId="42" applyNumberFormat="1" applyFont="1" applyFill="1" applyAlignment="1">
      <alignment horizontal="center" vertical="center" wrapText="1"/>
    </xf>
    <xf numFmtId="0" fontId="16" fillId="17" borderId="13" xfId="0" applyFont="1" applyFill="1" applyBorder="1" applyAlignment="1">
      <alignment vertical="center"/>
    </xf>
    <xf numFmtId="182" fontId="0" fillId="7" borderId="13" xfId="49" applyNumberFormat="1" applyFill="1" applyBorder="1" applyAlignment="1">
      <alignment vertical="center"/>
    </xf>
    <xf numFmtId="182" fontId="0" fillId="0" borderId="13" xfId="42" applyNumberFormat="1" applyBorder="1" applyAlignment="1">
      <alignment vertical="center"/>
    </xf>
    <xf numFmtId="0" fontId="0" fillId="17" borderId="46" xfId="0" applyFill="1" applyBorder="1" applyAlignment="1">
      <alignment vertical="center" wrapText="1"/>
    </xf>
    <xf numFmtId="183" fontId="19" fillId="17" borderId="47" xfId="0" applyNumberFormat="1" applyFont="1" applyFill="1" applyBorder="1" applyAlignment="1">
      <alignment horizontal="center" vertical="center" shrinkToFit="1"/>
    </xf>
    <xf numFmtId="183" fontId="19" fillId="17" borderId="48" xfId="0" applyNumberFormat="1" applyFont="1" applyFill="1" applyBorder="1" applyAlignment="1">
      <alignment horizontal="center" vertical="center" shrinkToFit="1"/>
    </xf>
    <xf numFmtId="183" fontId="19" fillId="17" borderId="49" xfId="0" applyNumberFormat="1" applyFont="1" applyFill="1" applyBorder="1" applyAlignment="1">
      <alignment horizontal="center" vertical="center" shrinkToFit="1"/>
    </xf>
    <xf numFmtId="180" fontId="19" fillId="17" borderId="23" xfId="42" applyNumberFormat="1" applyFont="1" applyFill="1" applyBorder="1" applyAlignment="1">
      <alignment horizontal="center" vertical="center" shrinkToFit="1"/>
    </xf>
    <xf numFmtId="180" fontId="19" fillId="17" borderId="47" xfId="42" applyNumberFormat="1" applyFont="1" applyFill="1" applyBorder="1" applyAlignment="1">
      <alignment horizontal="center" vertical="center" shrinkToFit="1"/>
    </xf>
    <xf numFmtId="180" fontId="19" fillId="17" borderId="24" xfId="42" applyNumberFormat="1" applyFont="1" applyFill="1" applyBorder="1" applyAlignment="1">
      <alignment horizontal="center" vertical="center" shrinkToFit="1"/>
    </xf>
    <xf numFmtId="180" fontId="19" fillId="17" borderId="49" xfId="42" applyNumberFormat="1" applyFont="1" applyFill="1" applyBorder="1" applyAlignment="1">
      <alignment horizontal="center" vertical="center" shrinkToFit="1"/>
    </xf>
    <xf numFmtId="0" fontId="10" fillId="0" borderId="50" xfId="0" applyFont="1" applyFill="1" applyBorder="1" applyAlignment="1">
      <alignment vertical="center" wrapText="1"/>
    </xf>
    <xf numFmtId="0" fontId="22" fillId="17" borderId="32" xfId="0" applyFont="1" applyFill="1" applyBorder="1" applyAlignment="1">
      <alignment horizontal="center" vertical="center" shrinkToFit="1"/>
    </xf>
    <xf numFmtId="182" fontId="22" fillId="17" borderId="32" xfId="49" applyNumberFormat="1" applyFont="1" applyFill="1" applyBorder="1" applyAlignment="1">
      <alignment horizontal="center" vertical="center" shrinkToFit="1"/>
    </xf>
    <xf numFmtId="40" fontId="19" fillId="17" borderId="23" xfId="0" applyNumberFormat="1" applyFont="1" applyFill="1" applyBorder="1" applyAlignment="1">
      <alignment horizontal="center" vertical="center" shrinkToFit="1"/>
    </xf>
    <xf numFmtId="40" fontId="19" fillId="17" borderId="47" xfId="49" applyNumberFormat="1" applyFont="1" applyFill="1" applyBorder="1" applyAlignment="1">
      <alignment horizontal="center" vertical="center" shrinkToFit="1"/>
    </xf>
    <xf numFmtId="40" fontId="19" fillId="17" borderId="24" xfId="49" applyNumberFormat="1" applyFont="1" applyFill="1" applyBorder="1" applyAlignment="1">
      <alignment horizontal="center" vertical="center" shrinkToFit="1"/>
    </xf>
    <xf numFmtId="40" fontId="19" fillId="17" borderId="49" xfId="49" applyNumberFormat="1" applyFont="1" applyFill="1" applyBorder="1" applyAlignment="1">
      <alignment horizontal="center" vertical="center" shrinkToFit="1"/>
    </xf>
    <xf numFmtId="180" fontId="19" fillId="17" borderId="51" xfId="42" applyNumberFormat="1" applyFont="1" applyFill="1" applyBorder="1" applyAlignment="1">
      <alignment vertical="center" shrinkToFit="1"/>
    </xf>
    <xf numFmtId="180" fontId="19" fillId="17" borderId="52" xfId="42" applyNumberFormat="1" applyFont="1" applyFill="1" applyBorder="1" applyAlignment="1">
      <alignment horizontal="center" vertical="center" shrinkToFit="1"/>
    </xf>
    <xf numFmtId="180" fontId="19" fillId="17" borderId="53" xfId="42" applyNumberFormat="1" applyFont="1" applyFill="1" applyBorder="1" applyAlignment="1">
      <alignment vertical="center" shrinkToFit="1"/>
    </xf>
    <xf numFmtId="180" fontId="19" fillId="17" borderId="54" xfId="42" applyNumberFormat="1" applyFont="1" applyFill="1" applyBorder="1" applyAlignment="1">
      <alignment horizontal="center" vertical="center" shrinkToFit="1"/>
    </xf>
    <xf numFmtId="180" fontId="19" fillId="17" borderId="55" xfId="42" applyNumberFormat="1" applyFont="1" applyFill="1" applyBorder="1" applyAlignment="1">
      <alignment vertical="center" shrinkToFit="1"/>
    </xf>
    <xf numFmtId="180" fontId="19" fillId="17" borderId="56" xfId="42" applyNumberFormat="1" applyFont="1" applyFill="1" applyBorder="1" applyAlignment="1">
      <alignment horizontal="center" vertical="center" shrinkToFit="1"/>
    </xf>
    <xf numFmtId="0" fontId="12" fillId="0" borderId="57" xfId="0" applyFont="1" applyBorder="1" applyAlignment="1">
      <alignment vertical="center" shrinkToFit="1"/>
    </xf>
    <xf numFmtId="0" fontId="0" fillId="0" borderId="0" xfId="0" applyAlignment="1">
      <alignment vertical="center" wrapText="1"/>
    </xf>
    <xf numFmtId="0" fontId="10" fillId="17" borderId="14" xfId="0" applyFont="1" applyFill="1" applyBorder="1" applyAlignment="1">
      <alignment vertical="center" wrapText="1"/>
    </xf>
    <xf numFmtId="0" fontId="10" fillId="17" borderId="58" xfId="0" applyFont="1" applyFill="1" applyBorder="1" applyAlignment="1">
      <alignment vertical="center" wrapText="1"/>
    </xf>
    <xf numFmtId="180" fontId="0" fillId="0" borderId="14" xfId="42" applyNumberFormat="1" applyBorder="1" applyAlignment="1">
      <alignment vertical="center"/>
    </xf>
    <xf numFmtId="180" fontId="0" fillId="0" borderId="58" xfId="42" applyNumberFormat="1" applyBorder="1" applyAlignment="1">
      <alignment vertical="center"/>
    </xf>
    <xf numFmtId="0" fontId="0" fillId="17" borderId="16" xfId="0" applyFill="1" applyBorder="1" applyAlignment="1">
      <alignment vertical="center" wrapText="1"/>
    </xf>
    <xf numFmtId="0" fontId="0" fillId="0" borderId="17" xfId="0" applyBorder="1" applyAlignment="1">
      <alignment vertical="center" wrapText="1"/>
    </xf>
    <xf numFmtId="0" fontId="0" fillId="0" borderId="0" xfId="0" applyFont="1" applyAlignment="1">
      <alignment vertical="center" wrapText="1"/>
    </xf>
    <xf numFmtId="0" fontId="12" fillId="0" borderId="0" xfId="0" applyFont="1" applyAlignment="1">
      <alignment vertical="center" wrapText="1"/>
    </xf>
    <xf numFmtId="0" fontId="10" fillId="0" borderId="13" xfId="0" applyFont="1" applyFill="1" applyBorder="1" applyAlignment="1">
      <alignment vertical="center" wrapText="1"/>
    </xf>
    <xf numFmtId="0" fontId="10" fillId="0" borderId="13" xfId="0" applyFont="1" applyBorder="1" applyAlignment="1">
      <alignment vertical="center" wrapText="1"/>
    </xf>
    <xf numFmtId="0" fontId="0" fillId="0" borderId="50" xfId="0" applyBorder="1" applyAlignment="1">
      <alignment vertical="center" wrapText="1"/>
    </xf>
    <xf numFmtId="0" fontId="0" fillId="0" borderId="0" xfId="0" applyBorder="1" applyAlignment="1">
      <alignment vertical="center" wrapText="1"/>
    </xf>
    <xf numFmtId="0" fontId="0" fillId="17" borderId="50" xfId="0" applyFill="1" applyBorder="1" applyAlignment="1">
      <alignment vertical="top" wrapText="1"/>
    </xf>
    <xf numFmtId="0" fontId="0" fillId="0" borderId="50" xfId="0" applyBorder="1" applyAlignment="1">
      <alignment vertical="top" wrapText="1"/>
    </xf>
    <xf numFmtId="0" fontId="0" fillId="0" borderId="0" xfId="0" applyAlignment="1">
      <alignment vertical="top" wrapText="1"/>
    </xf>
    <xf numFmtId="0" fontId="0" fillId="4" borderId="51" xfId="0" applyFont="1" applyFill="1" applyBorder="1" applyAlignment="1">
      <alignment horizontal="center" vertical="center" wrapText="1"/>
    </xf>
    <xf numFmtId="0" fontId="0" fillId="4" borderId="59"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17" fillId="5" borderId="51" xfId="0" applyFont="1" applyFill="1" applyBorder="1" applyAlignment="1">
      <alignment horizontal="center" vertical="center" wrapText="1"/>
    </xf>
    <xf numFmtId="0" fontId="17" fillId="5" borderId="63" xfId="0" applyFont="1" applyFill="1" applyBorder="1" applyAlignment="1">
      <alignment horizontal="center" vertical="center" wrapText="1"/>
    </xf>
    <xf numFmtId="0" fontId="17" fillId="5" borderId="59" xfId="0" applyFont="1" applyFill="1" applyBorder="1" applyAlignment="1">
      <alignment horizontal="center" vertical="center" wrapText="1"/>
    </xf>
    <xf numFmtId="0" fontId="17" fillId="5" borderId="55" xfId="0" applyFont="1" applyFill="1" applyBorder="1" applyAlignment="1">
      <alignment horizontal="center" vertical="center" wrapText="1"/>
    </xf>
    <xf numFmtId="0" fontId="17" fillId="5" borderId="64"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25" fillId="18" borderId="65" xfId="0" applyFont="1" applyFill="1" applyBorder="1" applyAlignment="1">
      <alignment horizontal="center" vertical="center" wrapText="1"/>
    </xf>
    <xf numFmtId="0" fontId="26" fillId="18" borderId="66" xfId="0" applyFont="1" applyFill="1" applyBorder="1" applyAlignment="1">
      <alignment horizontal="center" vertical="center" wrapText="1"/>
    </xf>
    <xf numFmtId="0" fontId="26" fillId="18" borderId="67" xfId="0" applyFont="1" applyFill="1" applyBorder="1" applyAlignment="1">
      <alignment horizontal="center" vertical="center" wrapText="1"/>
    </xf>
    <xf numFmtId="0" fontId="25" fillId="19" borderId="68" xfId="0" applyFont="1" applyFill="1" applyBorder="1" applyAlignment="1">
      <alignment horizontal="center" vertical="center" wrapText="1"/>
    </xf>
    <xf numFmtId="0" fontId="26" fillId="19" borderId="69" xfId="0" applyFont="1" applyFill="1" applyBorder="1" applyAlignment="1">
      <alignment horizontal="center" vertical="center" wrapText="1"/>
    </xf>
    <xf numFmtId="0" fontId="26" fillId="19" borderId="70" xfId="0" applyFont="1" applyFill="1" applyBorder="1" applyAlignment="1">
      <alignment horizontal="center" vertical="center" wrapText="1"/>
    </xf>
    <xf numFmtId="0" fontId="0" fillId="18" borderId="14" xfId="0" applyFont="1" applyFill="1" applyBorder="1" applyAlignment="1">
      <alignment horizontal="center" vertical="center" wrapText="1"/>
    </xf>
    <xf numFmtId="0" fontId="19" fillId="18" borderId="58" xfId="0" applyFont="1" applyFill="1" applyBorder="1" applyAlignment="1">
      <alignment horizontal="center" vertical="center" wrapText="1"/>
    </xf>
    <xf numFmtId="0" fontId="19" fillId="17" borderId="51" xfId="0" applyFont="1" applyFill="1" applyBorder="1" applyAlignment="1">
      <alignment horizontal="center" vertical="center" wrapText="1"/>
    </xf>
    <xf numFmtId="0" fontId="19" fillId="17" borderId="55" xfId="0" applyFont="1" applyFill="1" applyBorder="1" applyAlignment="1">
      <alignment horizontal="center" vertical="center" wrapText="1"/>
    </xf>
    <xf numFmtId="0" fontId="19" fillId="19" borderId="14" xfId="0" applyFont="1" applyFill="1" applyBorder="1" applyAlignment="1">
      <alignment horizontal="center" vertical="center" wrapText="1"/>
    </xf>
    <xf numFmtId="0" fontId="19" fillId="19" borderId="58" xfId="0" applyFont="1" applyFill="1" applyBorder="1" applyAlignment="1">
      <alignment horizontal="center" vertical="center" wrapText="1"/>
    </xf>
    <xf numFmtId="0" fontId="16" fillId="17" borderId="0" xfId="0" applyFont="1" applyFill="1" applyAlignment="1">
      <alignment horizontal="center" vertical="center" wrapText="1"/>
    </xf>
    <xf numFmtId="0" fontId="21" fillId="17" borderId="0" xfId="0" applyFont="1" applyFill="1" applyAlignment="1">
      <alignment horizontal="center" vertical="center" wrapText="1"/>
    </xf>
    <xf numFmtId="0" fontId="0" fillId="19" borderId="18" xfId="0" applyFont="1" applyFill="1" applyBorder="1" applyAlignment="1">
      <alignment horizontal="center" vertical="center" wrapText="1"/>
    </xf>
    <xf numFmtId="0" fontId="0" fillId="19" borderId="19" xfId="0" applyFont="1" applyFill="1" applyBorder="1" applyAlignment="1">
      <alignment horizontal="center" vertical="center" wrapText="1"/>
    </xf>
    <xf numFmtId="0" fontId="0" fillId="19" borderId="71" xfId="0" applyFont="1" applyFill="1" applyBorder="1" applyAlignment="1">
      <alignment horizontal="center" vertical="center" wrapText="1"/>
    </xf>
    <xf numFmtId="0" fontId="0" fillId="19" borderId="72" xfId="0" applyFont="1" applyFill="1" applyBorder="1" applyAlignment="1">
      <alignment horizontal="center" vertical="center" wrapText="1"/>
    </xf>
    <xf numFmtId="0" fontId="19" fillId="18" borderId="14" xfId="0" applyFont="1" applyFill="1" applyBorder="1" applyAlignment="1">
      <alignment horizontal="center" vertical="center" wrapText="1"/>
    </xf>
    <xf numFmtId="180" fontId="19" fillId="17" borderId="73" xfId="42" applyNumberFormat="1" applyFont="1" applyFill="1" applyBorder="1" applyAlignment="1">
      <alignment horizontal="center" vertical="center" shrinkToFit="1"/>
    </xf>
    <xf numFmtId="180" fontId="19" fillId="17" borderId="74" xfId="42" applyNumberFormat="1" applyFont="1" applyFill="1" applyBorder="1" applyAlignment="1">
      <alignment horizontal="center" vertical="center" shrinkToFit="1"/>
    </xf>
    <xf numFmtId="0" fontId="0" fillId="19" borderId="14" xfId="0" applyFont="1" applyFill="1" applyBorder="1" applyAlignment="1">
      <alignment horizontal="center" vertical="center" wrapText="1"/>
    </xf>
    <xf numFmtId="0" fontId="0" fillId="19" borderId="75" xfId="0" applyFont="1" applyFill="1" applyBorder="1" applyAlignment="1">
      <alignment horizontal="center" vertical="center" wrapText="1"/>
    </xf>
    <xf numFmtId="0" fontId="0" fillId="19" borderId="58" xfId="0" applyFont="1" applyFill="1" applyBorder="1" applyAlignment="1">
      <alignment horizontal="center" vertical="center" wrapText="1"/>
    </xf>
    <xf numFmtId="0" fontId="19" fillId="17" borderId="76" xfId="0" applyFont="1" applyFill="1" applyBorder="1" applyAlignment="1">
      <alignment horizontal="center" vertical="center" shrinkToFit="1"/>
    </xf>
    <xf numFmtId="0" fontId="19" fillId="17" borderId="77" xfId="0" applyFont="1" applyFill="1" applyBorder="1" applyAlignment="1">
      <alignment horizontal="center" vertical="center" shrinkToFit="1"/>
    </xf>
    <xf numFmtId="180" fontId="19" fillId="17" borderId="76" xfId="42" applyNumberFormat="1" applyFont="1" applyFill="1" applyBorder="1" applyAlignment="1">
      <alignment horizontal="center" vertical="center" shrinkToFit="1"/>
    </xf>
    <xf numFmtId="180" fontId="19" fillId="17" borderId="77" xfId="42" applyNumberFormat="1" applyFont="1" applyFill="1" applyBorder="1" applyAlignment="1">
      <alignment horizontal="center" vertical="center" shrinkToFit="1"/>
    </xf>
    <xf numFmtId="182" fontId="22" fillId="17" borderId="29" xfId="49" applyNumberFormat="1" applyFont="1" applyFill="1" applyBorder="1" applyAlignment="1">
      <alignment horizontal="center" vertical="center" shrinkToFit="1"/>
    </xf>
    <xf numFmtId="182" fontId="22" fillId="17" borderId="46" xfId="49" applyNumberFormat="1" applyFont="1" applyFill="1" applyBorder="1" applyAlignment="1">
      <alignment horizontal="center" vertical="center" shrinkToFit="1"/>
    </xf>
    <xf numFmtId="0" fontId="19" fillId="17" borderId="29" xfId="0" applyFont="1" applyFill="1" applyBorder="1" applyAlignment="1">
      <alignment horizontal="center" vertical="center" shrinkToFit="1"/>
    </xf>
    <xf numFmtId="0" fontId="19" fillId="17" borderId="46" xfId="0" applyFont="1" applyFill="1" applyBorder="1" applyAlignment="1">
      <alignment horizontal="center" vertical="center" shrinkToFit="1"/>
    </xf>
    <xf numFmtId="181" fontId="19" fillId="17" borderId="29" xfId="0" applyNumberFormat="1" applyFont="1" applyFill="1" applyBorder="1" applyAlignment="1">
      <alignment horizontal="center" vertical="center" shrinkToFit="1"/>
    </xf>
    <xf numFmtId="181" fontId="19" fillId="17" borderId="46" xfId="0" applyNumberFormat="1" applyFont="1" applyFill="1" applyBorder="1" applyAlignment="1">
      <alignment horizontal="center" vertical="center" shrinkToFit="1"/>
    </xf>
    <xf numFmtId="0" fontId="17" fillId="4" borderId="78" xfId="0" applyFont="1" applyFill="1" applyBorder="1" applyAlignment="1">
      <alignment horizontal="center" vertical="center" wrapText="1"/>
    </xf>
    <xf numFmtId="0" fontId="22" fillId="4" borderId="79"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18" fillId="17" borderId="0" xfId="0" applyFont="1" applyFill="1" applyAlignment="1">
      <alignment horizontal="center" vertical="center" wrapText="1"/>
    </xf>
    <xf numFmtId="0" fontId="20" fillId="17" borderId="0" xfId="0" applyFont="1" applyFill="1" applyAlignment="1">
      <alignment horizontal="center" vertical="center" wrapText="1"/>
    </xf>
    <xf numFmtId="180" fontId="22" fillId="17" borderId="29" xfId="42" applyNumberFormat="1" applyFont="1" applyFill="1" applyBorder="1" applyAlignment="1">
      <alignment horizontal="center" vertical="center" shrinkToFit="1"/>
    </xf>
    <xf numFmtId="180" fontId="22" fillId="17" borderId="46" xfId="42" applyNumberFormat="1" applyFont="1" applyFill="1" applyBorder="1" applyAlignment="1">
      <alignment horizontal="center" vertical="center" shrinkToFit="1"/>
    </xf>
    <xf numFmtId="180" fontId="22" fillId="17" borderId="29" xfId="49" applyNumberFormat="1" applyFont="1" applyFill="1" applyBorder="1" applyAlignment="1">
      <alignment horizontal="center" vertical="center" shrinkToFit="1"/>
    </xf>
    <xf numFmtId="180" fontId="22" fillId="17" borderId="46" xfId="49" applyNumberFormat="1" applyFont="1" applyFill="1" applyBorder="1" applyAlignment="1">
      <alignment horizontal="center" vertical="center" shrinkToFit="1"/>
    </xf>
    <xf numFmtId="0" fontId="0" fillId="18" borderId="18" xfId="0" applyFont="1" applyFill="1" applyBorder="1" applyAlignment="1">
      <alignment horizontal="center" vertical="center" wrapText="1"/>
    </xf>
    <xf numFmtId="0" fontId="19" fillId="18" borderId="19" xfId="0" applyFont="1" applyFill="1" applyBorder="1" applyAlignment="1">
      <alignment horizontal="center" vertical="center" wrapText="1"/>
    </xf>
    <xf numFmtId="0" fontId="19" fillId="18" borderId="71" xfId="0" applyFont="1" applyFill="1" applyBorder="1" applyAlignment="1">
      <alignment horizontal="center" vertical="center" wrapText="1"/>
    </xf>
    <xf numFmtId="0" fontId="19" fillId="18" borderId="72" xfId="0" applyFont="1" applyFill="1" applyBorder="1" applyAlignment="1">
      <alignment horizontal="center" vertical="center" wrapText="1"/>
    </xf>
    <xf numFmtId="183" fontId="19" fillId="17" borderId="23" xfId="0" applyNumberFormat="1" applyFont="1" applyFill="1" applyBorder="1" applyAlignment="1">
      <alignment horizontal="center" vertical="center" shrinkToFit="1"/>
    </xf>
    <xf numFmtId="183" fontId="19" fillId="17" borderId="45" xfId="0" applyNumberFormat="1" applyFont="1" applyFill="1" applyBorder="1" applyAlignment="1">
      <alignment horizontal="center" vertical="center" shrinkToFit="1"/>
    </xf>
    <xf numFmtId="183" fontId="19" fillId="17" borderId="24" xfId="0" applyNumberFormat="1" applyFont="1" applyFill="1" applyBorder="1" applyAlignment="1">
      <alignment horizontal="center" vertical="center" shrinkToFit="1"/>
    </xf>
  </cellXfs>
  <cellStyles count="51">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ＰＡスーパー勤続年数管理職差（相関）データ (3)_自動化" xfId="61"/>
    <cellStyle name="Followed Hyperlink" xfId="62"/>
    <cellStyle name="良い" xfId="63"/>
  </cellStyles>
  <dxfs count="2">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16"/>
          <c:w val="0.97775"/>
          <c:h val="0.96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Pt>
            <c:idx val="54"/>
            <c:spPr>
              <a:ln w="3175">
                <a:noFill/>
              </a:ln>
            </c:spPr>
            <c:marker>
              <c:symbol val="circle"/>
              <c:size val="12"/>
              <c:spPr>
                <a:solidFill>
                  <a:srgbClr val="FF00FF"/>
                </a:solidFill>
                <a:ln>
                  <a:solidFill>
                    <a:srgbClr val="FF00FF"/>
                  </a:solidFill>
                </a:ln>
              </c:spPr>
            </c:marker>
          </c:dPt>
          <c:xVal>
            <c:numRef>
              <c:f>'元ﾃﾞｰﾀ（変更不可）'!$B$3:$B$57</c:f>
              <c:numCache>
                <c:ptCount val="55"/>
                <c:pt idx="0">
                  <c:v>5.62</c:v>
                </c:pt>
                <c:pt idx="1">
                  <c:v>9.1</c:v>
                </c:pt>
                <c:pt idx="3">
                  <c:v>5.9</c:v>
                </c:pt>
                <c:pt idx="4">
                  <c:v>-1.7</c:v>
                </c:pt>
                <c:pt idx="5">
                  <c:v>9</c:v>
                </c:pt>
                <c:pt idx="6">
                  <c:v>0</c:v>
                </c:pt>
                <c:pt idx="7">
                  <c:v>4.1</c:v>
                </c:pt>
                <c:pt idx="9">
                  <c:v>4.3</c:v>
                </c:pt>
                <c:pt idx="10">
                  <c:v>3</c:v>
                </c:pt>
                <c:pt idx="11">
                  <c:v>6</c:v>
                </c:pt>
                <c:pt idx="12">
                  <c:v>9.8</c:v>
                </c:pt>
                <c:pt idx="13">
                  <c:v>5</c:v>
                </c:pt>
                <c:pt idx="14">
                  <c:v>3</c:v>
                </c:pt>
                <c:pt idx="15">
                  <c:v>9</c:v>
                </c:pt>
                <c:pt idx="16">
                  <c:v>8.9</c:v>
                </c:pt>
                <c:pt idx="17">
                  <c:v>1.87</c:v>
                </c:pt>
                <c:pt idx="18">
                  <c:v>1.92</c:v>
                </c:pt>
                <c:pt idx="19">
                  <c:v>-0.09999999999999964</c:v>
                </c:pt>
                <c:pt idx="20">
                  <c:v>-0.7000000000000011</c:v>
                </c:pt>
                <c:pt idx="21">
                  <c:v>6</c:v>
                </c:pt>
                <c:pt idx="22">
                  <c:v>2.53</c:v>
                </c:pt>
                <c:pt idx="24">
                  <c:v>5</c:v>
                </c:pt>
                <c:pt idx="25">
                  <c:v>5.2</c:v>
                </c:pt>
                <c:pt idx="26">
                  <c:v>-1</c:v>
                </c:pt>
                <c:pt idx="27">
                  <c:v>-2</c:v>
                </c:pt>
                <c:pt idx="28">
                  <c:v>6.5</c:v>
                </c:pt>
                <c:pt idx="29">
                  <c:v>7.5</c:v>
                </c:pt>
                <c:pt idx="30">
                  <c:v>10.5</c:v>
                </c:pt>
                <c:pt idx="32">
                  <c:v>5.47</c:v>
                </c:pt>
                <c:pt idx="33">
                  <c:v>8.46</c:v>
                </c:pt>
                <c:pt idx="34">
                  <c:v>3.1</c:v>
                </c:pt>
                <c:pt idx="35">
                  <c:v>5</c:v>
                </c:pt>
                <c:pt idx="37">
                  <c:v>6</c:v>
                </c:pt>
                <c:pt idx="38">
                  <c:v>4.5</c:v>
                </c:pt>
                <c:pt idx="39">
                  <c:v>5</c:v>
                </c:pt>
                <c:pt idx="40">
                  <c:v>5.5</c:v>
                </c:pt>
                <c:pt idx="41">
                  <c:v>6.7</c:v>
                </c:pt>
                <c:pt idx="42">
                  <c:v>4.8</c:v>
                </c:pt>
                <c:pt idx="43">
                  <c:v>2.19</c:v>
                </c:pt>
                <c:pt idx="44">
                  <c:v>6.77</c:v>
                </c:pt>
                <c:pt idx="48">
                  <c:v>7</c:v>
                </c:pt>
                <c:pt idx="49">
                  <c:v>-0.42</c:v>
                </c:pt>
                <c:pt idx="51">
                  <c:v>1.4</c:v>
                </c:pt>
                <c:pt idx="52">
                  <c:v>6.64</c:v>
                </c:pt>
                <c:pt idx="53">
                  <c:v>7</c:v>
                </c:pt>
                <c:pt idx="54">
                  <c:v>0</c:v>
                </c:pt>
              </c:numCache>
            </c:numRef>
          </c:xVal>
          <c:yVal>
            <c:numRef>
              <c:f>'元ﾃﾞｰﾀ（変更不可）'!$C$3:$C$57</c:f>
              <c:numCache>
                <c:ptCount val="55"/>
                <c:pt idx="0">
                  <c:v>3.1746031746031744</c:v>
                </c:pt>
                <c:pt idx="1">
                  <c:v>4.651162790697675</c:v>
                </c:pt>
                <c:pt idx="3">
                  <c:v>0</c:v>
                </c:pt>
                <c:pt idx="5">
                  <c:v>0</c:v>
                </c:pt>
                <c:pt idx="6">
                  <c:v>3.7037037037037033</c:v>
                </c:pt>
                <c:pt idx="7">
                  <c:v>3.8461538461538463</c:v>
                </c:pt>
                <c:pt idx="9">
                  <c:v>1.1764705882352942</c:v>
                </c:pt>
                <c:pt idx="10">
                  <c:v>4.166666666666666</c:v>
                </c:pt>
                <c:pt idx="12">
                  <c:v>1.461988304093567</c:v>
                </c:pt>
                <c:pt idx="13">
                  <c:v>4.761904761904762</c:v>
                </c:pt>
                <c:pt idx="14">
                  <c:v>6.0606060606060606</c:v>
                </c:pt>
                <c:pt idx="15">
                  <c:v>0</c:v>
                </c:pt>
                <c:pt idx="16">
                  <c:v>4.545454545454546</c:v>
                </c:pt>
                <c:pt idx="17">
                  <c:v>2.7522935779816518</c:v>
                </c:pt>
                <c:pt idx="18">
                  <c:v>6.315789473684211</c:v>
                </c:pt>
                <c:pt idx="19">
                  <c:v>5.263157894736842</c:v>
                </c:pt>
                <c:pt idx="20">
                  <c:v>5.555555555555555</c:v>
                </c:pt>
                <c:pt idx="21">
                  <c:v>0</c:v>
                </c:pt>
                <c:pt idx="22">
                  <c:v>4.861111111111112</c:v>
                </c:pt>
                <c:pt idx="24">
                  <c:v>9.836065573770492</c:v>
                </c:pt>
                <c:pt idx="25">
                  <c:v>0</c:v>
                </c:pt>
                <c:pt idx="26">
                  <c:v>0</c:v>
                </c:pt>
                <c:pt idx="27">
                  <c:v>0</c:v>
                </c:pt>
                <c:pt idx="28">
                  <c:v>0.9615384615384616</c:v>
                </c:pt>
                <c:pt idx="29">
                  <c:v>8.561643835616438</c:v>
                </c:pt>
                <c:pt idx="30">
                  <c:v>0</c:v>
                </c:pt>
                <c:pt idx="32">
                  <c:v>0</c:v>
                </c:pt>
                <c:pt idx="33">
                  <c:v>1.6597510373443984</c:v>
                </c:pt>
                <c:pt idx="34">
                  <c:v>2.3255813953488373</c:v>
                </c:pt>
                <c:pt idx="35">
                  <c:v>4.166666666666666</c:v>
                </c:pt>
                <c:pt idx="37">
                  <c:v>4.57516339869281</c:v>
                </c:pt>
                <c:pt idx="38">
                  <c:v>9.090909090909092</c:v>
                </c:pt>
                <c:pt idx="41">
                  <c:v>2.083333333333333</c:v>
                </c:pt>
                <c:pt idx="42">
                  <c:v>0</c:v>
                </c:pt>
                <c:pt idx="43">
                  <c:v>0</c:v>
                </c:pt>
                <c:pt idx="44">
                  <c:v>2.843601895734597</c:v>
                </c:pt>
                <c:pt idx="48">
                  <c:v>0</c:v>
                </c:pt>
                <c:pt idx="49">
                  <c:v>1.6666666666666667</c:v>
                </c:pt>
                <c:pt idx="51">
                  <c:v>0</c:v>
                </c:pt>
                <c:pt idx="52">
                  <c:v>2.272727272727273</c:v>
                </c:pt>
                <c:pt idx="53">
                  <c:v>1.0582010582010581</c:v>
                </c:pt>
                <c:pt idx="54">
                  <c:v>0</c:v>
                </c:pt>
              </c:numCache>
            </c:numRef>
          </c:yVal>
          <c:smooth val="0"/>
        </c:ser>
        <c:axId val="49129500"/>
        <c:axId val="39512317"/>
      </c:scatterChart>
      <c:valAx>
        <c:axId val="49129500"/>
        <c:scaling>
          <c:orientation val="maxMin"/>
        </c:scaling>
        <c:axPos val="b"/>
        <c:delete val="0"/>
        <c:numFmt formatCode="General" sourceLinked="1"/>
        <c:majorTickMark val="in"/>
        <c:minorTickMark val="none"/>
        <c:tickLblPos val="nextTo"/>
        <c:crossAx val="39512317"/>
        <c:crosses val="autoZero"/>
        <c:crossBetween val="midCat"/>
        <c:dispUnits/>
        <c:majorUnit val="1"/>
      </c:valAx>
      <c:valAx>
        <c:axId val="39512317"/>
        <c:scaling>
          <c:orientation val="minMax"/>
        </c:scaling>
        <c:axPos val="r"/>
        <c:majorGridlines/>
        <c:delete val="0"/>
        <c:numFmt formatCode="General" sourceLinked="1"/>
        <c:majorTickMark val="in"/>
        <c:minorTickMark val="none"/>
        <c:tickLblPos val="nextTo"/>
        <c:crossAx val="49129500"/>
        <c:crosses val="autoZero"/>
        <c:crossBetween val="midCat"/>
        <c:dispUnits/>
        <c:majorUnit val="1"/>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strRef>
              <c:f>元ﾃﾞｰﾀ（変更不可）!#REF!</c:f>
              <c:strCache>
                <c:ptCount val="1"/>
                <c:pt idx="0">
                  <c:v>1</c:v>
                </c:pt>
              </c:strCache>
            </c:strRef>
          </c:xVal>
          <c:yVal>
            <c:numRef>
              <c:f>元ﾃﾞｰﾀ（変更不可）!#REF!</c:f>
              <c:numCache>
                <c:ptCount val="1"/>
                <c:pt idx="0">
                  <c:v>1</c:v>
                </c:pt>
              </c:numCache>
            </c:numRef>
          </c:yVal>
          <c:smooth val="0"/>
        </c:ser>
        <c:axId val="20066534"/>
        <c:axId val="46381079"/>
      </c:scatterChart>
      <c:valAx>
        <c:axId val="20066534"/>
        <c:scaling>
          <c:orientation val="maxMin"/>
        </c:scaling>
        <c:axPos val="b"/>
        <c:delete val="0"/>
        <c:numFmt formatCode="General" sourceLinked="1"/>
        <c:majorTickMark val="in"/>
        <c:minorTickMark val="none"/>
        <c:tickLblPos val="nextTo"/>
        <c:crossAx val="46381079"/>
        <c:crosses val="autoZero"/>
        <c:crossBetween val="midCat"/>
        <c:dispUnits/>
        <c:majorUnit val="1"/>
      </c:valAx>
      <c:valAx>
        <c:axId val="46381079"/>
        <c:scaling>
          <c:orientation val="minMax"/>
        </c:scaling>
        <c:axPos val="r"/>
        <c:majorGridlines/>
        <c:delete val="0"/>
        <c:numFmt formatCode="General" sourceLinked="1"/>
        <c:majorTickMark val="in"/>
        <c:minorTickMark val="none"/>
        <c:tickLblPos val="nextTo"/>
        <c:crossAx val="20066534"/>
        <c:crosses val="autoZero"/>
        <c:crossBetween val="midCat"/>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25" b="0" i="0" u="none" baseline="0">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5" right="0.75" top="1" bottom="1" header="0.512" footer="0.512"/>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24</xdr:row>
      <xdr:rowOff>85725</xdr:rowOff>
    </xdr:from>
    <xdr:to>
      <xdr:col>9</xdr:col>
      <xdr:colOff>314325</xdr:colOff>
      <xdr:row>24</xdr:row>
      <xdr:rowOff>752475</xdr:rowOff>
    </xdr:to>
    <xdr:sp>
      <xdr:nvSpPr>
        <xdr:cNvPr id="1" name="AutoShape 2"/>
        <xdr:cNvSpPr>
          <a:spLocks/>
        </xdr:cNvSpPr>
      </xdr:nvSpPr>
      <xdr:spPr>
        <a:xfrm>
          <a:off x="3495675" y="8753475"/>
          <a:ext cx="1609725"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5</xdr:row>
      <xdr:rowOff>85725</xdr:rowOff>
    </xdr:from>
    <xdr:to>
      <xdr:col>9</xdr:col>
      <xdr:colOff>314325</xdr:colOff>
      <xdr:row>5</xdr:row>
      <xdr:rowOff>752475</xdr:rowOff>
    </xdr:to>
    <xdr:sp>
      <xdr:nvSpPr>
        <xdr:cNvPr id="2" name="AutoShape 4"/>
        <xdr:cNvSpPr>
          <a:spLocks/>
        </xdr:cNvSpPr>
      </xdr:nvSpPr>
      <xdr:spPr>
        <a:xfrm>
          <a:off x="3495675" y="1381125"/>
          <a:ext cx="1609725" cy="66675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857250</xdr:colOff>
      <xdr:row>6</xdr:row>
      <xdr:rowOff>180975</xdr:rowOff>
    </xdr:from>
    <xdr:to>
      <xdr:col>4</xdr:col>
      <xdr:colOff>257175</xdr:colOff>
      <xdr:row>24</xdr:row>
      <xdr:rowOff>219075</xdr:rowOff>
    </xdr:to>
    <xdr:sp>
      <xdr:nvSpPr>
        <xdr:cNvPr id="3" name="AutoShape 5"/>
        <xdr:cNvSpPr>
          <a:spLocks/>
        </xdr:cNvSpPr>
      </xdr:nvSpPr>
      <xdr:spPr>
        <a:xfrm>
          <a:off x="1085850" y="2286000"/>
          <a:ext cx="1038225" cy="6600825"/>
        </a:xfrm>
        <a:prstGeom prst="upArrow">
          <a:avLst>
            <a:gd name="adj1" fmla="val -41893"/>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857250</xdr:colOff>
      <xdr:row>6</xdr:row>
      <xdr:rowOff>190500</xdr:rowOff>
    </xdr:from>
    <xdr:to>
      <xdr:col>13</xdr:col>
      <xdr:colOff>257175</xdr:colOff>
      <xdr:row>24</xdr:row>
      <xdr:rowOff>228600</xdr:rowOff>
    </xdr:to>
    <xdr:sp>
      <xdr:nvSpPr>
        <xdr:cNvPr id="4" name="AutoShape 6"/>
        <xdr:cNvSpPr>
          <a:spLocks/>
        </xdr:cNvSpPr>
      </xdr:nvSpPr>
      <xdr:spPr>
        <a:xfrm>
          <a:off x="6515100" y="2295525"/>
          <a:ext cx="1038225" cy="6600825"/>
        </a:xfrm>
        <a:prstGeom prst="upArrow">
          <a:avLst>
            <a:gd name="adj1" fmla="val -41893"/>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0.03275</cdr:y>
    </cdr:from>
    <cdr:to>
      <cdr:x>0.5245</cdr:x>
      <cdr:y>0.96725</cdr:y>
    </cdr:to>
    <cdr:sp>
      <cdr:nvSpPr>
        <cdr:cNvPr id="1" name="Line 1"/>
        <cdr:cNvSpPr>
          <a:spLocks/>
        </cdr:cNvSpPr>
      </cdr:nvSpPr>
      <cdr:spPr>
        <a:xfrm flipV="1">
          <a:off x="4848225" y="180975"/>
          <a:ext cx="0" cy="537210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0.48625</cdr:x>
      <cdr:y>0.03275</cdr:y>
    </cdr:from>
    <cdr:to>
      <cdr:x>0.48625</cdr:x>
      <cdr:y>0.96725</cdr:y>
    </cdr:to>
    <cdr:sp>
      <cdr:nvSpPr>
        <cdr:cNvPr id="2" name="Line 2"/>
        <cdr:cNvSpPr>
          <a:spLocks/>
        </cdr:cNvSpPr>
      </cdr:nvSpPr>
      <cdr:spPr>
        <a:xfrm flipH="1" flipV="1">
          <a:off x="4495800" y="180975"/>
          <a:ext cx="0" cy="537210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0.02075</cdr:x>
      <cdr:y>0.42275</cdr:y>
    </cdr:from>
    <cdr:to>
      <cdr:x>0.9785</cdr:x>
      <cdr:y>0.42275</cdr:y>
    </cdr:to>
    <cdr:sp>
      <cdr:nvSpPr>
        <cdr:cNvPr id="3" name="Line 3"/>
        <cdr:cNvSpPr>
          <a:spLocks/>
        </cdr:cNvSpPr>
      </cdr:nvSpPr>
      <cdr:spPr>
        <a:xfrm>
          <a:off x="190500" y="2428875"/>
          <a:ext cx="8867775"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0.02075</cdr:x>
      <cdr:y>0.70525</cdr:y>
    </cdr:from>
    <cdr:to>
      <cdr:x>0.9785</cdr:x>
      <cdr:y>0.70525</cdr:y>
    </cdr:to>
    <cdr:sp>
      <cdr:nvSpPr>
        <cdr:cNvPr id="4" name="Line 4"/>
        <cdr:cNvSpPr>
          <a:spLocks/>
        </cdr:cNvSpPr>
      </cdr:nvSpPr>
      <cdr:spPr>
        <a:xfrm flipV="1">
          <a:off x="190500" y="4048125"/>
          <a:ext cx="8867775" cy="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0.29425</cdr:x>
      <cdr:y>0.0455</cdr:y>
    </cdr:from>
    <cdr:to>
      <cdr:x>0.48625</cdr:x>
      <cdr:y>0.0985</cdr:y>
    </cdr:to>
    <cdr:sp>
      <cdr:nvSpPr>
        <cdr:cNvPr id="5" name="TextBox 5"/>
        <cdr:cNvSpPr txBox="1">
          <a:spLocks noChangeArrowheads="1"/>
        </cdr:cNvSpPr>
      </cdr:nvSpPr>
      <cdr:spPr>
        <a:xfrm>
          <a:off x="2724150" y="257175"/>
          <a:ext cx="1781175" cy="304800"/>
        </a:xfrm>
        <a:prstGeom prst="rect">
          <a:avLst/>
        </a:prstGeom>
        <a:noFill/>
        <a:ln w="9525" cmpd="sng">
          <a:noFill/>
        </a:ln>
      </cdr:spPr>
      <cdr:txBody>
        <a:bodyPr vertOverflow="clip" wrap="square"/>
        <a:p>
          <a:pPr algn="ctr">
            <a:defRPr/>
          </a:pPr>
          <a:r>
            <a:rPr lang="en-US" cap="none" sz="900" b="1" i="0" u="none" baseline="0">
              <a:solidFill>
                <a:srgbClr val="800080"/>
              </a:solidFill>
              <a:latin typeface="ＭＳ Ｐゴシック"/>
              <a:ea typeface="ＭＳ Ｐゴシック"/>
              <a:cs typeface="ＭＳ Ｐゴシック"/>
            </a:rPr>
            <a:t>【スーパーマーケット業平均値】
4.7年</a:t>
          </a:r>
        </a:p>
      </cdr:txBody>
    </cdr:sp>
  </cdr:relSizeAnchor>
  <cdr:relSizeAnchor xmlns:cdr="http://schemas.openxmlformats.org/drawingml/2006/chartDrawing">
    <cdr:from>
      <cdr:x>0.5245</cdr:x>
      <cdr:y>0.0455</cdr:y>
    </cdr:from>
    <cdr:to>
      <cdr:x>0.647</cdr:x>
      <cdr:y>0.0985</cdr:y>
    </cdr:to>
    <cdr:sp>
      <cdr:nvSpPr>
        <cdr:cNvPr id="6" name="TextBox 6"/>
        <cdr:cNvSpPr txBox="1">
          <a:spLocks noChangeArrowheads="1"/>
        </cdr:cNvSpPr>
      </cdr:nvSpPr>
      <cdr:spPr>
        <a:xfrm>
          <a:off x="4848225" y="257175"/>
          <a:ext cx="1133475" cy="304800"/>
        </a:xfrm>
        <a:prstGeom prst="rect">
          <a:avLst/>
        </a:prstGeom>
        <a:noFill/>
        <a:ln w="9525" cmpd="sng">
          <a:noFill/>
        </a:ln>
      </cdr:spPr>
      <cdr:txBody>
        <a:bodyPr vertOverflow="clip" wrap="square"/>
        <a:p>
          <a:pPr algn="ctr">
            <a:defRPr/>
          </a:pPr>
          <a:r>
            <a:rPr lang="en-US" cap="none" sz="900" b="1" i="0" u="none" baseline="0">
              <a:solidFill>
                <a:srgbClr val="0000FF"/>
              </a:solidFill>
              <a:latin typeface="ＭＳ Ｐゴシック"/>
              <a:ea typeface="ＭＳ Ｐゴシック"/>
              <a:cs typeface="ＭＳ Ｐゴシック"/>
            </a:rPr>
            <a:t>【全産業業平均値】
4.1年</a:t>
          </a:r>
        </a:p>
      </cdr:txBody>
    </cdr:sp>
  </cdr:relSizeAnchor>
  <cdr:relSizeAnchor xmlns:cdr="http://schemas.openxmlformats.org/drawingml/2006/chartDrawing">
    <cdr:from>
      <cdr:x>0.02575</cdr:x>
      <cdr:y>0.44875</cdr:y>
    </cdr:from>
    <cdr:to>
      <cdr:x>0.147</cdr:x>
      <cdr:y>0.502</cdr:y>
    </cdr:to>
    <cdr:sp>
      <cdr:nvSpPr>
        <cdr:cNvPr id="7" name="TextBox 7"/>
        <cdr:cNvSpPr txBox="1">
          <a:spLocks noChangeArrowheads="1"/>
        </cdr:cNvSpPr>
      </cdr:nvSpPr>
      <cdr:spPr>
        <a:xfrm>
          <a:off x="238125" y="2581275"/>
          <a:ext cx="1123950" cy="304800"/>
        </a:xfrm>
        <a:prstGeom prst="rect">
          <a:avLst/>
        </a:prstGeom>
        <a:noFill/>
        <a:ln w="9525" cmpd="sng">
          <a:noFill/>
        </a:ln>
      </cdr:spPr>
      <cdr:txBody>
        <a:bodyPr vertOverflow="clip" wrap="square"/>
        <a:p>
          <a:pPr algn="ctr">
            <a:defRPr/>
          </a:pPr>
          <a:r>
            <a:rPr lang="en-US" cap="none" sz="900" b="1" i="0" u="none" baseline="0">
              <a:solidFill>
                <a:srgbClr val="0000FF"/>
              </a:solidFill>
              <a:latin typeface="ＭＳ Ｐゴシック"/>
              <a:ea typeface="ＭＳ Ｐゴシック"/>
              <a:cs typeface="ＭＳ Ｐゴシック"/>
            </a:rPr>
            <a:t>【全産業業平均値】
6.2％</a:t>
          </a:r>
        </a:p>
      </cdr:txBody>
    </cdr:sp>
  </cdr:relSizeAnchor>
  <cdr:relSizeAnchor xmlns:cdr="http://schemas.openxmlformats.org/drawingml/2006/chartDrawing">
    <cdr:from>
      <cdr:x>0.02075</cdr:x>
      <cdr:y>0.71425</cdr:y>
    </cdr:from>
    <cdr:to>
      <cdr:x>0.213</cdr:x>
      <cdr:y>0.7665</cdr:y>
    </cdr:to>
    <cdr:sp>
      <cdr:nvSpPr>
        <cdr:cNvPr id="8" name="TextBox 8"/>
        <cdr:cNvSpPr txBox="1">
          <a:spLocks noChangeArrowheads="1"/>
        </cdr:cNvSpPr>
      </cdr:nvSpPr>
      <cdr:spPr>
        <a:xfrm>
          <a:off x="190500" y="4105275"/>
          <a:ext cx="1781175" cy="304800"/>
        </a:xfrm>
        <a:prstGeom prst="rect">
          <a:avLst/>
        </a:prstGeom>
        <a:noFill/>
        <a:ln w="9525" cmpd="sng">
          <a:noFill/>
        </a:ln>
      </cdr:spPr>
      <cdr:txBody>
        <a:bodyPr vertOverflow="clip" wrap="square"/>
        <a:p>
          <a:pPr algn="ctr">
            <a:defRPr/>
          </a:pPr>
          <a:r>
            <a:rPr lang="en-US" cap="none" sz="900" b="1" i="0" u="none" baseline="0">
              <a:solidFill>
                <a:srgbClr val="800080"/>
              </a:solidFill>
              <a:latin typeface="ＭＳ Ｐゴシック"/>
              <a:ea typeface="ＭＳ Ｐゴシック"/>
              <a:cs typeface="ＭＳ Ｐゴシック"/>
            </a:rPr>
            <a:t>【スーパーマーケット業平均値】
2.8％</a:t>
          </a:r>
        </a:p>
      </cdr:txBody>
    </cdr:sp>
  </cdr:relSizeAnchor>
  <cdr:relSizeAnchor xmlns:cdr="http://schemas.openxmlformats.org/drawingml/2006/chartDrawing">
    <cdr:from>
      <cdr:x>0.3305</cdr:x>
      <cdr:y>0</cdr:y>
    </cdr:from>
    <cdr:to>
      <cdr:x>0.6565</cdr:x>
      <cdr:y>0.03225</cdr:y>
    </cdr:to>
    <cdr:sp>
      <cdr:nvSpPr>
        <cdr:cNvPr id="9" name="Rectangle 9"/>
        <cdr:cNvSpPr>
          <a:spLocks/>
        </cdr:cNvSpPr>
      </cdr:nvSpPr>
      <cdr:spPr>
        <a:xfrm>
          <a:off x="3057525" y="0"/>
          <a:ext cx="3019425" cy="180975"/>
        </a:xfrm>
        <a:prstGeom prst="rect">
          <a:avLst/>
        </a:prstGeom>
        <a:solidFill>
          <a:srgbClr val="FFFFFF"/>
        </a:solidFill>
        <a:ln w="9525" cmpd="sng">
          <a:solidFill>
            <a:srgbClr val="000000"/>
          </a:solidFill>
          <a:headEnd type="none"/>
          <a:tailEnd type="none"/>
        </a:ln>
      </cdr:spPr>
      <cdr:txBody>
        <a:bodyPr vertOverflow="clip" wrap="square"/>
        <a:p>
          <a:pPr algn="ctr">
            <a:defRPr/>
          </a:pPr>
          <a:r>
            <a:rPr lang="en-US" cap="none" sz="1100" b="0" i="0" u="none" baseline="0">
              <a:latin typeface="ＭＳ Ｐゴシック"/>
              <a:ea typeface="ＭＳ Ｐゴシック"/>
              <a:cs typeface="ＭＳ Ｐゴシック"/>
            </a:rPr>
            <a:t>平均勤続年数の男女差（男性 - 女性）</a:t>
          </a:r>
        </a:p>
      </cdr:txBody>
    </cdr:sp>
  </cdr:relSizeAnchor>
  <cdr:relSizeAnchor xmlns:cdr="http://schemas.openxmlformats.org/drawingml/2006/chartDrawing">
    <cdr:from>
      <cdr:x>0</cdr:x>
      <cdr:y>0.2715</cdr:y>
    </cdr:from>
    <cdr:to>
      <cdr:x>0.02075</cdr:x>
      <cdr:y>0.80875</cdr:y>
    </cdr:to>
    <cdr:sp>
      <cdr:nvSpPr>
        <cdr:cNvPr id="10" name="Rectangle 10"/>
        <cdr:cNvSpPr>
          <a:spLocks/>
        </cdr:cNvSpPr>
      </cdr:nvSpPr>
      <cdr:spPr>
        <a:xfrm>
          <a:off x="0" y="1552575"/>
          <a:ext cx="190500" cy="3086100"/>
        </a:xfrm>
        <a:prstGeom prst="rect">
          <a:avLst/>
        </a:prstGeom>
        <a:solidFill>
          <a:srgbClr val="FFFFFF"/>
        </a:solidFill>
        <a:ln w="9525" cmpd="sng">
          <a:solidFill>
            <a:srgbClr val="000000"/>
          </a:solidFill>
          <a:headEnd type="none"/>
          <a:tailEnd type="none"/>
        </a:ln>
      </cdr:spPr>
      <cdr:txBody>
        <a:bodyPr vertOverflow="clip" wrap="square" anchor="ctr" vert="wordArtVertRtl"/>
        <a:p>
          <a:pPr algn="ctr">
            <a:defRPr/>
          </a:pPr>
          <a:r>
            <a:rPr lang="en-US" cap="none" sz="1100" b="0" i="0" u="none" baseline="0">
              <a:latin typeface="ＭＳ Ｐゴシック"/>
              <a:ea typeface="ＭＳ Ｐゴシック"/>
              <a:cs typeface="ＭＳ Ｐゴシック"/>
            </a:rPr>
            <a:t>管理職の女性比率（課長クラス以上）</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58300" cy="5753100"/>
    <xdr:graphicFrame>
      <xdr:nvGraphicFramePr>
        <xdr:cNvPr id="1" name="Shape 1025"/>
        <xdr:cNvGraphicFramePr/>
      </xdr:nvGraphicFramePr>
      <xdr:xfrm>
        <a:off x="0" y="0"/>
        <a:ext cx="925830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25</xdr:row>
      <xdr:rowOff>9525</xdr:rowOff>
    </xdr:to>
    <xdr:graphicFrame>
      <xdr:nvGraphicFramePr>
        <xdr:cNvPr id="1" name="Chart 1"/>
        <xdr:cNvGraphicFramePr/>
      </xdr:nvGraphicFramePr>
      <xdr:xfrm>
        <a:off x="4448175" y="666750"/>
        <a:ext cx="0" cy="2190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xdr:row>
      <xdr:rowOff>657225</xdr:rowOff>
    </xdr:from>
    <xdr:to>
      <xdr:col>3</xdr:col>
      <xdr:colOff>0</xdr:colOff>
      <xdr:row>3</xdr:row>
      <xdr:rowOff>9525</xdr:rowOff>
    </xdr:to>
    <xdr:sp>
      <xdr:nvSpPr>
        <xdr:cNvPr id="2" name="TextBox 2"/>
        <xdr:cNvSpPr txBox="1">
          <a:spLocks noChangeArrowheads="1"/>
        </xdr:cNvSpPr>
      </xdr:nvSpPr>
      <xdr:spPr>
        <a:xfrm>
          <a:off x="4448175" y="657225"/>
          <a:ext cx="0" cy="19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主任、係長・課長代理クラスの女性比率</a:t>
          </a:r>
        </a:p>
      </xdr:txBody>
    </xdr:sp>
    <xdr:clientData/>
  </xdr:twoCellAnchor>
  <xdr:twoCellAnchor>
    <xdr:from>
      <xdr:col>3</xdr:col>
      <xdr:colOff>0</xdr:colOff>
      <xdr:row>2</xdr:row>
      <xdr:rowOff>9525</xdr:rowOff>
    </xdr:from>
    <xdr:to>
      <xdr:col>3</xdr:col>
      <xdr:colOff>0</xdr:colOff>
      <xdr:row>4</xdr:row>
      <xdr:rowOff>0</xdr:rowOff>
    </xdr:to>
    <xdr:sp>
      <xdr:nvSpPr>
        <xdr:cNvPr id="3" name="TextBox 3"/>
        <xdr:cNvSpPr txBox="1">
          <a:spLocks noChangeArrowheads="1"/>
        </xdr:cNvSpPr>
      </xdr:nvSpPr>
      <xdr:spPr>
        <a:xfrm>
          <a:off x="4448175" y="666750"/>
          <a:ext cx="0" cy="95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a:t>
          </a:r>
        </a:p>
      </xdr:txBody>
    </xdr:sp>
    <xdr:clientData/>
  </xdr:twoCellAnchor>
  <xdr:twoCellAnchor>
    <xdr:from>
      <xdr:col>3</xdr:col>
      <xdr:colOff>0</xdr:colOff>
      <xdr:row>24</xdr:row>
      <xdr:rowOff>9525</xdr:rowOff>
    </xdr:from>
    <xdr:to>
      <xdr:col>3</xdr:col>
      <xdr:colOff>0</xdr:colOff>
      <xdr:row>27</xdr:row>
      <xdr:rowOff>9525</xdr:rowOff>
    </xdr:to>
    <xdr:sp>
      <xdr:nvSpPr>
        <xdr:cNvPr id="4" name="TextBox 4"/>
        <xdr:cNvSpPr txBox="1">
          <a:spLocks noChangeArrowheads="1"/>
        </xdr:cNvSpPr>
      </xdr:nvSpPr>
      <xdr:spPr>
        <a:xfrm>
          <a:off x="4448175" y="876300"/>
          <a:ext cx="0" cy="285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ＭＳ Ｐゴシック"/>
              <a:ea typeface="ＭＳ Ｐゴシック"/>
              <a:cs typeface="ＭＳ Ｐゴシック"/>
            </a:rPr>
            <a:t>平均勤続年数の
男女差
（男性-女性）</a:t>
          </a:r>
        </a:p>
      </xdr:txBody>
    </xdr:sp>
    <xdr:clientData/>
  </xdr:twoCellAnchor>
  <xdr:twoCellAnchor>
    <xdr:from>
      <xdr:col>3</xdr:col>
      <xdr:colOff>0</xdr:colOff>
      <xdr:row>23</xdr:row>
      <xdr:rowOff>9525</xdr:rowOff>
    </xdr:from>
    <xdr:to>
      <xdr:col>3</xdr:col>
      <xdr:colOff>0</xdr:colOff>
      <xdr:row>24</xdr:row>
      <xdr:rowOff>9525</xdr:rowOff>
    </xdr:to>
    <xdr:sp>
      <xdr:nvSpPr>
        <xdr:cNvPr id="5" name="TextBox 5"/>
        <xdr:cNvSpPr txBox="1">
          <a:spLocks noChangeArrowheads="1"/>
        </xdr:cNvSpPr>
      </xdr:nvSpPr>
      <xdr:spPr>
        <a:xfrm>
          <a:off x="4448175" y="866775"/>
          <a:ext cx="0" cy="95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（年）</a:t>
          </a:r>
        </a:p>
      </xdr:txBody>
    </xdr:sp>
    <xdr:clientData/>
  </xdr:twoCellAnchor>
  <xdr:twoCellAnchor>
    <xdr:from>
      <xdr:col>3</xdr:col>
      <xdr:colOff>0</xdr:colOff>
      <xdr:row>15</xdr:row>
      <xdr:rowOff>9525</xdr:rowOff>
    </xdr:from>
    <xdr:to>
      <xdr:col>3</xdr:col>
      <xdr:colOff>0</xdr:colOff>
      <xdr:row>15</xdr:row>
      <xdr:rowOff>9525</xdr:rowOff>
    </xdr:to>
    <xdr:sp>
      <xdr:nvSpPr>
        <xdr:cNvPr id="6" name="Line 6"/>
        <xdr:cNvSpPr>
          <a:spLocks/>
        </xdr:cNvSpPr>
      </xdr:nvSpPr>
      <xdr:spPr>
        <a:xfrm>
          <a:off x="4448175" y="790575"/>
          <a:ext cx="0" cy="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9525</xdr:rowOff>
    </xdr:from>
    <xdr:to>
      <xdr:col>3</xdr:col>
      <xdr:colOff>0</xdr:colOff>
      <xdr:row>16</xdr:row>
      <xdr:rowOff>9525</xdr:rowOff>
    </xdr:to>
    <xdr:sp>
      <xdr:nvSpPr>
        <xdr:cNvPr id="7" name="TextBox 7"/>
        <xdr:cNvSpPr txBox="1">
          <a:spLocks noChangeArrowheads="1"/>
        </xdr:cNvSpPr>
      </xdr:nvSpPr>
      <xdr:spPr>
        <a:xfrm>
          <a:off x="4448175" y="771525"/>
          <a:ext cx="0" cy="28575"/>
        </a:xfrm>
        <a:prstGeom prst="rect">
          <a:avLst/>
        </a:prstGeom>
        <a:noFill/>
        <a:ln w="9525" cmpd="sng">
          <a:noFill/>
        </a:ln>
      </xdr:spPr>
      <xdr:txBody>
        <a:bodyPr vertOverflow="clip" wrap="square"/>
        <a:p>
          <a:pPr algn="ctr">
            <a:defRPr/>
          </a:pPr>
          <a:r>
            <a:rPr lang="en-US" cap="none" sz="900" b="1" i="0" u="none" baseline="0">
              <a:solidFill>
                <a:srgbClr val="993300"/>
              </a:solidFill>
              <a:latin typeface="ＭＳ Ｐゴシック"/>
              <a:ea typeface="ＭＳ Ｐゴシック"/>
              <a:cs typeface="ＭＳ Ｐゴシック"/>
            </a:rPr>
            <a:t>【ｽｰﾊﾟｰﾏｰｹｯﾄ業
平均値】
</a:t>
          </a:r>
          <a:r>
            <a:rPr lang="en-US" cap="none" sz="1100" b="1" i="0" u="none" baseline="0">
              <a:solidFill>
                <a:srgbClr val="993300"/>
              </a:solidFill>
              <a:latin typeface="ＭＳ Ｐゴシック"/>
              <a:ea typeface="ＭＳ Ｐゴシック"/>
              <a:cs typeface="ＭＳ Ｐゴシック"/>
            </a:rPr>
            <a:t>20.0％</a:t>
          </a:r>
        </a:p>
      </xdr:txBody>
    </xdr:sp>
    <xdr:clientData/>
  </xdr:twoCellAnchor>
  <xdr:twoCellAnchor>
    <xdr:from>
      <xdr:col>3</xdr:col>
      <xdr:colOff>0</xdr:colOff>
      <xdr:row>4</xdr:row>
      <xdr:rowOff>9525</xdr:rowOff>
    </xdr:from>
    <xdr:to>
      <xdr:col>3</xdr:col>
      <xdr:colOff>0</xdr:colOff>
      <xdr:row>24</xdr:row>
      <xdr:rowOff>9525</xdr:rowOff>
    </xdr:to>
    <xdr:sp>
      <xdr:nvSpPr>
        <xdr:cNvPr id="8" name="Line 8"/>
        <xdr:cNvSpPr>
          <a:spLocks/>
        </xdr:cNvSpPr>
      </xdr:nvSpPr>
      <xdr:spPr>
        <a:xfrm>
          <a:off x="4448175" y="685800"/>
          <a:ext cx="0" cy="19050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25</xdr:row>
      <xdr:rowOff>9525</xdr:rowOff>
    </xdr:from>
    <xdr:to>
      <xdr:col>3</xdr:col>
      <xdr:colOff>0</xdr:colOff>
      <xdr:row>27</xdr:row>
      <xdr:rowOff>9525</xdr:rowOff>
    </xdr:to>
    <xdr:sp>
      <xdr:nvSpPr>
        <xdr:cNvPr id="9" name="TextBox 9"/>
        <xdr:cNvSpPr txBox="1">
          <a:spLocks noChangeArrowheads="1"/>
        </xdr:cNvSpPr>
      </xdr:nvSpPr>
      <xdr:spPr>
        <a:xfrm>
          <a:off x="4448175" y="885825"/>
          <a:ext cx="0" cy="19050"/>
        </a:xfrm>
        <a:prstGeom prst="rect">
          <a:avLst/>
        </a:prstGeom>
        <a:noFill/>
        <a:ln w="9525" cmpd="sng">
          <a:noFill/>
        </a:ln>
      </xdr:spPr>
      <xdr:txBody>
        <a:bodyPr vertOverflow="clip" wrap="square"/>
        <a:p>
          <a:pPr algn="ctr">
            <a:defRPr/>
          </a:pPr>
          <a:r>
            <a:rPr lang="en-US" cap="none" sz="1100" b="1" i="0" u="none" baseline="0">
              <a:solidFill>
                <a:srgbClr val="993300"/>
              </a:solidFill>
              <a:latin typeface="ＭＳ Ｐゴシック"/>
              <a:ea typeface="ＭＳ Ｐゴシック"/>
              <a:cs typeface="ＭＳ Ｐゴシック"/>
            </a:rPr>
            <a:t>4.7年</a:t>
          </a:r>
          <a:r>
            <a:rPr lang="en-US" cap="none" sz="900" b="1" i="0" u="none" baseline="0">
              <a:solidFill>
                <a:srgbClr val="993300"/>
              </a:solidFill>
              <a:latin typeface="ＭＳ Ｐゴシック"/>
              <a:ea typeface="ＭＳ Ｐゴシック"/>
              <a:cs typeface="ＭＳ Ｐゴシック"/>
            </a:rPr>
            <a:t>
【ｽｰﾊﾟｰﾏｰｹｯﾄ業
平均値】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05"/>
  <sheetViews>
    <sheetView workbookViewId="0" topLeftCell="A1">
      <selection activeCell="I277" sqref="I277"/>
    </sheetView>
  </sheetViews>
  <sheetFormatPr defaultColWidth="9.00390625" defaultRowHeight="13.5"/>
  <cols>
    <col min="1" max="2" width="1.625" style="0" customWidth="1"/>
    <col min="3" max="3" width="30.875" style="0" customWidth="1"/>
    <col min="4" max="4" width="12.875" style="0" customWidth="1"/>
    <col min="7" max="7" width="7.125" style="0" customWidth="1"/>
    <col min="8" max="8" width="17.875" style="0" customWidth="1"/>
    <col min="9" max="10" width="12.375" style="0" customWidth="1"/>
    <col min="11" max="11" width="10.50390625" style="0" customWidth="1"/>
  </cols>
  <sheetData>
    <row r="1" ht="21.75" customHeight="1">
      <c r="A1" s="35" t="s">
        <v>150</v>
      </c>
    </row>
    <row r="2" ht="20.25" customHeight="1">
      <c r="A2" s="35" t="s">
        <v>147</v>
      </c>
    </row>
    <row r="3" ht="14.25" thickBot="1"/>
    <row r="4" spans="1:4" ht="23.25" customHeight="1" thickBot="1">
      <c r="A4" s="2" t="s">
        <v>0</v>
      </c>
      <c r="B4" s="3"/>
      <c r="C4" s="3"/>
      <c r="D4" s="4"/>
    </row>
    <row r="5" ht="9" customHeight="1"/>
    <row r="6" ht="22.5" customHeight="1">
      <c r="B6" s="1" t="s">
        <v>1</v>
      </c>
    </row>
    <row r="7" ht="9" customHeight="1"/>
    <row r="8" spans="3:10" ht="22.5" customHeight="1">
      <c r="C8" s="5" t="s">
        <v>2</v>
      </c>
      <c r="D8" s="5"/>
      <c r="E8" s="6"/>
      <c r="F8" s="6"/>
      <c r="G8" s="6"/>
      <c r="H8" s="6"/>
      <c r="I8" s="6"/>
      <c r="J8" s="32"/>
    </row>
    <row r="9" ht="9" customHeight="1"/>
    <row r="10" ht="18" customHeight="1">
      <c r="C10" t="s">
        <v>7</v>
      </c>
    </row>
    <row r="11" ht="9" customHeight="1"/>
    <row r="12" ht="18" customHeight="1">
      <c r="H12" s="1" t="s">
        <v>151</v>
      </c>
    </row>
    <row r="13" spans="3:9" ht="18" customHeight="1">
      <c r="C13" s="26" t="s">
        <v>9</v>
      </c>
      <c r="D13" s="27"/>
      <c r="E13" s="8" t="s">
        <v>3</v>
      </c>
      <c r="F13" s="8" t="s">
        <v>4</v>
      </c>
      <c r="H13" s="12" t="s">
        <v>9</v>
      </c>
      <c r="I13" s="12" t="s">
        <v>10</v>
      </c>
    </row>
    <row r="14" spans="3:9" ht="18" customHeight="1">
      <c r="C14" s="20" t="s">
        <v>5</v>
      </c>
      <c r="D14" s="21"/>
      <c r="E14" s="9"/>
      <c r="F14" s="9"/>
      <c r="G14" s="55" t="s">
        <v>8</v>
      </c>
      <c r="H14" s="7" t="s">
        <v>11</v>
      </c>
      <c r="I14" s="13" t="e">
        <f>F14/(E14+F14)</f>
        <v>#DIV/0!</v>
      </c>
    </row>
    <row r="15" spans="3:9" ht="18" customHeight="1" thickBot="1">
      <c r="C15" s="22" t="s">
        <v>6</v>
      </c>
      <c r="D15" s="23"/>
      <c r="E15" s="15"/>
      <c r="F15" s="15"/>
      <c r="G15" s="54" t="s">
        <v>148</v>
      </c>
      <c r="H15" s="7" t="s">
        <v>6</v>
      </c>
      <c r="I15" s="13" t="e">
        <f>F15/(E15+F15)</f>
        <v>#DIV/0!</v>
      </c>
    </row>
    <row r="16" spans="3:9" ht="18" customHeight="1" thickTop="1">
      <c r="C16" s="24" t="s">
        <v>12</v>
      </c>
      <c r="D16" s="25"/>
      <c r="E16" s="16">
        <f>SUM(E14:E15)</f>
        <v>0</v>
      </c>
      <c r="F16" s="16">
        <f>SUM(F14:F15)</f>
        <v>0</v>
      </c>
      <c r="H16" s="7" t="s">
        <v>12</v>
      </c>
      <c r="I16" s="13" t="e">
        <f>F16/(E16+F16)</f>
        <v>#DIV/0!</v>
      </c>
    </row>
    <row r="17" ht="18" customHeight="1"/>
    <row r="18" ht="22.5" customHeight="1">
      <c r="B18" s="1" t="s">
        <v>13</v>
      </c>
    </row>
    <row r="19" ht="9" customHeight="1"/>
    <row r="20" spans="3:10" ht="22.5" customHeight="1">
      <c r="C20" s="5" t="s">
        <v>16</v>
      </c>
      <c r="D20" s="5"/>
      <c r="E20" s="6"/>
      <c r="F20" s="6"/>
      <c r="G20" s="6"/>
      <c r="H20" s="6"/>
      <c r="I20" s="6"/>
      <c r="J20" s="6"/>
    </row>
    <row r="21" ht="9" customHeight="1"/>
    <row r="22" ht="18" customHeight="1">
      <c r="C22" t="s">
        <v>14</v>
      </c>
    </row>
    <row r="23" ht="18" customHeight="1">
      <c r="C23" t="s">
        <v>15</v>
      </c>
    </row>
    <row r="24" ht="9" customHeight="1"/>
    <row r="25" ht="18" customHeight="1">
      <c r="H25" s="1" t="s">
        <v>151</v>
      </c>
    </row>
    <row r="26" spans="3:9" ht="18" customHeight="1">
      <c r="C26" s="18"/>
      <c r="D26" s="19"/>
      <c r="E26" s="8" t="s">
        <v>3</v>
      </c>
      <c r="F26" s="8" t="s">
        <v>4</v>
      </c>
      <c r="H26" s="12"/>
      <c r="I26" s="12" t="s">
        <v>10</v>
      </c>
    </row>
    <row r="27" spans="3:9" ht="18" customHeight="1">
      <c r="C27" s="20" t="s">
        <v>17</v>
      </c>
      <c r="D27" s="21"/>
      <c r="E27" s="9"/>
      <c r="F27" s="9"/>
      <c r="G27" s="55" t="s">
        <v>8</v>
      </c>
      <c r="H27" s="7" t="s">
        <v>17</v>
      </c>
      <c r="I27" s="13" t="e">
        <f>F27/(E27+F27)</f>
        <v>#DIV/0!</v>
      </c>
    </row>
    <row r="28" spans="3:7" ht="18" customHeight="1">
      <c r="C28" s="17"/>
      <c r="D28" s="17"/>
      <c r="E28" s="17"/>
      <c r="F28" s="17"/>
      <c r="G28" s="54" t="s">
        <v>148</v>
      </c>
    </row>
    <row r="29" spans="3:6" ht="18" customHeight="1" thickBot="1">
      <c r="C29" s="14"/>
      <c r="D29" s="14"/>
      <c r="E29" s="17"/>
      <c r="F29" s="17"/>
    </row>
    <row r="30" spans="1:4" ht="23.25" customHeight="1" thickBot="1">
      <c r="A30" s="2" t="s">
        <v>18</v>
      </c>
      <c r="B30" s="3"/>
      <c r="C30" s="3"/>
      <c r="D30" s="4"/>
    </row>
    <row r="31" ht="9" customHeight="1"/>
    <row r="32" ht="22.5" customHeight="1">
      <c r="B32" s="1" t="s">
        <v>19</v>
      </c>
    </row>
    <row r="33" ht="9" customHeight="1"/>
    <row r="34" spans="3:10" ht="22.5" customHeight="1">
      <c r="C34" s="5" t="s">
        <v>20</v>
      </c>
      <c r="D34" s="5"/>
      <c r="E34" s="6"/>
      <c r="F34" s="6"/>
      <c r="G34" s="6"/>
      <c r="H34" s="6"/>
      <c r="I34" s="6"/>
      <c r="J34" s="6"/>
    </row>
    <row r="35" ht="9" customHeight="1"/>
    <row r="36" spans="3:10" ht="31.5" customHeight="1">
      <c r="C36" s="132" t="s">
        <v>27</v>
      </c>
      <c r="D36" s="132"/>
      <c r="E36" s="132"/>
      <c r="F36" s="132"/>
      <c r="G36" s="132"/>
      <c r="H36" s="132"/>
      <c r="I36" s="132"/>
      <c r="J36" s="132"/>
    </row>
    <row r="37" ht="9" customHeight="1"/>
    <row r="38" ht="18" customHeight="1">
      <c r="H38" s="1" t="s">
        <v>151</v>
      </c>
    </row>
    <row r="39" spans="3:10" ht="18" customHeight="1">
      <c r="C39" s="26" t="s">
        <v>26</v>
      </c>
      <c r="D39" s="27"/>
      <c r="E39" s="8" t="s">
        <v>3</v>
      </c>
      <c r="F39" s="8" t="s">
        <v>4</v>
      </c>
      <c r="H39" s="28" t="s">
        <v>26</v>
      </c>
      <c r="I39" s="12" t="s">
        <v>3</v>
      </c>
      <c r="J39" s="12" t="s">
        <v>4</v>
      </c>
    </row>
    <row r="40" spans="3:10" ht="18" customHeight="1">
      <c r="C40" s="20" t="s">
        <v>21</v>
      </c>
      <c r="D40" s="21"/>
      <c r="E40" s="9"/>
      <c r="F40" s="9"/>
      <c r="H40" s="29" t="s">
        <v>21</v>
      </c>
      <c r="I40" s="13" t="e">
        <f>E40/$E$44</f>
        <v>#DIV/0!</v>
      </c>
      <c r="J40" s="13" t="e">
        <f>F40/$F$44</f>
        <v>#DIV/0!</v>
      </c>
    </row>
    <row r="41" spans="3:10" ht="18" customHeight="1">
      <c r="C41" s="20" t="s">
        <v>24</v>
      </c>
      <c r="D41" s="21"/>
      <c r="E41" s="9"/>
      <c r="F41" s="9"/>
      <c r="G41" s="55" t="s">
        <v>8</v>
      </c>
      <c r="H41" s="29" t="s">
        <v>24</v>
      </c>
      <c r="I41" s="13" t="e">
        <f>E41/$E$44</f>
        <v>#DIV/0!</v>
      </c>
      <c r="J41" s="13" t="e">
        <f>F41/$F$44</f>
        <v>#DIV/0!</v>
      </c>
    </row>
    <row r="42" spans="3:10" ht="18" customHeight="1">
      <c r="C42" s="20" t="s">
        <v>25</v>
      </c>
      <c r="D42" s="21"/>
      <c r="E42" s="9"/>
      <c r="F42" s="9"/>
      <c r="G42" s="54" t="s">
        <v>148</v>
      </c>
      <c r="H42" s="29" t="s">
        <v>25</v>
      </c>
      <c r="I42" s="13" t="e">
        <f>E42/$E$44</f>
        <v>#DIV/0!</v>
      </c>
      <c r="J42" s="13" t="e">
        <f>F42/$F$44</f>
        <v>#DIV/0!</v>
      </c>
    </row>
    <row r="43" spans="3:10" ht="18" customHeight="1" thickBot="1">
      <c r="C43" s="22" t="s">
        <v>22</v>
      </c>
      <c r="D43" s="23"/>
      <c r="E43" s="15"/>
      <c r="F43" s="15"/>
      <c r="H43" s="30" t="s">
        <v>22</v>
      </c>
      <c r="I43" s="33" t="e">
        <f>E43/$E$44</f>
        <v>#DIV/0!</v>
      </c>
      <c r="J43" s="33" t="e">
        <f>F43/$F$44</f>
        <v>#DIV/0!</v>
      </c>
    </row>
    <row r="44" spans="3:10" ht="18" customHeight="1" thickTop="1">
      <c r="C44" s="24" t="s">
        <v>23</v>
      </c>
      <c r="D44" s="25"/>
      <c r="E44" s="16">
        <f>SUM(E40:E43)</f>
        <v>0</v>
      </c>
      <c r="F44" s="16">
        <f>SUM(F40:F43)</f>
        <v>0</v>
      </c>
      <c r="H44" s="31" t="s">
        <v>23</v>
      </c>
      <c r="I44" s="34" t="e">
        <f>E44/$E$44</f>
        <v>#DIV/0!</v>
      </c>
      <c r="J44" s="34" t="e">
        <f>F44/$F$44</f>
        <v>#DIV/0!</v>
      </c>
    </row>
    <row r="45" ht="9" customHeight="1"/>
    <row r="46" spans="8:9" ht="18" customHeight="1">
      <c r="H46" s="29" t="s">
        <v>10</v>
      </c>
      <c r="I46" s="104" t="e">
        <f>F44/(E44+F44)</f>
        <v>#DIV/0!</v>
      </c>
    </row>
    <row r="47" spans="8:9" ht="18" customHeight="1">
      <c r="H47" s="102"/>
      <c r="I47" s="103"/>
    </row>
    <row r="48" ht="18" customHeight="1"/>
    <row r="49" ht="22.5" customHeight="1">
      <c r="B49" s="1" t="s">
        <v>28</v>
      </c>
    </row>
    <row r="50" ht="9" customHeight="1"/>
    <row r="51" spans="3:10" ht="22.5" customHeight="1">
      <c r="C51" s="5" t="s">
        <v>29</v>
      </c>
      <c r="D51" s="5"/>
      <c r="E51" s="6"/>
      <c r="F51" s="6"/>
      <c r="G51" s="6"/>
      <c r="H51" s="6"/>
      <c r="I51" s="6"/>
      <c r="J51" s="6"/>
    </row>
    <row r="52" ht="9" customHeight="1"/>
    <row r="53" spans="3:10" ht="31.5" customHeight="1">
      <c r="C53" s="132" t="s">
        <v>30</v>
      </c>
      <c r="D53" s="132"/>
      <c r="E53" s="132"/>
      <c r="F53" s="132"/>
      <c r="G53" s="132"/>
      <c r="H53" s="132"/>
      <c r="I53" s="132"/>
      <c r="J53" s="132"/>
    </row>
    <row r="54" ht="9" customHeight="1"/>
    <row r="55" ht="18" customHeight="1">
      <c r="H55" s="1" t="s">
        <v>151</v>
      </c>
    </row>
    <row r="56" spans="3:10" ht="18" customHeight="1">
      <c r="C56" s="26" t="s">
        <v>26</v>
      </c>
      <c r="D56" s="27"/>
      <c r="E56" s="8" t="s">
        <v>3</v>
      </c>
      <c r="F56" s="8" t="s">
        <v>4</v>
      </c>
      <c r="H56" s="28" t="s">
        <v>26</v>
      </c>
      <c r="I56" s="12" t="s">
        <v>3</v>
      </c>
      <c r="J56" s="12" t="s">
        <v>4</v>
      </c>
    </row>
    <row r="57" spans="3:10" ht="18" customHeight="1">
      <c r="C57" s="20" t="s">
        <v>21</v>
      </c>
      <c r="D57" s="21"/>
      <c r="E57" s="9"/>
      <c r="F57" s="9"/>
      <c r="G57" s="55" t="s">
        <v>8</v>
      </c>
      <c r="H57" s="29" t="s">
        <v>21</v>
      </c>
      <c r="I57" s="13" t="e">
        <f>E57/$E$61</f>
        <v>#DIV/0!</v>
      </c>
      <c r="J57" s="13" t="e">
        <f>F57/$F$61</f>
        <v>#DIV/0!</v>
      </c>
    </row>
    <row r="58" spans="3:10" ht="18" customHeight="1">
      <c r="C58" s="20" t="s">
        <v>24</v>
      </c>
      <c r="D58" s="21"/>
      <c r="E58" s="9"/>
      <c r="F58" s="9"/>
      <c r="G58" s="54" t="s">
        <v>148</v>
      </c>
      <c r="H58" s="29" t="s">
        <v>31</v>
      </c>
      <c r="I58" s="13" t="e">
        <f>(E58+E59+E60)/$E$61</f>
        <v>#DIV/0!</v>
      </c>
      <c r="J58" s="13" t="e">
        <f>(F58+F59+F60)/$F$61</f>
        <v>#DIV/0!</v>
      </c>
    </row>
    <row r="59" spans="3:10" ht="18" customHeight="1">
      <c r="C59" s="20" t="s">
        <v>25</v>
      </c>
      <c r="D59" s="21"/>
      <c r="E59" s="9"/>
      <c r="F59" s="9"/>
      <c r="H59" s="29" t="s">
        <v>12</v>
      </c>
      <c r="I59" s="13" t="e">
        <f>E61/E61</f>
        <v>#DIV/0!</v>
      </c>
      <c r="J59" s="13" t="e">
        <f>F61/F61</f>
        <v>#DIV/0!</v>
      </c>
    </row>
    <row r="60" spans="3:10" ht="18" customHeight="1" thickBot="1">
      <c r="C60" s="22" t="s">
        <v>22</v>
      </c>
      <c r="D60" s="23"/>
      <c r="E60" s="15"/>
      <c r="F60" s="15"/>
      <c r="H60" s="145" t="s">
        <v>32</v>
      </c>
      <c r="I60" s="146"/>
      <c r="J60" s="146"/>
    </row>
    <row r="61" spans="3:10" ht="18" customHeight="1" thickTop="1">
      <c r="C61" s="24" t="s">
        <v>23</v>
      </c>
      <c r="D61" s="25"/>
      <c r="E61" s="16">
        <f>SUM(E57:E60)</f>
        <v>0</v>
      </c>
      <c r="F61" s="16">
        <f>SUM(F57:F60)</f>
        <v>0</v>
      </c>
      <c r="H61" s="147"/>
      <c r="I61" s="147"/>
      <c r="J61" s="147"/>
    </row>
    <row r="62" ht="18" customHeight="1"/>
    <row r="63" ht="18" customHeight="1" thickBot="1"/>
    <row r="64" spans="1:4" ht="23.25" customHeight="1" thickBot="1">
      <c r="A64" s="2" t="s">
        <v>33</v>
      </c>
      <c r="B64" s="3"/>
      <c r="C64" s="3"/>
      <c r="D64" s="4"/>
    </row>
    <row r="65" ht="9" customHeight="1"/>
    <row r="66" ht="22.5" customHeight="1">
      <c r="B66" s="1" t="s">
        <v>34</v>
      </c>
    </row>
    <row r="67" ht="9" customHeight="1"/>
    <row r="68" spans="3:10" ht="22.5" customHeight="1">
      <c r="C68" s="5" t="s">
        <v>35</v>
      </c>
      <c r="D68" s="5"/>
      <c r="E68" s="6"/>
      <c r="F68" s="6"/>
      <c r="G68" s="6"/>
      <c r="H68" s="6"/>
      <c r="I68" s="6"/>
      <c r="J68" s="6"/>
    </row>
    <row r="69" ht="9" customHeight="1"/>
    <row r="70" spans="3:10" ht="42.75" customHeight="1">
      <c r="C70" s="132" t="s">
        <v>153</v>
      </c>
      <c r="D70" s="132"/>
      <c r="E70" s="132"/>
      <c r="F70" s="132"/>
      <c r="G70" s="132"/>
      <c r="H70" s="132"/>
      <c r="I70" s="132"/>
      <c r="J70" s="132"/>
    </row>
    <row r="71" ht="9" customHeight="1"/>
    <row r="72" ht="18" customHeight="1">
      <c r="H72" s="1" t="s">
        <v>151</v>
      </c>
    </row>
    <row r="73" spans="3:10" ht="31.5" customHeight="1">
      <c r="C73" s="20" t="s">
        <v>36</v>
      </c>
      <c r="D73" s="21"/>
      <c r="E73" s="38"/>
      <c r="F73" s="39"/>
      <c r="G73" s="56" t="s">
        <v>8</v>
      </c>
      <c r="H73" s="141" t="s">
        <v>40</v>
      </c>
      <c r="I73" s="142"/>
      <c r="J73" s="40" t="e">
        <f>E74/E73</f>
        <v>#DIV/0!</v>
      </c>
    </row>
    <row r="74" spans="3:10" ht="31.5" customHeight="1">
      <c r="C74" s="20" t="s">
        <v>39</v>
      </c>
      <c r="D74" s="21"/>
      <c r="E74" s="38"/>
      <c r="F74" s="39"/>
      <c r="G74" s="57" t="s">
        <v>148</v>
      </c>
      <c r="H74" s="141" t="s">
        <v>41</v>
      </c>
      <c r="I74" s="142"/>
      <c r="J74" s="40" t="e">
        <f>E76/E75</f>
        <v>#DIV/0!</v>
      </c>
    </row>
    <row r="75" spans="3:10" ht="31.5" customHeight="1">
      <c r="C75" s="137" t="s">
        <v>37</v>
      </c>
      <c r="D75" s="138"/>
      <c r="E75" s="38"/>
      <c r="F75" s="39"/>
      <c r="H75" s="14"/>
      <c r="I75" s="37"/>
      <c r="J75" s="37"/>
    </row>
    <row r="76" spans="3:10" ht="31.5" customHeight="1">
      <c r="C76" s="137" t="s">
        <v>38</v>
      </c>
      <c r="D76" s="138"/>
      <c r="E76" s="38"/>
      <c r="F76" s="39"/>
      <c r="H76" s="14"/>
      <c r="I76" s="37"/>
      <c r="J76" s="37"/>
    </row>
    <row r="77" spans="3:10" ht="25.5" customHeight="1">
      <c r="C77" s="118" t="s">
        <v>154</v>
      </c>
      <c r="D77" s="143"/>
      <c r="E77" s="143"/>
      <c r="F77" s="144"/>
      <c r="H77" s="14"/>
      <c r="I77" s="37"/>
      <c r="J77" s="37"/>
    </row>
    <row r="78" spans="3:6" ht="18" customHeight="1">
      <c r="C78" s="36"/>
      <c r="D78" s="36"/>
      <c r="E78" s="36"/>
      <c r="F78" s="36"/>
    </row>
    <row r="79" ht="18" customHeight="1" thickBot="1"/>
    <row r="80" spans="1:6" ht="23.25" customHeight="1" thickBot="1">
      <c r="A80" s="2" t="s">
        <v>47</v>
      </c>
      <c r="B80" s="3"/>
      <c r="C80" s="3"/>
      <c r="D80" s="4"/>
      <c r="E80" s="3"/>
      <c r="F80" s="4"/>
    </row>
    <row r="81" ht="9" customHeight="1"/>
    <row r="82" ht="22.5" customHeight="1">
      <c r="B82" s="1" t="s">
        <v>42</v>
      </c>
    </row>
    <row r="83" ht="9" customHeight="1"/>
    <row r="84" spans="3:10" ht="22.5" customHeight="1">
      <c r="C84" s="5" t="s">
        <v>43</v>
      </c>
      <c r="D84" s="5"/>
      <c r="E84" s="6"/>
      <c r="F84" s="6"/>
      <c r="G84" s="6"/>
      <c r="H84" s="6"/>
      <c r="I84" s="6"/>
      <c r="J84" s="6"/>
    </row>
    <row r="85" ht="9" customHeight="1"/>
    <row r="86" ht="18" customHeight="1">
      <c r="C86" t="s">
        <v>44</v>
      </c>
    </row>
    <row r="87" spans="3:10" ht="30" customHeight="1">
      <c r="C87" s="132" t="s">
        <v>46</v>
      </c>
      <c r="D87" s="132"/>
      <c r="E87" s="132"/>
      <c r="F87" s="132"/>
      <c r="G87" s="132"/>
      <c r="H87" s="132"/>
      <c r="I87" s="132"/>
      <c r="J87" s="132"/>
    </row>
    <row r="88" ht="9" customHeight="1"/>
    <row r="89" ht="18" customHeight="1">
      <c r="C89" t="s">
        <v>45</v>
      </c>
    </row>
    <row r="90" ht="18" customHeight="1"/>
    <row r="91" ht="18" customHeight="1" thickBot="1"/>
    <row r="92" spans="1:4" ht="23.25" customHeight="1" thickBot="1">
      <c r="A92" s="2" t="s">
        <v>48</v>
      </c>
      <c r="B92" s="3"/>
      <c r="C92" s="3"/>
      <c r="D92" s="4"/>
    </row>
    <row r="93" ht="9" customHeight="1"/>
    <row r="94" ht="22.5" customHeight="1">
      <c r="B94" s="1" t="s">
        <v>49</v>
      </c>
    </row>
    <row r="95" ht="9" customHeight="1"/>
    <row r="96" spans="3:10" ht="22.5" customHeight="1">
      <c r="C96" s="5" t="s">
        <v>50</v>
      </c>
      <c r="D96" s="5"/>
      <c r="E96" s="6"/>
      <c r="F96" s="6"/>
      <c r="G96" s="6"/>
      <c r="H96" s="6"/>
      <c r="I96" s="6"/>
      <c r="J96" s="6"/>
    </row>
    <row r="97" ht="9" customHeight="1"/>
    <row r="98" spans="3:10" ht="134.25" customHeight="1">
      <c r="C98" s="132" t="s">
        <v>155</v>
      </c>
      <c r="D98" s="132"/>
      <c r="E98" s="132"/>
      <c r="F98" s="132"/>
      <c r="G98" s="132"/>
      <c r="H98" s="132"/>
      <c r="I98" s="132"/>
      <c r="J98" s="132"/>
    </row>
    <row r="99" ht="9" customHeight="1"/>
    <row r="100" spans="3:10" ht="18" customHeight="1">
      <c r="C100" s="41" t="s">
        <v>51</v>
      </c>
      <c r="D100" s="27"/>
      <c r="E100" s="43"/>
      <c r="F100" s="42" t="s">
        <v>52</v>
      </c>
      <c r="I100" s="11"/>
      <c r="J100" s="11"/>
    </row>
    <row r="101" ht="9" customHeight="1"/>
    <row r="102" spans="3:10" ht="18" customHeight="1">
      <c r="C102" s="1" t="s">
        <v>151</v>
      </c>
      <c r="H102" s="131" t="s">
        <v>152</v>
      </c>
      <c r="I102" s="131"/>
      <c r="J102" s="131"/>
    </row>
    <row r="103" spans="3:10" ht="18" customHeight="1">
      <c r="C103" s="20"/>
      <c r="D103" s="21"/>
      <c r="E103" s="8" t="s">
        <v>3</v>
      </c>
      <c r="F103" s="8" t="s">
        <v>4</v>
      </c>
      <c r="H103" s="7"/>
      <c r="I103" s="8" t="s">
        <v>3</v>
      </c>
      <c r="J103" s="8" t="s">
        <v>4</v>
      </c>
    </row>
    <row r="104" spans="3:10" ht="33" customHeight="1">
      <c r="C104" s="41" t="s">
        <v>53</v>
      </c>
      <c r="D104" s="27"/>
      <c r="E104" s="9"/>
      <c r="F104" s="9"/>
      <c r="G104" s="58"/>
      <c r="H104" s="44" t="s">
        <v>54</v>
      </c>
      <c r="I104" s="9"/>
      <c r="J104" s="9"/>
    </row>
    <row r="105" ht="18" customHeight="1">
      <c r="G105" s="54"/>
    </row>
    <row r="106" ht="18" customHeight="1" thickBot="1"/>
    <row r="107" spans="1:4" ht="23.25" customHeight="1" thickBot="1">
      <c r="A107" s="2" t="s">
        <v>55</v>
      </c>
      <c r="B107" s="3"/>
      <c r="C107" s="3"/>
      <c r="D107" s="4"/>
    </row>
    <row r="108" ht="9" customHeight="1"/>
    <row r="109" ht="22.5" customHeight="1">
      <c r="B109" s="1" t="s">
        <v>56</v>
      </c>
    </row>
    <row r="110" ht="9" customHeight="1"/>
    <row r="111" spans="3:10" ht="22.5" customHeight="1">
      <c r="C111" s="5" t="s">
        <v>57</v>
      </c>
      <c r="D111" s="5"/>
      <c r="E111" s="6"/>
      <c r="F111" s="6"/>
      <c r="G111" s="6"/>
      <c r="H111" s="6"/>
      <c r="I111" s="6"/>
      <c r="J111" s="6"/>
    </row>
    <row r="112" ht="9" customHeight="1"/>
    <row r="113" spans="3:10" ht="81" customHeight="1">
      <c r="C113" s="132" t="s">
        <v>156</v>
      </c>
      <c r="D113" s="132"/>
      <c r="E113" s="132"/>
      <c r="F113" s="132"/>
      <c r="G113" s="132"/>
      <c r="H113" s="132"/>
      <c r="I113" s="132"/>
      <c r="J113" s="132"/>
    </row>
    <row r="114" ht="9" customHeight="1"/>
    <row r="115" ht="18" customHeight="1">
      <c r="H115" s="1" t="s">
        <v>151</v>
      </c>
    </row>
    <row r="116" spans="3:9" ht="18" customHeight="1">
      <c r="C116" s="18"/>
      <c r="D116" s="19"/>
      <c r="E116" s="8" t="s">
        <v>3</v>
      </c>
      <c r="F116" s="8" t="s">
        <v>4</v>
      </c>
      <c r="H116" s="12"/>
      <c r="I116" s="12" t="s">
        <v>10</v>
      </c>
    </row>
    <row r="117" spans="3:9" ht="31.5" customHeight="1">
      <c r="C117" s="137" t="s">
        <v>58</v>
      </c>
      <c r="D117" s="138"/>
      <c r="E117" s="9"/>
      <c r="F117" s="9"/>
      <c r="G117" s="10" t="s">
        <v>8</v>
      </c>
      <c r="H117" s="45" t="s">
        <v>58</v>
      </c>
      <c r="I117" s="13" t="e">
        <f>F117/(E117+F117)</f>
        <v>#DIV/0!</v>
      </c>
    </row>
    <row r="118" ht="18" customHeight="1"/>
    <row r="119" spans="3:10" ht="22.5" customHeight="1">
      <c r="C119" s="5" t="s">
        <v>59</v>
      </c>
      <c r="D119" s="5"/>
      <c r="E119" s="6"/>
      <c r="F119" s="6"/>
      <c r="G119" s="6"/>
      <c r="H119" s="6"/>
      <c r="I119" s="6"/>
      <c r="J119" s="6"/>
    </row>
    <row r="120" ht="9" customHeight="1"/>
    <row r="121" spans="3:10" ht="42.75" customHeight="1">
      <c r="C121" s="132" t="s">
        <v>157</v>
      </c>
      <c r="D121" s="132"/>
      <c r="E121" s="132"/>
      <c r="F121" s="132"/>
      <c r="G121" s="132"/>
      <c r="H121" s="132"/>
      <c r="I121" s="132"/>
      <c r="J121" s="132"/>
    </row>
    <row r="122" ht="9" customHeight="1"/>
    <row r="123" ht="18" customHeight="1">
      <c r="H123" s="1" t="s">
        <v>151</v>
      </c>
    </row>
    <row r="124" spans="3:9" ht="18" customHeight="1">
      <c r="C124" s="18"/>
      <c r="D124" s="19"/>
      <c r="E124" s="8" t="s">
        <v>3</v>
      </c>
      <c r="F124" s="8" t="s">
        <v>4</v>
      </c>
      <c r="H124" s="12"/>
      <c r="I124" s="12" t="s">
        <v>10</v>
      </c>
    </row>
    <row r="125" spans="3:9" ht="31.5" customHeight="1">
      <c r="C125" s="137" t="s">
        <v>60</v>
      </c>
      <c r="D125" s="138"/>
      <c r="E125" s="9"/>
      <c r="F125" s="9"/>
      <c r="G125" s="58" t="s">
        <v>149</v>
      </c>
      <c r="H125" s="45" t="s">
        <v>60</v>
      </c>
      <c r="I125" s="13" t="e">
        <f>F125/(E125+F125)</f>
        <v>#DIV/0!</v>
      </c>
    </row>
    <row r="126" ht="18" customHeight="1"/>
    <row r="127" spans="3:10" ht="22.5" customHeight="1">
      <c r="C127" s="5" t="s">
        <v>61</v>
      </c>
      <c r="D127" s="5"/>
      <c r="E127" s="6"/>
      <c r="F127" s="6"/>
      <c r="G127" s="6"/>
      <c r="H127" s="6"/>
      <c r="I127" s="6"/>
      <c r="J127" s="6"/>
    </row>
    <row r="128" ht="9" customHeight="1"/>
    <row r="129" spans="3:10" ht="18" customHeight="1">
      <c r="C129" s="132" t="s">
        <v>62</v>
      </c>
      <c r="D129" s="132"/>
      <c r="E129" s="132"/>
      <c r="F129" s="132"/>
      <c r="G129" s="132"/>
      <c r="H129" s="132"/>
      <c r="I129" s="132"/>
      <c r="J129" s="132"/>
    </row>
    <row r="130" ht="9" customHeight="1"/>
    <row r="131" ht="18" customHeight="1">
      <c r="H131" s="1" t="s">
        <v>151</v>
      </c>
    </row>
    <row r="132" spans="3:9" ht="18" customHeight="1">
      <c r="C132" s="18"/>
      <c r="D132" s="19"/>
      <c r="E132" s="8" t="s">
        <v>3</v>
      </c>
      <c r="F132" s="8" t="s">
        <v>4</v>
      </c>
      <c r="H132" s="12"/>
      <c r="I132" s="12" t="s">
        <v>10</v>
      </c>
    </row>
    <row r="133" spans="3:9" ht="31.5" customHeight="1">
      <c r="C133" s="137" t="s">
        <v>63</v>
      </c>
      <c r="D133" s="138"/>
      <c r="E133" s="9"/>
      <c r="F133" s="9"/>
      <c r="G133" s="58" t="s">
        <v>149</v>
      </c>
      <c r="H133" s="45" t="s">
        <v>63</v>
      </c>
      <c r="I133" s="13" t="e">
        <f>F133/(E133+F133)</f>
        <v>#DIV/0!</v>
      </c>
    </row>
    <row r="134" ht="18" customHeight="1"/>
    <row r="135" ht="18" customHeight="1" thickBot="1"/>
    <row r="136" spans="1:4" ht="23.25" customHeight="1" thickBot="1">
      <c r="A136" s="2" t="s">
        <v>64</v>
      </c>
      <c r="B136" s="3"/>
      <c r="C136" s="3"/>
      <c r="D136" s="4"/>
    </row>
    <row r="137" ht="9" customHeight="1"/>
    <row r="138" ht="22.5" customHeight="1">
      <c r="B138" s="1" t="s">
        <v>65</v>
      </c>
    </row>
    <row r="139" ht="9" customHeight="1"/>
    <row r="140" spans="3:10" ht="22.5" customHeight="1">
      <c r="C140" s="5" t="s">
        <v>66</v>
      </c>
      <c r="D140" s="5"/>
      <c r="E140" s="6"/>
      <c r="F140" s="6"/>
      <c r="G140" s="6"/>
      <c r="H140" s="6"/>
      <c r="I140" s="6"/>
      <c r="J140" s="6"/>
    </row>
    <row r="141" ht="9" customHeight="1"/>
    <row r="142" spans="3:10" ht="66.75" customHeight="1">
      <c r="C142" s="139" t="s">
        <v>158</v>
      </c>
      <c r="D142" s="139"/>
      <c r="E142" s="139"/>
      <c r="F142" s="139"/>
      <c r="G142" s="139"/>
      <c r="H142" s="139"/>
      <c r="I142" s="139"/>
      <c r="J142" s="139"/>
    </row>
    <row r="143" ht="9" customHeight="1"/>
    <row r="144" ht="18" customHeight="1">
      <c r="H144" s="1" t="s">
        <v>151</v>
      </c>
    </row>
    <row r="145" spans="3:10" ht="18" customHeight="1">
      <c r="C145" s="26" t="s">
        <v>71</v>
      </c>
      <c r="D145" s="27"/>
      <c r="E145" s="8" t="s">
        <v>3</v>
      </c>
      <c r="F145" s="8" t="s">
        <v>4</v>
      </c>
      <c r="H145" s="28" t="s">
        <v>71</v>
      </c>
      <c r="I145" s="12" t="s">
        <v>72</v>
      </c>
      <c r="J145" s="11"/>
    </row>
    <row r="146" spans="3:10" ht="18" customHeight="1">
      <c r="C146" s="20" t="s">
        <v>67</v>
      </c>
      <c r="D146" s="21"/>
      <c r="E146" s="46"/>
      <c r="F146" s="46"/>
      <c r="G146" s="10"/>
      <c r="H146" s="29" t="s">
        <v>67</v>
      </c>
      <c r="I146" s="64" t="e">
        <f>F146/E146*100</f>
        <v>#DIV/0!</v>
      </c>
      <c r="J146" s="37"/>
    </row>
    <row r="147" spans="3:10" ht="18" customHeight="1">
      <c r="C147" s="20" t="s">
        <v>68</v>
      </c>
      <c r="D147" s="21"/>
      <c r="E147" s="46"/>
      <c r="F147" s="46"/>
      <c r="G147" s="55" t="s">
        <v>8</v>
      </c>
      <c r="H147" s="29" t="s">
        <v>68</v>
      </c>
      <c r="I147" s="64" t="e">
        <f>F147/E147*100</f>
        <v>#DIV/0!</v>
      </c>
      <c r="J147" s="37"/>
    </row>
    <row r="148" spans="3:10" ht="18" customHeight="1">
      <c r="C148" s="20" t="s">
        <v>69</v>
      </c>
      <c r="D148" s="21"/>
      <c r="E148" s="46"/>
      <c r="F148" s="46"/>
      <c r="G148" s="54" t="s">
        <v>148</v>
      </c>
      <c r="H148" s="29" t="s">
        <v>69</v>
      </c>
      <c r="I148" s="64" t="e">
        <f>F148/E148*100</f>
        <v>#DIV/0!</v>
      </c>
      <c r="J148" s="37"/>
    </row>
    <row r="149" spans="3:10" ht="18" customHeight="1">
      <c r="C149" s="20" t="s">
        <v>70</v>
      </c>
      <c r="D149" s="21"/>
      <c r="E149" s="46"/>
      <c r="F149" s="46"/>
      <c r="H149" s="29" t="s">
        <v>70</v>
      </c>
      <c r="I149" s="64" t="e">
        <f>F149/E149*100</f>
        <v>#DIV/0!</v>
      </c>
      <c r="J149" s="37"/>
    </row>
    <row r="150" ht="18" customHeight="1"/>
    <row r="151" ht="18" customHeight="1" thickBot="1"/>
    <row r="152" spans="1:4" ht="23.25" customHeight="1" thickBot="1">
      <c r="A152" s="2" t="s">
        <v>73</v>
      </c>
      <c r="B152" s="3"/>
      <c r="C152" s="3"/>
      <c r="D152" s="4"/>
    </row>
    <row r="153" ht="9" customHeight="1"/>
    <row r="154" ht="22.5" customHeight="1">
      <c r="B154" s="1" t="s">
        <v>74</v>
      </c>
    </row>
    <row r="155" ht="9" customHeight="1"/>
    <row r="156" spans="3:10" ht="22.5" customHeight="1">
      <c r="C156" s="5" t="s">
        <v>75</v>
      </c>
      <c r="D156" s="5"/>
      <c r="E156" s="6"/>
      <c r="F156" s="6"/>
      <c r="G156" s="6"/>
      <c r="H156" s="6"/>
      <c r="I156" s="6"/>
      <c r="J156" s="6"/>
    </row>
    <row r="157" ht="9" customHeight="1"/>
    <row r="158" spans="3:10" ht="48" customHeight="1">
      <c r="C158" s="132" t="s">
        <v>159</v>
      </c>
      <c r="D158" s="132"/>
      <c r="E158" s="132"/>
      <c r="F158" s="132"/>
      <c r="G158" s="132"/>
      <c r="H158" s="132"/>
      <c r="I158" s="132"/>
      <c r="J158" s="132"/>
    </row>
    <row r="159" ht="9" customHeight="1"/>
    <row r="160" spans="3:6" ht="18" customHeight="1">
      <c r="C160" s="14" t="s">
        <v>83</v>
      </c>
      <c r="D160" s="36"/>
      <c r="E160" s="36"/>
      <c r="F160" s="36"/>
    </row>
    <row r="161" spans="3:6" ht="9" customHeight="1">
      <c r="C161" s="36"/>
      <c r="D161" s="36"/>
      <c r="E161" s="36"/>
      <c r="F161" s="36"/>
    </row>
    <row r="162" ht="18" customHeight="1">
      <c r="H162" s="1" t="s">
        <v>151</v>
      </c>
    </row>
    <row r="163" spans="3:9" ht="32.25" customHeight="1">
      <c r="C163" s="26" t="s">
        <v>76</v>
      </c>
      <c r="D163" s="27"/>
      <c r="E163" s="8" t="s">
        <v>77</v>
      </c>
      <c r="F163" s="8" t="s">
        <v>78</v>
      </c>
      <c r="H163" s="28" t="s">
        <v>81</v>
      </c>
      <c r="I163" s="47" t="s">
        <v>82</v>
      </c>
    </row>
    <row r="164" spans="3:9" ht="18" customHeight="1">
      <c r="C164" s="20" t="s">
        <v>79</v>
      </c>
      <c r="D164" s="21"/>
      <c r="E164" s="46"/>
      <c r="F164" s="46"/>
      <c r="G164" s="55" t="s">
        <v>8</v>
      </c>
      <c r="H164" s="29" t="s">
        <v>3</v>
      </c>
      <c r="I164" s="13" t="e">
        <f>(E164-E165)/E164</f>
        <v>#DIV/0!</v>
      </c>
    </row>
    <row r="165" spans="3:9" ht="18" customHeight="1">
      <c r="C165" s="20" t="s">
        <v>80</v>
      </c>
      <c r="D165" s="21"/>
      <c r="E165" s="46"/>
      <c r="F165" s="46"/>
      <c r="G165" s="54" t="s">
        <v>148</v>
      </c>
      <c r="H165" s="29" t="s">
        <v>4</v>
      </c>
      <c r="I165" s="13" t="e">
        <f>(F164-F165)/F164</f>
        <v>#DIV/0!</v>
      </c>
    </row>
    <row r="166" ht="18" customHeight="1"/>
    <row r="167" spans="3:6" ht="18" customHeight="1">
      <c r="C167" s="14" t="s">
        <v>84</v>
      </c>
      <c r="D167" s="36"/>
      <c r="E167" s="36"/>
      <c r="F167" s="36"/>
    </row>
    <row r="168" spans="3:6" ht="9" customHeight="1">
      <c r="C168" s="36"/>
      <c r="D168" s="36"/>
      <c r="E168" s="36"/>
      <c r="F168" s="36"/>
    </row>
    <row r="169" ht="18" customHeight="1">
      <c r="H169" s="1" t="s">
        <v>151</v>
      </c>
    </row>
    <row r="170" spans="3:9" ht="32.25" customHeight="1">
      <c r="C170" s="26" t="s">
        <v>76</v>
      </c>
      <c r="D170" s="27"/>
      <c r="E170" s="8" t="s">
        <v>77</v>
      </c>
      <c r="F170" s="8" t="s">
        <v>78</v>
      </c>
      <c r="H170" s="28" t="s">
        <v>81</v>
      </c>
      <c r="I170" s="47" t="s">
        <v>193</v>
      </c>
    </row>
    <row r="171" spans="3:9" ht="18" customHeight="1">
      <c r="C171" s="20" t="s">
        <v>79</v>
      </c>
      <c r="D171" s="21"/>
      <c r="E171" s="46"/>
      <c r="F171" s="46"/>
      <c r="G171" s="55" t="s">
        <v>8</v>
      </c>
      <c r="H171" s="29" t="s">
        <v>3</v>
      </c>
      <c r="I171" s="13" t="e">
        <f>(E171-E172)/E171</f>
        <v>#DIV/0!</v>
      </c>
    </row>
    <row r="172" spans="3:9" ht="18" customHeight="1">
      <c r="C172" s="20" t="s">
        <v>80</v>
      </c>
      <c r="D172" s="21"/>
      <c r="E172" s="46"/>
      <c r="F172" s="46"/>
      <c r="G172" s="54" t="s">
        <v>148</v>
      </c>
      <c r="H172" s="29" t="s">
        <v>4</v>
      </c>
      <c r="I172" s="13" t="e">
        <f>(F171-F172)/F171</f>
        <v>#DIV/0!</v>
      </c>
    </row>
    <row r="173" ht="18" customHeight="1"/>
    <row r="174" ht="22.5" customHeight="1">
      <c r="B174" s="1" t="s">
        <v>85</v>
      </c>
    </row>
    <row r="175" ht="9" customHeight="1"/>
    <row r="176" spans="3:10" ht="22.5" customHeight="1">
      <c r="C176" s="5" t="s">
        <v>86</v>
      </c>
      <c r="D176" s="5"/>
      <c r="E176" s="6"/>
      <c r="F176" s="6"/>
      <c r="G176" s="6"/>
      <c r="H176" s="6"/>
      <c r="I176" s="6"/>
      <c r="J176" s="6"/>
    </row>
    <row r="177" ht="9" customHeight="1"/>
    <row r="178" spans="3:10" ht="42.75" customHeight="1">
      <c r="C178" s="132" t="s">
        <v>160</v>
      </c>
      <c r="D178" s="132"/>
      <c r="E178" s="132"/>
      <c r="F178" s="132"/>
      <c r="G178" s="132"/>
      <c r="H178" s="132"/>
      <c r="I178" s="132"/>
      <c r="J178" s="132"/>
    </row>
    <row r="179" ht="9" customHeight="1"/>
    <row r="180" ht="18" customHeight="1">
      <c r="H180" s="1" t="s">
        <v>151</v>
      </c>
    </row>
    <row r="181" spans="3:9" ht="27" customHeight="1">
      <c r="C181" s="20" t="s">
        <v>87</v>
      </c>
      <c r="D181" s="21"/>
      <c r="E181" s="46"/>
      <c r="F181" s="48"/>
      <c r="G181" s="58" t="s">
        <v>149</v>
      </c>
      <c r="H181" s="49" t="s">
        <v>89</v>
      </c>
      <c r="I181" s="13" t="e">
        <f>E182/E181</f>
        <v>#DIV/0!</v>
      </c>
    </row>
    <row r="182" spans="3:9" ht="27" customHeight="1">
      <c r="C182" s="137" t="s">
        <v>88</v>
      </c>
      <c r="D182" s="138"/>
      <c r="E182" s="46"/>
      <c r="F182" s="48"/>
      <c r="H182" s="14"/>
      <c r="I182" s="37"/>
    </row>
    <row r="183" ht="18" customHeight="1"/>
    <row r="184" ht="18" customHeight="1" thickBot="1"/>
    <row r="185" spans="1:6" ht="23.25" customHeight="1" thickBot="1">
      <c r="A185" s="2" t="s">
        <v>90</v>
      </c>
      <c r="B185" s="3"/>
      <c r="C185" s="3"/>
      <c r="D185" s="4"/>
      <c r="E185" s="3"/>
      <c r="F185" s="4"/>
    </row>
    <row r="186" ht="9" customHeight="1"/>
    <row r="187" ht="22.5" customHeight="1">
      <c r="B187" s="1" t="s">
        <v>91</v>
      </c>
    </row>
    <row r="188" ht="9" customHeight="1"/>
    <row r="189" spans="3:10" ht="22.5" customHeight="1">
      <c r="C189" s="5" t="s">
        <v>92</v>
      </c>
      <c r="D189" s="5"/>
      <c r="E189" s="6"/>
      <c r="F189" s="6"/>
      <c r="G189" s="6"/>
      <c r="H189" s="6"/>
      <c r="I189" s="6"/>
      <c r="J189" s="6"/>
    </row>
    <row r="190" ht="9" customHeight="1"/>
    <row r="191" spans="3:10" ht="18" customHeight="1">
      <c r="C191" s="132" t="s">
        <v>93</v>
      </c>
      <c r="D191" s="132"/>
      <c r="E191" s="132"/>
      <c r="F191" s="132"/>
      <c r="G191" s="132"/>
      <c r="H191" s="132"/>
      <c r="I191" s="132"/>
      <c r="J191" s="132"/>
    </row>
    <row r="192" ht="9" customHeight="1"/>
    <row r="193" ht="18" customHeight="1">
      <c r="H193" s="1" t="s">
        <v>151</v>
      </c>
    </row>
    <row r="194" spans="3:10" ht="18" customHeight="1">
      <c r="C194" s="26" t="s">
        <v>76</v>
      </c>
      <c r="D194" s="27"/>
      <c r="E194" s="8" t="s">
        <v>77</v>
      </c>
      <c r="F194" s="8" t="s">
        <v>78</v>
      </c>
      <c r="H194" s="28" t="s">
        <v>81</v>
      </c>
      <c r="I194" s="47" t="s">
        <v>3</v>
      </c>
      <c r="J194" s="47" t="s">
        <v>4</v>
      </c>
    </row>
    <row r="195" spans="3:10" ht="18" customHeight="1">
      <c r="C195" s="20" t="s">
        <v>95</v>
      </c>
      <c r="D195" s="21"/>
      <c r="E195" s="46"/>
      <c r="F195" s="46"/>
      <c r="G195" s="55" t="s">
        <v>8</v>
      </c>
      <c r="H195" s="29" t="s">
        <v>96</v>
      </c>
      <c r="I195" s="50">
        <f>E196</f>
        <v>0</v>
      </c>
      <c r="J195" s="51">
        <f>F196</f>
        <v>0</v>
      </c>
    </row>
    <row r="196" spans="3:10" ht="18" customHeight="1">
      <c r="C196" s="20" t="s">
        <v>94</v>
      </c>
      <c r="D196" s="21"/>
      <c r="E196" s="46"/>
      <c r="F196" s="46"/>
      <c r="G196" s="54" t="s">
        <v>148</v>
      </c>
      <c r="H196" s="29" t="s">
        <v>97</v>
      </c>
      <c r="I196" s="13" t="e">
        <f>E196/E195</f>
        <v>#DIV/0!</v>
      </c>
      <c r="J196" s="13" t="e">
        <f>F196/F195</f>
        <v>#DIV/0!</v>
      </c>
    </row>
    <row r="197" ht="18" customHeight="1"/>
    <row r="198" ht="22.5" customHeight="1">
      <c r="B198" s="1" t="s">
        <v>98</v>
      </c>
    </row>
    <row r="199" ht="9" customHeight="1"/>
    <row r="200" spans="3:10" ht="22.5" customHeight="1">
      <c r="C200" s="5" t="s">
        <v>99</v>
      </c>
      <c r="D200" s="5"/>
      <c r="E200" s="6"/>
      <c r="F200" s="6"/>
      <c r="G200" s="6"/>
      <c r="H200" s="6"/>
      <c r="I200" s="6"/>
      <c r="J200" s="6"/>
    </row>
    <row r="201" ht="9" customHeight="1"/>
    <row r="202" spans="3:10" ht="86.25" customHeight="1">
      <c r="C202" s="140" t="s">
        <v>161</v>
      </c>
      <c r="D202" s="132"/>
      <c r="E202" s="132"/>
      <c r="F202" s="132"/>
      <c r="G202" s="132"/>
      <c r="H202" s="132"/>
      <c r="I202" s="132"/>
      <c r="J202" s="132"/>
    </row>
    <row r="203" ht="9" customHeight="1"/>
    <row r="204" spans="3:8" ht="18" customHeight="1">
      <c r="C204" s="1" t="s">
        <v>151</v>
      </c>
      <c r="H204" s="1"/>
    </row>
    <row r="205" spans="3:5" ht="18" customHeight="1">
      <c r="C205" s="20" t="s">
        <v>100</v>
      </c>
      <c r="D205" s="21"/>
      <c r="E205" s="46"/>
    </row>
    <row r="206" ht="18" customHeight="1"/>
    <row r="207" ht="22.5" customHeight="1">
      <c r="B207" s="1" t="s">
        <v>101</v>
      </c>
    </row>
    <row r="208" ht="9" customHeight="1"/>
    <row r="209" spans="3:10" ht="22.5" customHeight="1">
      <c r="C209" s="5" t="s">
        <v>102</v>
      </c>
      <c r="D209" s="5"/>
      <c r="E209" s="6"/>
      <c r="F209" s="6"/>
      <c r="G209" s="6"/>
      <c r="H209" s="6"/>
      <c r="I209" s="6"/>
      <c r="J209" s="6"/>
    </row>
    <row r="210" ht="9" customHeight="1"/>
    <row r="211" spans="3:10" ht="72" customHeight="1">
      <c r="C211" s="132" t="s">
        <v>162</v>
      </c>
      <c r="D211" s="132"/>
      <c r="E211" s="132"/>
      <c r="F211" s="132"/>
      <c r="G211" s="132"/>
      <c r="H211" s="132"/>
      <c r="I211" s="132"/>
      <c r="J211" s="132"/>
    </row>
    <row r="212" ht="9" customHeight="1"/>
    <row r="213" ht="18" customHeight="1">
      <c r="H213" s="1" t="s">
        <v>151</v>
      </c>
    </row>
    <row r="214" spans="3:10" ht="18" customHeight="1">
      <c r="C214" s="26" t="s">
        <v>76</v>
      </c>
      <c r="D214" s="27"/>
      <c r="E214" s="8" t="s">
        <v>77</v>
      </c>
      <c r="F214" s="8" t="s">
        <v>78</v>
      </c>
      <c r="I214" s="8" t="s">
        <v>77</v>
      </c>
      <c r="J214" s="8" t="s">
        <v>78</v>
      </c>
    </row>
    <row r="215" spans="3:10" ht="18" customHeight="1">
      <c r="C215" s="20" t="s">
        <v>103</v>
      </c>
      <c r="D215" s="21"/>
      <c r="E215" s="46"/>
      <c r="F215" s="46"/>
      <c r="G215" s="55" t="s">
        <v>8</v>
      </c>
      <c r="H215" s="133" t="s">
        <v>105</v>
      </c>
      <c r="I215" s="135" t="e">
        <f>E216/E215</f>
        <v>#DIV/0!</v>
      </c>
      <c r="J215" s="135" t="e">
        <f>F216/F215</f>
        <v>#DIV/0!</v>
      </c>
    </row>
    <row r="216" spans="3:10" ht="18" customHeight="1">
      <c r="C216" s="20" t="s">
        <v>104</v>
      </c>
      <c r="D216" s="21"/>
      <c r="E216" s="46"/>
      <c r="F216" s="46"/>
      <c r="G216" s="54" t="s">
        <v>148</v>
      </c>
      <c r="H216" s="134"/>
      <c r="I216" s="136"/>
      <c r="J216" s="136"/>
    </row>
    <row r="217" ht="18" customHeight="1"/>
    <row r="218" ht="22.5" customHeight="1">
      <c r="B218" s="1" t="s">
        <v>106</v>
      </c>
    </row>
    <row r="219" ht="9" customHeight="1"/>
    <row r="220" spans="3:10" ht="22.5" customHeight="1">
      <c r="C220" s="5" t="s">
        <v>107</v>
      </c>
      <c r="D220" s="5"/>
      <c r="E220" s="6"/>
      <c r="F220" s="6"/>
      <c r="G220" s="6"/>
      <c r="H220" s="6"/>
      <c r="I220" s="6"/>
      <c r="J220" s="6"/>
    </row>
    <row r="221" ht="9" customHeight="1"/>
    <row r="222" spans="3:10" ht="18" customHeight="1">
      <c r="C222" s="132" t="s">
        <v>108</v>
      </c>
      <c r="D222" s="132"/>
      <c r="E222" s="132"/>
      <c r="F222" s="132"/>
      <c r="G222" s="132"/>
      <c r="H222" s="132"/>
      <c r="I222" s="132"/>
      <c r="J222" s="132"/>
    </row>
    <row r="223" ht="9" customHeight="1"/>
    <row r="224" spans="3:8" ht="18" customHeight="1">
      <c r="C224" s="1" t="s">
        <v>151</v>
      </c>
      <c r="H224" s="1"/>
    </row>
    <row r="225" spans="3:6" ht="18" customHeight="1">
      <c r="C225" s="26" t="s">
        <v>76</v>
      </c>
      <c r="D225" s="27"/>
      <c r="E225" s="8" t="s">
        <v>77</v>
      </c>
      <c r="F225" s="8" t="s">
        <v>78</v>
      </c>
    </row>
    <row r="226" spans="3:7" ht="18" customHeight="1">
      <c r="C226" s="20" t="s">
        <v>109</v>
      </c>
      <c r="D226" s="21"/>
      <c r="E226" s="46"/>
      <c r="F226" s="46"/>
      <c r="G226" s="10"/>
    </row>
    <row r="227" ht="18" customHeight="1"/>
    <row r="228" ht="18" customHeight="1" thickBot="1"/>
    <row r="229" spans="1:6" ht="23.25" customHeight="1" thickBot="1">
      <c r="A229" s="2" t="s">
        <v>110</v>
      </c>
      <c r="B229" s="3"/>
      <c r="C229" s="3"/>
      <c r="D229" s="4"/>
      <c r="E229" s="3"/>
      <c r="F229" s="4"/>
    </row>
    <row r="230" ht="9" customHeight="1"/>
    <row r="231" ht="22.5" customHeight="1">
      <c r="B231" s="1" t="s">
        <v>111</v>
      </c>
    </row>
    <row r="232" ht="9" customHeight="1"/>
    <row r="233" spans="3:10" ht="22.5" customHeight="1">
      <c r="C233" s="5" t="s">
        <v>112</v>
      </c>
      <c r="D233" s="5"/>
      <c r="E233" s="6"/>
      <c r="F233" s="6"/>
      <c r="G233" s="6"/>
      <c r="H233" s="6"/>
      <c r="I233" s="6"/>
      <c r="J233" s="6"/>
    </row>
    <row r="234" ht="9" customHeight="1"/>
    <row r="235" spans="3:10" ht="17.25" customHeight="1">
      <c r="C235" s="132" t="s">
        <v>113</v>
      </c>
      <c r="D235" s="132"/>
      <c r="E235" s="132"/>
      <c r="F235" s="132"/>
      <c r="G235" s="132"/>
      <c r="H235" s="132"/>
      <c r="I235" s="132"/>
      <c r="J235" s="132"/>
    </row>
    <row r="236" spans="3:10" ht="17.25" customHeight="1">
      <c r="C236" s="132" t="s">
        <v>114</v>
      </c>
      <c r="D236" s="132"/>
      <c r="E236" s="132"/>
      <c r="F236" s="132"/>
      <c r="G236" s="132"/>
      <c r="H236" s="132"/>
      <c r="I236" s="132"/>
      <c r="J236" s="132"/>
    </row>
    <row r="237" ht="9" customHeight="1"/>
    <row r="238" spans="3:8" ht="18" customHeight="1">
      <c r="C238" s="1" t="s">
        <v>151</v>
      </c>
      <c r="H238" s="1" t="s">
        <v>151</v>
      </c>
    </row>
    <row r="239" spans="3:6" ht="18" customHeight="1">
      <c r="C239" s="26" t="s">
        <v>76</v>
      </c>
      <c r="D239" s="27"/>
      <c r="E239" s="8" t="s">
        <v>77</v>
      </c>
      <c r="F239" s="8" t="s">
        <v>78</v>
      </c>
    </row>
    <row r="240" spans="3:9" ht="18" customHeight="1">
      <c r="C240" s="20" t="s">
        <v>171</v>
      </c>
      <c r="D240" s="21"/>
      <c r="E240" s="108"/>
      <c r="F240" s="108"/>
      <c r="G240" s="55" t="s">
        <v>210</v>
      </c>
      <c r="H240" s="107" t="s">
        <v>211</v>
      </c>
      <c r="I240" s="109">
        <f>E240-F240</f>
        <v>0</v>
      </c>
    </row>
    <row r="241" ht="18" customHeight="1">
      <c r="G241" s="54" t="s">
        <v>148</v>
      </c>
    </row>
    <row r="242" spans="3:10" ht="17.25" customHeight="1">
      <c r="C242" s="132" t="s">
        <v>115</v>
      </c>
      <c r="D242" s="132"/>
      <c r="E242" s="132"/>
      <c r="F242" s="132"/>
      <c r="G242" s="132"/>
      <c r="H242" s="132"/>
      <c r="I242" s="132"/>
      <c r="J242" s="132"/>
    </row>
    <row r="243" spans="3:10" ht="17.25" customHeight="1">
      <c r="C243" s="132" t="s">
        <v>116</v>
      </c>
      <c r="D243" s="132"/>
      <c r="E243" s="132"/>
      <c r="F243" s="132"/>
      <c r="G243" s="132"/>
      <c r="H243" s="132"/>
      <c r="I243" s="132"/>
      <c r="J243" s="132"/>
    </row>
    <row r="244" ht="9" customHeight="1"/>
    <row r="245" ht="18" customHeight="1">
      <c r="H245" s="1" t="s">
        <v>151</v>
      </c>
    </row>
    <row r="246" spans="3:10" ht="18" customHeight="1">
      <c r="C246" s="26" t="s">
        <v>26</v>
      </c>
      <c r="D246" s="27"/>
      <c r="E246" s="8" t="s">
        <v>3</v>
      </c>
      <c r="F246" s="8" t="s">
        <v>4</v>
      </c>
      <c r="H246" s="28" t="s">
        <v>26</v>
      </c>
      <c r="I246" s="12" t="s">
        <v>3</v>
      </c>
      <c r="J246" s="12" t="s">
        <v>4</v>
      </c>
    </row>
    <row r="247" spans="3:10" ht="18" customHeight="1">
      <c r="C247" s="20" t="s">
        <v>117</v>
      </c>
      <c r="D247" s="21"/>
      <c r="E247" s="9"/>
      <c r="F247" s="9"/>
      <c r="G247" s="10"/>
      <c r="H247" s="20" t="s">
        <v>117</v>
      </c>
      <c r="I247" s="13" t="e">
        <f>E247/E$255</f>
        <v>#DIV/0!</v>
      </c>
      <c r="J247" s="13" t="e">
        <f aca="true" t="shared" si="0" ref="J247:J255">F247/F$255</f>
        <v>#DIV/0!</v>
      </c>
    </row>
    <row r="248" spans="3:10" ht="18" customHeight="1">
      <c r="C248" s="20" t="s">
        <v>118</v>
      </c>
      <c r="D248" s="21"/>
      <c r="E248" s="9"/>
      <c r="F248" s="9"/>
      <c r="G248" s="10"/>
      <c r="H248" s="20" t="s">
        <v>118</v>
      </c>
      <c r="I248" s="13" t="e">
        <f aca="true" t="shared" si="1" ref="I248:I255">E248/E$255</f>
        <v>#DIV/0!</v>
      </c>
      <c r="J248" s="13" t="e">
        <f t="shared" si="0"/>
        <v>#DIV/0!</v>
      </c>
    </row>
    <row r="249" spans="3:10" ht="18" customHeight="1">
      <c r="C249" s="20" t="s">
        <v>119</v>
      </c>
      <c r="D249" s="21"/>
      <c r="E249" s="9"/>
      <c r="F249" s="9"/>
      <c r="G249" s="55" t="s">
        <v>8</v>
      </c>
      <c r="H249" s="20" t="s">
        <v>119</v>
      </c>
      <c r="I249" s="13" t="e">
        <f t="shared" si="1"/>
        <v>#DIV/0!</v>
      </c>
      <c r="J249" s="13" t="e">
        <f t="shared" si="0"/>
        <v>#DIV/0!</v>
      </c>
    </row>
    <row r="250" spans="3:10" ht="18" customHeight="1">
      <c r="C250" s="20" t="s">
        <v>120</v>
      </c>
      <c r="D250" s="21"/>
      <c r="E250" s="9"/>
      <c r="F250" s="9"/>
      <c r="G250" s="54" t="s">
        <v>148</v>
      </c>
      <c r="H250" s="20" t="s">
        <v>120</v>
      </c>
      <c r="I250" s="13" t="e">
        <f t="shared" si="1"/>
        <v>#DIV/0!</v>
      </c>
      <c r="J250" s="13" t="e">
        <f t="shared" si="0"/>
        <v>#DIV/0!</v>
      </c>
    </row>
    <row r="251" spans="3:10" ht="18" customHeight="1">
      <c r="C251" s="20" t="s">
        <v>121</v>
      </c>
      <c r="D251" s="21"/>
      <c r="E251" s="9"/>
      <c r="F251" s="9"/>
      <c r="G251" s="10"/>
      <c r="H251" s="20" t="s">
        <v>121</v>
      </c>
      <c r="I251" s="13" t="e">
        <f t="shared" si="1"/>
        <v>#DIV/0!</v>
      </c>
      <c r="J251" s="13" t="e">
        <f t="shared" si="0"/>
        <v>#DIV/0!</v>
      </c>
    </row>
    <row r="252" spans="3:10" ht="18" customHeight="1">
      <c r="C252" s="20" t="s">
        <v>122</v>
      </c>
      <c r="D252" s="21"/>
      <c r="E252" s="9"/>
      <c r="F252" s="9"/>
      <c r="H252" s="20" t="s">
        <v>122</v>
      </c>
      <c r="I252" s="13" t="e">
        <f t="shared" si="1"/>
        <v>#DIV/0!</v>
      </c>
      <c r="J252" s="13" t="e">
        <f t="shared" si="0"/>
        <v>#DIV/0!</v>
      </c>
    </row>
    <row r="253" spans="3:10" ht="18" customHeight="1">
      <c r="C253" s="20" t="s">
        <v>123</v>
      </c>
      <c r="D253" s="21"/>
      <c r="E253" s="9"/>
      <c r="F253" s="9"/>
      <c r="H253" s="20" t="s">
        <v>123</v>
      </c>
      <c r="I253" s="13" t="e">
        <f t="shared" si="1"/>
        <v>#DIV/0!</v>
      </c>
      <c r="J253" s="13" t="e">
        <f t="shared" si="0"/>
        <v>#DIV/0!</v>
      </c>
    </row>
    <row r="254" spans="3:10" ht="18" customHeight="1" thickBot="1">
      <c r="C254" s="20" t="s">
        <v>124</v>
      </c>
      <c r="D254" s="21"/>
      <c r="E254" s="15"/>
      <c r="F254" s="15"/>
      <c r="H254" s="20" t="s">
        <v>124</v>
      </c>
      <c r="I254" s="33" t="e">
        <f t="shared" si="1"/>
        <v>#DIV/0!</v>
      </c>
      <c r="J254" s="33" t="e">
        <f t="shared" si="0"/>
        <v>#DIV/0!</v>
      </c>
    </row>
    <row r="255" spans="3:10" ht="18" customHeight="1" thickTop="1">
      <c r="C255" s="24" t="s">
        <v>125</v>
      </c>
      <c r="D255" s="25"/>
      <c r="E255" s="16">
        <f>SUM(E247:E254)</f>
        <v>0</v>
      </c>
      <c r="F255" s="16">
        <f>SUM(F247:F254)</f>
        <v>0</v>
      </c>
      <c r="H255" s="31" t="s">
        <v>125</v>
      </c>
      <c r="I255" s="34" t="e">
        <f t="shared" si="1"/>
        <v>#DIV/0!</v>
      </c>
      <c r="J255" s="34" t="e">
        <f t="shared" si="0"/>
        <v>#DIV/0!</v>
      </c>
    </row>
    <row r="256" ht="18" customHeight="1"/>
    <row r="257" spans="3:10" ht="17.25" customHeight="1">
      <c r="C257" s="132" t="s">
        <v>126</v>
      </c>
      <c r="D257" s="132"/>
      <c r="E257" s="132"/>
      <c r="F257" s="132"/>
      <c r="G257" s="132"/>
      <c r="H257" s="132"/>
      <c r="I257" s="132"/>
      <c r="J257" s="132"/>
    </row>
    <row r="258" spans="3:10" ht="48" customHeight="1">
      <c r="C258" s="132" t="s">
        <v>163</v>
      </c>
      <c r="D258" s="132"/>
      <c r="E258" s="132"/>
      <c r="F258" s="132"/>
      <c r="G258" s="132"/>
      <c r="H258" s="132"/>
      <c r="I258" s="132"/>
      <c r="J258" s="132"/>
    </row>
    <row r="259" ht="9" customHeight="1"/>
    <row r="260" ht="18" customHeight="1">
      <c r="H260" s="1" t="s">
        <v>151</v>
      </c>
    </row>
    <row r="261" spans="3:10" ht="18" customHeight="1">
      <c r="C261" s="26" t="s">
        <v>26</v>
      </c>
      <c r="D261" s="27"/>
      <c r="E261" s="8" t="s">
        <v>3</v>
      </c>
      <c r="F261" s="8" t="s">
        <v>4</v>
      </c>
      <c r="H261" s="28" t="s">
        <v>26</v>
      </c>
      <c r="I261" s="12" t="s">
        <v>3</v>
      </c>
      <c r="J261" s="12" t="s">
        <v>4</v>
      </c>
    </row>
    <row r="262" spans="3:10" ht="20.25" customHeight="1">
      <c r="C262" s="20" t="s">
        <v>127</v>
      </c>
      <c r="D262" s="21"/>
      <c r="E262" s="9"/>
      <c r="F262" s="9"/>
      <c r="G262" s="10"/>
      <c r="H262" s="52" t="s">
        <v>127</v>
      </c>
      <c r="I262" s="13" t="e">
        <f aca="true" t="shared" si="2" ref="I262:I267">E262/E$267</f>
        <v>#DIV/0!</v>
      </c>
      <c r="J262" s="13" t="e">
        <f aca="true" t="shared" si="3" ref="J262:J267">F262/F$267</f>
        <v>#DIV/0!</v>
      </c>
    </row>
    <row r="263" spans="3:10" ht="20.25" customHeight="1">
      <c r="C263" s="20" t="s">
        <v>128</v>
      </c>
      <c r="D263" s="21"/>
      <c r="E263" s="9"/>
      <c r="F263" s="9"/>
      <c r="G263" s="55" t="s">
        <v>8</v>
      </c>
      <c r="H263" s="52" t="s">
        <v>128</v>
      </c>
      <c r="I263" s="13" t="e">
        <f t="shared" si="2"/>
        <v>#DIV/0!</v>
      </c>
      <c r="J263" s="13" t="e">
        <f t="shared" si="3"/>
        <v>#DIV/0!</v>
      </c>
    </row>
    <row r="264" spans="3:10" ht="20.25" customHeight="1">
      <c r="C264" s="20" t="s">
        <v>129</v>
      </c>
      <c r="D264" s="21"/>
      <c r="E264" s="9"/>
      <c r="F264" s="9"/>
      <c r="G264" s="54" t="s">
        <v>148</v>
      </c>
      <c r="H264" s="52" t="s">
        <v>129</v>
      </c>
      <c r="I264" s="13" t="e">
        <f t="shared" si="2"/>
        <v>#DIV/0!</v>
      </c>
      <c r="J264" s="13" t="e">
        <f>F264/F$267</f>
        <v>#DIV/0!</v>
      </c>
    </row>
    <row r="265" spans="3:10" ht="20.25" customHeight="1">
      <c r="C265" s="20" t="s">
        <v>130</v>
      </c>
      <c r="D265" s="21"/>
      <c r="E265" s="9"/>
      <c r="F265" s="9"/>
      <c r="G265" s="10"/>
      <c r="H265" s="52" t="s">
        <v>130</v>
      </c>
      <c r="I265" s="13" t="e">
        <f t="shared" si="2"/>
        <v>#DIV/0!</v>
      </c>
      <c r="J265" s="13" t="e">
        <f>F265/F$267</f>
        <v>#DIV/0!</v>
      </c>
    </row>
    <row r="266" spans="3:10" ht="20.25" customHeight="1" thickBot="1">
      <c r="C266" s="20" t="s">
        <v>131</v>
      </c>
      <c r="D266" s="21"/>
      <c r="E266" s="9"/>
      <c r="F266" s="9"/>
      <c r="G266" s="10"/>
      <c r="H266" s="52" t="s">
        <v>131</v>
      </c>
      <c r="I266" s="13" t="e">
        <f t="shared" si="2"/>
        <v>#DIV/0!</v>
      </c>
      <c r="J266" s="13" t="e">
        <f t="shared" si="3"/>
        <v>#DIV/0!</v>
      </c>
    </row>
    <row r="267" spans="3:10" ht="20.25" customHeight="1" thickTop="1">
      <c r="C267" s="24" t="s">
        <v>125</v>
      </c>
      <c r="D267" s="25"/>
      <c r="E267" s="16">
        <f>SUM(E262:E266)</f>
        <v>0</v>
      </c>
      <c r="F267" s="16">
        <f>SUM(F262:F266)</f>
        <v>0</v>
      </c>
      <c r="H267" s="31" t="s">
        <v>125</v>
      </c>
      <c r="I267" s="34" t="e">
        <f t="shared" si="2"/>
        <v>#DIV/0!</v>
      </c>
      <c r="J267" s="34" t="e">
        <f t="shared" si="3"/>
        <v>#DIV/0!</v>
      </c>
    </row>
    <row r="268" ht="18" customHeight="1"/>
    <row r="269" ht="22.5" customHeight="1">
      <c r="B269" s="1" t="s">
        <v>132</v>
      </c>
    </row>
    <row r="270" ht="9" customHeight="1"/>
    <row r="271" spans="3:10" ht="22.5" customHeight="1">
      <c r="C271" s="5" t="s">
        <v>133</v>
      </c>
      <c r="D271" s="5"/>
      <c r="E271" s="6"/>
      <c r="F271" s="6"/>
      <c r="G271" s="6"/>
      <c r="H271" s="6"/>
      <c r="I271" s="6"/>
      <c r="J271" s="6"/>
    </row>
    <row r="272" ht="9" customHeight="1"/>
    <row r="273" spans="3:10" ht="78.75" customHeight="1">
      <c r="C273" s="132" t="s">
        <v>164</v>
      </c>
      <c r="D273" s="132"/>
      <c r="E273" s="132"/>
      <c r="F273" s="132"/>
      <c r="G273" s="132"/>
      <c r="H273" s="132"/>
      <c r="I273" s="132"/>
      <c r="J273" s="132"/>
    </row>
    <row r="274" ht="9" customHeight="1"/>
    <row r="275" ht="18" customHeight="1">
      <c r="H275" s="1" t="s">
        <v>151</v>
      </c>
    </row>
    <row r="276" spans="3:6" ht="18" customHeight="1">
      <c r="C276" s="18"/>
      <c r="D276" s="19"/>
      <c r="E276" s="8" t="s">
        <v>3</v>
      </c>
      <c r="F276" s="8" t="s">
        <v>4</v>
      </c>
    </row>
    <row r="277" spans="3:9" ht="31.5" customHeight="1">
      <c r="C277" s="137" t="s">
        <v>134</v>
      </c>
      <c r="D277" s="138"/>
      <c r="E277" s="46"/>
      <c r="F277" s="46"/>
      <c r="G277" s="58" t="s">
        <v>149</v>
      </c>
      <c r="H277" s="53" t="s">
        <v>135</v>
      </c>
      <c r="I277" s="64" t="e">
        <f>F277/E277*100</f>
        <v>#DIV/0!</v>
      </c>
    </row>
    <row r="278" ht="18" customHeight="1"/>
    <row r="279" ht="18" customHeight="1" thickBot="1"/>
    <row r="280" spans="1:6" ht="23.25" customHeight="1" thickBot="1">
      <c r="A280" s="2" t="s">
        <v>136</v>
      </c>
      <c r="B280" s="3"/>
      <c r="C280" s="3"/>
      <c r="D280" s="4"/>
      <c r="E280" s="3"/>
      <c r="F280" s="4"/>
    </row>
    <row r="281" ht="9" customHeight="1"/>
    <row r="282" ht="22.5" customHeight="1">
      <c r="B282" s="1" t="s">
        <v>137</v>
      </c>
    </row>
    <row r="283" ht="9" customHeight="1"/>
    <row r="284" spans="3:10" ht="22.5" customHeight="1">
      <c r="C284" s="5" t="s">
        <v>138</v>
      </c>
      <c r="D284" s="5"/>
      <c r="E284" s="6"/>
      <c r="F284" s="6"/>
      <c r="G284" s="6"/>
      <c r="H284" s="6"/>
      <c r="I284" s="6"/>
      <c r="J284" s="6"/>
    </row>
    <row r="285" ht="9" customHeight="1"/>
    <row r="286" ht="18" customHeight="1">
      <c r="C286" t="s">
        <v>139</v>
      </c>
    </row>
    <row r="287" ht="18" customHeight="1"/>
    <row r="288" ht="18" customHeight="1">
      <c r="C288" t="s">
        <v>140</v>
      </c>
    </row>
    <row r="289" ht="18" customHeight="1">
      <c r="C289" t="s">
        <v>165</v>
      </c>
    </row>
    <row r="290" ht="18" customHeight="1"/>
    <row r="291" ht="18" customHeight="1">
      <c r="C291" t="s">
        <v>141</v>
      </c>
    </row>
    <row r="292" ht="18" customHeight="1">
      <c r="C292" t="s">
        <v>166</v>
      </c>
    </row>
    <row r="293" ht="18" customHeight="1"/>
    <row r="294" ht="18" customHeight="1">
      <c r="C294" t="s">
        <v>142</v>
      </c>
    </row>
    <row r="295" ht="18" customHeight="1">
      <c r="C295" t="s">
        <v>143</v>
      </c>
    </row>
    <row r="296" ht="18" customHeight="1">
      <c r="C296" t="s">
        <v>167</v>
      </c>
    </row>
    <row r="297" ht="18" customHeight="1"/>
    <row r="298" ht="18" customHeight="1">
      <c r="C298" t="s">
        <v>144</v>
      </c>
    </row>
    <row r="299" ht="18" customHeight="1">
      <c r="C299" t="s">
        <v>166</v>
      </c>
    </row>
    <row r="300" ht="18" customHeight="1"/>
    <row r="301" ht="18" customHeight="1">
      <c r="C301" t="s">
        <v>145</v>
      </c>
    </row>
    <row r="302" ht="18" customHeight="1">
      <c r="C302" t="s">
        <v>168</v>
      </c>
    </row>
    <row r="303" ht="18" customHeight="1"/>
    <row r="304" ht="18" customHeight="1">
      <c r="C304" t="s">
        <v>146</v>
      </c>
    </row>
    <row r="305" ht="18" customHeight="1">
      <c r="C305" t="s">
        <v>169</v>
      </c>
    </row>
    <row r="306" ht="18" customHeight="1"/>
    <row r="307" ht="18" customHeight="1"/>
    <row r="308" ht="18" customHeight="1"/>
    <row r="309" ht="18" customHeight="1"/>
    <row r="310" ht="18" customHeight="1"/>
    <row r="311" ht="18" customHeight="1"/>
    <row r="312" ht="18" customHeight="1"/>
    <row r="313" ht="18" customHeight="1"/>
  </sheetData>
  <sheetProtection/>
  <mergeCells count="37">
    <mergeCell ref="C36:J36"/>
    <mergeCell ref="C53:J53"/>
    <mergeCell ref="H60:J61"/>
    <mergeCell ref="C70:J70"/>
    <mergeCell ref="H73:I73"/>
    <mergeCell ref="H74:I74"/>
    <mergeCell ref="C87:J87"/>
    <mergeCell ref="C98:J98"/>
    <mergeCell ref="C75:D75"/>
    <mergeCell ref="C76:D76"/>
    <mergeCell ref="C77:F77"/>
    <mergeCell ref="C113:J113"/>
    <mergeCell ref="C117:D117"/>
    <mergeCell ref="C158:J158"/>
    <mergeCell ref="C202:J202"/>
    <mergeCell ref="C121:J121"/>
    <mergeCell ref="C191:J191"/>
    <mergeCell ref="C211:J211"/>
    <mergeCell ref="C125:D125"/>
    <mergeCell ref="C129:J129"/>
    <mergeCell ref="C133:D133"/>
    <mergeCell ref="C142:J142"/>
    <mergeCell ref="C277:D277"/>
    <mergeCell ref="C236:J236"/>
    <mergeCell ref="C235:J235"/>
    <mergeCell ref="C242:J242"/>
    <mergeCell ref="C243:J243"/>
    <mergeCell ref="H102:J102"/>
    <mergeCell ref="C257:J257"/>
    <mergeCell ref="C258:J258"/>
    <mergeCell ref="C273:J273"/>
    <mergeCell ref="H215:H216"/>
    <mergeCell ref="I215:I216"/>
    <mergeCell ref="J215:J216"/>
    <mergeCell ref="C222:J222"/>
    <mergeCell ref="C178:J178"/>
    <mergeCell ref="C182:D182"/>
  </mergeCells>
  <printOptions/>
  <pageMargins left="0.5905511811023623" right="0.5905511811023623" top="0.7874015748031497" bottom="0.7874015748031497" header="0.5118110236220472" footer="0.5118110236220472"/>
  <pageSetup horizontalDpi="600" verticalDpi="600" orientation="portrait" paperSize="9" scale="79" r:id="rId1"/>
  <headerFooter alignWithMargins="0">
    <oddFooter>&amp;C&amp;P</oddFooter>
  </headerFooter>
  <rowBreaks count="6" manualBreakCount="6">
    <brk id="48" max="255" man="1"/>
    <brk id="91" max="255" man="1"/>
    <brk id="135" max="255" man="1"/>
    <brk id="184" max="255" man="1"/>
    <brk id="228" max="255" man="1"/>
    <brk id="279" max="255" man="1"/>
  </rowBreaks>
</worksheet>
</file>

<file path=xl/worksheets/sheet2.xml><?xml version="1.0" encoding="utf-8"?>
<worksheet xmlns="http://schemas.openxmlformats.org/spreadsheetml/2006/main" xmlns:r="http://schemas.openxmlformats.org/officeDocument/2006/relationships">
  <sheetPr>
    <pageSetUpPr fitToPage="1"/>
  </sheetPr>
  <dimension ref="B1:Q35"/>
  <sheetViews>
    <sheetView tabSelected="1" zoomScale="85" zoomScaleNormal="85" workbookViewId="0" topLeftCell="A1">
      <selection activeCell="R13" sqref="R13"/>
    </sheetView>
  </sheetViews>
  <sheetFormatPr defaultColWidth="9.00390625" defaultRowHeight="13.5"/>
  <cols>
    <col min="1" max="2" width="1.4921875" style="65" customWidth="1"/>
    <col min="3" max="3" width="11.50390625" style="65" customWidth="1"/>
    <col min="4" max="4" width="10.00390625" style="72" customWidth="1"/>
    <col min="5" max="6" width="8.375" style="66" customWidth="1"/>
    <col min="7" max="7" width="3.00390625" style="65" customWidth="1"/>
    <col min="8" max="8" width="10.25390625" style="65" customWidth="1"/>
    <col min="9" max="10" width="8.375" style="65" customWidth="1"/>
    <col min="11" max="11" width="3.00390625" style="65" customWidth="1"/>
    <col min="12" max="12" width="11.50390625" style="65" customWidth="1"/>
    <col min="13" max="13" width="10.00390625" style="72" customWidth="1"/>
    <col min="14" max="15" width="8.375" style="66" customWidth="1"/>
    <col min="16" max="17" width="1.4921875" style="65" customWidth="1"/>
    <col min="18" max="16384" width="9.00390625" style="65" customWidth="1"/>
  </cols>
  <sheetData>
    <row r="1" spans="4:13" ht="18" customHeight="1" thickBot="1">
      <c r="D1" s="197" t="s">
        <v>209</v>
      </c>
      <c r="E1" s="198"/>
      <c r="F1" s="198"/>
      <c r="G1" s="198"/>
      <c r="H1" s="198"/>
      <c r="I1" s="198"/>
      <c r="J1" s="198"/>
      <c r="K1" s="198"/>
      <c r="L1" s="198"/>
      <c r="M1" s="198"/>
    </row>
    <row r="2" spans="2:17" ht="18" customHeight="1">
      <c r="B2" s="67"/>
      <c r="C2" s="68"/>
      <c r="D2" s="198"/>
      <c r="E2" s="198"/>
      <c r="F2" s="198"/>
      <c r="G2" s="198"/>
      <c r="H2" s="198"/>
      <c r="I2" s="198"/>
      <c r="J2" s="198"/>
      <c r="K2" s="198"/>
      <c r="L2" s="198"/>
      <c r="M2" s="198"/>
      <c r="N2" s="69"/>
      <c r="O2" s="69"/>
      <c r="P2" s="70"/>
      <c r="Q2" s="71"/>
    </row>
    <row r="3" spans="2:17" ht="14.25">
      <c r="B3" s="71"/>
      <c r="Q3" s="71"/>
    </row>
    <row r="4" spans="2:17" ht="20.25" customHeight="1">
      <c r="B4" s="71"/>
      <c r="I4" s="73" t="s">
        <v>186</v>
      </c>
      <c r="J4" s="74" t="s">
        <v>187</v>
      </c>
      <c r="Q4" s="71"/>
    </row>
    <row r="5" spans="2:17" ht="31.5" customHeight="1">
      <c r="B5" s="71"/>
      <c r="F5" s="194" t="s">
        <v>194</v>
      </c>
      <c r="G5" s="195"/>
      <c r="H5" s="196"/>
      <c r="I5" s="119">
        <v>75.6</v>
      </c>
      <c r="J5" s="120" t="e">
        <f>'入力シート'!I277</f>
        <v>#DIV/0!</v>
      </c>
      <c r="Q5" s="71"/>
    </row>
    <row r="6" spans="2:17" ht="63.75" customHeight="1" thickBot="1">
      <c r="B6" s="71"/>
      <c r="Q6" s="71"/>
    </row>
    <row r="7" spans="2:17" ht="29.25" customHeight="1" thickBot="1">
      <c r="B7" s="71"/>
      <c r="C7" s="163" t="s">
        <v>170</v>
      </c>
      <c r="D7" s="164"/>
      <c r="E7" s="164"/>
      <c r="F7" s="165"/>
      <c r="G7" s="66"/>
      <c r="L7" s="160" t="s">
        <v>173</v>
      </c>
      <c r="M7" s="161"/>
      <c r="N7" s="161"/>
      <c r="O7" s="162"/>
      <c r="Q7" s="71"/>
    </row>
    <row r="8" spans="2:17" ht="28.5" customHeight="1">
      <c r="B8" s="71"/>
      <c r="C8" s="75"/>
      <c r="D8" s="75"/>
      <c r="E8" s="75"/>
      <c r="F8" s="75"/>
      <c r="G8" s="66"/>
      <c r="L8" s="75"/>
      <c r="M8" s="75"/>
      <c r="N8" s="75"/>
      <c r="O8" s="75"/>
      <c r="Q8" s="71"/>
    </row>
    <row r="9" spans="2:17" ht="20.25" customHeight="1" thickBot="1">
      <c r="B9" s="71"/>
      <c r="E9" s="76" t="s">
        <v>186</v>
      </c>
      <c r="F9" s="77" t="s">
        <v>187</v>
      </c>
      <c r="I9" s="78" t="s">
        <v>186</v>
      </c>
      <c r="J9" s="79" t="s">
        <v>187</v>
      </c>
      <c r="N9" s="76" t="s">
        <v>186</v>
      </c>
      <c r="O9" s="77" t="s">
        <v>187</v>
      </c>
      <c r="Q9" s="71"/>
    </row>
    <row r="10" spans="2:17" ht="29.25" customHeight="1" thickTop="1">
      <c r="B10" s="71"/>
      <c r="C10" s="181" t="s">
        <v>190</v>
      </c>
      <c r="D10" s="59" t="s">
        <v>213</v>
      </c>
      <c r="E10" s="207">
        <v>4.7</v>
      </c>
      <c r="F10" s="111">
        <f>'入力シート'!I240</f>
        <v>0</v>
      </c>
      <c r="H10" s="168" t="s">
        <v>195</v>
      </c>
      <c r="I10" s="190">
        <v>76.8</v>
      </c>
      <c r="J10" s="188" t="e">
        <f>'入力シート'!I149</f>
        <v>#DIV/0!</v>
      </c>
      <c r="L10" s="166" t="s">
        <v>174</v>
      </c>
      <c r="M10" s="59" t="s">
        <v>175</v>
      </c>
      <c r="N10" s="114">
        <v>0.011</v>
      </c>
      <c r="O10" s="115" t="e">
        <f>'入力シート'!J266</f>
        <v>#DIV/0!</v>
      </c>
      <c r="Q10" s="71"/>
    </row>
    <row r="11" spans="2:17" ht="29.25" customHeight="1" thickBot="1">
      <c r="B11" s="71"/>
      <c r="C11" s="182"/>
      <c r="D11" s="105" t="s">
        <v>3</v>
      </c>
      <c r="E11" s="208">
        <v>14.9</v>
      </c>
      <c r="F11" s="112">
        <f>'入力シート'!E240</f>
        <v>0</v>
      </c>
      <c r="H11" s="169"/>
      <c r="I11" s="191"/>
      <c r="J11" s="189"/>
      <c r="L11" s="167"/>
      <c r="M11" s="60" t="s">
        <v>176</v>
      </c>
      <c r="N11" s="116">
        <v>0.032</v>
      </c>
      <c r="O11" s="117" t="e">
        <f>'入力シート'!J265</f>
        <v>#DIV/0!</v>
      </c>
      <c r="Q11" s="71"/>
    </row>
    <row r="12" spans="2:17" ht="29.25" customHeight="1" thickBot="1" thickTop="1">
      <c r="B12" s="71"/>
      <c r="C12" s="183"/>
      <c r="D12" s="60" t="s">
        <v>4</v>
      </c>
      <c r="E12" s="209">
        <v>10.2</v>
      </c>
      <c r="F12" s="113">
        <f>'入力シート'!F240</f>
        <v>0</v>
      </c>
      <c r="L12" s="166" t="s">
        <v>177</v>
      </c>
      <c r="M12" s="59" t="s">
        <v>178</v>
      </c>
      <c r="N12" s="114">
        <v>0.08</v>
      </c>
      <c r="O12" s="115" t="e">
        <f>'入力シート'!J264</f>
        <v>#DIV/0!</v>
      </c>
      <c r="Q12" s="71"/>
    </row>
    <row r="13" spans="2:17" ht="29.25" customHeight="1" thickBot="1" thickTop="1">
      <c r="B13" s="71"/>
      <c r="D13" s="80"/>
      <c r="F13" s="101"/>
      <c r="L13" s="167"/>
      <c r="M13" s="60" t="s">
        <v>188</v>
      </c>
      <c r="N13" s="116">
        <v>0.241</v>
      </c>
      <c r="O13" s="117" t="e">
        <f>'入力シート'!J263</f>
        <v>#DIV/0!</v>
      </c>
      <c r="Q13" s="71"/>
    </row>
    <row r="14" spans="2:17" ht="29.25" customHeight="1" thickBot="1" thickTop="1">
      <c r="B14" s="71"/>
      <c r="D14" s="80"/>
      <c r="M14" s="80"/>
      <c r="Q14" s="71"/>
    </row>
    <row r="15" spans="2:17" ht="29.25" customHeight="1" thickTop="1">
      <c r="B15" s="71"/>
      <c r="C15" s="170" t="s">
        <v>196</v>
      </c>
      <c r="D15" s="59" t="s">
        <v>3</v>
      </c>
      <c r="E15" s="114">
        <v>0.523</v>
      </c>
      <c r="F15" s="115" t="e">
        <f>'入力シート'!I171</f>
        <v>#DIV/0!</v>
      </c>
      <c r="H15" s="168" t="s">
        <v>197</v>
      </c>
      <c r="I15" s="190">
        <v>85.6</v>
      </c>
      <c r="J15" s="188" t="e">
        <f>'入力シート'!I148</f>
        <v>#DIV/0!</v>
      </c>
      <c r="L15" s="178" t="s">
        <v>198</v>
      </c>
      <c r="M15" s="59" t="s">
        <v>3</v>
      </c>
      <c r="N15" s="114">
        <v>0.807</v>
      </c>
      <c r="O15" s="115" t="e">
        <f>'入力シート'!I57</f>
        <v>#DIV/0!</v>
      </c>
      <c r="Q15" s="71"/>
    </row>
    <row r="16" spans="2:17" ht="29.25" customHeight="1" thickBot="1">
      <c r="B16" s="71"/>
      <c r="C16" s="171"/>
      <c r="D16" s="60" t="s">
        <v>4</v>
      </c>
      <c r="E16" s="116">
        <v>0.318</v>
      </c>
      <c r="F16" s="117" t="e">
        <f>'入力シート'!I172</f>
        <v>#DIV/0!</v>
      </c>
      <c r="H16" s="169"/>
      <c r="I16" s="191"/>
      <c r="J16" s="189"/>
      <c r="L16" s="167"/>
      <c r="M16" s="60" t="s">
        <v>4</v>
      </c>
      <c r="N16" s="116">
        <v>0.772</v>
      </c>
      <c r="O16" s="117" t="e">
        <f>'入力シート'!J57</f>
        <v>#DIV/0!</v>
      </c>
      <c r="Q16" s="71"/>
    </row>
    <row r="17" spans="2:17" ht="29.25" customHeight="1" thickBot="1" thickTop="1">
      <c r="B17" s="71"/>
      <c r="D17" s="80"/>
      <c r="M17" s="80"/>
      <c r="Q17" s="71"/>
    </row>
    <row r="18" spans="2:17" ht="29.25" customHeight="1" thickTop="1">
      <c r="B18" s="71"/>
      <c r="C18" s="174" t="s">
        <v>172</v>
      </c>
      <c r="D18" s="175"/>
      <c r="E18" s="179">
        <v>0.08</v>
      </c>
      <c r="F18" s="186" t="e">
        <f>'入力シート'!I181</f>
        <v>#DIV/0!</v>
      </c>
      <c r="H18" s="168" t="s">
        <v>199</v>
      </c>
      <c r="I18" s="190">
        <v>93.8</v>
      </c>
      <c r="J18" s="188" t="e">
        <f>'入力シート'!I147</f>
        <v>#DIV/0!</v>
      </c>
      <c r="L18" s="166" t="s">
        <v>179</v>
      </c>
      <c r="M18" s="62" t="s">
        <v>180</v>
      </c>
      <c r="N18" s="114">
        <v>0.276</v>
      </c>
      <c r="O18" s="115" t="e">
        <f>'入力シート'!J73</f>
        <v>#DIV/0!</v>
      </c>
      <c r="Q18" s="71"/>
    </row>
    <row r="19" spans="2:17" ht="29.25" customHeight="1" thickBot="1">
      <c r="B19" s="71"/>
      <c r="C19" s="176"/>
      <c r="D19" s="177"/>
      <c r="E19" s="180"/>
      <c r="F19" s="187"/>
      <c r="H19" s="169"/>
      <c r="I19" s="191"/>
      <c r="J19" s="189"/>
      <c r="L19" s="167"/>
      <c r="M19" s="63" t="s">
        <v>181</v>
      </c>
      <c r="N19" s="116">
        <v>0.339</v>
      </c>
      <c r="O19" s="117" t="e">
        <f>'入力シート'!J74</f>
        <v>#DIV/0!</v>
      </c>
      <c r="Q19" s="71"/>
    </row>
    <row r="20" spans="2:17" ht="29.25" customHeight="1" thickTop="1">
      <c r="B20" s="71"/>
      <c r="C20" s="172" t="s">
        <v>189</v>
      </c>
      <c r="D20" s="61" t="s">
        <v>4</v>
      </c>
      <c r="E20" s="81">
        <v>0.844</v>
      </c>
      <c r="F20" s="106" t="e">
        <f>'入力シート'!J196</f>
        <v>#DIV/0!</v>
      </c>
      <c r="L20" s="166" t="s">
        <v>200</v>
      </c>
      <c r="M20" s="59" t="s">
        <v>182</v>
      </c>
      <c r="N20" s="121">
        <v>2.97</v>
      </c>
      <c r="O20" s="122">
        <f>'入力シート'!I104</f>
        <v>0</v>
      </c>
      <c r="Q20" s="71"/>
    </row>
    <row r="21" spans="2:17" ht="29.25" customHeight="1" thickBot="1">
      <c r="B21" s="71"/>
      <c r="C21" s="173"/>
      <c r="D21" s="61" t="s">
        <v>3</v>
      </c>
      <c r="E21" s="81">
        <v>0.002</v>
      </c>
      <c r="F21" s="106" t="e">
        <f>'入力シート'!I196</f>
        <v>#DIV/0!</v>
      </c>
      <c r="L21" s="167"/>
      <c r="M21" s="60" t="s">
        <v>183</v>
      </c>
      <c r="N21" s="123">
        <v>3</v>
      </c>
      <c r="O21" s="124">
        <f>'入力シート'!J104</f>
        <v>0</v>
      </c>
      <c r="Q21" s="71"/>
    </row>
    <row r="22" spans="2:17" ht="29.25" customHeight="1" thickBot="1" thickTop="1">
      <c r="B22" s="71"/>
      <c r="D22" s="80"/>
      <c r="Q22" s="71"/>
    </row>
    <row r="23" spans="2:17" ht="29.25" customHeight="1" thickTop="1">
      <c r="B23" s="71"/>
      <c r="C23" s="170" t="s">
        <v>201</v>
      </c>
      <c r="D23" s="59" t="s">
        <v>3</v>
      </c>
      <c r="E23" s="114">
        <v>0.777</v>
      </c>
      <c r="F23" s="115" t="e">
        <f>'入力シート'!I164</f>
        <v>#DIV/0!</v>
      </c>
      <c r="H23" s="168" t="s">
        <v>202</v>
      </c>
      <c r="I23" s="192">
        <v>99</v>
      </c>
      <c r="J23" s="188" t="e">
        <f>'入力シート'!I146</f>
        <v>#DIV/0!</v>
      </c>
      <c r="L23" s="203" t="s">
        <v>203</v>
      </c>
      <c r="M23" s="204"/>
      <c r="N23" s="179">
        <v>1</v>
      </c>
      <c r="O23" s="184"/>
      <c r="Q23" s="71"/>
    </row>
    <row r="24" spans="2:17" ht="29.25" customHeight="1" thickBot="1">
      <c r="B24" s="71"/>
      <c r="C24" s="171"/>
      <c r="D24" s="60" t="s">
        <v>4</v>
      </c>
      <c r="E24" s="116">
        <v>0.723</v>
      </c>
      <c r="F24" s="117" t="e">
        <f>'入力シート'!I165</f>
        <v>#DIV/0!</v>
      </c>
      <c r="H24" s="169"/>
      <c r="I24" s="193"/>
      <c r="J24" s="189"/>
      <c r="L24" s="205"/>
      <c r="M24" s="206"/>
      <c r="N24" s="180"/>
      <c r="O24" s="185"/>
      <c r="Q24" s="71"/>
    </row>
    <row r="25" spans="2:17" ht="63" customHeight="1" thickTop="1">
      <c r="B25" s="71"/>
      <c r="Q25" s="71"/>
    </row>
    <row r="26" spans="2:17" ht="25.5" customHeight="1">
      <c r="B26" s="71"/>
      <c r="F26" s="148" t="s">
        <v>191</v>
      </c>
      <c r="G26" s="149"/>
      <c r="H26" s="82" t="s">
        <v>184</v>
      </c>
      <c r="I26" s="125">
        <v>0.488</v>
      </c>
      <c r="J26" s="126" t="e">
        <f>'入力シート'!I16</f>
        <v>#DIV/0!</v>
      </c>
      <c r="Q26" s="71"/>
    </row>
    <row r="27" spans="2:17" ht="25.5" customHeight="1">
      <c r="B27" s="71"/>
      <c r="F27" s="150"/>
      <c r="G27" s="151"/>
      <c r="H27" s="83" t="s">
        <v>185</v>
      </c>
      <c r="I27" s="127">
        <v>0.385</v>
      </c>
      <c r="J27" s="128" t="e">
        <f>'入力シート'!I14</f>
        <v>#DIV/0!</v>
      </c>
      <c r="Q27" s="71"/>
    </row>
    <row r="28" spans="2:17" ht="25.5" customHeight="1">
      <c r="B28" s="71"/>
      <c r="F28" s="152"/>
      <c r="G28" s="153"/>
      <c r="H28" s="110" t="s">
        <v>212</v>
      </c>
      <c r="I28" s="129">
        <v>0.094</v>
      </c>
      <c r="J28" s="130" t="e">
        <f>'入力シート'!I27</f>
        <v>#DIV/0!</v>
      </c>
      <c r="Q28" s="71"/>
    </row>
    <row r="29" spans="2:17" ht="14.25">
      <c r="B29" s="71"/>
      <c r="Q29" s="71"/>
    </row>
    <row r="30" spans="2:17" ht="14.25">
      <c r="B30" s="71"/>
      <c r="Q30" s="71"/>
    </row>
    <row r="31" spans="2:17" ht="39.75" customHeight="1" thickBot="1">
      <c r="B31" s="84"/>
      <c r="C31" s="85"/>
      <c r="D31" s="86"/>
      <c r="E31" s="87"/>
      <c r="F31" s="154" t="s">
        <v>192</v>
      </c>
      <c r="G31" s="155"/>
      <c r="H31" s="156"/>
      <c r="I31" s="199">
        <v>0.246</v>
      </c>
      <c r="J31" s="201" t="e">
        <f>'入力シート'!I46</f>
        <v>#DIV/0!</v>
      </c>
      <c r="K31" s="88"/>
      <c r="L31" s="85"/>
      <c r="M31" s="86"/>
      <c r="N31" s="89"/>
      <c r="O31" s="89"/>
      <c r="P31" s="85"/>
      <c r="Q31" s="71"/>
    </row>
    <row r="32" spans="6:10" ht="11.25" customHeight="1">
      <c r="F32" s="157"/>
      <c r="G32" s="158"/>
      <c r="H32" s="159"/>
      <c r="I32" s="200"/>
      <c r="J32" s="202"/>
    </row>
    <row r="34" ht="14.25">
      <c r="B34" s="90" t="s">
        <v>204</v>
      </c>
    </row>
    <row r="35" ht="14.25">
      <c r="B35" s="90" t="s">
        <v>205</v>
      </c>
    </row>
  </sheetData>
  <mergeCells count="35">
    <mergeCell ref="I10:I11"/>
    <mergeCell ref="L20:L21"/>
    <mergeCell ref="F5:H5"/>
    <mergeCell ref="D1:M2"/>
    <mergeCell ref="I31:I32"/>
    <mergeCell ref="J31:J32"/>
    <mergeCell ref="H15:H16"/>
    <mergeCell ref="H18:H19"/>
    <mergeCell ref="H23:H24"/>
    <mergeCell ref="L23:M24"/>
    <mergeCell ref="J23:J24"/>
    <mergeCell ref="C10:C12"/>
    <mergeCell ref="N23:N24"/>
    <mergeCell ref="O23:O24"/>
    <mergeCell ref="F18:F19"/>
    <mergeCell ref="J18:J19"/>
    <mergeCell ref="I18:I19"/>
    <mergeCell ref="I23:I24"/>
    <mergeCell ref="J10:J11"/>
    <mergeCell ref="I15:I16"/>
    <mergeCell ref="J15:J16"/>
    <mergeCell ref="L12:L13"/>
    <mergeCell ref="L15:L16"/>
    <mergeCell ref="L18:L19"/>
    <mergeCell ref="E18:E19"/>
    <mergeCell ref="F26:G28"/>
    <mergeCell ref="F31:H32"/>
    <mergeCell ref="L7:O7"/>
    <mergeCell ref="C7:F7"/>
    <mergeCell ref="L10:L11"/>
    <mergeCell ref="H10:H11"/>
    <mergeCell ref="C15:C16"/>
    <mergeCell ref="C20:C21"/>
    <mergeCell ref="C23:C24"/>
    <mergeCell ref="C18:D19"/>
  </mergeCells>
  <conditionalFormatting sqref="F15:F16 F23:F24 J5 J10:J11 J15:J16 J18:J19 J23:J24 O18:O19 F11:F12 O10:O13 J31:J32 J26:J28">
    <cfRule type="cellIs" priority="1" dxfId="0" operator="greaterThan" stopIfTrue="1">
      <formula>E5</formula>
    </cfRule>
    <cfRule type="cellIs" priority="2" dxfId="1" operator="lessThan" stopIfTrue="1">
      <formula>E5</formula>
    </cfRule>
  </conditionalFormatting>
  <conditionalFormatting sqref="F18:F19">
    <cfRule type="cellIs" priority="3" dxfId="1" operator="greaterThan" stopIfTrue="1">
      <formula>$E$18</formula>
    </cfRule>
    <cfRule type="cellIs" priority="4" dxfId="0" operator="lessThan" stopIfTrue="1">
      <formula>$E$18</formula>
    </cfRule>
  </conditionalFormatting>
  <conditionalFormatting sqref="F10">
    <cfRule type="cellIs" priority="5" dxfId="0" operator="lessThan" stopIfTrue="1">
      <formula>E10</formula>
    </cfRule>
    <cfRule type="cellIs" priority="6" dxfId="1" operator="greaterThan" stopIfTrue="1">
      <formula>E10</formula>
    </cfRule>
  </conditionalFormatting>
  <conditionalFormatting sqref="I14">
    <cfRule type="cellIs" priority="7" dxfId="0" operator="lessThan" stopIfTrue="1">
      <formula>E10</formula>
    </cfRule>
    <cfRule type="cellIs" priority="8" dxfId="1" operator="greaterThan" stopIfTrue="1">
      <formula>E10</formula>
    </cfRule>
  </conditionalFormatting>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C57"/>
  <sheetViews>
    <sheetView zoomScale="70" zoomScaleNormal="70" workbookViewId="0" topLeftCell="A2">
      <selection activeCell="C57" sqref="C57"/>
    </sheetView>
  </sheetViews>
  <sheetFormatPr defaultColWidth="9.00390625" defaultRowHeight="13.5"/>
  <cols>
    <col min="1" max="1" width="12.125" style="92" customWidth="1"/>
    <col min="2" max="3" width="23.125" style="100" customWidth="1"/>
    <col min="4" max="16384" width="9.00390625" style="92" customWidth="1"/>
  </cols>
  <sheetData>
    <row r="1" spans="2:3" ht="14.25" hidden="1">
      <c r="B1" s="91"/>
      <c r="C1" s="91"/>
    </row>
    <row r="2" spans="2:3" ht="51.75" customHeight="1" thickBot="1">
      <c r="B2" s="93" t="s">
        <v>206</v>
      </c>
      <c r="C2" s="94" t="s">
        <v>207</v>
      </c>
    </row>
    <row r="3" spans="2:3" ht="0.75" customHeight="1">
      <c r="B3" s="95">
        <v>5.62</v>
      </c>
      <c r="C3" s="96">
        <v>3.1746031746031744</v>
      </c>
    </row>
    <row r="4" spans="2:3" ht="0.75" customHeight="1">
      <c r="B4" s="95">
        <v>9.1</v>
      </c>
      <c r="C4" s="96">
        <v>4.651162790697675</v>
      </c>
    </row>
    <row r="5" spans="2:3" ht="0.75" customHeight="1">
      <c r="B5" s="95"/>
      <c r="C5" s="96"/>
    </row>
    <row r="6" spans="2:3" ht="0.75" customHeight="1">
      <c r="B6" s="95">
        <v>5.9</v>
      </c>
      <c r="C6" s="96">
        <v>0</v>
      </c>
    </row>
    <row r="7" spans="2:3" ht="0.75" customHeight="1">
      <c r="B7" s="95">
        <v>-1.7</v>
      </c>
      <c r="C7" s="96"/>
    </row>
    <row r="8" spans="2:3" ht="0.75" customHeight="1">
      <c r="B8" s="95">
        <v>9</v>
      </c>
      <c r="C8" s="96">
        <v>0</v>
      </c>
    </row>
    <row r="9" spans="2:3" ht="0.75" customHeight="1">
      <c r="B9" s="95">
        <v>0</v>
      </c>
      <c r="C9" s="96">
        <v>3.7037037037037033</v>
      </c>
    </row>
    <row r="10" spans="2:3" ht="0.75" customHeight="1">
      <c r="B10" s="95">
        <v>4.1</v>
      </c>
      <c r="C10" s="96">
        <v>3.8461538461538463</v>
      </c>
    </row>
    <row r="11" spans="2:3" ht="0.75" customHeight="1">
      <c r="B11" s="95"/>
      <c r="C11" s="96"/>
    </row>
    <row r="12" spans="2:3" ht="0.75" customHeight="1">
      <c r="B12" s="95">
        <v>4.3</v>
      </c>
      <c r="C12" s="96">
        <v>1.1764705882352942</v>
      </c>
    </row>
    <row r="13" spans="2:3" ht="0.75" customHeight="1">
      <c r="B13" s="95">
        <v>3</v>
      </c>
      <c r="C13" s="96">
        <v>4.166666666666666</v>
      </c>
    </row>
    <row r="14" spans="2:3" ht="0.75" customHeight="1">
      <c r="B14" s="95">
        <v>6</v>
      </c>
      <c r="C14" s="96"/>
    </row>
    <row r="15" spans="2:3" ht="0.75" customHeight="1">
      <c r="B15" s="95">
        <v>9.8</v>
      </c>
      <c r="C15" s="96">
        <v>1.461988304093567</v>
      </c>
    </row>
    <row r="16" spans="2:3" ht="0.75" customHeight="1">
      <c r="B16" s="95">
        <v>5</v>
      </c>
      <c r="C16" s="96">
        <v>4.761904761904762</v>
      </c>
    </row>
    <row r="17" spans="2:3" ht="0.75" customHeight="1">
      <c r="B17" s="95">
        <v>3</v>
      </c>
      <c r="C17" s="96">
        <v>6.0606060606060606</v>
      </c>
    </row>
    <row r="18" spans="2:3" ht="0.75" customHeight="1">
      <c r="B18" s="95">
        <v>9</v>
      </c>
      <c r="C18" s="96">
        <v>0</v>
      </c>
    </row>
    <row r="19" spans="2:3" ht="0.75" customHeight="1">
      <c r="B19" s="95">
        <v>8.9</v>
      </c>
      <c r="C19" s="96">
        <v>4.545454545454546</v>
      </c>
    </row>
    <row r="20" spans="2:3" ht="0.75" customHeight="1">
      <c r="B20" s="95">
        <v>1.87</v>
      </c>
      <c r="C20" s="96">
        <v>2.7522935779816518</v>
      </c>
    </row>
    <row r="21" spans="2:3" ht="0.75" customHeight="1">
      <c r="B21" s="95">
        <v>1.92</v>
      </c>
      <c r="C21" s="96">
        <v>6.315789473684211</v>
      </c>
    </row>
    <row r="22" spans="2:3" ht="0.75" customHeight="1">
      <c r="B22" s="95">
        <v>-0.09999999999999964</v>
      </c>
      <c r="C22" s="96">
        <v>5.263157894736842</v>
      </c>
    </row>
    <row r="23" spans="2:3" ht="0.75" customHeight="1">
      <c r="B23" s="95">
        <v>-0.7000000000000011</v>
      </c>
      <c r="C23" s="96">
        <v>5.555555555555555</v>
      </c>
    </row>
    <row r="24" spans="2:3" ht="0.75" customHeight="1">
      <c r="B24" s="95">
        <v>6</v>
      </c>
      <c r="C24" s="96">
        <v>0</v>
      </c>
    </row>
    <row r="25" spans="2:3" ht="0.75" customHeight="1">
      <c r="B25" s="95">
        <v>2.53</v>
      </c>
      <c r="C25" s="96">
        <v>4.861111111111112</v>
      </c>
    </row>
    <row r="26" spans="2:3" ht="0.75" customHeight="1">
      <c r="B26" s="95"/>
      <c r="C26" s="96"/>
    </row>
    <row r="27" spans="2:3" ht="0.75" customHeight="1">
      <c r="B27" s="95">
        <v>5</v>
      </c>
      <c r="C27" s="96">
        <v>9.836065573770492</v>
      </c>
    </row>
    <row r="28" spans="2:3" ht="0.75" customHeight="1">
      <c r="B28" s="95">
        <v>5.2</v>
      </c>
      <c r="C28" s="96">
        <v>0</v>
      </c>
    </row>
    <row r="29" spans="2:3" ht="0.75" customHeight="1">
      <c r="B29" s="95">
        <v>-1</v>
      </c>
      <c r="C29" s="96">
        <v>0</v>
      </c>
    </row>
    <row r="30" spans="2:3" ht="0.75" customHeight="1">
      <c r="B30" s="95">
        <v>-2</v>
      </c>
      <c r="C30" s="96">
        <v>0</v>
      </c>
    </row>
    <row r="31" spans="2:3" ht="0.75" customHeight="1">
      <c r="B31" s="95">
        <v>6.5</v>
      </c>
      <c r="C31" s="96">
        <v>0.9615384615384616</v>
      </c>
    </row>
    <row r="32" spans="2:3" ht="0.75" customHeight="1">
      <c r="B32" s="95">
        <v>7.5</v>
      </c>
      <c r="C32" s="96">
        <v>8.561643835616438</v>
      </c>
    </row>
    <row r="33" spans="2:3" ht="0.75" customHeight="1">
      <c r="B33" s="95">
        <v>10.5</v>
      </c>
      <c r="C33" s="96">
        <v>0</v>
      </c>
    </row>
    <row r="34" spans="2:3" ht="0.75" customHeight="1">
      <c r="B34" s="95"/>
      <c r="C34" s="96"/>
    </row>
    <row r="35" spans="2:3" ht="0.75" customHeight="1">
      <c r="B35" s="95">
        <v>5.47</v>
      </c>
      <c r="C35" s="96">
        <v>0</v>
      </c>
    </row>
    <row r="36" spans="2:3" ht="0.75" customHeight="1">
      <c r="B36" s="95">
        <v>8.46</v>
      </c>
      <c r="C36" s="96">
        <v>1.6597510373443984</v>
      </c>
    </row>
    <row r="37" spans="2:3" ht="0.75" customHeight="1">
      <c r="B37" s="95">
        <v>3.1</v>
      </c>
      <c r="C37" s="96">
        <v>2.3255813953488373</v>
      </c>
    </row>
    <row r="38" spans="2:3" ht="0.75" customHeight="1">
      <c r="B38" s="95">
        <v>5</v>
      </c>
      <c r="C38" s="96">
        <v>4.166666666666666</v>
      </c>
    </row>
    <row r="39" spans="2:3" ht="0.75" customHeight="1">
      <c r="B39" s="95"/>
      <c r="C39" s="96"/>
    </row>
    <row r="40" spans="2:3" ht="0.75" customHeight="1">
      <c r="B40" s="95">
        <v>6</v>
      </c>
      <c r="C40" s="96">
        <v>4.57516339869281</v>
      </c>
    </row>
    <row r="41" spans="2:3" ht="0.75" customHeight="1">
      <c r="B41" s="95">
        <v>4.5</v>
      </c>
      <c r="C41" s="96">
        <v>9.090909090909092</v>
      </c>
    </row>
    <row r="42" spans="2:3" ht="0.75" customHeight="1">
      <c r="B42" s="95">
        <v>5</v>
      </c>
      <c r="C42" s="96"/>
    </row>
    <row r="43" spans="2:3" ht="0.75" customHeight="1">
      <c r="B43" s="95">
        <v>5.5</v>
      </c>
      <c r="C43" s="96"/>
    </row>
    <row r="44" spans="2:3" ht="0.75" customHeight="1">
      <c r="B44" s="95">
        <v>6.7</v>
      </c>
      <c r="C44" s="96">
        <v>2.083333333333333</v>
      </c>
    </row>
    <row r="45" spans="2:3" ht="0.75" customHeight="1">
      <c r="B45" s="95">
        <v>4.8</v>
      </c>
      <c r="C45" s="96">
        <v>0</v>
      </c>
    </row>
    <row r="46" spans="2:3" ht="0.75" customHeight="1">
      <c r="B46" s="95">
        <v>2.19</v>
      </c>
      <c r="C46" s="96">
        <v>0</v>
      </c>
    </row>
    <row r="47" spans="2:3" ht="0.75" customHeight="1">
      <c r="B47" s="95">
        <v>6.77</v>
      </c>
      <c r="C47" s="96">
        <v>2.843601895734597</v>
      </c>
    </row>
    <row r="48" spans="2:3" ht="0.75" customHeight="1">
      <c r="B48" s="95"/>
      <c r="C48" s="96"/>
    </row>
    <row r="49" spans="2:3" ht="0.75" customHeight="1">
      <c r="B49" s="95"/>
      <c r="C49" s="96"/>
    </row>
    <row r="50" spans="2:3" ht="0.75" customHeight="1">
      <c r="B50" s="95"/>
      <c r="C50" s="96"/>
    </row>
    <row r="51" spans="2:3" ht="0.75" customHeight="1">
      <c r="B51" s="95">
        <v>7</v>
      </c>
      <c r="C51" s="96">
        <v>0</v>
      </c>
    </row>
    <row r="52" spans="2:3" ht="0.75" customHeight="1">
      <c r="B52" s="95">
        <v>-0.42</v>
      </c>
      <c r="C52" s="96">
        <v>1.6666666666666667</v>
      </c>
    </row>
    <row r="53" spans="2:3" ht="0.75" customHeight="1">
      <c r="B53" s="95"/>
      <c r="C53" s="96"/>
    </row>
    <row r="54" spans="2:3" ht="0.75" customHeight="1">
      <c r="B54" s="95">
        <v>1.4</v>
      </c>
      <c r="C54" s="96">
        <v>0</v>
      </c>
    </row>
    <row r="55" spans="2:3" ht="0.75" customHeight="1">
      <c r="B55" s="95">
        <v>6.64</v>
      </c>
      <c r="C55" s="96">
        <v>2.272727272727273</v>
      </c>
    </row>
    <row r="56" spans="2:3" ht="0.75" customHeight="1" thickBot="1">
      <c r="B56" s="95">
        <v>7</v>
      </c>
      <c r="C56" s="96">
        <v>1.0582010582010581</v>
      </c>
    </row>
    <row r="57" spans="1:3" ht="52.5" customHeight="1" thickBot="1" thickTop="1">
      <c r="A57" s="97" t="s">
        <v>208</v>
      </c>
      <c r="B57" s="98">
        <f>'【ｽｰﾊﾟｰ業界】主要水準値_比較'!F10</f>
        <v>0</v>
      </c>
      <c r="C57" s="99" t="e">
        <f>('入力シート'!F265+'入力シート'!F266)/('入力シート'!E265+'入力シート'!F265+'入力シート'!E266+'入力シート'!F266)*100</f>
        <v>#DIV/0!</v>
      </c>
    </row>
    <row r="58" ht="15" thickTop="1"/>
  </sheetData>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MURC</dc:creator>
  <cp:keywords/>
  <dc:description/>
  <cp:lastModifiedBy>MURC</cp:lastModifiedBy>
  <cp:lastPrinted>2012-03-12T11:33:29Z</cp:lastPrinted>
  <dcterms:created xsi:type="dcterms:W3CDTF">2012-03-10T10:18:03Z</dcterms:created>
  <dcterms:modified xsi:type="dcterms:W3CDTF">2012-03-30T06:54:54Z</dcterms:modified>
  <cp:category/>
  <cp:version/>
  <cp:contentType/>
  <cp:contentStatus/>
</cp:coreProperties>
</file>