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貿易・商社業界】主要平均値_比較" sheetId="1" r:id="rId1"/>
    <sheet name="入力シート" sheetId="2" r:id="rId2"/>
    <sheet name="【管理職比率×平均勤続年数】ｸﾞﾗﾌ" sheetId="3" r:id="rId3"/>
    <sheet name="元ﾃﾞｰﾀ（変更不可）" sheetId="4" r:id="rId4"/>
  </sheets>
  <externalReferences>
    <externalReference r:id="rId7"/>
  </externalReferences>
  <definedNames>
    <definedName name="_xlnm.Print_Area" localSheetId="0">'【貿易・商社業界】主要平均値_比較'!$A$1:$T$53</definedName>
  </definedNames>
  <calcPr fullCalcOnLoad="1"/>
</workbook>
</file>

<file path=xl/sharedStrings.xml><?xml version="1.0" encoding="utf-8"?>
<sst xmlns="http://schemas.openxmlformats.org/spreadsheetml/2006/main" count="685" uniqueCount="259">
  <si>
    <t>男性</t>
  </si>
  <si>
    <t>女性</t>
  </si>
  <si>
    <t>→</t>
  </si>
  <si>
    <t>学歴</t>
  </si>
  <si>
    <t>女性比率</t>
  </si>
  <si>
    <t>有期契約労働者から、正社員に転換・登用された人は除きます。</t>
  </si>
  <si>
    <t>中途採用者数</t>
  </si>
  <si>
    <t>Ⅱ．配置に関する指標</t>
  </si>
  <si>
    <t>部門</t>
  </si>
  <si>
    <t>１．はい　　　２．いいえ　　　３．研修を実施していない　　４．わからない</t>
  </si>
  <si>
    <t>①評価の段階数</t>
  </si>
  <si>
    <t>段階</t>
  </si>
  <si>
    <t>①25歳</t>
  </si>
  <si>
    <t>②30歳</t>
  </si>
  <si>
    <t>③40歳</t>
  </si>
  <si>
    <t>④50歳</t>
  </si>
  <si>
    <t>賃金格差指数</t>
  </si>
  <si>
    <t>男性</t>
  </si>
  <si>
    <t>女性</t>
  </si>
  <si>
    <t>性別</t>
  </si>
  <si>
    <t>新卒採用後３年目の定着率</t>
  </si>
  <si>
    <t>妊娠・出産を機に退職した女性の割合</t>
  </si>
  <si>
    <t>再雇用した女性の人数</t>
  </si>
  <si>
    <t>①平均勤続年数</t>
  </si>
  <si>
    <t>男女別に平均勤続年数を記入してください</t>
  </si>
  <si>
    <t>勤続年数別に、男女別の人数を記入してください。</t>
  </si>
  <si>
    <t>合計</t>
  </si>
  <si>
    <t>ａ．一般</t>
  </si>
  <si>
    <t>ポジティブ・アクションの取組状況について、①～⑤それぞれ該当する番号を1つずつ選んでください。</t>
  </si>
  <si>
    <t>① 女性活躍・活用方針など、会社としての取組姿勢を明確にしているか。</t>
  </si>
  <si>
    <t>② 新卒採用において女性採用比率の目標を設定しているか。</t>
  </si>
  <si>
    <t>③ 管理職登用</t>
  </si>
  <si>
    <t>　③－１　女性の積極的な管理職への登用方針等を設けているか。</t>
  </si>
  <si>
    <t>　③－２　女性の管理職への登用比率の目標を設定しているか。</t>
  </si>
  <si>
    <t>④ 女性の職域拡大に向けた取り組みを行っているか。</t>
  </si>
  <si>
    <t>⑤ 性別に関わりなく公平な人事考課を実施するための、管理職への人事評価者研修を行っているか。</t>
  </si>
  <si>
    <t>※すべて「正社員」についてお答えください。</t>
  </si>
  <si>
    <t>指標算出</t>
  </si>
  <si>
    <r>
      <t xml:space="preserve">→
</t>
    </r>
    <r>
      <rPr>
        <sz val="8"/>
        <color indexed="12"/>
        <rFont val="ＭＳ Ｐゴシック"/>
        <family val="3"/>
      </rPr>
      <t>指標算出</t>
    </r>
  </si>
  <si>
    <t>※黄色の網かけをしているセルに数値を記入してください。右に示している指標は自動計算されます。</t>
  </si>
  <si>
    <t>【指標】</t>
  </si>
  <si>
    <t>平均勤続年数</t>
  </si>
  <si>
    <t>出産時離職</t>
  </si>
  <si>
    <t>管理職女性比率</t>
  </si>
  <si>
    <t>人事異動女性比率</t>
  </si>
  <si>
    <t>全体</t>
  </si>
  <si>
    <t>業界平均</t>
  </si>
  <si>
    <t>自社</t>
  </si>
  <si>
    <t>＜参考＞
育休取得率</t>
  </si>
  <si>
    <t>平均勤続
年数</t>
  </si>
  <si>
    <t>採用
（女性比率）</t>
  </si>
  <si>
    <r>
      <t>50</t>
    </r>
    <r>
      <rPr>
        <sz val="11"/>
        <rFont val="ＭＳ Ｐゴシック"/>
        <family val="3"/>
      </rPr>
      <t>歳賃金
指数</t>
    </r>
  </si>
  <si>
    <r>
      <t>10</t>
    </r>
    <r>
      <rPr>
        <sz val="11"/>
        <rFont val="ＭＳ Ｐゴシック"/>
        <family val="3"/>
      </rPr>
      <t>年目
定着率</t>
    </r>
  </si>
  <si>
    <r>
      <t>40</t>
    </r>
    <r>
      <rPr>
        <sz val="11"/>
        <rFont val="ＭＳ Ｐゴシック"/>
        <family val="3"/>
      </rPr>
      <t>歳賃金
指数</t>
    </r>
  </si>
  <si>
    <r>
      <t>30</t>
    </r>
    <r>
      <rPr>
        <sz val="11"/>
        <rFont val="ＭＳ Ｐゴシック"/>
        <family val="3"/>
      </rPr>
      <t>歳賃金
指数</t>
    </r>
  </si>
  <si>
    <r>
      <t xml:space="preserve">評価
</t>
    </r>
    <r>
      <rPr>
        <sz val="9"/>
        <rFont val="ＭＳ Ｐゴシック"/>
        <family val="3"/>
      </rPr>
      <t>（</t>
    </r>
    <r>
      <rPr>
        <sz val="9"/>
        <rFont val="Arial"/>
        <family val="2"/>
      </rPr>
      <t>5</t>
    </r>
    <r>
      <rPr>
        <sz val="9"/>
        <rFont val="ＭＳ Ｐゴシック"/>
        <family val="3"/>
      </rPr>
      <t>段階評価）</t>
    </r>
  </si>
  <si>
    <r>
      <t>3</t>
    </r>
    <r>
      <rPr>
        <sz val="11"/>
        <rFont val="ＭＳ Ｐゴシック"/>
        <family val="3"/>
      </rPr>
      <t>年目定着率</t>
    </r>
  </si>
  <si>
    <r>
      <t>25</t>
    </r>
    <r>
      <rPr>
        <sz val="11"/>
        <rFont val="ＭＳ Ｐゴシック"/>
        <family val="3"/>
      </rPr>
      <t>歳賃金
指数</t>
    </r>
  </si>
  <si>
    <t>勤続年数：男女差
（男性-女性）</t>
  </si>
  <si>
    <t>女性管理職比率
（課長以上に占める女性比率）</t>
  </si>
  <si>
    <t>自社</t>
  </si>
  <si>
    <t>課長クラスに昇進、昇格した人数</t>
  </si>
  <si>
    <t>主任・係長クラスに昇進、昇格した人数</t>
  </si>
  <si>
    <t>ｂ．主任・係長クラス</t>
  </si>
  <si>
    <t>ｃ．課長クラス</t>
  </si>
  <si>
    <t>ｃ．課長クラス</t>
  </si>
  <si>
    <t>男女差</t>
  </si>
  <si>
    <t>主任・係長
クラス</t>
  </si>
  <si>
    <t>課長クラス</t>
  </si>
  <si>
    <t>部長以上
クラス</t>
  </si>
  <si>
    <t>中途採用</t>
  </si>
  <si>
    <t>活躍に関連する指標</t>
  </si>
  <si>
    <t>定着に関連する指標</t>
  </si>
  <si>
    <t>その他</t>
  </si>
  <si>
    <t>合計</t>
  </si>
  <si>
    <t>合計</t>
  </si>
  <si>
    <t>転換者数</t>
  </si>
  <si>
    <t>→
指標算出</t>
  </si>
  <si>
    <t>女性割合</t>
  </si>
  <si>
    <t>業界平均値</t>
  </si>
  <si>
    <t>②評価スコアの平均値</t>
  </si>
  <si>
    <t>全年齢</t>
  </si>
  <si>
    <t>25歳</t>
  </si>
  <si>
    <t>30歳</t>
  </si>
  <si>
    <t>40歳</t>
  </si>
  <si>
    <t>50歳</t>
  </si>
  <si>
    <t>Ⅲ．育成、能力開発、キャリア形成に関する指標</t>
  </si>
  <si>
    <t>Ⅴ．昇進、昇格に関する指標</t>
  </si>
  <si>
    <t>⑤全年齢</t>
  </si>
  <si>
    <t>Ⅸ．総合的指標</t>
  </si>
  <si>
    <r>
      <t>ａ．～</t>
    </r>
    <r>
      <rPr>
        <sz val="10"/>
        <rFont val="Century"/>
        <family val="1"/>
      </rPr>
      <t>3</t>
    </r>
    <r>
      <rPr>
        <sz val="10"/>
        <rFont val="ＭＳ 明朝"/>
        <family val="1"/>
      </rPr>
      <t>年未満</t>
    </r>
  </si>
  <si>
    <r>
      <t>ｂ．</t>
    </r>
    <r>
      <rPr>
        <sz val="10"/>
        <rFont val="Century"/>
        <family val="1"/>
      </rPr>
      <t>3</t>
    </r>
    <r>
      <rPr>
        <sz val="10"/>
        <rFont val="ＭＳ 明朝"/>
        <family val="1"/>
      </rPr>
      <t>～</t>
    </r>
    <r>
      <rPr>
        <sz val="10"/>
        <rFont val="Century"/>
        <family val="1"/>
      </rPr>
      <t>5</t>
    </r>
    <r>
      <rPr>
        <sz val="10"/>
        <rFont val="ＭＳ 明朝"/>
        <family val="1"/>
      </rPr>
      <t>年未満</t>
    </r>
  </si>
  <si>
    <r>
      <t>ｃ．</t>
    </r>
    <r>
      <rPr>
        <sz val="10"/>
        <rFont val="Century"/>
        <family val="1"/>
      </rPr>
      <t>5</t>
    </r>
    <r>
      <rPr>
        <sz val="10"/>
        <rFont val="ＭＳ 明朝"/>
        <family val="1"/>
      </rPr>
      <t>～</t>
    </r>
    <r>
      <rPr>
        <sz val="10"/>
        <rFont val="Century"/>
        <family val="1"/>
      </rPr>
      <t>10</t>
    </r>
    <r>
      <rPr>
        <sz val="10"/>
        <rFont val="ＭＳ 明朝"/>
        <family val="1"/>
      </rPr>
      <t>年未満</t>
    </r>
  </si>
  <si>
    <r>
      <t>ｄ．</t>
    </r>
    <r>
      <rPr>
        <sz val="10"/>
        <rFont val="Century"/>
        <family val="1"/>
      </rPr>
      <t>10</t>
    </r>
    <r>
      <rPr>
        <sz val="10"/>
        <rFont val="ＭＳ 明朝"/>
        <family val="1"/>
      </rPr>
      <t>～</t>
    </r>
    <r>
      <rPr>
        <sz val="10"/>
        <rFont val="Century"/>
        <family val="1"/>
      </rPr>
      <t>15</t>
    </r>
    <r>
      <rPr>
        <sz val="10"/>
        <rFont val="ＭＳ 明朝"/>
        <family val="1"/>
      </rPr>
      <t>年未満</t>
    </r>
  </si>
  <si>
    <r>
      <t>ｅ．</t>
    </r>
    <r>
      <rPr>
        <sz val="10"/>
        <rFont val="Century"/>
        <family val="1"/>
      </rPr>
      <t>15</t>
    </r>
    <r>
      <rPr>
        <sz val="10"/>
        <rFont val="ＭＳ 明朝"/>
        <family val="1"/>
      </rPr>
      <t>～</t>
    </r>
    <r>
      <rPr>
        <sz val="10"/>
        <rFont val="Century"/>
        <family val="1"/>
      </rPr>
      <t>20</t>
    </r>
    <r>
      <rPr>
        <sz val="10"/>
        <rFont val="ＭＳ 明朝"/>
        <family val="1"/>
      </rPr>
      <t>年未満</t>
    </r>
  </si>
  <si>
    <r>
      <t>ｆ．</t>
    </r>
    <r>
      <rPr>
        <sz val="10"/>
        <rFont val="Century"/>
        <family val="1"/>
      </rPr>
      <t>20</t>
    </r>
    <r>
      <rPr>
        <sz val="10"/>
        <rFont val="ＭＳ 明朝"/>
        <family val="1"/>
      </rPr>
      <t>～</t>
    </r>
    <r>
      <rPr>
        <sz val="10"/>
        <rFont val="Century"/>
        <family val="1"/>
      </rPr>
      <t>25</t>
    </r>
    <r>
      <rPr>
        <sz val="10"/>
        <rFont val="ＭＳ 明朝"/>
        <family val="1"/>
      </rPr>
      <t>年未満</t>
    </r>
  </si>
  <si>
    <r>
      <t>ｇ．</t>
    </r>
    <r>
      <rPr>
        <sz val="10"/>
        <rFont val="Century"/>
        <family val="1"/>
      </rPr>
      <t>25</t>
    </r>
    <r>
      <rPr>
        <sz val="10"/>
        <rFont val="ＭＳ 明朝"/>
        <family val="1"/>
      </rPr>
      <t>～</t>
    </r>
    <r>
      <rPr>
        <sz val="10"/>
        <rFont val="Century"/>
        <family val="1"/>
      </rPr>
      <t>30</t>
    </r>
    <r>
      <rPr>
        <sz val="10"/>
        <rFont val="ＭＳ 明朝"/>
        <family val="1"/>
      </rPr>
      <t>年未満</t>
    </r>
  </si>
  <si>
    <r>
      <t>ｈ．</t>
    </r>
    <r>
      <rPr>
        <sz val="10"/>
        <rFont val="Century"/>
        <family val="1"/>
      </rPr>
      <t>30</t>
    </r>
    <r>
      <rPr>
        <sz val="10"/>
        <rFont val="ＭＳ 明朝"/>
        <family val="1"/>
      </rPr>
      <t>年以上</t>
    </r>
  </si>
  <si>
    <t>【貿易・商社業界の業界平均値】</t>
  </si>
  <si>
    <r>
      <t>10</t>
    </r>
    <r>
      <rPr>
        <sz val="11"/>
        <rFont val="ＭＳ Ｐゴシック"/>
        <family val="3"/>
      </rPr>
      <t xml:space="preserve">年目配置
</t>
    </r>
  </si>
  <si>
    <t>営業部門</t>
  </si>
  <si>
    <t>管理部門</t>
  </si>
  <si>
    <t>海外駐在</t>
  </si>
  <si>
    <t>国内出向</t>
  </si>
  <si>
    <t>入社10年目までに海外勤務が1回でもあった人の割合</t>
  </si>
  <si>
    <r>
      <t>5</t>
    </r>
    <r>
      <rPr>
        <sz val="11"/>
        <rFont val="ＭＳ Ｐゴシック"/>
        <family val="3"/>
      </rPr>
      <t>年目配置</t>
    </r>
  </si>
  <si>
    <t>初任配属実績</t>
  </si>
  <si>
    <t>※注3：集計対象は「総合職」。ただし「出産時離職率」「育児休業取得率」のみ「一般職」も含めて集計</t>
  </si>
  <si>
    <t>※注4：賃金指数について、賃金の高い年齢の高い層で、女性総合職の人数が少ないため、各年齢の賃金指数と比較して、全総合職の平均賃金指数
は低くなっている</t>
  </si>
  <si>
    <t>※注1：「女性比率」とあるものは、「男女計に占める女性の割合」</t>
  </si>
  <si>
    <t>※注2：『業界平均』は2015年1月時点のもの</t>
  </si>
  <si>
    <t>本年度に新規採用された新規学卒者の男女別人数について、コース別にお答えください。新規学卒者がいない場合は、「0」とご記入ください。</t>
  </si>
  <si>
    <t>総合職</t>
  </si>
  <si>
    <t>一般職</t>
  </si>
  <si>
    <t>Ⅰ．採用に関する指標</t>
  </si>
  <si>
    <t>１－１　本年度新規学卒者の採用実績</t>
  </si>
  <si>
    <t>指標１－１　　コース別の採用実績（コース別の採用がない場合は、「総合職」欄に記入）</t>
  </si>
  <si>
    <t>１－２　中途採用の実績</t>
  </si>
  <si>
    <t>指標１－２　　中途採用における女性の占める割合</t>
  </si>
  <si>
    <r>
      <t>２－１　</t>
    </r>
    <r>
      <rPr>
        <sz val="11"/>
        <rFont val="HG創英角ｺﾞｼｯｸUB"/>
        <family val="3"/>
      </rPr>
      <t>部門別の配置状況</t>
    </r>
  </si>
  <si>
    <t>海外駐在　*1</t>
  </si>
  <si>
    <t>その他 *3</t>
  </si>
  <si>
    <t>国内出向 *2</t>
  </si>
  <si>
    <t>*1：海外出向や研修目的の駐在も含みます</t>
  </si>
  <si>
    <t>*2：教育目的の出向は含みません。教育目的の出向は「その他」に含めてください</t>
  </si>
  <si>
    <t>*3：製造部門、研究開発部門などです</t>
  </si>
  <si>
    <r>
      <t>今年度の新規学卒採用者うのち、</t>
    </r>
    <r>
      <rPr>
        <b/>
        <u val="single"/>
        <sz val="11"/>
        <rFont val="ＭＳ Ｐゴシック"/>
        <family val="3"/>
      </rPr>
      <t>総合職</t>
    </r>
    <r>
      <rPr>
        <sz val="11"/>
        <rFont val="ＭＳ Ｐゴシック"/>
        <family val="3"/>
      </rPr>
      <t>の部門機能別の配属人数について、男女別にお答えください。</t>
    </r>
  </si>
  <si>
    <r>
      <t>各部門別に配属されている</t>
    </r>
    <r>
      <rPr>
        <b/>
        <u val="single"/>
        <sz val="11"/>
        <rFont val="ＭＳ Ｐゴシック"/>
        <family val="3"/>
      </rPr>
      <t>総合職</t>
    </r>
    <r>
      <rPr>
        <sz val="11"/>
        <rFont val="ＭＳ Ｐゴシック"/>
        <family val="3"/>
      </rPr>
      <t>の男女別の人数についてお答えください。</t>
    </r>
  </si>
  <si>
    <t>指標２－１－３　勤続5年目（総合職）の配属実績</t>
  </si>
  <si>
    <t>２－２　コース別雇用制度におけるコース転換の実績</t>
  </si>
  <si>
    <t>指標２－２　　コース間転換の実績</t>
  </si>
  <si>
    <t>コース間転換実績</t>
  </si>
  <si>
    <t>２－３　人事異動・転勤の実績</t>
  </si>
  <si>
    <t>指標２－３－１　人事異動・転勤の実績（総合職、一般職）</t>
  </si>
  <si>
    <t>昨年1年間に、人事異動の対象となった社員と、そのうち女性の人数について、総合職、一般職別にお答えください。</t>
  </si>
  <si>
    <t>人事異動対象の社員数</t>
  </si>
  <si>
    <t>　　うち女性人数</t>
  </si>
  <si>
    <t>異動対象者のうち転居が必要な転勤対象者の人数</t>
  </si>
  <si>
    <t>人事異動があった社員の割合</t>
  </si>
  <si>
    <t>人事異動があった社員に占める女性割合</t>
  </si>
  <si>
    <t>転居が必要な転勤をした社員に占める女性の割合</t>
  </si>
  <si>
    <t>転居が必要な転勤をした社員が人事異動者に
占める割合</t>
  </si>
  <si>
    <t>社員総数</t>
  </si>
  <si>
    <r>
      <t>入社10年目までの総合職のうち、入社10年目までに海外勤務が1回でもあった人数（</t>
    </r>
    <r>
      <rPr>
        <b/>
        <u val="single"/>
        <sz val="11"/>
        <rFont val="ＭＳ Ｐゴシック"/>
        <family val="3"/>
      </rPr>
      <t>総合職</t>
    </r>
    <r>
      <rPr>
        <sz val="11"/>
        <rFont val="ＭＳ Ｐゴシック"/>
        <family val="3"/>
      </rPr>
      <t>）について、男女別にお答えください。</t>
    </r>
  </si>
  <si>
    <t>※海外勤務の期間は1年以上としてください。</t>
  </si>
  <si>
    <t>※海外勤務には、海外駐在、海外出向、研修目的（留学）のいずれも含みます。</t>
  </si>
  <si>
    <t>※1：海外出向や研修目的の駐在も含みます</t>
  </si>
  <si>
    <t>※2：教育目的の出向は含みません。教育目的の出向は「その他」に含めてください</t>
  </si>
  <si>
    <t>※3：製造部門、研究開発部門などです</t>
  </si>
  <si>
    <t>※休職者は含みません</t>
  </si>
  <si>
    <t>※勤続5年目に該当する社員数が極端に少ない場合は、その前後に入社した社員を対象としてください</t>
  </si>
  <si>
    <t>入社1年目から10年目までの総合職の人数</t>
  </si>
  <si>
    <t>　　うち海外勤務が１回でも
　　あった人数</t>
  </si>
  <si>
    <t>指標３－１　　社内での選抜型研修の受講状況</t>
  </si>
  <si>
    <r>
      <t>選抜型研修</t>
    </r>
    <r>
      <rPr>
        <sz val="8"/>
        <rFont val="ＭＳ Ｐゴシック"/>
        <family val="3"/>
      </rPr>
      <t>※1</t>
    </r>
    <r>
      <rPr>
        <sz val="11"/>
        <rFont val="ＭＳ Ｐゴシック"/>
        <family val="3"/>
      </rPr>
      <t>の受講者の選定の際、女性比率を考慮している。該当する番号1つを選んでください。</t>
    </r>
  </si>
  <si>
    <t>３－２　社内研修の受講状況</t>
  </si>
  <si>
    <t>指標３－２　管理職育成を目的とした各種社内研修の実施状況</t>
  </si>
  <si>
    <r>
      <t>昨年度における管理職育成を目的とした各種社内研修（外部の教育訓練機関への派遣を含む。）の受講者（</t>
    </r>
    <r>
      <rPr>
        <b/>
        <u val="single"/>
        <sz val="11"/>
        <rFont val="ＭＳ Ｐゴシック"/>
        <family val="3"/>
      </rPr>
      <t>総合職</t>
    </r>
    <r>
      <rPr>
        <sz val="11"/>
        <rFont val="ＭＳ Ｐゴシック"/>
        <family val="3"/>
      </rPr>
      <t>）について、男女別にお答えください。</t>
    </r>
  </si>
  <si>
    <t>※対象となる社内研修には、リーダー研修や次世代育成研修等があります。</t>
  </si>
  <si>
    <t>※女性社員のみを対象とした研修は除きます。</t>
  </si>
  <si>
    <t>受講者数</t>
  </si>
  <si>
    <t>当該研修受講者に占める女性割合</t>
  </si>
  <si>
    <t>男女別社員に占める研修受講者の割合</t>
  </si>
  <si>
    <t>Ⅳ．評価に関する指標</t>
  </si>
  <si>
    <t>４－１　評価結果分布の状況</t>
  </si>
  <si>
    <t>スコアの平均値</t>
  </si>
  <si>
    <t>指標５－１－②　　課長クラスに昇進した人数に占める女性の割合</t>
  </si>
  <si>
    <t>Ⅵ．賃金に関する指標</t>
  </si>
  <si>
    <t>６－１　特定の年齢における男女別の賃金の状況</t>
  </si>
  <si>
    <t>Ⅶ．定着に関する指標</t>
  </si>
  <si>
    <t>７－１　新規学卒採用後３年間及び10年間の定着状況</t>
  </si>
  <si>
    <t>指標７－１　　新規学卒採用後３年間及び10年間の定着状況</t>
  </si>
  <si>
    <t>上記のうち、在籍者数</t>
  </si>
  <si>
    <t>採用者数</t>
  </si>
  <si>
    <t>７－２　妊娠・出産を契機とした女性の退職の状況</t>
  </si>
  <si>
    <t>指標７－２　　妊娠・出産を契機とした女性社員の退職の状況</t>
  </si>
  <si>
    <t>Ⅷ．ワークライフバランス／ファミリー・フレンドリーに関する指標</t>
  </si>
  <si>
    <t>８－３　そのほかのワーク・ライフ・バランス推進施策の状況</t>
  </si>
  <si>
    <t>８－１　子の誕生前後における女性社員の就業継続状況</t>
  </si>
  <si>
    <t>①子どもが誕生した社員数</t>
  </si>
  <si>
    <t>②うち、育児休業を取得した社員数</t>
  </si>
  <si>
    <t>一般職</t>
  </si>
  <si>
    <t>育児休業取得者数</t>
  </si>
  <si>
    <t>８－２　子育てや配偶者転勤等を契機に退職した女性社員の再雇用の状況</t>
  </si>
  <si>
    <t>指標８－２　　子育てや配偶者転勤等を契機に退職した女性社員の再雇用の状況に関する指標</t>
  </si>
  <si>
    <t>正社員</t>
  </si>
  <si>
    <t>非正社員</t>
  </si>
  <si>
    <t>指標８－３　　育児のための短時間・短日勤務制度の利用状況</t>
  </si>
  <si>
    <t>②うち、短時間・短日勤務制度利用を利用した人数</t>
  </si>
  <si>
    <t>①産休・育休から職場復帰した人数</t>
  </si>
  <si>
    <t>総合職</t>
  </si>
  <si>
    <t>育休後の短時間・短日勤務制度の利用割合</t>
  </si>
  <si>
    <r>
      <t>９－１　上記の他、</t>
    </r>
    <r>
      <rPr>
        <u val="double"/>
        <sz val="11"/>
        <rFont val="HG創英角ｺﾞｼｯｸUB"/>
        <family val="3"/>
      </rPr>
      <t>男女を問わず社員の活躍促進のための</t>
    </r>
    <r>
      <rPr>
        <sz val="11"/>
        <rFont val="HG創英角ｺﾞｼｯｸUB"/>
        <family val="3"/>
      </rPr>
      <t>人事労務管理を反映する状況</t>
    </r>
  </si>
  <si>
    <t>新卒採用後１０年目の定着率</t>
  </si>
  <si>
    <r>
      <t>特定の年齢（25歳・30歳・40歳・50歳）と全年齢の</t>
    </r>
    <r>
      <rPr>
        <sz val="11"/>
        <rFont val="ＭＳ Ｐゴシック"/>
        <family val="3"/>
      </rPr>
      <t>平均賃金額を、総合職・一般職、男女別にお答えください。
※賃金は、自社の基本給をご記入ください。残業代は除いてください。</t>
    </r>
  </si>
  <si>
    <t>勤続年数</t>
  </si>
  <si>
    <t>勤続年数別構成</t>
  </si>
  <si>
    <t>③役職者人数の女性比率</t>
  </si>
  <si>
    <t>役職</t>
  </si>
  <si>
    <t>ｄ．部長クラス以上</t>
  </si>
  <si>
    <t>役職別に、男女別の人数を記入してください。
※該当する役職・資格等級の設定がないものは記入不要です。</t>
  </si>
  <si>
    <t>④平均残業時間</t>
  </si>
  <si>
    <t xml:space="preserve">昨年度1年間の残業時間を12で割った、1か月あたりの平均残業時間数を記入してください。
</t>
  </si>
  <si>
    <t>平均残業時間</t>
  </si>
  <si>
    <t>Ⅹ.ポジティブ・アクションの取り組みについて</t>
  </si>
  <si>
    <t>１０－１　ポジティブ・アクションの取り組み状況</t>
  </si>
  <si>
    <t>指標１0－１　　貴社のポジティブ・アクションの取組状況</t>
  </si>
  <si>
    <t>１．明確にしている　　２．明確にしていない　　３．以前はしていたが現在は明確にしていない　４．今後明確にする予定</t>
  </si>
  <si>
    <t>１．設定している　　２．設定していない　　３．以前は設定していたが現在は設定していない　４．今後設定する予定</t>
  </si>
  <si>
    <t>１．設けている 　２．設けていない 　３．以前は設けていたが現在は設けていない　４．今後設定する予定</t>
  </si>
  <si>
    <t>１．行っている　　　２．行っていない　　３．以前は行っていたが現在は行っていない　４．今後行う予定</t>
  </si>
  <si>
    <t>１．行っている　　　２．行っていない　　　３．以前は行っていたが現在は行っていない　４．今後行う予定</t>
  </si>
  <si>
    <t>前年度において、総合職として中途採用された人数を性別に入力してください。</t>
  </si>
  <si>
    <t>本社事業所だけでなく、営業所等を含めた企業全体についてお答えください。（以下も同様です）</t>
  </si>
  <si>
    <t>指標２－１－１　「総合職」の部門別構成比（コース別採用がない場合を含む）</t>
  </si>
  <si>
    <t>指標２－１－2　新規学卒採用者（総合職）の初任配属実績（コース別採用がない場合を含む）</t>
  </si>
  <si>
    <r>
      <t>勤続5年目（新卒で入社者）の</t>
    </r>
    <r>
      <rPr>
        <b/>
        <u val="single"/>
        <sz val="11"/>
        <rFont val="ＭＳ Ｐゴシック"/>
        <family val="3"/>
      </rPr>
      <t>総合職</t>
    </r>
    <r>
      <rPr>
        <sz val="11"/>
        <rFont val="ＭＳ Ｐゴシック"/>
        <family val="3"/>
      </rPr>
      <t>の部門別の配属人数について、男女別にお答えください。</t>
    </r>
  </si>
  <si>
    <t>指標２－１－４　勤続10年目（総合職）の配属実績</t>
  </si>
  <si>
    <r>
      <t>勤続10年目（新卒で入社者）の</t>
    </r>
    <r>
      <rPr>
        <b/>
        <u val="single"/>
        <sz val="11"/>
        <rFont val="ＭＳ Ｐゴシック"/>
        <family val="3"/>
      </rPr>
      <t>総合職</t>
    </r>
    <r>
      <rPr>
        <sz val="11"/>
        <rFont val="ＭＳ Ｐゴシック"/>
        <family val="3"/>
      </rPr>
      <t>の部門別の配属人数について、男女別にお答えください。</t>
    </r>
  </si>
  <si>
    <t>※勤続10年目に該当する社員数が極端に少ない場合は、その前後に入社した社員を対象としてください</t>
  </si>
  <si>
    <t>昨年度における、「総合職以外」から「総合職」へのコース転換実績について、男女別にお答えください。</t>
  </si>
  <si>
    <t>※「人事異動」の対象となった社員とは、異動の発令のあった人としてください。</t>
  </si>
  <si>
    <t>指標２－３－２　入社10年目までに、海外勤務が1回でもあった人の割合</t>
  </si>
  <si>
    <t>３－１　社内研修の実施状況（総合職）</t>
  </si>
  <si>
    <t>※1：「選抜型研修」とは、社内で研修受講者を選抜し、社員に受講させた研修をいいます。
　　　階層別研修や管理監督者研修のよう、対象層の社員全員が受講対象となる研修は除きます。（以下も同様です）</t>
  </si>
  <si>
    <t>指標４－１　評価結果分布の状況（総合職）</t>
  </si>
  <si>
    <r>
      <rPr>
        <b/>
        <u val="single"/>
        <sz val="11"/>
        <rFont val="ＭＳ Ｐゴシック"/>
        <family val="3"/>
      </rPr>
      <t>総合職</t>
    </r>
    <r>
      <rPr>
        <sz val="11"/>
        <rFont val="ＭＳ Ｐゴシック"/>
        <family val="3"/>
      </rPr>
      <t>について、①人事考課の評価の段階数と、②男女別の評価スコアの平均値をお答えください（前年度評価分）。なお、能力評価（昇級や昇格などにリンク）と業績評価（賞与などにリンク）で人事考課が異なる場合は、能力評価に関してご回答ください。</t>
    </r>
  </si>
  <si>
    <t>※評価結果について、例えば５段階評価の場合には、５から１までのスコアを与え、男女別にスコアの平均値を算出してください。正社員全体平均を想定していますが、全体が難しい場合は、把握できる範囲の平均でかまいません。</t>
  </si>
  <si>
    <t>５－１　昇進、昇格の状況(総合職）</t>
  </si>
  <si>
    <t>指標５－１－①　主任・係長クラス昇進者（管理職未満の役職者が含まれる階層）に占める女性の割合</t>
  </si>
  <si>
    <r>
      <t>昨年度、主任・係長クラスに昇進、昇格した男女別の人数（</t>
    </r>
    <r>
      <rPr>
        <b/>
        <u val="single"/>
        <sz val="11"/>
        <rFont val="ＭＳ Ｐゴシック"/>
        <family val="3"/>
      </rPr>
      <t>総合職</t>
    </r>
    <r>
      <rPr>
        <sz val="11"/>
        <rFont val="ＭＳ Ｐゴシック"/>
        <family val="3"/>
      </rPr>
      <t>）を記入してください。</t>
    </r>
  </si>
  <si>
    <t>※「主任・係長クラス」は、管理職未満で最上位等級者を示します。
※該当する役職・資格等級の設定がない場合は、記入不要です。</t>
  </si>
  <si>
    <t>業界平均値</t>
  </si>
  <si>
    <r>
      <t>昨年度について、課長クラスに昇進、昇格した男女別の人数（</t>
    </r>
    <r>
      <rPr>
        <b/>
        <u val="single"/>
        <sz val="11"/>
        <rFont val="ＭＳ Ｐゴシック"/>
        <family val="3"/>
      </rPr>
      <t>総合職</t>
    </r>
    <r>
      <rPr>
        <sz val="11"/>
        <rFont val="ＭＳ Ｐゴシック"/>
        <family val="3"/>
      </rPr>
      <t>）を記入してください。</t>
    </r>
  </si>
  <si>
    <t xml:space="preserve">
※特に役職に就かずとも一定層以上を管理職層とみなしている場合、その管理職階層への昇格者も含みます。
※課長などの役職名を採用していない場合は、貴社の実態により、どの役職に該当するか適宜判断してお答えください。</t>
  </si>
  <si>
    <t>指標６－１　　特定の年齢における男女別賃金額の差異（総合職・一般職）</t>
  </si>
  <si>
    <t>新規学卒採用者の３年目及び10年目の社員について、新規学卒採用時の人数と、昨年度末日時点までの退職者数を除いた在籍者数を、男女別にお答えください。</t>
  </si>
  <si>
    <t>①３年前の新規学卒採用者数、
　　うち昨年度末日時点までの退職者数を除いた在籍者数（３年目の在籍者数）</t>
  </si>
  <si>
    <t>②10年前の新規学卒採用者数、うち昨年度末日時点までの退職者数を除いた在籍者数（１０年目の在籍者数）</t>
  </si>
  <si>
    <t>昨年度に妊娠・出産した女性社員（退職者を含む。）の人数と、それを契機に退職した女性の人数を記入してください。</t>
  </si>
  <si>
    <t>※1妊娠・出産の有無を自社で把握可能な範囲で人数をご記入ください。
※2妊娠・出産を退職事由として自社で把握可能な範囲で人数をご記入ください。</t>
  </si>
  <si>
    <t>妊娠・出産した女性の人数※1</t>
  </si>
  <si>
    <t>　　うち、妊娠・出産を契機
　　に退職した女性の人数※2</t>
  </si>
  <si>
    <t>指標８－１　　育児休業の取得状況（総合職、一般職）</t>
  </si>
  <si>
    <t>①昨年度、子どもが誕生した社員数※1と、②そのうち育児休業を取得した社員数を総合職・一般職、男女別にお答えください。</t>
  </si>
  <si>
    <t>昨年度、子育てや配偶者転勤等を契機に退職した元女性社員のうち、再雇用した女性の人数をお答えください。</t>
  </si>
  <si>
    <t>※再雇用制度は、妊娠、出産、育児、介護など何らかの理由で退職した従業員、主として正社員を、一定期間後に再び自社あるいは当該企業の関連会社で雇い入れる仕組みのことを指します。ここでは、定年退職者等を再雇用する制度は対象に含みません。
※子どもの出産や配偶者転勤等に関する休暇制度や再雇用制度の有無にかかわらず、再雇用した女性社員の人数を記入してください。</t>
  </si>
  <si>
    <t>①昨年度、産休・育休から職場復帰した人数と、②そのうち、短時間・短日勤務制度を利用した人数※1について、男女別にお答えください。
※1復帰後、昨年末までの退職者も含めてご記入ください。</t>
  </si>
  <si>
    <t>指標９－１　　男女を問わず社員の活躍促進のための人事労務管理を反映するその他の一般的な指標（総合職、一般職）</t>
  </si>
  <si>
    <r>
      <t>②</t>
    </r>
    <r>
      <rPr>
        <sz val="11"/>
        <rFont val="ＭＳ Ｐゴシック"/>
        <family val="3"/>
      </rPr>
      <t>勤続年数別構成比</t>
    </r>
  </si>
  <si>
    <t>※管理職に占める女性比率</t>
  </si>
  <si>
    <t>総数</t>
  </si>
  <si>
    <t>管理職予備比率</t>
  </si>
  <si>
    <t>業界平均値</t>
  </si>
  <si>
    <t>※1社内結婚の場合は、男性、女性、それぞれ1人と数えてください。</t>
  </si>
  <si>
    <t>-</t>
  </si>
  <si>
    <t>総数の参照先：指標2-1-1.総合職：部門別人数合計：男性と女性の合計人数</t>
  </si>
  <si>
    <t>社員総数参照先
：指標2-1-1.総合職：部門別人数合計：男・女</t>
  </si>
  <si>
    <r>
      <rPr>
        <sz val="12"/>
        <rFont val="ＭＳ Ｐゴシック"/>
        <family val="3"/>
      </rP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</si>
</sst>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_);[Red]\(0\)"/>
    <numFmt numFmtId="196" formatCode="0&quot;人&quot;"/>
    <numFmt numFmtId="197" formatCode="0.0&quot;人/千&quot;&quot;人&quot;"/>
    <numFmt numFmtId="198" formatCode="0_ "/>
    <numFmt numFmtId="199" formatCode="0;_谀"/>
    <numFmt numFmtId="200" formatCode="0.0;_谀"/>
    <numFmt numFmtId="201" formatCode="0.000%"/>
    <numFmt numFmtId="202" formatCode="0.00000000_ "/>
    <numFmt numFmtId="203" formatCode="0.0000000_ "/>
    <numFmt numFmtId="204" formatCode="0.000000_ "/>
    <numFmt numFmtId="205" formatCode="0.00000_ "/>
  </numFmts>
  <fonts count="63">
    <font>
      <sz val="11"/>
      <name val="ＭＳ Ｐゴシック"/>
      <family val="3"/>
    </font>
    <font>
      <sz val="6"/>
      <name val="ＭＳ Ｐゴシック"/>
      <family val="3"/>
    </font>
    <font>
      <sz val="10"/>
      <name val="Century"/>
      <family val="1"/>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明朝"/>
      <family val="1"/>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8"/>
      <color indexed="12"/>
      <name val="ＭＳ Ｐゴシック"/>
      <family val="3"/>
    </font>
    <font>
      <sz val="9"/>
      <name val="ＭＳ Ｐゴシック"/>
      <family val="3"/>
    </font>
    <font>
      <sz val="14"/>
      <name val="ＭＳ Ｐゴシック"/>
      <family val="3"/>
    </font>
    <font>
      <sz val="24"/>
      <name val="ＭＳ Ｐゴシック"/>
      <family val="3"/>
    </font>
    <font>
      <sz val="11"/>
      <name val="Arial"/>
      <family val="2"/>
    </font>
    <font>
      <sz val="9"/>
      <name val="Arial"/>
      <family val="2"/>
    </font>
    <font>
      <sz val="14"/>
      <name val="Arial"/>
      <family val="2"/>
    </font>
    <font>
      <sz val="10"/>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6"/>
      <name val="ＭＳ 明朝"/>
      <family val="1"/>
    </font>
    <font>
      <sz val="14"/>
      <name val="ＭＳ 明朝"/>
      <family val="1"/>
    </font>
    <font>
      <sz val="1.25"/>
      <color indexed="8"/>
      <name val="ＭＳ Ｐゴシック"/>
      <family val="3"/>
    </font>
    <font>
      <sz val="12"/>
      <name val="ＭＳ Ｐゴシック"/>
      <family val="3"/>
    </font>
    <font>
      <sz val="11"/>
      <name val="Arial Unicode MS"/>
      <family val="3"/>
    </font>
    <font>
      <b/>
      <u val="single"/>
      <sz val="11"/>
      <name val="ＭＳ Ｐゴシック"/>
      <family val="3"/>
    </font>
    <font>
      <u val="double"/>
      <sz val="11"/>
      <name val="HG創英角ｺﾞｼｯｸUB"/>
      <family val="3"/>
    </font>
    <font>
      <sz val="11"/>
      <color indexed="8"/>
      <name val="Arial"/>
      <family val="2"/>
    </font>
    <font>
      <sz val="8"/>
      <color indexed="8"/>
      <name val="ＭＳ Ｐゴシック"/>
      <family val="3"/>
    </font>
    <font>
      <b/>
      <sz val="10"/>
      <color indexed="20"/>
      <name val="ＭＳ Ｐゴシック"/>
      <family val="3"/>
    </font>
    <font>
      <b/>
      <sz val="10"/>
      <color indexed="12"/>
      <name val="ＭＳ Ｐゴシック"/>
      <family val="3"/>
    </font>
    <font>
      <u val="single"/>
      <sz val="10"/>
      <color indexed="8"/>
      <name val="ＭＳ Ｐゴシック"/>
      <family val="3"/>
    </font>
    <font>
      <sz val="10"/>
      <color indexed="8"/>
      <name val="ＭＳ Ｐゴシック"/>
      <family val="3"/>
    </font>
    <font>
      <sz val="9"/>
      <color indexed="8"/>
      <name val="ＭＳ Ｐゴシック"/>
      <family val="3"/>
    </font>
    <font>
      <b/>
      <sz val="9"/>
      <color indexed="60"/>
      <name val="ＭＳ Ｐゴシック"/>
      <family val="3"/>
    </font>
    <font>
      <b/>
      <sz val="11"/>
      <color indexed="60"/>
      <name val="ＭＳ Ｐゴシック"/>
      <family val="3"/>
    </font>
    <font>
      <sz val="11"/>
      <color rgb="FF000000"/>
      <name val="Arial"/>
      <family val="2"/>
    </font>
    <font>
      <sz val="8"/>
      <color rgb="FF000000"/>
      <name val="ＭＳ Ｐゴシック"/>
      <family val="3"/>
    </font>
    <font>
      <sz val="11"/>
      <color rgb="FF000000"/>
      <name val="ＭＳ Ｐゴシック"/>
      <family val="3"/>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rgb="FFFFFFFF"/>
        <bgColor indexed="64"/>
      </patternFill>
    </fill>
    <fill>
      <patternFill patternType="solid">
        <fgColor theme="0" tint="-0.4999699890613556"/>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hair"/>
      <right style="hair"/>
      <top style="hair"/>
      <bottom style="hair"/>
    </border>
    <border>
      <left style="thin"/>
      <right style="dotted"/>
      <top style="thin"/>
      <bottom>
        <color indexed="63"/>
      </bottom>
    </border>
    <border>
      <left style="dotted"/>
      <right style="thin"/>
      <top style="thin"/>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double"/>
      <right>
        <color indexed="63"/>
      </right>
      <top style="double"/>
      <bottom style="double"/>
    </border>
    <border>
      <left style="medium"/>
      <right style="thin"/>
      <top style="double"/>
      <bottom style="double"/>
    </border>
    <border>
      <left style="thin"/>
      <right style="double"/>
      <top style="double"/>
      <bottom style="double"/>
    </border>
    <border>
      <left style="thin"/>
      <right>
        <color indexed="63"/>
      </right>
      <top>
        <color indexed="63"/>
      </top>
      <bottom style="dotted"/>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thin"/>
    </border>
    <border>
      <left style="thin"/>
      <right style="thin"/>
      <top>
        <color indexed="63"/>
      </top>
      <bottom style="dotted"/>
    </border>
    <border>
      <left style="thin"/>
      <right>
        <color indexed="63"/>
      </right>
      <top style="dotted"/>
      <bottom style="dotted"/>
    </border>
    <border>
      <left style="thin"/>
      <right>
        <color indexed="63"/>
      </right>
      <top>
        <color indexed="63"/>
      </top>
      <bottom style="thin"/>
    </border>
    <border>
      <left style="thin"/>
      <right style="thin"/>
      <top style="dotted"/>
      <bottom>
        <color indexed="63"/>
      </bottom>
    </border>
    <border>
      <left style="thin"/>
      <right style="double"/>
      <top style="dotted"/>
      <bottom style="thin"/>
    </border>
    <border>
      <left style="thin"/>
      <right style="double"/>
      <top style="thin"/>
      <bottom style="dotted"/>
    </border>
    <border>
      <left style="thin">
        <color rgb="FFFFFFFF"/>
      </left>
      <right style="thin">
        <color rgb="FFFFFFFF"/>
      </right>
      <top>
        <color indexed="63"/>
      </top>
      <bottom style="thin">
        <color rgb="FFFFFFFF"/>
      </bottom>
    </border>
    <border>
      <left style="thin">
        <color rgb="FFFFFFFF"/>
      </left>
      <right style="thin">
        <color rgb="FFFFFFFF"/>
      </right>
      <top style="thin">
        <color theme="1"/>
      </top>
      <bottom style="thin">
        <color theme="0"/>
      </bottom>
    </border>
    <border>
      <left style="thin">
        <color rgb="FFFFFFFF"/>
      </left>
      <right>
        <color indexed="63"/>
      </right>
      <top style="thin">
        <color rgb="FFFFFFFF"/>
      </top>
      <bottom style="thin"/>
    </border>
    <border>
      <left>
        <color indexed="63"/>
      </left>
      <right>
        <color indexed="63"/>
      </right>
      <top style="thin">
        <color rgb="FFFFFFFF"/>
      </top>
      <bottom style="thin"/>
    </border>
    <border>
      <left style="thin">
        <color rgb="FFFFFFFF"/>
      </left>
      <right>
        <color indexed="63"/>
      </right>
      <top>
        <color indexed="63"/>
      </top>
      <bottom>
        <color indexed="63"/>
      </bottom>
    </border>
    <border>
      <left style="double"/>
      <right style="double"/>
      <top style="double"/>
      <bottom style="double"/>
    </border>
    <border>
      <left style="hair"/>
      <right style="hair"/>
      <top style="thin"/>
      <bottom>
        <color indexed="63"/>
      </bottom>
    </border>
    <border>
      <left style="hair"/>
      <right style="hair"/>
      <top style="dotted"/>
      <bottom style="thin"/>
    </border>
    <border>
      <left style="hair"/>
      <right>
        <color indexed="63"/>
      </right>
      <top style="thin"/>
      <bottom>
        <color indexed="63"/>
      </bottom>
    </border>
    <border>
      <left style="hair"/>
      <right>
        <color indexed="63"/>
      </right>
      <top style="dotted"/>
      <bottom style="thin"/>
    </border>
    <border>
      <left>
        <color indexed="63"/>
      </left>
      <right style="hair"/>
      <top style="hair"/>
      <bottom>
        <color indexed="63"/>
      </bottom>
    </border>
    <border>
      <left style="thin"/>
      <right style="double"/>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double"/>
    </border>
    <border>
      <left style="double"/>
      <right style="double"/>
      <top style="dashed"/>
      <bottom style="double"/>
    </border>
    <border>
      <left style="thin"/>
      <right style="thin"/>
      <top style="dashed"/>
      <bottom style="thin"/>
    </border>
    <border>
      <left style="thin"/>
      <right>
        <color indexed="63"/>
      </right>
      <top style="dashed"/>
      <bottom style="thin"/>
    </border>
    <border>
      <left style="double"/>
      <right style="double"/>
      <top style="double"/>
      <bottom style="dashed"/>
    </border>
    <border>
      <left style="double"/>
      <right style="double"/>
      <top style="dashed"/>
      <bottom style="dashed"/>
    </border>
    <border>
      <left style="double"/>
      <right style="thin"/>
      <top style="double"/>
      <bottom style="dashed"/>
    </border>
    <border>
      <left style="thin"/>
      <right style="double"/>
      <top style="double"/>
      <bottom style="dashed"/>
    </border>
    <border>
      <left style="double"/>
      <right style="thin"/>
      <top style="dashed"/>
      <bottom style="dashed"/>
    </border>
    <border>
      <left style="thin"/>
      <right style="double"/>
      <top style="dashed"/>
      <bottom style="dashed"/>
    </border>
    <border>
      <left style="double"/>
      <right style="thin"/>
      <top style="dashed"/>
      <bottom style="double"/>
    </border>
    <border>
      <left style="thin"/>
      <right style="double"/>
      <top style="dashed"/>
      <bottom style="double"/>
    </border>
    <border>
      <left>
        <color indexed="63"/>
      </left>
      <right style="hair"/>
      <top style="thin"/>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hair"/>
    </border>
    <border>
      <left style="thin"/>
      <right style="thin"/>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dotted"/>
      <bottom style="thin"/>
    </border>
    <border>
      <left style="thin"/>
      <right style="double"/>
      <top style="thin"/>
      <bottom>
        <color indexed="63"/>
      </bottom>
    </border>
    <border>
      <left style="thin"/>
      <right style="double"/>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0" borderId="0" applyNumberFormat="0" applyFill="0" applyBorder="0" applyAlignment="0" applyProtection="0"/>
    <xf numFmtId="0" fontId="28" fillId="15" borderId="1" applyNumberFormat="0" applyAlignment="0" applyProtection="0"/>
    <xf numFmtId="0" fontId="29" fillId="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0" fillId="4" borderId="2" applyNumberFormat="0" applyFont="0" applyAlignment="0" applyProtection="0"/>
    <xf numFmtId="0" fontId="12" fillId="0" borderId="3" applyNumberFormat="0" applyFill="0" applyAlignment="0" applyProtection="0"/>
    <xf numFmtId="0" fontId="32" fillId="16" borderId="0" applyNumberFormat="0" applyBorder="0" applyAlignment="0" applyProtection="0"/>
    <xf numFmtId="0" fontId="33"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1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30" fillId="0" borderId="0">
      <alignment/>
      <protection/>
    </xf>
    <xf numFmtId="0" fontId="41" fillId="0" borderId="0" applyNumberFormat="0" applyFill="0" applyBorder="0" applyAlignment="0" applyProtection="0"/>
    <xf numFmtId="0" fontId="42" fillId="6" borderId="0" applyNumberFormat="0" applyBorder="0" applyAlignment="0" applyProtection="0"/>
  </cellStyleXfs>
  <cellXfs count="402">
    <xf numFmtId="0" fontId="0" fillId="0" borderId="0" xfId="0" applyAlignment="1">
      <alignment vertical="center"/>
    </xf>
    <xf numFmtId="0" fontId="3" fillId="0" borderId="0" xfId="0" applyFont="1" applyAlignment="1">
      <alignment vertical="center"/>
    </xf>
    <xf numFmtId="0" fontId="4"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6" fillId="18" borderId="0" xfId="0" applyFont="1" applyFill="1" applyAlignment="1">
      <alignment vertical="center"/>
    </xf>
    <xf numFmtId="0" fontId="0" fillId="18"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7" borderId="13" xfId="0" applyFill="1" applyBorder="1" applyAlignment="1">
      <alignment vertical="center"/>
    </xf>
    <xf numFmtId="0" fontId="8" fillId="0" borderId="0" xfId="0" applyFont="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7" borderId="14" xfId="0" applyFill="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17" borderId="16" xfId="0" applyFill="1" applyBorder="1" applyAlignment="1">
      <alignment horizontal="center" vertical="center"/>
    </xf>
    <xf numFmtId="0" fontId="0" fillId="17" borderId="16" xfId="0" applyFill="1" applyBorder="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17" borderId="16" xfId="0" applyFill="1" applyBorder="1" applyAlignment="1">
      <alignment horizontal="centerContinuous" vertical="center"/>
    </xf>
    <xf numFmtId="0" fontId="0" fillId="17" borderId="13" xfId="0" applyFill="1" applyBorder="1" applyAlignment="1">
      <alignment horizontal="centerContinuous" vertical="center"/>
    </xf>
    <xf numFmtId="0" fontId="0" fillId="17" borderId="13" xfId="0"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0" fontId="7" fillId="18" borderId="0" xfId="0" applyFont="1" applyFill="1" applyAlignment="1">
      <alignment vertical="center"/>
    </xf>
    <xf numFmtId="180" fontId="0" fillId="0" borderId="14" xfId="42" applyNumberFormat="1" applyFont="1" applyBorder="1" applyAlignment="1">
      <alignment vertical="center"/>
    </xf>
    <xf numFmtId="180" fontId="0" fillId="0" borderId="15" xfId="42" applyNumberFormat="1" applyFont="1" applyBorder="1" applyAlignment="1">
      <alignment vertical="center"/>
    </xf>
    <xf numFmtId="0" fontId="5"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17" borderId="16" xfId="0" applyFill="1" applyBorder="1" applyAlignment="1">
      <alignment horizontal="left" vertical="center"/>
    </xf>
    <xf numFmtId="0" fontId="0" fillId="0" borderId="0" xfId="0" applyBorder="1" applyAlignment="1">
      <alignment horizontal="left" vertical="center"/>
    </xf>
    <xf numFmtId="0" fontId="0" fillId="7" borderId="13" xfId="0" applyFill="1" applyBorder="1" applyAlignment="1">
      <alignment horizontal="center" vertical="center"/>
    </xf>
    <xf numFmtId="0" fontId="0" fillId="0" borderId="13" xfId="0" applyFill="1" applyBorder="1" applyAlignment="1">
      <alignment horizontal="left" vertical="center" wrapText="1"/>
    </xf>
    <xf numFmtId="38" fontId="0" fillId="7" borderId="13" xfId="49" applyFont="1" applyFill="1" applyBorder="1" applyAlignment="1">
      <alignmen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0" fillId="17" borderId="13" xfId="0" applyFill="1" applyBorder="1" applyAlignment="1">
      <alignment vertical="center" wrapText="1"/>
    </xf>
    <xf numFmtId="0" fontId="11" fillId="17" borderId="16" xfId="0" applyFont="1" applyFill="1" applyBorder="1" applyAlignment="1">
      <alignment vertical="center" wrapText="1"/>
    </xf>
    <xf numFmtId="0" fontId="13"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vertical="center" wrapText="1"/>
    </xf>
    <xf numFmtId="0" fontId="16" fillId="17" borderId="19" xfId="0" applyFont="1" applyFill="1" applyBorder="1" applyAlignment="1">
      <alignment horizontal="center" vertical="center" wrapText="1"/>
    </xf>
    <xf numFmtId="0" fontId="16" fillId="17" borderId="20" xfId="0" applyFont="1" applyFill="1" applyBorder="1" applyAlignment="1">
      <alignment horizontal="center" vertical="center" wrapText="1"/>
    </xf>
    <xf numFmtId="0" fontId="16" fillId="17" borderId="0" xfId="0" applyFont="1" applyFill="1" applyAlignment="1">
      <alignment horizontal="center" vertical="center" wrapText="1"/>
    </xf>
    <xf numFmtId="182" fontId="0" fillId="0" borderId="13" xfId="49" applyNumberFormat="1" applyFont="1" applyBorder="1" applyAlignment="1">
      <alignment vertical="center"/>
    </xf>
    <xf numFmtId="0" fontId="19" fillId="17" borderId="0" xfId="0" applyFont="1" applyFill="1" applyAlignment="1">
      <alignment vertical="center" wrapText="1"/>
    </xf>
    <xf numFmtId="0" fontId="19" fillId="17" borderId="0" xfId="0" applyFont="1" applyFill="1" applyAlignment="1">
      <alignment horizontal="center" vertical="center" wrapText="1"/>
    </xf>
    <xf numFmtId="0" fontId="19" fillId="17" borderId="21" xfId="0" applyFont="1" applyFill="1" applyBorder="1" applyAlignment="1">
      <alignment vertical="center" wrapText="1"/>
    </xf>
    <xf numFmtId="0" fontId="19" fillId="17" borderId="22" xfId="0" applyFont="1" applyFill="1" applyBorder="1" applyAlignment="1">
      <alignment vertical="center" wrapText="1"/>
    </xf>
    <xf numFmtId="0" fontId="19" fillId="17" borderId="22" xfId="0" applyFont="1" applyFill="1" applyBorder="1" applyAlignment="1">
      <alignment horizontal="center" vertical="center" wrapText="1"/>
    </xf>
    <xf numFmtId="0" fontId="19" fillId="17" borderId="23" xfId="0" applyFont="1" applyFill="1" applyBorder="1" applyAlignment="1">
      <alignment vertical="center" wrapText="1"/>
    </xf>
    <xf numFmtId="0" fontId="19" fillId="17" borderId="24" xfId="0" applyFont="1" applyFill="1" applyBorder="1" applyAlignment="1">
      <alignment vertical="center" wrapText="1"/>
    </xf>
    <xf numFmtId="0" fontId="20" fillId="17" borderId="0" xfId="0" applyFont="1" applyFill="1" applyAlignment="1">
      <alignment vertical="center" wrapText="1"/>
    </xf>
    <xf numFmtId="0" fontId="0" fillId="17" borderId="25" xfId="0" applyFont="1" applyFill="1" applyBorder="1" applyAlignment="1">
      <alignment horizontal="center" vertical="center" shrinkToFit="1"/>
    </xf>
    <xf numFmtId="0" fontId="0" fillId="17" borderId="25" xfId="0" applyFont="1" applyFill="1" applyBorder="1" applyAlignment="1">
      <alignment horizontal="center" vertical="center" wrapText="1"/>
    </xf>
    <xf numFmtId="0" fontId="21" fillId="17" borderId="26" xfId="0" applyFont="1" applyFill="1" applyBorder="1" applyAlignment="1">
      <alignment horizontal="center" vertical="center" wrapText="1"/>
    </xf>
    <xf numFmtId="0" fontId="21" fillId="17" borderId="0" xfId="0" applyFont="1" applyFill="1" applyAlignment="1">
      <alignment horizontal="center" vertical="center" wrapText="1"/>
    </xf>
    <xf numFmtId="0" fontId="0" fillId="17" borderId="27" xfId="0" applyFont="1" applyFill="1" applyBorder="1" applyAlignment="1">
      <alignment horizontal="center" vertical="center" shrinkToFit="1"/>
    </xf>
    <xf numFmtId="0" fontId="0" fillId="17" borderId="28" xfId="0" applyFont="1" applyFill="1" applyBorder="1" applyAlignment="1">
      <alignment horizontal="center" vertical="center" wrapText="1"/>
    </xf>
    <xf numFmtId="0" fontId="0" fillId="17" borderId="26" xfId="0" applyFont="1" applyFill="1" applyBorder="1" applyAlignment="1">
      <alignment horizontal="center" vertical="center" shrinkToFit="1"/>
    </xf>
    <xf numFmtId="180" fontId="19" fillId="17" borderId="19" xfId="42" applyNumberFormat="1" applyFont="1" applyFill="1" applyBorder="1" applyAlignment="1">
      <alignment horizontal="center" vertical="center" wrapText="1"/>
    </xf>
    <xf numFmtId="180" fontId="19" fillId="17" borderId="20" xfId="42" applyNumberFormat="1" applyFont="1" applyFill="1" applyBorder="1" applyAlignment="1">
      <alignment horizontal="center" vertical="center" wrapText="1"/>
    </xf>
    <xf numFmtId="0" fontId="20" fillId="17" borderId="0" xfId="0" applyFont="1" applyFill="1" applyAlignment="1">
      <alignment horizontal="center" vertical="center" wrapText="1"/>
    </xf>
    <xf numFmtId="180" fontId="20" fillId="17" borderId="0" xfId="42" applyNumberFormat="1" applyFont="1" applyFill="1" applyAlignment="1">
      <alignment horizontal="center" vertical="center" wrapText="1"/>
    </xf>
    <xf numFmtId="0" fontId="19" fillId="17" borderId="29" xfId="0" applyFont="1" applyFill="1" applyBorder="1" applyAlignment="1">
      <alignment vertical="center" wrapText="1"/>
    </xf>
    <xf numFmtId="0" fontId="19" fillId="17" borderId="30" xfId="0" applyFont="1" applyFill="1" applyBorder="1" applyAlignment="1">
      <alignment vertical="center" wrapText="1"/>
    </xf>
    <xf numFmtId="0" fontId="20" fillId="17" borderId="30" xfId="0" applyFont="1" applyFill="1" applyBorder="1" applyAlignment="1">
      <alignment vertical="center" wrapText="1"/>
    </xf>
    <xf numFmtId="0" fontId="19" fillId="17" borderId="30" xfId="0" applyFont="1" applyFill="1" applyBorder="1" applyAlignment="1">
      <alignment horizontal="center" vertical="center" wrapText="1"/>
    </xf>
    <xf numFmtId="182" fontId="21" fillId="17" borderId="26" xfId="49" applyNumberFormat="1" applyFont="1" applyFill="1" applyBorder="1" applyAlignment="1">
      <alignment horizontal="center" vertical="center" wrapText="1"/>
    </xf>
    <xf numFmtId="0" fontId="30" fillId="5" borderId="0" xfId="61" applyFill="1" applyAlignment="1">
      <alignment vertical="center"/>
      <protection/>
    </xf>
    <xf numFmtId="0" fontId="30" fillId="0" borderId="0" xfId="61" applyAlignment="1">
      <alignment vertical="center"/>
      <protection/>
    </xf>
    <xf numFmtId="0" fontId="30" fillId="5" borderId="31" xfId="61" applyFill="1" applyBorder="1" applyAlignment="1">
      <alignment horizontal="center" vertical="center" wrapText="1"/>
      <protection/>
    </xf>
    <xf numFmtId="0" fontId="30" fillId="5" borderId="32" xfId="61" applyFill="1" applyBorder="1" applyAlignment="1">
      <alignment horizontal="center" vertical="center" wrapText="1"/>
      <protection/>
    </xf>
    <xf numFmtId="0" fontId="30" fillId="5" borderId="33" xfId="61" applyFill="1" applyBorder="1" applyAlignment="1">
      <alignment vertical="center"/>
      <protection/>
    </xf>
    <xf numFmtId="0" fontId="30" fillId="5" borderId="34" xfId="61" applyFill="1" applyBorder="1" applyAlignment="1">
      <alignment vertical="center"/>
      <protection/>
    </xf>
    <xf numFmtId="0" fontId="30" fillId="0" borderId="35" xfId="61" applyBorder="1" applyAlignment="1">
      <alignment horizontal="center" vertical="center"/>
      <protection/>
    </xf>
    <xf numFmtId="182" fontId="45" fillId="5" borderId="36" xfId="49" applyNumberFormat="1" applyFont="1" applyFill="1" applyBorder="1" applyAlignment="1">
      <alignment horizontal="center" vertical="center"/>
    </xf>
    <xf numFmtId="182" fontId="45" fillId="5" borderId="37" xfId="49" applyNumberFormat="1" applyFont="1" applyFill="1" applyBorder="1" applyAlignment="1">
      <alignment horizontal="center" vertical="center"/>
    </xf>
    <xf numFmtId="0" fontId="30" fillId="0" borderId="0" xfId="61" applyFill="1" applyAlignment="1">
      <alignment vertical="center"/>
      <protection/>
    </xf>
    <xf numFmtId="0" fontId="10" fillId="0" borderId="13" xfId="0" applyFont="1" applyBorder="1" applyAlignment="1">
      <alignment vertical="center" wrapText="1"/>
    </xf>
    <xf numFmtId="0" fontId="0" fillId="17" borderId="0" xfId="0" applyFill="1" applyBorder="1" applyAlignment="1">
      <alignment vertical="center"/>
    </xf>
    <xf numFmtId="0" fontId="16" fillId="0" borderId="13" xfId="0" applyFont="1" applyBorder="1" applyAlignment="1">
      <alignment vertical="center" wrapText="1"/>
    </xf>
    <xf numFmtId="0" fontId="16" fillId="17" borderId="13" xfId="0" applyFont="1" applyFill="1" applyBorder="1" applyAlignment="1">
      <alignment vertical="center"/>
    </xf>
    <xf numFmtId="0" fontId="16" fillId="17" borderId="38" xfId="0" applyFont="1" applyFill="1" applyBorder="1" applyAlignment="1">
      <alignment horizontal="center" vertical="center" wrapText="1"/>
    </xf>
    <xf numFmtId="180" fontId="19" fillId="17" borderId="0" xfId="42" applyNumberFormat="1" applyFont="1" applyFill="1" applyAlignment="1">
      <alignment horizontal="center" vertical="center" wrapText="1"/>
    </xf>
    <xf numFmtId="0" fontId="0" fillId="17" borderId="0" xfId="0" applyFont="1" applyFill="1" applyAlignment="1">
      <alignment vertical="center"/>
    </xf>
    <xf numFmtId="0" fontId="0" fillId="0" borderId="0" xfId="0" applyAlignment="1">
      <alignment vertical="top" wrapText="1"/>
    </xf>
    <xf numFmtId="180" fontId="0" fillId="0" borderId="0" xfId="42" applyNumberFormat="1" applyFont="1" applyBorder="1" applyAlignment="1">
      <alignment vertical="center"/>
    </xf>
    <xf numFmtId="0" fontId="0" fillId="0" borderId="0" xfId="0" applyAlignment="1" applyProtection="1">
      <alignment vertical="center"/>
      <protection/>
    </xf>
    <xf numFmtId="0" fontId="0" fillId="0" borderId="0" xfId="0" applyBorder="1" applyAlignment="1" applyProtection="1">
      <alignment horizontal="left" vertical="center"/>
      <protection/>
    </xf>
    <xf numFmtId="195" fontId="0" fillId="0" borderId="0" xfId="42" applyNumberFormat="1" applyFont="1" applyBorder="1" applyAlignment="1" applyProtection="1">
      <alignment vertical="center"/>
      <protection/>
    </xf>
    <xf numFmtId="0" fontId="6" fillId="18" borderId="0" xfId="0" applyFont="1" applyFill="1" applyAlignment="1" applyProtection="1">
      <alignment vertical="center"/>
      <protection/>
    </xf>
    <xf numFmtId="0" fontId="0" fillId="18" borderId="0" xfId="0" applyFill="1" applyAlignment="1" applyProtection="1">
      <alignment vertical="center"/>
      <protection/>
    </xf>
    <xf numFmtId="0" fontId="13" fillId="0" borderId="0" xfId="0" applyFont="1" applyBorder="1" applyAlignment="1" applyProtection="1">
      <alignment horizontal="center" vertical="center" wrapText="1" shrinkToFit="1"/>
      <protection/>
    </xf>
    <xf numFmtId="0" fontId="16" fillId="0" borderId="0" xfId="0" applyFont="1" applyBorder="1" applyAlignment="1" applyProtection="1">
      <alignment horizontal="left" vertical="center"/>
      <protection/>
    </xf>
    <xf numFmtId="196" fontId="0" fillId="19" borderId="13" xfId="0" applyNumberFormat="1" applyFill="1" applyBorder="1" applyAlignment="1" applyProtection="1">
      <alignment vertical="center"/>
      <protection/>
    </xf>
    <xf numFmtId="0" fontId="3"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16" fillId="0" borderId="0" xfId="0" applyFont="1" applyAlignment="1">
      <alignment vertical="center"/>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10" fillId="0" borderId="13" xfId="0" applyFont="1" applyBorder="1" applyAlignment="1" applyProtection="1">
      <alignment horizontal="center" vertical="center"/>
      <protection/>
    </xf>
    <xf numFmtId="0" fontId="0" fillId="0" borderId="0" xfId="0" applyBorder="1" applyAlignment="1">
      <alignment horizontal="center" vertical="center" shrinkToFit="1"/>
    </xf>
    <xf numFmtId="180" fontId="0" fillId="0" borderId="13" xfId="0" applyNumberFormat="1" applyBorder="1" applyAlignment="1" applyProtection="1">
      <alignment vertical="center"/>
      <protection/>
    </xf>
    <xf numFmtId="0" fontId="16" fillId="17" borderId="0" xfId="0" applyFont="1" applyFill="1" applyBorder="1" applyAlignment="1">
      <alignment vertical="center"/>
    </xf>
    <xf numFmtId="0" fontId="0" fillId="17" borderId="0" xfId="0" applyFill="1" applyBorder="1" applyAlignment="1" applyProtection="1">
      <alignment vertical="center"/>
      <protection/>
    </xf>
    <xf numFmtId="0" fontId="0" fillId="17" borderId="0"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180" fontId="0" fillId="0" borderId="0" xfId="0" applyNumberFormat="1" applyBorder="1" applyAlignment="1" applyProtection="1">
      <alignment vertical="center"/>
      <protection/>
    </xf>
    <xf numFmtId="182" fontId="0" fillId="0" borderId="0" xfId="49" applyNumberFormat="1" applyFont="1" applyBorder="1" applyAlignment="1">
      <alignment vertical="center"/>
    </xf>
    <xf numFmtId="0" fontId="0" fillId="17" borderId="13" xfId="0" applyFill="1" applyBorder="1" applyAlignment="1">
      <alignment horizontal="center" vertical="center"/>
    </xf>
    <xf numFmtId="0" fontId="0" fillId="17" borderId="16" xfId="0" applyFont="1" applyFill="1" applyBorder="1" applyAlignment="1">
      <alignment vertical="center"/>
    </xf>
    <xf numFmtId="0" fontId="0" fillId="17" borderId="18" xfId="0" applyFont="1" applyFill="1" applyBorder="1" applyAlignment="1">
      <alignment vertical="center"/>
    </xf>
    <xf numFmtId="0" fontId="0" fillId="17" borderId="15" xfId="0" applyFont="1" applyFill="1" applyBorder="1" applyAlignment="1">
      <alignment vertical="center"/>
    </xf>
    <xf numFmtId="0" fontId="0" fillId="17" borderId="16" xfId="0" applyFill="1" applyBorder="1" applyAlignment="1">
      <alignment vertical="center" wrapText="1"/>
    </xf>
    <xf numFmtId="0" fontId="12" fillId="0" borderId="39" xfId="0" applyFont="1" applyBorder="1" applyAlignment="1">
      <alignment vertical="center" shrinkToFit="1"/>
    </xf>
    <xf numFmtId="0" fontId="16" fillId="17" borderId="0" xfId="0" applyFont="1" applyFill="1" applyBorder="1" applyAlignment="1">
      <alignment horizontal="center" vertical="center" wrapText="1"/>
    </xf>
    <xf numFmtId="180" fontId="19" fillId="17" borderId="0" xfId="42" applyNumberFormat="1" applyFont="1" applyFill="1" applyBorder="1" applyAlignment="1">
      <alignment horizontal="center" vertical="center" wrapText="1"/>
    </xf>
    <xf numFmtId="0" fontId="19" fillId="17" borderId="0" xfId="0" applyFont="1" applyFill="1" applyBorder="1" applyAlignment="1">
      <alignment horizontal="center" vertical="center" wrapText="1"/>
    </xf>
    <xf numFmtId="182" fontId="21" fillId="17" borderId="0" xfId="49" applyNumberFormat="1" applyFont="1" applyFill="1" applyBorder="1" applyAlignment="1">
      <alignment horizontal="center" vertical="center" wrapText="1"/>
    </xf>
    <xf numFmtId="180" fontId="19" fillId="17" borderId="0" xfId="42" applyNumberFormat="1" applyFont="1" applyFill="1" applyBorder="1" applyAlignment="1">
      <alignment vertical="center" wrapText="1"/>
    </xf>
    <xf numFmtId="0" fontId="0" fillId="17" borderId="0" xfId="0" applyFont="1" applyFill="1" applyBorder="1" applyAlignment="1">
      <alignment horizontal="center" vertical="center" wrapText="1"/>
    </xf>
    <xf numFmtId="180" fontId="19" fillId="17" borderId="40" xfId="42" applyNumberFormat="1" applyFont="1" applyFill="1" applyBorder="1" applyAlignment="1">
      <alignment horizontal="center" vertical="center" wrapText="1"/>
    </xf>
    <xf numFmtId="180" fontId="19" fillId="17" borderId="41" xfId="42" applyNumberFormat="1" applyFont="1" applyFill="1" applyBorder="1" applyAlignment="1">
      <alignment horizontal="center" vertical="center" wrapText="1"/>
    </xf>
    <xf numFmtId="180" fontId="19" fillId="17" borderId="42" xfId="42" applyNumberFormat="1" applyFont="1" applyFill="1" applyBorder="1" applyAlignment="1">
      <alignment horizontal="center" vertical="center" wrapText="1"/>
    </xf>
    <xf numFmtId="180" fontId="19" fillId="17" borderId="43" xfId="42" applyNumberFormat="1" applyFont="1" applyFill="1" applyBorder="1" applyAlignment="1">
      <alignment horizontal="center" vertical="center" wrapText="1"/>
    </xf>
    <xf numFmtId="180" fontId="19" fillId="17" borderId="44" xfId="42" applyNumberFormat="1" applyFont="1" applyFill="1" applyBorder="1" applyAlignment="1">
      <alignment horizontal="center" vertical="center" wrapText="1"/>
    </xf>
    <xf numFmtId="0" fontId="16" fillId="17" borderId="42" xfId="0" applyFont="1" applyFill="1" applyBorder="1" applyAlignment="1">
      <alignment horizontal="center" vertical="center" wrapText="1"/>
    </xf>
    <xf numFmtId="0" fontId="0" fillId="17" borderId="42" xfId="0" applyFill="1" applyBorder="1" applyAlignment="1">
      <alignment horizontal="center" vertical="center" wrapText="1"/>
    </xf>
    <xf numFmtId="180" fontId="19" fillId="17" borderId="38" xfId="42" applyNumberFormat="1" applyFont="1" applyFill="1" applyBorder="1" applyAlignment="1">
      <alignment horizontal="center" vertical="center" wrapText="1"/>
    </xf>
    <xf numFmtId="180" fontId="19" fillId="17" borderId="45" xfId="42" applyNumberFormat="1" applyFont="1" applyFill="1" applyBorder="1" applyAlignment="1">
      <alignment horizontal="center" vertical="center" wrapText="1"/>
    </xf>
    <xf numFmtId="180" fontId="19" fillId="17" borderId="46" xfId="42" applyNumberFormat="1" applyFont="1" applyFill="1" applyBorder="1" applyAlignment="1">
      <alignment horizontal="center" vertical="center" wrapText="1"/>
    </xf>
    <xf numFmtId="0" fontId="0" fillId="17" borderId="47" xfId="0" applyFill="1" applyBorder="1" applyAlignment="1">
      <alignment horizontal="center" vertical="center" wrapText="1"/>
    </xf>
    <xf numFmtId="180" fontId="19" fillId="17" borderId="48" xfId="42" applyNumberFormat="1" applyFont="1" applyFill="1" applyBorder="1" applyAlignment="1">
      <alignment horizontal="center" vertical="center" wrapText="1"/>
    </xf>
    <xf numFmtId="180" fontId="19" fillId="17" borderId="49" xfId="42" applyNumberFormat="1" applyFont="1" applyFill="1"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19" fillId="17" borderId="0" xfId="0" applyFont="1" applyFill="1" applyBorder="1" applyAlignment="1">
      <alignment vertical="center" wrapText="1"/>
    </xf>
    <xf numFmtId="0" fontId="60" fillId="20" borderId="0" xfId="0" applyFont="1" applyFill="1" applyBorder="1" applyAlignment="1">
      <alignment horizontal="center" vertical="center" wrapText="1"/>
    </xf>
    <xf numFmtId="180" fontId="60" fillId="20" borderId="0" xfId="42" applyNumberFormat="1" applyFont="1" applyFill="1" applyBorder="1" applyAlignment="1">
      <alignment horizontal="center" vertical="center" wrapText="1"/>
    </xf>
    <xf numFmtId="0" fontId="61" fillId="20" borderId="52" xfId="0" applyFont="1" applyFill="1" applyBorder="1" applyAlignment="1">
      <alignment horizontal="center" vertical="center" wrapText="1"/>
    </xf>
    <xf numFmtId="0" fontId="62" fillId="20" borderId="53" xfId="0" applyFont="1" applyFill="1" applyBorder="1" applyAlignment="1">
      <alignment horizontal="center" vertical="center" wrapText="1"/>
    </xf>
    <xf numFmtId="0" fontId="62" fillId="20" borderId="54" xfId="0" applyFont="1" applyFill="1" applyBorder="1" applyAlignment="1">
      <alignment horizontal="center" vertical="center" wrapText="1"/>
    </xf>
    <xf numFmtId="0" fontId="61" fillId="20" borderId="53" xfId="0" applyFont="1" applyFill="1" applyBorder="1" applyAlignment="1">
      <alignment horizontal="center" vertical="center" wrapText="1"/>
    </xf>
    <xf numFmtId="180" fontId="19" fillId="17" borderId="55" xfId="42" applyNumberFormat="1" applyFont="1" applyFill="1" applyBorder="1" applyAlignment="1">
      <alignment horizontal="center" vertical="center" wrapText="1"/>
    </xf>
    <xf numFmtId="182" fontId="19" fillId="17" borderId="40" xfId="49" applyNumberFormat="1" applyFont="1" applyFill="1" applyBorder="1" applyAlignment="1">
      <alignment horizontal="center" vertical="center" wrapText="1"/>
    </xf>
    <xf numFmtId="182" fontId="19" fillId="17" borderId="41" xfId="49" applyNumberFormat="1" applyFont="1" applyFill="1" applyBorder="1" applyAlignment="1">
      <alignment horizontal="center" vertical="center" wrapText="1"/>
    </xf>
    <xf numFmtId="182" fontId="19" fillId="17" borderId="42" xfId="49" applyNumberFormat="1" applyFont="1" applyFill="1" applyBorder="1" applyAlignment="1">
      <alignment horizontal="center" vertical="center" wrapText="1"/>
    </xf>
    <xf numFmtId="0" fontId="60" fillId="20" borderId="0" xfId="0" applyFont="1" applyFill="1" applyAlignment="1">
      <alignment horizontal="center" vertical="center" wrapText="1"/>
    </xf>
    <xf numFmtId="0" fontId="60" fillId="20" borderId="0" xfId="0" applyFont="1" applyFill="1" applyAlignment="1">
      <alignment vertical="center" wrapText="1"/>
    </xf>
    <xf numFmtId="0" fontId="62" fillId="20" borderId="0" xfId="0" applyFont="1" applyFill="1" applyBorder="1" applyAlignment="1">
      <alignment vertical="center" wrapText="1"/>
    </xf>
    <xf numFmtId="180" fontId="60" fillId="20" borderId="0" xfId="42" applyNumberFormat="1" applyFont="1" applyFill="1" applyBorder="1" applyAlignment="1">
      <alignment vertical="center" wrapText="1"/>
    </xf>
    <xf numFmtId="0" fontId="19" fillId="17" borderId="0" xfId="0" applyFont="1" applyFill="1" applyAlignment="1">
      <alignment vertical="center"/>
    </xf>
    <xf numFmtId="0" fontId="48" fillId="17" borderId="0" xfId="0" applyFont="1" applyFill="1" applyAlignment="1">
      <alignment vertical="center"/>
    </xf>
    <xf numFmtId="0" fontId="48" fillId="17" borderId="0" xfId="0" applyFont="1" applyFill="1" applyAlignment="1">
      <alignment vertical="center" wrapText="1"/>
    </xf>
    <xf numFmtId="0" fontId="0" fillId="17" borderId="56" xfId="0" applyFont="1" applyFill="1" applyBorder="1" applyAlignment="1">
      <alignment vertical="center" wrapText="1"/>
    </xf>
    <xf numFmtId="0" fontId="0" fillId="17" borderId="57" xfId="0" applyFill="1" applyBorder="1" applyAlignment="1">
      <alignment vertical="center" wrapText="1"/>
    </xf>
    <xf numFmtId="180" fontId="19" fillId="17" borderId="58" xfId="42" applyNumberFormat="1" applyFont="1" applyFill="1" applyBorder="1" applyAlignment="1">
      <alignment vertical="center" wrapText="1"/>
    </xf>
    <xf numFmtId="180" fontId="19" fillId="17" borderId="59" xfId="42" applyNumberFormat="1" applyFont="1" applyFill="1" applyBorder="1" applyAlignment="1">
      <alignment vertical="center" wrapText="1"/>
    </xf>
    <xf numFmtId="0" fontId="0" fillId="17" borderId="60" xfId="0" applyFont="1" applyFill="1" applyBorder="1" applyAlignment="1">
      <alignment horizontal="center" vertical="center" wrapText="1"/>
    </xf>
    <xf numFmtId="0" fontId="0" fillId="17" borderId="17" xfId="0" applyFont="1" applyFill="1" applyBorder="1" applyAlignment="1">
      <alignment horizontal="center" vertical="center" shrinkToFit="1"/>
    </xf>
    <xf numFmtId="180" fontId="19" fillId="17" borderId="61" xfId="42" applyNumberFormat="1" applyFont="1" applyFill="1" applyBorder="1" applyAlignment="1">
      <alignment horizontal="center" vertical="center" wrapText="1"/>
    </xf>
    <xf numFmtId="0" fontId="3" fillId="0" borderId="0" xfId="0" applyFont="1" applyFill="1" applyAlignment="1">
      <alignment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3" xfId="0" applyFill="1" applyBorder="1" applyAlignment="1">
      <alignment vertical="center"/>
    </xf>
    <xf numFmtId="0" fontId="14" fillId="0" borderId="0" xfId="0" applyFont="1" applyFill="1" applyAlignment="1">
      <alignment horizontal="center" vertical="center"/>
    </xf>
    <xf numFmtId="180" fontId="0" fillId="0" borderId="13" xfId="42" applyNumberFormat="1" applyFont="1" applyFill="1" applyBorder="1" applyAlignment="1">
      <alignment vertical="center"/>
    </xf>
    <xf numFmtId="0" fontId="13" fillId="0" borderId="0" xfId="0" applyFont="1" applyFill="1" applyAlignment="1">
      <alignment horizontal="center" vertical="center" shrinkToFit="1"/>
    </xf>
    <xf numFmtId="0" fontId="0" fillId="19" borderId="13" xfId="0" applyFill="1" applyBorder="1" applyAlignment="1">
      <alignment vertical="center"/>
    </xf>
    <xf numFmtId="0" fontId="0" fillId="17" borderId="0" xfId="0" applyFill="1" applyBorder="1" applyAlignment="1" applyProtection="1">
      <alignment horizontal="left" vertical="center" wrapText="1"/>
      <protection/>
    </xf>
    <xf numFmtId="0" fontId="0" fillId="17" borderId="0" xfId="0" applyFill="1" applyBorder="1" applyAlignment="1" applyProtection="1">
      <alignment horizontal="left" vertical="center"/>
      <protection/>
    </xf>
    <xf numFmtId="197" fontId="0" fillId="0" borderId="0" xfId="0" applyNumberFormat="1" applyFont="1" applyFill="1" applyBorder="1" applyAlignment="1" applyProtection="1">
      <alignment vertical="center" shrinkToFit="1"/>
      <protection/>
    </xf>
    <xf numFmtId="0" fontId="0" fillId="0" borderId="14" xfId="0" applyBorder="1" applyAlignment="1" applyProtection="1">
      <alignment vertical="center"/>
      <protection/>
    </xf>
    <xf numFmtId="0" fontId="0" fillId="17" borderId="13" xfId="0" applyFill="1" applyBorder="1" applyAlignment="1">
      <alignment horizontal="left" vertical="center"/>
    </xf>
    <xf numFmtId="0" fontId="13" fillId="0" borderId="34" xfId="0" applyFont="1" applyBorder="1" applyAlignment="1" applyProtection="1">
      <alignment vertical="center" wrapText="1" shrinkToFit="1"/>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195" fontId="0" fillId="0" borderId="0" xfId="42" applyNumberFormat="1" applyFont="1" applyFill="1" applyBorder="1" applyAlignment="1" applyProtection="1">
      <alignment horizontal="center" vertical="center"/>
      <protection/>
    </xf>
    <xf numFmtId="197" fontId="0" fillId="0" borderId="0" xfId="0" applyNumberFormat="1" applyFont="1" applyFill="1" applyBorder="1" applyAlignment="1" applyProtection="1">
      <alignment vertical="center"/>
      <protection/>
    </xf>
    <xf numFmtId="197" fontId="0" fillId="0" borderId="0" xfId="0" applyNumberFormat="1" applyFont="1" applyFill="1" applyBorder="1" applyAlignment="1" applyProtection="1">
      <alignment vertical="center"/>
      <protection/>
    </xf>
    <xf numFmtId="197" fontId="0" fillId="0" borderId="0" xfId="42" applyNumberFormat="1" applyFont="1" applyFill="1" applyBorder="1" applyAlignment="1" applyProtection="1">
      <alignment vertical="center"/>
      <protection/>
    </xf>
    <xf numFmtId="180" fontId="0" fillId="0" borderId="13" xfId="42" applyNumberFormat="1" applyFont="1" applyFill="1" applyBorder="1" applyAlignment="1" applyProtection="1">
      <alignment vertical="center" shrinkToFit="1"/>
      <protection/>
    </xf>
    <xf numFmtId="0" fontId="0" fillId="0" borderId="16" xfId="0" applyFill="1" applyBorder="1" applyAlignment="1" applyProtection="1">
      <alignment vertical="center" wrapText="1"/>
      <protection/>
    </xf>
    <xf numFmtId="0" fontId="0" fillId="0" borderId="62" xfId="0" applyFill="1" applyBorder="1" applyAlignment="1" applyProtection="1">
      <alignment vertical="center" wrapText="1"/>
      <protection/>
    </xf>
    <xf numFmtId="180" fontId="0" fillId="0" borderId="17" xfId="42" applyNumberFormat="1" applyFont="1" applyFill="1" applyBorder="1" applyAlignment="1" applyProtection="1">
      <alignment horizontal="center" vertical="center"/>
      <protection/>
    </xf>
    <xf numFmtId="180" fontId="0" fillId="0" borderId="16" xfId="42" applyNumberFormat="1" applyFont="1" applyFill="1" applyBorder="1" applyAlignment="1" applyProtection="1">
      <alignment vertical="center"/>
      <protection/>
    </xf>
    <xf numFmtId="0" fontId="0" fillId="0" borderId="0" xfId="0" applyBorder="1" applyAlignment="1" applyProtection="1">
      <alignment vertical="center"/>
      <protection/>
    </xf>
    <xf numFmtId="0" fontId="10" fillId="0" borderId="0" xfId="0" applyFont="1" applyBorder="1" applyAlignment="1" applyProtection="1">
      <alignment horizontal="center" vertical="center"/>
      <protection/>
    </xf>
    <xf numFmtId="0" fontId="0" fillId="0" borderId="17" xfId="0" applyFill="1" applyBorder="1" applyAlignment="1" applyProtection="1">
      <alignment vertical="center" wrapText="1"/>
      <protection/>
    </xf>
    <xf numFmtId="0" fontId="0" fillId="0" borderId="63" xfId="0" applyFill="1" applyBorder="1" applyAlignment="1">
      <alignment vertical="center" wrapText="1"/>
    </xf>
    <xf numFmtId="0" fontId="0" fillId="0" borderId="16" xfId="0" applyBorder="1" applyAlignment="1">
      <alignment horizontal="center" vertical="center"/>
    </xf>
    <xf numFmtId="0" fontId="0" fillId="0" borderId="0" xfId="0" applyBorder="1" applyAlignment="1">
      <alignment horizontal="center" vertical="center"/>
    </xf>
    <xf numFmtId="181" fontId="0" fillId="0" borderId="0" xfId="0" applyNumberFormat="1" applyBorder="1" applyAlignment="1">
      <alignment vertical="center"/>
    </xf>
    <xf numFmtId="0" fontId="10" fillId="17" borderId="16" xfId="0" applyFont="1" applyFill="1" applyBorder="1" applyAlignment="1">
      <alignment horizontal="left" vertical="center"/>
    </xf>
    <xf numFmtId="0" fontId="10" fillId="17" borderId="16" xfId="0" applyFont="1" applyFill="1" applyBorder="1" applyAlignment="1">
      <alignment vertical="center" wrapText="1"/>
    </xf>
    <xf numFmtId="0" fontId="16" fillId="17" borderId="16" xfId="0" applyFont="1" applyFill="1" applyBorder="1" applyAlignment="1">
      <alignment vertical="center" wrapText="1"/>
    </xf>
    <xf numFmtId="0" fontId="10" fillId="17" borderId="0" xfId="0" applyFont="1" applyFill="1" applyBorder="1" applyAlignment="1">
      <alignment vertical="center" wrapText="1"/>
    </xf>
    <xf numFmtId="200" fontId="0" fillId="0" borderId="0" xfId="42" applyNumberFormat="1" applyFont="1" applyFill="1" applyBorder="1" applyAlignment="1">
      <alignment vertical="center"/>
    </xf>
    <xf numFmtId="0" fontId="0" fillId="0" borderId="0" xfId="0" applyFill="1" applyBorder="1" applyAlignment="1">
      <alignment horizontal="centerContinuous" vertical="center"/>
    </xf>
    <xf numFmtId="0" fontId="10" fillId="17" borderId="16" xfId="0" applyFont="1" applyFill="1" applyBorder="1" applyAlignment="1">
      <alignment vertical="center"/>
    </xf>
    <xf numFmtId="0" fontId="16" fillId="17" borderId="16" xfId="0" applyFont="1" applyFill="1" applyBorder="1" applyAlignment="1">
      <alignment vertical="center"/>
    </xf>
    <xf numFmtId="0" fontId="16" fillId="17" borderId="0" xfId="0" applyFont="1" applyFill="1" applyBorder="1" applyAlignment="1">
      <alignment vertical="center" wrapText="1"/>
    </xf>
    <xf numFmtId="180" fontId="0" fillId="0" borderId="16" xfId="42" applyNumberFormat="1" applyFont="1" applyBorder="1" applyAlignment="1">
      <alignment vertical="center"/>
    </xf>
    <xf numFmtId="0" fontId="10" fillId="17" borderId="0" xfId="0" applyFont="1" applyFill="1" applyBorder="1" applyAlignment="1">
      <alignment horizontal="left" vertical="top" wrapText="1"/>
    </xf>
    <xf numFmtId="180" fontId="0" fillId="0" borderId="0" xfId="42" applyNumberFormat="1" applyFont="1" applyBorder="1" applyAlignment="1">
      <alignment vertical="center"/>
    </xf>
    <xf numFmtId="38" fontId="0" fillId="0" borderId="0" xfId="42" applyNumberFormat="1" applyFont="1" applyBorder="1" applyAlignment="1">
      <alignment vertical="center"/>
    </xf>
    <xf numFmtId="0" fontId="10" fillId="17" borderId="13" xfId="0" applyFont="1" applyFill="1" applyBorder="1" applyAlignment="1">
      <alignment horizontal="centerContinuous" vertical="center"/>
    </xf>
    <xf numFmtId="0" fontId="0" fillId="17" borderId="0" xfId="0" applyFill="1" applyBorder="1" applyAlignment="1">
      <alignment horizontal="center" vertical="center"/>
    </xf>
    <xf numFmtId="180" fontId="0" fillId="0" borderId="0" xfId="0" applyNumberFormat="1" applyBorder="1" applyAlignment="1">
      <alignment vertical="center"/>
    </xf>
    <xf numFmtId="9" fontId="0" fillId="0" borderId="15" xfId="42" applyFont="1" applyBorder="1" applyAlignment="1">
      <alignment vertical="center"/>
    </xf>
    <xf numFmtId="0" fontId="0" fillId="5" borderId="10" xfId="0" applyFill="1" applyBorder="1" applyAlignment="1">
      <alignment vertical="center"/>
    </xf>
    <xf numFmtId="0" fontId="62" fillId="20" borderId="0" xfId="0" applyFont="1" applyFill="1" applyBorder="1" applyAlignment="1">
      <alignment horizontal="center" vertical="center" wrapText="1"/>
    </xf>
    <xf numFmtId="0" fontId="0" fillId="17" borderId="64" xfId="0" applyFill="1" applyBorder="1" applyAlignment="1">
      <alignment vertical="center"/>
    </xf>
    <xf numFmtId="0" fontId="0" fillId="17" borderId="16" xfId="0" applyFill="1" applyBorder="1" applyAlignment="1" applyProtection="1">
      <alignment vertical="center" wrapText="1"/>
      <protection/>
    </xf>
    <xf numFmtId="0" fontId="0" fillId="0" borderId="13" xfId="0" applyBorder="1" applyAlignment="1" applyProtection="1">
      <alignment vertical="center"/>
      <protection/>
    </xf>
    <xf numFmtId="0" fontId="0" fillId="17" borderId="13" xfId="0" applyFill="1" applyBorder="1" applyAlignment="1">
      <alignment vertical="center"/>
    </xf>
    <xf numFmtId="180" fontId="0" fillId="0" borderId="13" xfId="0" applyNumberFormat="1" applyBorder="1" applyAlignment="1">
      <alignment vertical="center"/>
    </xf>
    <xf numFmtId="0" fontId="0" fillId="21" borderId="13" xfId="0" applyFill="1" applyBorder="1" applyAlignment="1">
      <alignment vertical="center"/>
    </xf>
    <xf numFmtId="0" fontId="11" fillId="17" borderId="13" xfId="0" applyFont="1" applyFill="1" applyBorder="1" applyAlignment="1">
      <alignment vertical="center" wrapText="1"/>
    </xf>
    <xf numFmtId="0" fontId="60" fillId="20" borderId="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4" xfId="0" applyFill="1" applyBorder="1" applyAlignment="1">
      <alignment vertical="center"/>
    </xf>
    <xf numFmtId="180" fontId="19" fillId="17" borderId="65" xfId="42" applyNumberFormat="1" applyFont="1" applyFill="1" applyBorder="1" applyAlignment="1">
      <alignment horizontal="center" vertical="center" wrapText="1"/>
    </xf>
    <xf numFmtId="0" fontId="10" fillId="0" borderId="13" xfId="0" applyFont="1" applyBorder="1" applyAlignment="1">
      <alignment vertical="center"/>
    </xf>
    <xf numFmtId="180" fontId="0" fillId="0" borderId="13" xfId="42" applyNumberFormat="1" applyFont="1" applyFill="1" applyBorder="1" applyAlignment="1" applyProtection="1">
      <alignment horizontal="center" vertical="center"/>
      <protection/>
    </xf>
    <xf numFmtId="180" fontId="0" fillId="0" borderId="13" xfId="42" applyNumberFormat="1" applyFont="1" applyFill="1" applyBorder="1" applyAlignment="1" applyProtection="1">
      <alignment vertical="center"/>
      <protection/>
    </xf>
    <xf numFmtId="196" fontId="0" fillId="0" borderId="13" xfId="49" applyNumberFormat="1" applyFont="1" applyFill="1" applyBorder="1" applyAlignment="1" applyProtection="1">
      <alignment vertical="center"/>
      <protection/>
    </xf>
    <xf numFmtId="182" fontId="0" fillId="21" borderId="13" xfId="49" applyNumberFormat="1" applyFont="1" applyFill="1" applyBorder="1" applyAlignment="1">
      <alignment vertical="center"/>
    </xf>
    <xf numFmtId="182" fontId="0" fillId="0" borderId="13" xfId="49" applyNumberFormat="1" applyFont="1" applyFill="1" applyBorder="1" applyAlignment="1">
      <alignment vertical="center"/>
    </xf>
    <xf numFmtId="180" fontId="0" fillId="0" borderId="64" xfId="42" applyNumberFormat="1" applyFont="1" applyBorder="1" applyAlignment="1">
      <alignment vertical="center"/>
    </xf>
    <xf numFmtId="9" fontId="0" fillId="21" borderId="15" xfId="42" applyFont="1" applyFill="1" applyBorder="1" applyAlignment="1">
      <alignment vertical="center"/>
    </xf>
    <xf numFmtId="9" fontId="0" fillId="21" borderId="43" xfId="42" applyFont="1" applyFill="1" applyBorder="1" applyAlignment="1">
      <alignment vertical="center"/>
    </xf>
    <xf numFmtId="0" fontId="16" fillId="17" borderId="14" xfId="0" applyFont="1" applyFill="1" applyBorder="1" applyAlignment="1">
      <alignment horizontal="center" vertical="center" wrapText="1"/>
    </xf>
    <xf numFmtId="182" fontId="0" fillId="7" borderId="13" xfId="49" applyNumberFormat="1" applyFont="1" applyFill="1" applyBorder="1" applyAlignment="1">
      <alignment vertical="center"/>
    </xf>
    <xf numFmtId="181" fontId="62" fillId="20" borderId="13" xfId="0" applyNumberFormat="1" applyFont="1" applyFill="1" applyBorder="1" applyAlignment="1">
      <alignment vertical="center"/>
    </xf>
    <xf numFmtId="181" fontId="0" fillId="7" borderId="13" xfId="0" applyNumberFormat="1" applyFill="1" applyBorder="1" applyAlignment="1">
      <alignment vertical="center"/>
    </xf>
    <xf numFmtId="180" fontId="0" fillId="22" borderId="13" xfId="42" applyNumberFormat="1" applyFont="1" applyFill="1" applyBorder="1" applyAlignment="1">
      <alignment vertical="center"/>
    </xf>
    <xf numFmtId="180" fontId="0" fillId="22" borderId="13" xfId="42" applyNumberFormat="1" applyFont="1" applyFill="1" applyBorder="1" applyAlignment="1">
      <alignment horizontal="right" vertical="center" wrapText="1"/>
    </xf>
    <xf numFmtId="180" fontId="0" fillId="22" borderId="43" xfId="42" applyNumberFormat="1" applyFont="1" applyFill="1" applyBorder="1" applyAlignment="1" applyProtection="1">
      <alignment horizontal="right" vertical="center"/>
      <protection/>
    </xf>
    <xf numFmtId="180" fontId="20" fillId="17" borderId="17" xfId="42" applyNumberFormat="1" applyFont="1" applyFill="1" applyBorder="1" applyAlignment="1">
      <alignment horizontal="center" vertical="center" wrapText="1"/>
    </xf>
    <xf numFmtId="0" fontId="16" fillId="17" borderId="66" xfId="0" applyFont="1" applyFill="1" applyBorder="1" applyAlignment="1">
      <alignment horizontal="center" vertical="center" wrapText="1"/>
    </xf>
    <xf numFmtId="180" fontId="20" fillId="17" borderId="67" xfId="42" applyNumberFormat="1" applyFont="1" applyFill="1" applyBorder="1" applyAlignment="1">
      <alignment horizontal="center" vertical="center" wrapText="1"/>
    </xf>
    <xf numFmtId="180" fontId="19" fillId="17" borderId="68" xfId="42" applyNumberFormat="1" applyFont="1" applyFill="1" applyBorder="1" applyAlignment="1">
      <alignment horizontal="center" vertical="center" wrapText="1"/>
    </xf>
    <xf numFmtId="183" fontId="19" fillId="17" borderId="68" xfId="49" applyNumberFormat="1" applyFont="1" applyFill="1" applyBorder="1" applyAlignment="1">
      <alignment horizontal="center" vertical="center" wrapText="1"/>
    </xf>
    <xf numFmtId="183" fontId="19" fillId="17" borderId="69" xfId="49" applyNumberFormat="1" applyFont="1" applyFill="1" applyBorder="1" applyAlignment="1">
      <alignment horizontal="center" vertical="center" wrapText="1"/>
    </xf>
    <xf numFmtId="183" fontId="19" fillId="17" borderId="65" xfId="49" applyNumberFormat="1" applyFont="1" applyFill="1" applyBorder="1" applyAlignment="1">
      <alignment horizontal="center" vertical="center" wrapText="1"/>
    </xf>
    <xf numFmtId="180" fontId="19" fillId="17" borderId="70" xfId="42" applyNumberFormat="1" applyFont="1" applyFill="1" applyBorder="1" applyAlignment="1">
      <alignment horizontal="center" vertical="center" wrapText="1"/>
    </xf>
    <xf numFmtId="180" fontId="19" fillId="17" borderId="71" xfId="42" applyNumberFormat="1" applyFont="1" applyFill="1" applyBorder="1" applyAlignment="1">
      <alignment horizontal="center" vertical="center" wrapText="1"/>
    </xf>
    <xf numFmtId="180" fontId="19" fillId="17" borderId="72" xfId="42" applyNumberFormat="1" applyFont="1" applyFill="1" applyBorder="1" applyAlignment="1">
      <alignment horizontal="center" vertical="center" wrapText="1"/>
    </xf>
    <xf numFmtId="180" fontId="19" fillId="17" borderId="73" xfId="42" applyNumberFormat="1" applyFont="1" applyFill="1" applyBorder="1" applyAlignment="1">
      <alignment horizontal="center" vertical="center" wrapText="1"/>
    </xf>
    <xf numFmtId="180" fontId="19" fillId="17" borderId="74" xfId="42" applyNumberFormat="1" applyFont="1" applyFill="1" applyBorder="1" applyAlignment="1">
      <alignment horizontal="center" vertical="center" wrapText="1"/>
    </xf>
    <xf numFmtId="180" fontId="19" fillId="17" borderId="75" xfId="42" applyNumberFormat="1" applyFont="1" applyFill="1" applyBorder="1" applyAlignment="1">
      <alignment horizontal="center" vertical="center" wrapText="1"/>
    </xf>
    <xf numFmtId="182" fontId="19" fillId="17" borderId="70" xfId="49" applyNumberFormat="1" applyFont="1" applyFill="1" applyBorder="1" applyAlignment="1">
      <alignment horizontal="center" vertical="center" wrapText="1"/>
    </xf>
    <xf numFmtId="182" fontId="19" fillId="17" borderId="71" xfId="49" applyNumberFormat="1" applyFont="1" applyFill="1" applyBorder="1" applyAlignment="1">
      <alignment horizontal="center" vertical="center" wrapText="1"/>
    </xf>
    <xf numFmtId="182" fontId="19" fillId="17" borderId="72" xfId="49" applyNumberFormat="1" applyFont="1" applyFill="1" applyBorder="1" applyAlignment="1">
      <alignment horizontal="center" vertical="center" wrapText="1"/>
    </xf>
    <xf numFmtId="182" fontId="19" fillId="17" borderId="73" xfId="49" applyNumberFormat="1" applyFont="1" applyFill="1" applyBorder="1" applyAlignment="1">
      <alignment horizontal="center" vertical="center" wrapText="1"/>
    </xf>
    <xf numFmtId="182" fontId="19" fillId="17" borderId="74" xfId="49" applyNumberFormat="1" applyFont="1" applyFill="1" applyBorder="1" applyAlignment="1">
      <alignment horizontal="center" vertical="center" wrapText="1"/>
    </xf>
    <xf numFmtId="182" fontId="19" fillId="17" borderId="75" xfId="49" applyNumberFormat="1" applyFont="1" applyFill="1" applyBorder="1" applyAlignment="1">
      <alignment horizontal="center" vertical="center" wrapText="1"/>
    </xf>
    <xf numFmtId="0" fontId="0" fillId="17" borderId="64" xfId="0" applyFont="1" applyFill="1" applyBorder="1" applyAlignment="1">
      <alignment horizontal="center" vertical="center" wrapText="1"/>
    </xf>
    <xf numFmtId="183" fontId="48" fillId="17" borderId="19" xfId="0" applyNumberFormat="1" applyFont="1" applyFill="1" applyBorder="1" applyAlignment="1">
      <alignment horizontal="center" vertical="center" wrapText="1"/>
    </xf>
    <xf numFmtId="183" fontId="48" fillId="17" borderId="38" xfId="0" applyNumberFormat="1" applyFont="1" applyFill="1" applyBorder="1" applyAlignment="1">
      <alignment horizontal="center" vertical="center" wrapText="1"/>
    </xf>
    <xf numFmtId="183" fontId="48" fillId="17" borderId="20" xfId="0" applyNumberFormat="1"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76" xfId="0" applyFont="1" applyFill="1" applyBorder="1" applyAlignment="1">
      <alignment horizontal="center" vertical="center" wrapText="1"/>
    </xf>
    <xf numFmtId="0" fontId="0" fillId="4" borderId="46" xfId="0" applyFont="1" applyFill="1" applyBorder="1" applyAlignment="1">
      <alignment horizontal="center" vertical="center" wrapText="1"/>
    </xf>
    <xf numFmtId="0" fontId="0" fillId="4" borderId="77" xfId="0" applyFont="1" applyFill="1" applyBorder="1" applyAlignment="1">
      <alignment horizontal="center" vertical="center" wrapText="1"/>
    </xf>
    <xf numFmtId="180" fontId="0" fillId="17" borderId="40" xfId="42" applyNumberFormat="1" applyFont="1" applyFill="1" applyBorder="1" applyAlignment="1">
      <alignment horizontal="center" vertical="center" wrapText="1"/>
    </xf>
    <xf numFmtId="180" fontId="19" fillId="17" borderId="40" xfId="42" applyNumberFormat="1" applyFont="1" applyFill="1" applyBorder="1" applyAlignment="1">
      <alignment horizontal="center" vertical="center" wrapText="1"/>
    </xf>
    <xf numFmtId="0" fontId="19" fillId="23" borderId="14" xfId="0" applyFont="1" applyFill="1" applyBorder="1" applyAlignment="1">
      <alignment horizontal="center" vertical="center" wrapText="1"/>
    </xf>
    <xf numFmtId="0" fontId="19" fillId="23" borderId="43" xfId="0" applyFont="1" applyFill="1" applyBorder="1" applyAlignment="1">
      <alignment horizontal="center" vertical="center" wrapText="1"/>
    </xf>
    <xf numFmtId="0" fontId="19" fillId="17" borderId="78" xfId="0" applyFont="1" applyFill="1" applyBorder="1" applyAlignment="1">
      <alignment horizontal="center" vertical="center" wrapText="1"/>
    </xf>
    <xf numFmtId="0" fontId="19" fillId="17" borderId="79" xfId="0" applyFont="1" applyFill="1" applyBorder="1" applyAlignment="1">
      <alignment horizontal="center" vertical="center" wrapText="1"/>
    </xf>
    <xf numFmtId="181" fontId="19" fillId="17" borderId="78" xfId="0" applyNumberFormat="1" applyFont="1" applyFill="1" applyBorder="1" applyAlignment="1">
      <alignment horizontal="center" vertical="center" wrapText="1"/>
    </xf>
    <xf numFmtId="181" fontId="19" fillId="17" borderId="79" xfId="0" applyNumberFormat="1" applyFont="1" applyFill="1" applyBorder="1" applyAlignment="1">
      <alignment horizontal="center" vertical="center" wrapText="1"/>
    </xf>
    <xf numFmtId="182" fontId="19" fillId="17" borderId="68" xfId="49" applyNumberFormat="1" applyFont="1" applyFill="1" applyBorder="1" applyAlignment="1">
      <alignment horizontal="center" vertical="center" wrapText="1"/>
    </xf>
    <xf numFmtId="182" fontId="19" fillId="17" borderId="65" xfId="49" applyNumberFormat="1" applyFont="1" applyFill="1" applyBorder="1" applyAlignment="1">
      <alignment horizontal="center" vertical="center" wrapText="1"/>
    </xf>
    <xf numFmtId="0" fontId="0" fillId="18" borderId="14" xfId="0" applyFill="1" applyBorder="1" applyAlignment="1">
      <alignment horizontal="center" vertical="center" wrapText="1"/>
    </xf>
    <xf numFmtId="0" fontId="0" fillId="18" borderId="80" xfId="0" applyFont="1" applyFill="1" applyBorder="1" applyAlignment="1">
      <alignment horizontal="center" vertical="center" wrapText="1"/>
    </xf>
    <xf numFmtId="0" fontId="0" fillId="18" borderId="43" xfId="0" applyFont="1" applyFill="1" applyBorder="1" applyAlignment="1">
      <alignment horizontal="center" vertical="center" wrapText="1"/>
    </xf>
    <xf numFmtId="0" fontId="0" fillId="22" borderId="19" xfId="0" applyFill="1" applyBorder="1" applyAlignment="1">
      <alignment horizontal="center" vertical="center" wrapText="1"/>
    </xf>
    <xf numFmtId="0" fontId="0" fillId="22" borderId="81" xfId="0" applyFill="1" applyBorder="1" applyAlignment="1">
      <alignment horizontal="center" vertical="center" wrapText="1"/>
    </xf>
    <xf numFmtId="0" fontId="0" fillId="22" borderId="45" xfId="0" applyFill="1" applyBorder="1" applyAlignment="1">
      <alignment horizontal="center" vertical="center" wrapText="1"/>
    </xf>
    <xf numFmtId="0" fontId="0" fillId="22" borderId="82" xfId="0" applyFill="1" applyBorder="1" applyAlignment="1">
      <alignment horizontal="center" vertical="center" wrapText="1"/>
    </xf>
    <xf numFmtId="0" fontId="62" fillId="20" borderId="0"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83" xfId="0" applyFont="1" applyFill="1" applyBorder="1" applyAlignment="1">
      <alignment horizontal="center" vertical="center" wrapText="1"/>
    </xf>
    <xf numFmtId="0" fontId="0" fillId="22" borderId="20" xfId="0" applyFill="1" applyBorder="1" applyAlignment="1">
      <alignment horizontal="center" vertical="center" wrapText="1"/>
    </xf>
    <xf numFmtId="0" fontId="0" fillId="22" borderId="84" xfId="0" applyFill="1" applyBorder="1" applyAlignment="1">
      <alignment horizontal="center" vertical="center" wrapText="1"/>
    </xf>
    <xf numFmtId="0" fontId="0" fillId="18" borderId="40" xfId="0" applyFont="1" applyFill="1" applyBorder="1" applyAlignment="1">
      <alignment horizontal="center" vertical="center" wrapText="1"/>
    </xf>
    <xf numFmtId="0" fontId="0" fillId="18" borderId="41" xfId="0" applyFont="1" applyFill="1" applyBorder="1" applyAlignment="1">
      <alignment horizontal="center" vertical="center" wrapText="1"/>
    </xf>
    <xf numFmtId="0" fontId="0" fillId="18" borderId="42" xfId="0" applyFont="1" applyFill="1" applyBorder="1" applyAlignment="1">
      <alignment horizontal="center" vertical="center" wrapText="1"/>
    </xf>
    <xf numFmtId="0" fontId="48" fillId="17" borderId="40" xfId="0" applyFont="1" applyFill="1" applyBorder="1" applyAlignment="1">
      <alignment horizontal="center" vertical="center" wrapText="1"/>
    </xf>
    <xf numFmtId="0" fontId="48" fillId="17" borderId="41" xfId="0" applyFont="1" applyFill="1" applyBorder="1" applyAlignment="1">
      <alignment horizontal="center" vertical="center" wrapText="1"/>
    </xf>
    <xf numFmtId="0" fontId="48" fillId="17" borderId="42"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19" fillId="23" borderId="63" xfId="0" applyFont="1" applyFill="1" applyBorder="1" applyAlignment="1">
      <alignment horizontal="center" vertical="center" wrapText="1"/>
    </xf>
    <xf numFmtId="0" fontId="19" fillId="23" borderId="46" xfId="0" applyFont="1" applyFill="1" applyBorder="1" applyAlignment="1">
      <alignment horizontal="center" vertical="center" wrapText="1"/>
    </xf>
    <xf numFmtId="0" fontId="19" fillId="23" borderId="83" xfId="0" applyFont="1" applyFill="1" applyBorder="1" applyAlignment="1">
      <alignment horizontal="center" vertical="center" wrapText="1"/>
    </xf>
    <xf numFmtId="180" fontId="19" fillId="17" borderId="85" xfId="42" applyNumberFormat="1" applyFont="1" applyFill="1" applyBorder="1" applyAlignment="1">
      <alignment horizontal="center" vertical="center" wrapText="1"/>
    </xf>
    <xf numFmtId="180" fontId="19" fillId="17" borderId="86" xfId="42" applyNumberFormat="1" applyFont="1" applyFill="1" applyBorder="1" applyAlignment="1">
      <alignment horizontal="center" vertical="center" wrapText="1"/>
    </xf>
    <xf numFmtId="180" fontId="19" fillId="17" borderId="68" xfId="42" applyNumberFormat="1" applyFont="1" applyFill="1" applyBorder="1" applyAlignment="1">
      <alignment horizontal="center" vertical="center" wrapText="1"/>
    </xf>
    <xf numFmtId="180" fontId="19" fillId="17" borderId="65" xfId="42" applyNumberFormat="1" applyFont="1" applyFill="1" applyBorder="1" applyAlignment="1">
      <alignment horizontal="center" vertical="center" wrapText="1"/>
    </xf>
    <xf numFmtId="0" fontId="60" fillId="20" borderId="0" xfId="0" applyFont="1" applyFill="1" applyBorder="1" applyAlignment="1">
      <alignment horizontal="center" vertical="center" wrapText="1"/>
    </xf>
    <xf numFmtId="0" fontId="19" fillId="17" borderId="0" xfId="0" applyFont="1" applyFill="1" applyBorder="1" applyAlignment="1">
      <alignment horizontal="center" vertical="center" wrapText="1"/>
    </xf>
    <xf numFmtId="182" fontId="21" fillId="17" borderId="0" xfId="49" applyNumberFormat="1" applyFont="1" applyFill="1" applyBorder="1" applyAlignment="1">
      <alignment horizontal="center" vertical="center" wrapText="1"/>
    </xf>
    <xf numFmtId="0" fontId="19" fillId="18" borderId="14" xfId="0" applyFont="1" applyFill="1" applyBorder="1" applyAlignment="1">
      <alignment horizontal="center" vertical="center" wrapText="1"/>
    </xf>
    <xf numFmtId="0" fontId="19" fillId="18" borderId="80" xfId="0" applyFont="1" applyFill="1" applyBorder="1" applyAlignment="1">
      <alignment horizontal="center" vertical="center" wrapText="1"/>
    </xf>
    <xf numFmtId="0" fontId="19" fillId="18" borderId="43" xfId="0" applyFont="1" applyFill="1" applyBorder="1" applyAlignment="1">
      <alignment horizontal="center" vertical="center" wrapText="1"/>
    </xf>
    <xf numFmtId="0" fontId="0" fillId="18" borderId="46" xfId="0" applyFill="1" applyBorder="1" applyAlignment="1">
      <alignment horizontal="center" vertical="center" wrapText="1"/>
    </xf>
    <xf numFmtId="0" fontId="19" fillId="18" borderId="39" xfId="0" applyFont="1" applyFill="1" applyBorder="1" applyAlignment="1">
      <alignment horizontal="center" vertical="center" wrapText="1"/>
    </xf>
    <xf numFmtId="0" fontId="19" fillId="18" borderId="83" xfId="0" applyFont="1" applyFill="1" applyBorder="1" applyAlignment="1">
      <alignment horizontal="center" vertical="center" wrapText="1"/>
    </xf>
    <xf numFmtId="0" fontId="16" fillId="17" borderId="20" xfId="0" applyFont="1" applyFill="1" applyBorder="1" applyAlignment="1">
      <alignment horizontal="center" vertical="center" wrapText="1"/>
    </xf>
    <xf numFmtId="0" fontId="16" fillId="17" borderId="84" xfId="0" applyFont="1" applyFill="1" applyBorder="1" applyAlignment="1">
      <alignment horizontal="center" vertical="center" wrapText="1"/>
    </xf>
    <xf numFmtId="0" fontId="0" fillId="0" borderId="80" xfId="0" applyBorder="1" applyAlignment="1">
      <alignment vertical="center"/>
    </xf>
    <xf numFmtId="0" fontId="16" fillId="17" borderId="14" xfId="0" applyFont="1" applyFill="1" applyBorder="1" applyAlignment="1">
      <alignment horizontal="center" vertical="center" wrapText="1"/>
    </xf>
    <xf numFmtId="0" fontId="16" fillId="17" borderId="43" xfId="0" applyFont="1" applyFill="1" applyBorder="1" applyAlignment="1">
      <alignment horizontal="center" vertical="center" wrapText="1"/>
    </xf>
    <xf numFmtId="0" fontId="18" fillId="17" borderId="0" xfId="0" applyFont="1" applyFill="1" applyAlignment="1">
      <alignment horizontal="center" vertical="center" wrapText="1"/>
    </xf>
    <xf numFmtId="0" fontId="17" fillId="4" borderId="87" xfId="0" applyFont="1" applyFill="1" applyBorder="1" applyAlignment="1">
      <alignment horizontal="center" vertical="center" wrapText="1"/>
    </xf>
    <xf numFmtId="0" fontId="21" fillId="4" borderId="88" xfId="0" applyFont="1" applyFill="1" applyBorder="1" applyAlignment="1">
      <alignment horizontal="center" vertical="center" wrapText="1"/>
    </xf>
    <xf numFmtId="0" fontId="21" fillId="4" borderId="89" xfId="0" applyFont="1" applyFill="1" applyBorder="1" applyAlignment="1">
      <alignment horizontal="center" vertical="center" wrapText="1"/>
    </xf>
    <xf numFmtId="0" fontId="23" fillId="23" borderId="90" xfId="0" applyFont="1" applyFill="1" applyBorder="1" applyAlignment="1">
      <alignment horizontal="center" vertical="center" wrapText="1"/>
    </xf>
    <xf numFmtId="0" fontId="24" fillId="23" borderId="91" xfId="0" applyFont="1" applyFill="1" applyBorder="1" applyAlignment="1">
      <alignment horizontal="center" vertical="center" wrapText="1"/>
    </xf>
    <xf numFmtId="0" fontId="24" fillId="23" borderId="92" xfId="0" applyFont="1" applyFill="1" applyBorder="1" applyAlignment="1">
      <alignment horizontal="center" vertical="center" wrapText="1"/>
    </xf>
    <xf numFmtId="0" fontId="23" fillId="18" borderId="93" xfId="0" applyFont="1" applyFill="1" applyBorder="1" applyAlignment="1">
      <alignment horizontal="center" vertical="center" wrapText="1"/>
    </xf>
    <xf numFmtId="0" fontId="23" fillId="18" borderId="94" xfId="0" applyFont="1" applyFill="1" applyBorder="1" applyAlignment="1">
      <alignment horizontal="center" vertical="center" wrapText="1"/>
    </xf>
    <xf numFmtId="0" fontId="24" fillId="18" borderId="94" xfId="0" applyFont="1" applyFill="1" applyBorder="1" applyAlignment="1">
      <alignment horizontal="center" vertical="center" wrapText="1"/>
    </xf>
    <xf numFmtId="0" fontId="24" fillId="18" borderId="95"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23" borderId="80" xfId="0" applyFont="1" applyFill="1" applyBorder="1" applyAlignment="1">
      <alignment horizontal="center" vertical="center" wrapText="1"/>
    </xf>
    <xf numFmtId="0" fontId="0" fillId="23" borderId="43" xfId="0" applyFont="1" applyFill="1" applyBorder="1" applyAlignment="1">
      <alignment horizontal="center" vertical="center" wrapText="1"/>
    </xf>
    <xf numFmtId="0" fontId="0" fillId="18" borderId="14" xfId="0" applyFont="1" applyFill="1" applyBorder="1" applyAlignment="1">
      <alignment horizontal="center" vertical="center" wrapText="1"/>
    </xf>
    <xf numFmtId="0" fontId="16" fillId="17" borderId="19" xfId="0" applyFont="1" applyFill="1" applyBorder="1" applyAlignment="1">
      <alignment horizontal="center" vertical="center" wrapText="1"/>
    </xf>
    <xf numFmtId="0" fontId="16" fillId="17" borderId="81" xfId="0" applyFont="1" applyFill="1" applyBorder="1" applyAlignment="1">
      <alignment horizontal="center" vertical="center" wrapText="1"/>
    </xf>
    <xf numFmtId="0" fontId="0" fillId="0" borderId="13" xfId="0" applyBorder="1" applyAlignment="1">
      <alignment horizontal="center" vertical="center"/>
    </xf>
    <xf numFmtId="0" fontId="10" fillId="0" borderId="13" xfId="0" applyFont="1" applyBorder="1" applyAlignment="1" applyProtection="1">
      <alignment horizontal="center" vertical="center"/>
      <protection/>
    </xf>
    <xf numFmtId="0" fontId="0" fillId="0" borderId="0" xfId="0" applyAlignment="1">
      <alignment vertical="center" wrapText="1"/>
    </xf>
    <xf numFmtId="0" fontId="10" fillId="0" borderId="16" xfId="0" applyFont="1" applyBorder="1" applyAlignment="1" applyProtection="1">
      <alignment horizontal="center" vertical="center"/>
      <protection/>
    </xf>
    <xf numFmtId="0" fontId="10" fillId="0" borderId="96" xfId="0" applyFont="1" applyBorder="1" applyAlignment="1" applyProtection="1">
      <alignment horizontal="center" vertical="center"/>
      <protection/>
    </xf>
    <xf numFmtId="180" fontId="0" fillId="0" borderId="14" xfId="42" applyNumberFormat="1" applyFont="1" applyBorder="1" applyAlignment="1">
      <alignment vertical="center"/>
    </xf>
    <xf numFmtId="180" fontId="0" fillId="0" borderId="43" xfId="42" applyNumberFormat="1" applyFont="1" applyBorder="1" applyAlignment="1">
      <alignment vertical="center"/>
    </xf>
    <xf numFmtId="0" fontId="0" fillId="0" borderId="16" xfId="0" applyBorder="1" applyAlignment="1">
      <alignment horizontal="center" vertical="center"/>
    </xf>
    <xf numFmtId="0" fontId="0" fillId="0" borderId="96" xfId="0" applyBorder="1" applyAlignment="1">
      <alignment horizontal="center" vertical="center"/>
    </xf>
    <xf numFmtId="180" fontId="0" fillId="0" borderId="13" xfId="0" applyNumberFormat="1" applyBorder="1" applyAlignment="1">
      <alignment horizontal="right" vertical="center"/>
    </xf>
    <xf numFmtId="0" fontId="10" fillId="0" borderId="0" xfId="0" applyFont="1" applyAlignment="1">
      <alignment horizontal="left" vertical="center" wrapText="1"/>
    </xf>
    <xf numFmtId="0" fontId="0" fillId="0" borderId="14"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17" borderId="13" xfId="0" applyFill="1" applyBorder="1" applyAlignment="1">
      <alignment horizontal="center" vertical="center"/>
    </xf>
    <xf numFmtId="0" fontId="0" fillId="0" borderId="0" xfId="0" applyBorder="1" applyAlignment="1">
      <alignment horizontal="center" vertical="center"/>
    </xf>
    <xf numFmtId="0" fontId="0" fillId="17" borderId="13" xfId="0" applyFill="1" applyBorder="1" applyAlignment="1">
      <alignment horizontal="left" vertical="center"/>
    </xf>
    <xf numFmtId="0" fontId="0" fillId="17" borderId="16" xfId="0" applyFill="1" applyBorder="1" applyAlignment="1" applyProtection="1">
      <alignment horizontal="left" vertical="center" wrapText="1"/>
      <protection/>
    </xf>
    <xf numFmtId="0" fontId="0" fillId="17" borderId="96" xfId="0" applyFill="1" applyBorder="1" applyAlignment="1" applyProtection="1">
      <alignment horizontal="left" vertical="center"/>
      <protection/>
    </xf>
    <xf numFmtId="0" fontId="10" fillId="0" borderId="0" xfId="0" applyFont="1" applyAlignment="1">
      <alignment horizontal="left" vertical="top" wrapText="1"/>
    </xf>
    <xf numFmtId="0" fontId="0" fillId="0" borderId="0" xfId="0" applyAlignment="1">
      <alignment horizontal="left" vertical="center"/>
    </xf>
    <xf numFmtId="0" fontId="0" fillId="17" borderId="17" xfId="0" applyFill="1" applyBorder="1" applyAlignment="1">
      <alignment horizontal="left" vertical="center"/>
    </xf>
    <xf numFmtId="0" fontId="0" fillId="17" borderId="63" xfId="0" applyFill="1" applyBorder="1" applyAlignment="1">
      <alignment horizontal="left" vertical="center"/>
    </xf>
    <xf numFmtId="0" fontId="0" fillId="17" borderId="16" xfId="0" applyFill="1" applyBorder="1" applyAlignment="1">
      <alignment horizontal="left" vertical="center" wrapText="1"/>
    </xf>
    <xf numFmtId="0" fontId="0" fillId="17" borderId="96" xfId="0" applyFill="1" applyBorder="1" applyAlignment="1">
      <alignment horizontal="left" vertical="center" wrapText="1"/>
    </xf>
    <xf numFmtId="0" fontId="0" fillId="0" borderId="39" xfId="0" applyFill="1" applyBorder="1" applyAlignment="1">
      <alignment horizontal="center" vertical="center"/>
    </xf>
    <xf numFmtId="0" fontId="0" fillId="17" borderId="62" xfId="0" applyFill="1" applyBorder="1" applyAlignment="1">
      <alignment horizontal="left" vertical="center" wrapText="1"/>
    </xf>
    <xf numFmtId="0" fontId="0" fillId="17" borderId="16" xfId="0" applyFill="1" applyBorder="1" applyAlignment="1">
      <alignment horizontal="left" vertical="center"/>
    </xf>
    <xf numFmtId="0" fontId="0" fillId="17" borderId="62" xfId="0" applyFill="1" applyBorder="1" applyAlignment="1">
      <alignment horizontal="left" vertical="center"/>
    </xf>
    <xf numFmtId="0" fontId="0" fillId="17" borderId="96" xfId="0" applyFill="1" applyBorder="1" applyAlignment="1">
      <alignment horizontal="left" vertical="center"/>
    </xf>
    <xf numFmtId="0" fontId="16" fillId="0" borderId="0" xfId="0" applyFont="1" applyAlignment="1">
      <alignment vertical="center" wrapText="1"/>
    </xf>
    <xf numFmtId="0" fontId="16" fillId="22" borderId="0" xfId="0" applyFont="1" applyFill="1" applyAlignment="1">
      <alignment vertical="center" wrapText="1"/>
    </xf>
    <xf numFmtId="0" fontId="0" fillId="22" borderId="0" xfId="0" applyFill="1" applyAlignment="1">
      <alignment vertical="center" wrapText="1"/>
    </xf>
    <xf numFmtId="0" fontId="3" fillId="0" borderId="0" xfId="0" applyFont="1" applyAlignment="1" applyProtection="1">
      <alignment horizontal="left" vertical="center"/>
      <protection/>
    </xf>
    <xf numFmtId="0" fontId="13" fillId="0" borderId="34" xfId="0" applyFont="1" applyBorder="1" applyAlignment="1" applyProtection="1">
      <alignment horizontal="center" vertical="center" wrapText="1" shrinkToFit="1"/>
      <protection/>
    </xf>
    <xf numFmtId="0" fontId="0" fillId="0" borderId="0" xfId="0" applyBorder="1" applyAlignment="1">
      <alignment horizontal="center" vertical="center" shrinkToFit="1"/>
    </xf>
    <xf numFmtId="0" fontId="0" fillId="0" borderId="16" xfId="0" applyFill="1" applyBorder="1" applyAlignment="1" applyProtection="1">
      <alignment horizontal="left" vertical="center" wrapText="1"/>
      <protection/>
    </xf>
    <xf numFmtId="0" fontId="0" fillId="0" borderId="62" xfId="0" applyFill="1" applyBorder="1" applyAlignment="1" applyProtection="1">
      <alignment horizontal="left" vertical="center" wrapText="1"/>
      <protection/>
    </xf>
    <xf numFmtId="0" fontId="0" fillId="0" borderId="96" xfId="0" applyFill="1" applyBorder="1" applyAlignment="1" applyProtection="1">
      <alignment horizontal="left" vertical="center" wrapText="1"/>
      <protection/>
    </xf>
    <xf numFmtId="0" fontId="0" fillId="17" borderId="13" xfId="0" applyFill="1" applyBorder="1" applyAlignment="1">
      <alignment horizontal="left" vertical="center" wrapText="1"/>
    </xf>
    <xf numFmtId="0" fontId="0" fillId="0" borderId="0" xfId="0" applyFont="1" applyAlignment="1">
      <alignment vertical="center" wrapText="1"/>
    </xf>
    <xf numFmtId="0" fontId="10" fillId="17" borderId="14" xfId="0" applyFont="1" applyFill="1" applyBorder="1" applyAlignment="1">
      <alignment vertical="center" wrapText="1"/>
    </xf>
    <xf numFmtId="0" fontId="10" fillId="17" borderId="43" xfId="0" applyFont="1" applyFill="1" applyBorder="1" applyAlignment="1">
      <alignment vertical="center" wrapText="1"/>
    </xf>
    <xf numFmtId="0" fontId="10" fillId="17" borderId="16" xfId="0" applyFont="1" applyFill="1" applyBorder="1" applyAlignment="1">
      <alignment horizontal="left" vertical="top" wrapText="1"/>
    </xf>
    <xf numFmtId="0" fontId="10" fillId="17" borderId="62" xfId="0" applyFont="1" applyFill="1" applyBorder="1" applyAlignment="1">
      <alignment horizontal="left" vertical="top" wrapText="1"/>
    </xf>
    <xf numFmtId="0" fontId="10" fillId="17" borderId="96" xfId="0" applyFont="1" applyFill="1" applyBorder="1" applyAlignment="1">
      <alignment horizontal="left" vertical="top" wrapText="1"/>
    </xf>
    <xf numFmtId="0" fontId="0" fillId="17" borderId="16" xfId="0" applyFill="1" applyBorder="1" applyAlignment="1">
      <alignment horizontal="center" vertical="center"/>
    </xf>
    <xf numFmtId="0" fontId="0" fillId="17" borderId="62" xfId="0" applyFill="1" applyBorder="1" applyAlignment="1">
      <alignment horizontal="center" vertical="center"/>
    </xf>
    <xf numFmtId="0" fontId="0" fillId="17" borderId="96" xfId="0" applyFill="1" applyBorder="1" applyAlignment="1">
      <alignment horizontal="center" vertical="center"/>
    </xf>
    <xf numFmtId="0" fontId="0" fillId="0" borderId="0" xfId="0" applyAlignment="1">
      <alignment horizontal="left" vertical="top" wrapText="1"/>
    </xf>
    <xf numFmtId="0" fontId="0" fillId="0" borderId="0"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83" xfId="0" applyBorder="1" applyAlignment="1" applyProtection="1">
      <alignment horizontal="center" vertical="center"/>
      <protection/>
    </xf>
    <xf numFmtId="180" fontId="16" fillId="22" borderId="97" xfId="42" applyNumberFormat="1" applyFont="1" applyFill="1" applyBorder="1" applyAlignment="1" applyProtection="1">
      <alignment horizontal="left" vertical="center" wrapText="1"/>
      <protection/>
    </xf>
    <xf numFmtId="0" fontId="10" fillId="17" borderId="0" xfId="0" applyFont="1" applyFill="1" applyBorder="1" applyAlignment="1">
      <alignment horizontal="left" vertical="center" wrapText="1"/>
    </xf>
    <xf numFmtId="0" fontId="0" fillId="17" borderId="39" xfId="0" applyFont="1" applyFill="1" applyBorder="1" applyAlignment="1">
      <alignment horizontal="center" vertical="center" wrapText="1"/>
    </xf>
    <xf numFmtId="0" fontId="16" fillId="0" borderId="0" xfId="0" applyFont="1" applyAlignment="1">
      <alignment horizontal="left" vertical="center" wrapText="1"/>
    </xf>
    <xf numFmtId="0" fontId="0" fillId="0" borderId="0" xfId="0" applyFill="1" applyBorder="1" applyAlignment="1">
      <alignment horizontal="left" vertical="center" wrapText="1"/>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Ａスーパー勤続年数管理職差（相関）データ (3)_自動化" xfId="61"/>
    <cellStyle name="Followed Hyperlink" xfId="62"/>
    <cellStyle name="良い" xfId="63"/>
  </cellStyles>
  <dxfs count="52">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2"/>
          <c:w val="0.99275"/>
          <c:h val="0.97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'[1]Sheet1'!$T$4:$T$51</c:f>
              <c:numCache>
                <c:ptCount val="48"/>
                <c:pt idx="0">
                  <c:v>3.9400000000000004</c:v>
                </c:pt>
                <c:pt idx="1">
                  <c:v>0</c:v>
                </c:pt>
                <c:pt idx="2">
                  <c:v>3.499999999999999</c:v>
                </c:pt>
                <c:pt idx="3">
                  <c:v>2.4399999999999977</c:v>
                </c:pt>
                <c:pt idx="4">
                  <c:v>1</c:v>
                </c:pt>
                <c:pt idx="5">
                  <c:v>10.2</c:v>
                </c:pt>
                <c:pt idx="6">
                  <c:v>5</c:v>
                </c:pt>
                <c:pt idx="7">
                  <c:v>2.8000000000000007</c:v>
                </c:pt>
                <c:pt idx="8">
                  <c:v>5</c:v>
                </c:pt>
                <c:pt idx="9">
                  <c:v>3.4000000000000004</c:v>
                </c:pt>
                <c:pt idx="10">
                  <c:v>2.3999999999999986</c:v>
                </c:pt>
                <c:pt idx="11">
                  <c:v>-1.799999999999999</c:v>
                </c:pt>
                <c:pt idx="12">
                  <c:v>9</c:v>
                </c:pt>
                <c:pt idx="13">
                  <c:v>1.8000000000000007</c:v>
                </c:pt>
                <c:pt idx="14">
                  <c:v>4</c:v>
                </c:pt>
                <c:pt idx="15">
                  <c:v>2.1000000000000014</c:v>
                </c:pt>
                <c:pt idx="16">
                  <c:v>7</c:v>
                </c:pt>
                <c:pt idx="17">
                  <c:v>-2.700000000000001</c:v>
                </c:pt>
                <c:pt idx="18">
                  <c:v>2</c:v>
                </c:pt>
                <c:pt idx="19">
                  <c:v>3.8000000000000007</c:v>
                </c:pt>
                <c:pt idx="20">
                  <c:v>4.199999999999999</c:v>
                </c:pt>
                <c:pt idx="21">
                  <c:v>0.5799999999999983</c:v>
                </c:pt>
                <c:pt idx="22">
                  <c:v>0.5</c:v>
                </c:pt>
                <c:pt idx="23">
                  <c:v>-1</c:v>
                </c:pt>
                <c:pt idx="24">
                  <c:v>4.5</c:v>
                </c:pt>
                <c:pt idx="25">
                  <c:v>5</c:v>
                </c:pt>
                <c:pt idx="26">
                  <c:v>-1</c:v>
                </c:pt>
                <c:pt idx="27">
                  <c:v>9</c:v>
                </c:pt>
                <c:pt idx="28">
                  <c:v>4.399999999999999</c:v>
                </c:pt>
                <c:pt idx="29">
                  <c:v>1.1999999999999993</c:v>
                </c:pt>
                <c:pt idx="30">
                  <c:v>-0.8000000000000007</c:v>
                </c:pt>
                <c:pt idx="31">
                  <c:v>5</c:v>
                </c:pt>
                <c:pt idx="32">
                  <c:v>-0.10000000000000053</c:v>
                </c:pt>
                <c:pt idx="33">
                  <c:v>4</c:v>
                </c:pt>
                <c:pt idx="34">
                  <c:v>2.8000000000000007</c:v>
                </c:pt>
                <c:pt idx="35">
                  <c:v>7.199999999999999</c:v>
                </c:pt>
                <c:pt idx="36">
                  <c:v>6.300000000000001</c:v>
                </c:pt>
                <c:pt idx="37">
                  <c:v>-2</c:v>
                </c:pt>
                <c:pt idx="38">
                  <c:v>3</c:v>
                </c:pt>
                <c:pt idx="39">
                  <c:v>1</c:v>
                </c:pt>
                <c:pt idx="40">
                  <c:v>6</c:v>
                </c:pt>
                <c:pt idx="41">
                  <c:v>5.039999999999999</c:v>
                </c:pt>
                <c:pt idx="42">
                  <c:v>1</c:v>
                </c:pt>
                <c:pt idx="43">
                  <c:v>0</c:v>
                </c:pt>
                <c:pt idx="44">
                  <c:v>-0.13999999999999968</c:v>
                </c:pt>
                <c:pt idx="45">
                  <c:v>2.900000000000002</c:v>
                </c:pt>
                <c:pt idx="46">
                  <c:v>1</c:v>
                </c:pt>
                <c:pt idx="47">
                  <c:v>8.850000000000001</c:v>
                </c:pt>
              </c:numCache>
            </c:numRef>
          </c:xVal>
          <c:yVal>
            <c:numRef>
              <c:f>'[1]Sheet1'!$S$4:$S$51</c:f>
              <c:numCache>
                <c:ptCount val="48"/>
                <c:pt idx="0">
                  <c:v>35.714285714285715</c:v>
                </c:pt>
                <c:pt idx="1">
                  <c:v>35</c:v>
                </c:pt>
                <c:pt idx="2">
                  <c:v>33.33333333333333</c:v>
                </c:pt>
                <c:pt idx="3">
                  <c:v>30.434782608695656</c:v>
                </c:pt>
                <c:pt idx="4">
                  <c:v>29.411764705882355</c:v>
                </c:pt>
                <c:pt idx="5">
                  <c:v>23.404255319148938</c:v>
                </c:pt>
                <c:pt idx="6">
                  <c:v>22.22222222222222</c:v>
                </c:pt>
                <c:pt idx="7">
                  <c:v>20.977722772277225</c:v>
                </c:pt>
                <c:pt idx="8">
                  <c:v>20</c:v>
                </c:pt>
                <c:pt idx="9">
                  <c:v>19.607843137254903</c:v>
                </c:pt>
                <c:pt idx="10">
                  <c:v>19.35483870967742</c:v>
                </c:pt>
                <c:pt idx="11">
                  <c:v>18.81188118811881</c:v>
                </c:pt>
                <c:pt idx="12">
                  <c:v>17.391304347826086</c:v>
                </c:pt>
                <c:pt idx="13">
                  <c:v>16.551724137931036</c:v>
                </c:pt>
                <c:pt idx="14">
                  <c:v>15.151515151515152</c:v>
                </c:pt>
                <c:pt idx="15">
                  <c:v>15.019762845849801</c:v>
                </c:pt>
                <c:pt idx="16">
                  <c:v>14.285714285714285</c:v>
                </c:pt>
                <c:pt idx="17">
                  <c:v>14.285714285714285</c:v>
                </c:pt>
                <c:pt idx="18">
                  <c:v>11.904761904761903</c:v>
                </c:pt>
                <c:pt idx="19">
                  <c:v>11.258278145695364</c:v>
                </c:pt>
                <c:pt idx="20">
                  <c:v>10.99290780141844</c:v>
                </c:pt>
                <c:pt idx="21">
                  <c:v>10.526315789473683</c:v>
                </c:pt>
                <c:pt idx="22">
                  <c:v>10.204081632653061</c:v>
                </c:pt>
                <c:pt idx="23">
                  <c:v>10</c:v>
                </c:pt>
                <c:pt idx="24">
                  <c:v>9.571788413098236</c:v>
                </c:pt>
                <c:pt idx="25">
                  <c:v>7.8431372549019605</c:v>
                </c:pt>
                <c:pt idx="26">
                  <c:v>7.142857142857142</c:v>
                </c:pt>
                <c:pt idx="27">
                  <c:v>6.862745098039216</c:v>
                </c:pt>
                <c:pt idx="28">
                  <c:v>6.417112299465241</c:v>
                </c:pt>
                <c:pt idx="29">
                  <c:v>6.329113924050633</c:v>
                </c:pt>
                <c:pt idx="30">
                  <c:v>5.88235294117647</c:v>
                </c:pt>
                <c:pt idx="31">
                  <c:v>5.769230769230769</c:v>
                </c:pt>
                <c:pt idx="32">
                  <c:v>5.555555555555555</c:v>
                </c:pt>
                <c:pt idx="33">
                  <c:v>5.263157894736842</c:v>
                </c:pt>
                <c:pt idx="34">
                  <c:v>4.424778761061947</c:v>
                </c:pt>
                <c:pt idx="35">
                  <c:v>4.3478260869565215</c:v>
                </c:pt>
                <c:pt idx="36">
                  <c:v>3.7735849056603774</c:v>
                </c:pt>
                <c:pt idx="37">
                  <c:v>3.5294117647058822</c:v>
                </c:pt>
                <c:pt idx="38">
                  <c:v>3.508771929824561</c:v>
                </c:pt>
                <c:pt idx="39">
                  <c:v>3.4482758620689653</c:v>
                </c:pt>
                <c:pt idx="40">
                  <c:v>3.3333333333333335</c:v>
                </c:pt>
                <c:pt idx="41">
                  <c:v>3.0303030303030303</c:v>
                </c:pt>
                <c:pt idx="42">
                  <c:v>2.272727272727273</c:v>
                </c:pt>
                <c:pt idx="43">
                  <c:v>0</c:v>
                </c:pt>
                <c:pt idx="44">
                  <c:v>0</c:v>
                </c:pt>
                <c:pt idx="45">
                  <c:v>0</c:v>
                </c:pt>
                <c:pt idx="46">
                  <c:v>0</c:v>
                </c:pt>
                <c:pt idx="4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'元ﾃﾞｰﾀ（変更不可）'!$B$57</c:f>
              <c:numCache>
                <c:ptCount val="1"/>
                <c:pt idx="0">
                  <c:v>0</c:v>
                </c:pt>
              </c:numCache>
            </c:numRef>
          </c:xVal>
          <c:yVal>
            <c:numRef>
              <c:f>'元ﾃﾞｰﾀ（変更不可）'!$C$57</c:f>
              <c:numCache>
                <c:ptCount val="1"/>
                <c:pt idx="0">
                  <c:v>29.577464788732392</c:v>
                </c:pt>
              </c:numCache>
            </c:numRef>
          </c:yVal>
          <c:smooth val="0"/>
        </c:ser>
        <c:axId val="446787"/>
        <c:axId val="4021084"/>
      </c:scatterChart>
      <c:valAx>
        <c:axId val="446787"/>
        <c:scaling>
          <c:orientation val="maxMin"/>
        </c:scaling>
        <c:axPos val="b"/>
        <c:delete val="0"/>
        <c:numFmt formatCode="General" sourceLinked="1"/>
        <c:majorTickMark val="in"/>
        <c:minorTickMark val="none"/>
        <c:tickLblPos val="nextTo"/>
        <c:spPr>
          <a:ln w="12700">
            <a:solidFill>
              <a:srgbClr val="333333"/>
            </a:solidFill>
          </a:ln>
        </c:spPr>
        <c:crossAx val="4021084"/>
        <c:crosses val="autoZero"/>
        <c:crossBetween val="midCat"/>
        <c:dispUnits/>
        <c:majorUnit val="1"/>
      </c:valAx>
      <c:valAx>
        <c:axId val="4021084"/>
        <c:scaling>
          <c:orientation val="minMax"/>
          <c:max val="40"/>
          <c:min val="0"/>
        </c:scaling>
        <c:axPos val="r"/>
        <c:majorGridlines>
          <c:spPr>
            <a:ln w="12700">
              <a:solidFill>
                <a:srgbClr val="333333"/>
              </a:solidFill>
            </a:ln>
          </c:spPr>
        </c:majorGridlines>
        <c:delete val="0"/>
        <c:numFmt formatCode="General" sourceLinked="1"/>
        <c:majorTickMark val="in"/>
        <c:minorTickMark val="none"/>
        <c:tickLblPos val="nextTo"/>
        <c:spPr>
          <a:ln w="3175">
            <a:solidFill>
              <a:srgbClr val="000000"/>
            </a:solidFill>
          </a:ln>
        </c:spPr>
        <c:crossAx val="446787"/>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元ﾃﾞｰﾀ（変更不可）!#REF!</c:f>
              <c:strCache>
                <c:ptCount val="1"/>
                <c:pt idx="0">
                  <c:v>1</c:v>
                </c:pt>
              </c:strCache>
            </c:strRef>
          </c:xVal>
          <c:yVal>
            <c:numRef>
              <c:f>元ﾃﾞｰﾀ（変更不可）!#REF!</c:f>
              <c:numCache>
                <c:ptCount val="1"/>
                <c:pt idx="0">
                  <c:v>1</c:v>
                </c:pt>
              </c:numCache>
            </c:numRef>
          </c:yVal>
          <c:smooth val="0"/>
        </c:ser>
        <c:axId val="36189757"/>
        <c:axId val="57272358"/>
      </c:scatterChart>
      <c:valAx>
        <c:axId val="36189757"/>
        <c:scaling>
          <c:orientation val="maxMin"/>
        </c:scaling>
        <c:axPos val="b"/>
        <c:delete val="0"/>
        <c:numFmt formatCode="General" sourceLinked="1"/>
        <c:majorTickMark val="in"/>
        <c:minorTickMark val="none"/>
        <c:tickLblPos val="nextTo"/>
        <c:spPr>
          <a:ln w="3175">
            <a:solidFill>
              <a:srgbClr val="000000"/>
            </a:solidFill>
          </a:ln>
        </c:spPr>
        <c:crossAx val="57272358"/>
        <c:crosses val="autoZero"/>
        <c:crossBetween val="midCat"/>
        <c:dispUnits/>
        <c:majorUnit val="1"/>
      </c:valAx>
      <c:valAx>
        <c:axId val="57272358"/>
        <c:scaling>
          <c:orientation val="minMax"/>
        </c:scaling>
        <c:axPos val="r"/>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18975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38</xdr:row>
      <xdr:rowOff>9525</xdr:rowOff>
    </xdr:from>
    <xdr:to>
      <xdr:col>8</xdr:col>
      <xdr:colOff>476250</xdr:colOff>
      <xdr:row>39</xdr:row>
      <xdr:rowOff>209550</xdr:rowOff>
    </xdr:to>
    <xdr:sp>
      <xdr:nvSpPr>
        <xdr:cNvPr id="1" name="AutoShape 2"/>
        <xdr:cNvSpPr>
          <a:spLocks/>
        </xdr:cNvSpPr>
      </xdr:nvSpPr>
      <xdr:spPr>
        <a:xfrm>
          <a:off x="3019425" y="13192125"/>
          <a:ext cx="1609725" cy="57150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85725</xdr:rowOff>
    </xdr:from>
    <xdr:to>
      <xdr:col>9</xdr:col>
      <xdr:colOff>314325</xdr:colOff>
      <xdr:row>5</xdr:row>
      <xdr:rowOff>752475</xdr:rowOff>
    </xdr:to>
    <xdr:sp>
      <xdr:nvSpPr>
        <xdr:cNvPr id="2" name="AutoShape 4"/>
        <xdr:cNvSpPr>
          <a:spLocks/>
        </xdr:cNvSpPr>
      </xdr:nvSpPr>
      <xdr:spPr>
        <a:xfrm>
          <a:off x="3495675" y="138112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180975</xdr:rowOff>
    </xdr:from>
    <xdr:to>
      <xdr:col>4</xdr:col>
      <xdr:colOff>257175</xdr:colOff>
      <xdr:row>43</xdr:row>
      <xdr:rowOff>219075</xdr:rowOff>
    </xdr:to>
    <xdr:sp>
      <xdr:nvSpPr>
        <xdr:cNvPr id="3" name="AutoShape 5"/>
        <xdr:cNvSpPr>
          <a:spLocks/>
        </xdr:cNvSpPr>
      </xdr:nvSpPr>
      <xdr:spPr>
        <a:xfrm>
          <a:off x="1104900" y="2286000"/>
          <a:ext cx="1019175" cy="12706350"/>
        </a:xfrm>
        <a:prstGeom prst="upArrow">
          <a:avLst>
            <a:gd name="adj1" fmla="val -42333"/>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190500</xdr:rowOff>
    </xdr:from>
    <xdr:to>
      <xdr:col>15</xdr:col>
      <xdr:colOff>276225</xdr:colOff>
      <xdr:row>43</xdr:row>
      <xdr:rowOff>228600</xdr:rowOff>
    </xdr:to>
    <xdr:sp>
      <xdr:nvSpPr>
        <xdr:cNvPr id="4" name="AutoShape 6"/>
        <xdr:cNvSpPr>
          <a:spLocks/>
        </xdr:cNvSpPr>
      </xdr:nvSpPr>
      <xdr:spPr>
        <a:xfrm>
          <a:off x="6534150" y="2295525"/>
          <a:ext cx="1943100" cy="12706350"/>
        </a:xfrm>
        <a:prstGeom prst="upArrow">
          <a:avLst>
            <a:gd name="adj1" fmla="val -40583"/>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0.4675</cdr:x>
      <cdr:y>0.0265</cdr:y>
    </cdr:from>
    <cdr:to>
      <cdr:x>0.4675</cdr:x>
      <cdr:y>0.96575</cdr:y>
    </cdr:to>
    <cdr:sp>
      <cdr:nvSpPr>
        <cdr:cNvPr id="1" name="Line 22"/>
        <cdr:cNvSpPr>
          <a:spLocks/>
        </cdr:cNvSpPr>
      </cdr:nvSpPr>
      <cdr:spPr>
        <a:xfrm flipV="1">
          <a:off x="4324350" y="152400"/>
          <a:ext cx="0" cy="540067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0.54725</cdr:x>
      <cdr:y>0.02875</cdr:y>
    </cdr:from>
    <cdr:to>
      <cdr:x>0.54725</cdr:x>
      <cdr:y>0.9685</cdr:y>
    </cdr:to>
    <cdr:sp>
      <cdr:nvSpPr>
        <cdr:cNvPr id="2" name="Line 23"/>
        <cdr:cNvSpPr>
          <a:spLocks/>
        </cdr:cNvSpPr>
      </cdr:nvSpPr>
      <cdr:spPr>
        <a:xfrm flipH="1" flipV="1">
          <a:off x="5057775" y="161925"/>
          <a:ext cx="0" cy="541020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0.04325</cdr:x>
      <cdr:y>0.79275</cdr:y>
    </cdr:from>
    <cdr:to>
      <cdr:x>0.99725</cdr:x>
      <cdr:y>0.79275</cdr:y>
    </cdr:to>
    <cdr:sp>
      <cdr:nvSpPr>
        <cdr:cNvPr id="3" name="Line 24"/>
        <cdr:cNvSpPr>
          <a:spLocks/>
        </cdr:cNvSpPr>
      </cdr:nvSpPr>
      <cdr:spPr>
        <a:xfrm>
          <a:off x="400050" y="4552950"/>
          <a:ext cx="882967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0.04225</cdr:x>
      <cdr:y>0.6835</cdr:y>
    </cdr:from>
    <cdr:to>
      <cdr:x>0.99625</cdr:x>
      <cdr:y>0.6835</cdr:y>
    </cdr:to>
    <cdr:sp>
      <cdr:nvSpPr>
        <cdr:cNvPr id="4" name="Line 25"/>
        <cdr:cNvSpPr>
          <a:spLocks/>
        </cdr:cNvSpPr>
      </cdr:nvSpPr>
      <cdr:spPr>
        <a:xfrm flipV="1">
          <a:off x="390525" y="3924300"/>
          <a:ext cx="88296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0.556</cdr:x>
      <cdr:y>0.05825</cdr:y>
    </cdr:from>
    <cdr:to>
      <cdr:x>0.71025</cdr:x>
      <cdr:y>0.126</cdr:y>
    </cdr:to>
    <cdr:sp>
      <cdr:nvSpPr>
        <cdr:cNvPr id="5" name="Text Box 26"/>
        <cdr:cNvSpPr txBox="1">
          <a:spLocks noChangeArrowheads="1"/>
        </cdr:cNvSpPr>
      </cdr:nvSpPr>
      <cdr:spPr>
        <a:xfrm>
          <a:off x="5143500" y="333375"/>
          <a:ext cx="1428750" cy="39052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貿易・商社業平均値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4.9</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0.32575</cdr:x>
      <cdr:y>0.05825</cdr:y>
    </cdr:from>
    <cdr:to>
      <cdr:x>0.45775</cdr:x>
      <cdr:y>0.11075</cdr:y>
    </cdr:to>
    <cdr:sp>
      <cdr:nvSpPr>
        <cdr:cNvPr id="6" name="Text Box 27"/>
        <cdr:cNvSpPr txBox="1">
          <a:spLocks noChangeArrowheads="1"/>
        </cdr:cNvSpPr>
      </cdr:nvSpPr>
      <cdr:spPr>
        <a:xfrm>
          <a:off x="3009900" y="333375"/>
          <a:ext cx="1219200" cy="304800"/>
        </a:xfrm>
        <a:prstGeom prst="rect">
          <a:avLst/>
        </a:prstGeom>
        <a:no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0.0175</cdr:x>
      <cdr:y>0.80725</cdr:y>
    </cdr:from>
    <cdr:to>
      <cdr:x>0.184</cdr:x>
      <cdr:y>0.8625</cdr:y>
    </cdr:to>
    <cdr:sp>
      <cdr:nvSpPr>
        <cdr:cNvPr id="7" name="Text Box 28"/>
        <cdr:cNvSpPr txBox="1">
          <a:spLocks noChangeArrowheads="1"/>
        </cdr:cNvSpPr>
      </cdr:nvSpPr>
      <cdr:spPr>
        <a:xfrm>
          <a:off x="161925" y="4638675"/>
          <a:ext cx="1543050" cy="31432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0.02875</cdr:x>
      <cdr:y>0.62275</cdr:y>
    </cdr:from>
    <cdr:to>
      <cdr:x>0.19075</cdr:x>
      <cdr:y>0.68975</cdr:y>
    </cdr:to>
    <cdr:sp>
      <cdr:nvSpPr>
        <cdr:cNvPr id="8" name="Text Box 29"/>
        <cdr:cNvSpPr txBox="1">
          <a:spLocks noChangeArrowheads="1"/>
        </cdr:cNvSpPr>
      </cdr:nvSpPr>
      <cdr:spPr>
        <a:xfrm>
          <a:off x="257175" y="3581400"/>
          <a:ext cx="1495425" cy="38100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貿易・商社業平均値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3.5</a:t>
          </a:r>
          <a:r>
            <a:rPr lang="en-US" cap="none" sz="1000" b="1" i="0" u="none" baseline="0">
              <a:solidFill>
                <a:srgbClr val="800080"/>
              </a:solidFill>
              <a:latin typeface="ＭＳ Ｐゴシック"/>
              <a:ea typeface="ＭＳ Ｐゴシック"/>
              <a:cs typeface="ＭＳ Ｐゴシック"/>
            </a:rPr>
            <a:t>％</a:t>
          </a:r>
        </a:p>
      </cdr:txBody>
    </cdr:sp>
  </cdr:relSizeAnchor>
  <cdr:relSizeAnchor xmlns:cdr="http://schemas.openxmlformats.org/drawingml/2006/chartDrawing">
    <cdr:from>
      <cdr:x>0.3385</cdr:x>
      <cdr:y>0.00425</cdr:y>
    </cdr:from>
    <cdr:to>
      <cdr:x>0.70925</cdr:x>
      <cdr:y>0.04725</cdr:y>
    </cdr:to>
    <cdr:sp>
      <cdr:nvSpPr>
        <cdr:cNvPr id="9" name="Rectangle 30"/>
        <cdr:cNvSpPr>
          <a:spLocks/>
        </cdr:cNvSpPr>
      </cdr:nvSpPr>
      <cdr:spPr>
        <a:xfrm>
          <a:off x="3133725" y="19050"/>
          <a:ext cx="3429000" cy="247650"/>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sng" baseline="0">
              <a:solidFill>
                <a:srgbClr val="000000"/>
              </a:solidFill>
              <a:latin typeface="ＭＳ Ｐゴシック"/>
              <a:ea typeface="ＭＳ Ｐゴシック"/>
              <a:cs typeface="ＭＳ Ｐゴシック"/>
            </a:rPr>
            <a:t>基幹職</a:t>
          </a:r>
          <a:r>
            <a:rPr lang="en-US" cap="none" sz="1000" b="0" i="0" u="none" baseline="0">
              <a:solidFill>
                <a:srgbClr val="000000"/>
              </a:solidFill>
              <a:latin typeface="ＭＳ Ｐゴシック"/>
              <a:ea typeface="ＭＳ Ｐゴシック"/>
              <a:cs typeface="ＭＳ Ｐゴシック"/>
            </a:rPr>
            <a:t>における平均勤続年数の男女差（男性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cdr:x>
      <cdr:y>0.2655</cdr:y>
    </cdr:from>
    <cdr:to>
      <cdr:x>0.04225</cdr:x>
      <cdr:y>0.8065</cdr:y>
    </cdr:to>
    <cdr:sp>
      <cdr:nvSpPr>
        <cdr:cNvPr id="10" name="Rectangle 31"/>
        <cdr:cNvSpPr>
          <a:spLocks/>
        </cdr:cNvSpPr>
      </cdr:nvSpPr>
      <cdr:spPr>
        <a:xfrm>
          <a:off x="0" y="1524000"/>
          <a:ext cx="390525" cy="3114675"/>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管理職の女性比率（課長クラス以上）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58300" cy="5753100"/>
    <xdr:graphicFrame>
      <xdr:nvGraphicFramePr>
        <xdr:cNvPr id="1" name="Shape 1025"/>
        <xdr:cNvGraphicFramePr/>
      </xdr:nvGraphicFramePr>
      <xdr:xfrm>
        <a:off x="0" y="0"/>
        <a:ext cx="92583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25</xdr:row>
      <xdr:rowOff>9525</xdr:rowOff>
    </xdr:to>
    <xdr:graphicFrame>
      <xdr:nvGraphicFramePr>
        <xdr:cNvPr id="1" name="Chart 1"/>
        <xdr:cNvGraphicFramePr/>
      </xdr:nvGraphicFramePr>
      <xdr:xfrm>
        <a:off x="4448175" y="666750"/>
        <a:ext cx="0" cy="219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657225</xdr:rowOff>
    </xdr:from>
    <xdr:to>
      <xdr:col>3</xdr:col>
      <xdr:colOff>0</xdr:colOff>
      <xdr:row>3</xdr:row>
      <xdr:rowOff>9525</xdr:rowOff>
    </xdr:to>
    <xdr:sp>
      <xdr:nvSpPr>
        <xdr:cNvPr id="2" name="Text Box 2"/>
        <xdr:cNvSpPr txBox="1">
          <a:spLocks noChangeArrowheads="1"/>
        </xdr:cNvSpPr>
      </xdr:nvSpPr>
      <xdr:spPr>
        <a:xfrm>
          <a:off x="4448175" y="657225"/>
          <a:ext cx="0" cy="19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主任、係長・課長代理クラスの女性比率</a:t>
          </a:r>
        </a:p>
      </xdr:txBody>
    </xdr:sp>
    <xdr:clientData/>
  </xdr:twoCellAnchor>
  <xdr:twoCellAnchor>
    <xdr:from>
      <xdr:col>3</xdr:col>
      <xdr:colOff>0</xdr:colOff>
      <xdr:row>2</xdr:row>
      <xdr:rowOff>9525</xdr:rowOff>
    </xdr:from>
    <xdr:to>
      <xdr:col>3</xdr:col>
      <xdr:colOff>0</xdr:colOff>
      <xdr:row>4</xdr:row>
      <xdr:rowOff>0</xdr:rowOff>
    </xdr:to>
    <xdr:sp>
      <xdr:nvSpPr>
        <xdr:cNvPr id="3" name="Text Box 3"/>
        <xdr:cNvSpPr txBox="1">
          <a:spLocks noChangeArrowheads="1"/>
        </xdr:cNvSpPr>
      </xdr:nvSpPr>
      <xdr:spPr>
        <a:xfrm>
          <a:off x="4448175" y="66675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24</xdr:row>
      <xdr:rowOff>9525</xdr:rowOff>
    </xdr:from>
    <xdr:to>
      <xdr:col>3</xdr:col>
      <xdr:colOff>0</xdr:colOff>
      <xdr:row>27</xdr:row>
      <xdr:rowOff>9525</xdr:rowOff>
    </xdr:to>
    <xdr:sp>
      <xdr:nvSpPr>
        <xdr:cNvPr id="4" name="Text Box 4"/>
        <xdr:cNvSpPr txBox="1">
          <a:spLocks noChangeArrowheads="1"/>
        </xdr:cNvSpPr>
      </xdr:nvSpPr>
      <xdr:spPr>
        <a:xfrm>
          <a:off x="4448175" y="876300"/>
          <a:ext cx="0" cy="28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平均勤続年数の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男女差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xdr:txBody>
    </xdr:sp>
    <xdr:clientData/>
  </xdr:twoCellAnchor>
  <xdr:twoCellAnchor>
    <xdr:from>
      <xdr:col>3</xdr:col>
      <xdr:colOff>0</xdr:colOff>
      <xdr:row>23</xdr:row>
      <xdr:rowOff>9525</xdr:rowOff>
    </xdr:from>
    <xdr:to>
      <xdr:col>3</xdr:col>
      <xdr:colOff>0</xdr:colOff>
      <xdr:row>24</xdr:row>
      <xdr:rowOff>9525</xdr:rowOff>
    </xdr:to>
    <xdr:sp>
      <xdr:nvSpPr>
        <xdr:cNvPr id="5" name="Text Box 5"/>
        <xdr:cNvSpPr txBox="1">
          <a:spLocks noChangeArrowheads="1"/>
        </xdr:cNvSpPr>
      </xdr:nvSpPr>
      <xdr:spPr>
        <a:xfrm>
          <a:off x="4448175" y="866775"/>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3</xdr:col>
      <xdr:colOff>0</xdr:colOff>
      <xdr:row>15</xdr:row>
      <xdr:rowOff>9525</xdr:rowOff>
    </xdr:from>
    <xdr:to>
      <xdr:col>3</xdr:col>
      <xdr:colOff>0</xdr:colOff>
      <xdr:row>15</xdr:row>
      <xdr:rowOff>9525</xdr:rowOff>
    </xdr:to>
    <xdr:sp>
      <xdr:nvSpPr>
        <xdr:cNvPr id="6" name="Line 6"/>
        <xdr:cNvSpPr>
          <a:spLocks/>
        </xdr:cNvSpPr>
      </xdr:nvSpPr>
      <xdr:spPr>
        <a:xfrm>
          <a:off x="4448175" y="790575"/>
          <a:ext cx="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9525</xdr:rowOff>
    </xdr:from>
    <xdr:to>
      <xdr:col>3</xdr:col>
      <xdr:colOff>0</xdr:colOff>
      <xdr:row>16</xdr:row>
      <xdr:rowOff>9525</xdr:rowOff>
    </xdr:to>
    <xdr:sp>
      <xdr:nvSpPr>
        <xdr:cNvPr id="7" name="Text Box 7"/>
        <xdr:cNvSpPr txBox="1">
          <a:spLocks noChangeArrowheads="1"/>
        </xdr:cNvSpPr>
      </xdr:nvSpPr>
      <xdr:spPr>
        <a:xfrm>
          <a:off x="4448175" y="771525"/>
          <a:ext cx="0" cy="28575"/>
        </a:xfrm>
        <a:prstGeom prst="rect">
          <a:avLst/>
        </a:prstGeom>
        <a:noFill/>
        <a:ln w="9525" cmpd="sng">
          <a:noFill/>
        </a:ln>
      </xdr:spPr>
      <xdr:txBody>
        <a:bodyPr vertOverflow="clip" wrap="square" lIns="27432" tIns="18288" rIns="27432" bIns="0"/>
        <a:p>
          <a:pPr algn="ctr">
            <a:defRPr/>
          </a:pP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20.0</a:t>
          </a:r>
          <a:r>
            <a:rPr lang="en-US" cap="none" sz="1100" b="1" i="0" u="none" baseline="0">
              <a:solidFill>
                <a:srgbClr val="993300"/>
              </a:solidFill>
              <a:latin typeface="ＭＳ Ｐゴシック"/>
              <a:ea typeface="ＭＳ Ｐゴシック"/>
              <a:cs typeface="ＭＳ Ｐゴシック"/>
            </a:rPr>
            <a:t>％</a:t>
          </a:r>
        </a:p>
      </xdr:txBody>
    </xdr:sp>
    <xdr:clientData/>
  </xdr:twoCellAnchor>
  <xdr:twoCellAnchor>
    <xdr:from>
      <xdr:col>3</xdr:col>
      <xdr:colOff>0</xdr:colOff>
      <xdr:row>4</xdr:row>
      <xdr:rowOff>9525</xdr:rowOff>
    </xdr:from>
    <xdr:to>
      <xdr:col>3</xdr:col>
      <xdr:colOff>0</xdr:colOff>
      <xdr:row>24</xdr:row>
      <xdr:rowOff>9525</xdr:rowOff>
    </xdr:to>
    <xdr:sp>
      <xdr:nvSpPr>
        <xdr:cNvPr id="8" name="Line 8"/>
        <xdr:cNvSpPr>
          <a:spLocks/>
        </xdr:cNvSpPr>
      </xdr:nvSpPr>
      <xdr:spPr>
        <a:xfrm>
          <a:off x="4448175" y="685800"/>
          <a:ext cx="0" cy="1905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27</xdr:row>
      <xdr:rowOff>9525</xdr:rowOff>
    </xdr:to>
    <xdr:sp>
      <xdr:nvSpPr>
        <xdr:cNvPr id="9" name="Text Box 9"/>
        <xdr:cNvSpPr txBox="1">
          <a:spLocks noChangeArrowheads="1"/>
        </xdr:cNvSpPr>
      </xdr:nvSpPr>
      <xdr:spPr>
        <a:xfrm>
          <a:off x="4448175" y="885825"/>
          <a:ext cx="0" cy="19050"/>
        </a:xfrm>
        <a:prstGeom prst="rect">
          <a:avLst/>
        </a:prstGeom>
        <a:noFill/>
        <a:ln w="9525" cmpd="sng">
          <a:noFill/>
        </a:ln>
      </xdr:spPr>
      <xdr:txBody>
        <a:bodyPr vertOverflow="clip" wrap="square" lIns="36576" tIns="18288" rIns="36576" bIns="0"/>
        <a:p>
          <a:pPr algn="ctr">
            <a:defRPr/>
          </a:pPr>
          <a:r>
            <a:rPr lang="en-US" cap="none" sz="1100" b="1" i="0" u="none" baseline="0">
              <a:solidFill>
                <a:srgbClr val="993300"/>
              </a:solidFill>
              <a:latin typeface="ＭＳ Ｐゴシック"/>
              <a:ea typeface="ＭＳ Ｐゴシック"/>
              <a:cs typeface="ＭＳ Ｐゴシック"/>
            </a:rPr>
            <a:t>4.7</a:t>
          </a:r>
          <a:r>
            <a:rPr lang="en-US" cap="none" sz="1100" b="1" i="0" u="none" baseline="0">
              <a:solidFill>
                <a:srgbClr val="993300"/>
              </a:solidFill>
              <a:latin typeface="ＭＳ Ｐゴシック"/>
              <a:ea typeface="ＭＳ Ｐゴシック"/>
              <a:cs typeface="ＭＳ Ｐゴシック"/>
            </a:rPr>
            <a:t>年</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zabu\Co-Work\&#21402;&#21172;&#30465;&#12509;&#12472;&#12486;&#12451;&#12502;&#12539;&#12450;&#12463;&#12471;&#12519;&#12531;&#12300;&#35211;&#12360;&#12427;&#21270;&#12301;&#20107;&#26989;\07&#35519;&#26619;&#31080;&#12539;&#20837;&#21147;&#12471;&#12540;&#12488;&#20316;&#25104;\&#35519;&#26619;&#31080;&#20462;&#27491;&#29256;\&#30334;&#36008;&#24215;\&#38598;&#35336;\&#30334;&#36008;&#24215;&#12450;&#12531;&#12465;&#12540;&#12488;&#38598;&#35336;&#29992;_0210&#22996;&#21729;&#20250;_1&#20214;&#21066;&#38500;_pa&#12463;&#12525;&#12473;_0313&#26368;&#2603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全54件・都市・地方"/>
      <sheetName val="全54件 (地方３分割)"/>
      <sheetName val="全54件 (勤続2分割)"/>
      <sheetName val="全54件 (３分割)"/>
      <sheetName val="全54件 (管理職女性比率別)"/>
      <sheetName val="全54件 （主任・係長クラス女性比率別)"/>
      <sheetName val="全54件 （平均勤続年数の差別)"/>
      <sheetName val="全54件 (PA取組別)"/>
      <sheetName val="全54件"/>
    </sheetNames>
    <sheetDataSet>
      <sheetData sheetId="0">
        <row r="4">
          <cell r="S4">
            <v>35.714285714285715</v>
          </cell>
          <cell r="T4">
            <v>3.9400000000000004</v>
          </cell>
        </row>
        <row r="5">
          <cell r="S5">
            <v>35</v>
          </cell>
          <cell r="T5">
            <v>0</v>
          </cell>
        </row>
        <row r="6">
          <cell r="S6">
            <v>33.33333333333333</v>
          </cell>
          <cell r="T6">
            <v>3.499999999999999</v>
          </cell>
        </row>
        <row r="7">
          <cell r="S7">
            <v>30.434782608695656</v>
          </cell>
          <cell r="T7">
            <v>2.4399999999999977</v>
          </cell>
        </row>
        <row r="8">
          <cell r="S8">
            <v>29.411764705882355</v>
          </cell>
          <cell r="T8">
            <v>1</v>
          </cell>
        </row>
        <row r="9">
          <cell r="S9">
            <v>23.404255319148938</v>
          </cell>
          <cell r="T9">
            <v>10.2</v>
          </cell>
        </row>
        <row r="10">
          <cell r="S10">
            <v>22.22222222222222</v>
          </cell>
          <cell r="T10">
            <v>5</v>
          </cell>
        </row>
        <row r="11">
          <cell r="S11">
            <v>20.977722772277225</v>
          </cell>
          <cell r="T11">
            <v>2.8000000000000007</v>
          </cell>
        </row>
        <row r="12">
          <cell r="S12">
            <v>20</v>
          </cell>
          <cell r="T12">
            <v>5</v>
          </cell>
        </row>
        <row r="13">
          <cell r="S13">
            <v>19.607843137254903</v>
          </cell>
          <cell r="T13">
            <v>3.4000000000000004</v>
          </cell>
        </row>
        <row r="14">
          <cell r="S14">
            <v>19.35483870967742</v>
          </cell>
          <cell r="T14">
            <v>2.3999999999999986</v>
          </cell>
        </row>
        <row r="15">
          <cell r="S15">
            <v>18.81188118811881</v>
          </cell>
          <cell r="T15">
            <v>-1.799999999999999</v>
          </cell>
        </row>
        <row r="16">
          <cell r="S16">
            <v>17.391304347826086</v>
          </cell>
          <cell r="T16">
            <v>9</v>
          </cell>
        </row>
        <row r="17">
          <cell r="S17">
            <v>16.551724137931036</v>
          </cell>
          <cell r="T17">
            <v>1.8000000000000007</v>
          </cell>
        </row>
        <row r="18">
          <cell r="S18">
            <v>15.151515151515152</v>
          </cell>
          <cell r="T18">
            <v>4</v>
          </cell>
        </row>
        <row r="19">
          <cell r="S19">
            <v>15.019762845849801</v>
          </cell>
          <cell r="T19">
            <v>2.1000000000000014</v>
          </cell>
        </row>
        <row r="20">
          <cell r="S20">
            <v>14.285714285714285</v>
          </cell>
          <cell r="T20">
            <v>7</v>
          </cell>
        </row>
        <row r="21">
          <cell r="S21">
            <v>14.285714285714285</v>
          </cell>
          <cell r="T21">
            <v>-2.700000000000001</v>
          </cell>
        </row>
        <row r="22">
          <cell r="S22">
            <v>11.904761904761903</v>
          </cell>
          <cell r="T22">
            <v>2</v>
          </cell>
        </row>
        <row r="23">
          <cell r="S23">
            <v>11.258278145695364</v>
          </cell>
          <cell r="T23">
            <v>3.8000000000000007</v>
          </cell>
        </row>
        <row r="24">
          <cell r="S24">
            <v>10.99290780141844</v>
          </cell>
          <cell r="T24">
            <v>4.199999999999999</v>
          </cell>
        </row>
        <row r="25">
          <cell r="S25">
            <v>10.526315789473683</v>
          </cell>
          <cell r="T25">
            <v>0.5799999999999983</v>
          </cell>
        </row>
        <row r="26">
          <cell r="S26">
            <v>10.204081632653061</v>
          </cell>
          <cell r="T26">
            <v>0.5</v>
          </cell>
        </row>
        <row r="27">
          <cell r="S27">
            <v>10</v>
          </cell>
          <cell r="T27">
            <v>-1</v>
          </cell>
        </row>
        <row r="28">
          <cell r="S28">
            <v>9.571788413098236</v>
          </cell>
          <cell r="T28">
            <v>4.5</v>
          </cell>
        </row>
        <row r="29">
          <cell r="S29">
            <v>7.8431372549019605</v>
          </cell>
          <cell r="T29">
            <v>5</v>
          </cell>
        </row>
        <row r="30">
          <cell r="S30">
            <v>7.142857142857142</v>
          </cell>
          <cell r="T30">
            <v>-1</v>
          </cell>
        </row>
        <row r="31">
          <cell r="S31">
            <v>6.862745098039216</v>
          </cell>
          <cell r="T31">
            <v>9</v>
          </cell>
        </row>
        <row r="32">
          <cell r="S32">
            <v>6.417112299465241</v>
          </cell>
          <cell r="T32">
            <v>4.399999999999999</v>
          </cell>
        </row>
        <row r="33">
          <cell r="S33">
            <v>6.329113924050633</v>
          </cell>
          <cell r="T33">
            <v>1.1999999999999993</v>
          </cell>
        </row>
        <row r="34">
          <cell r="S34">
            <v>5.88235294117647</v>
          </cell>
          <cell r="T34">
            <v>-0.8000000000000007</v>
          </cell>
        </row>
        <row r="35">
          <cell r="S35">
            <v>5.769230769230769</v>
          </cell>
          <cell r="T35">
            <v>5</v>
          </cell>
        </row>
        <row r="36">
          <cell r="S36">
            <v>5.555555555555555</v>
          </cell>
          <cell r="T36">
            <v>-0.10000000000000053</v>
          </cell>
        </row>
        <row r="37">
          <cell r="S37">
            <v>5.263157894736842</v>
          </cell>
          <cell r="T37">
            <v>4</v>
          </cell>
        </row>
        <row r="38">
          <cell r="S38">
            <v>4.424778761061947</v>
          </cell>
          <cell r="T38">
            <v>2.8000000000000007</v>
          </cell>
        </row>
        <row r="39">
          <cell r="S39">
            <v>4.3478260869565215</v>
          </cell>
          <cell r="T39">
            <v>7.199999999999999</v>
          </cell>
        </row>
        <row r="40">
          <cell r="S40">
            <v>3.7735849056603774</v>
          </cell>
          <cell r="T40">
            <v>6.300000000000001</v>
          </cell>
        </row>
        <row r="41">
          <cell r="S41">
            <v>3.5294117647058822</v>
          </cell>
          <cell r="T41">
            <v>-2</v>
          </cell>
        </row>
        <row r="42">
          <cell r="S42">
            <v>3.508771929824561</v>
          </cell>
          <cell r="T42">
            <v>3</v>
          </cell>
        </row>
        <row r="43">
          <cell r="S43">
            <v>3.4482758620689653</v>
          </cell>
          <cell r="T43">
            <v>1</v>
          </cell>
        </row>
        <row r="44">
          <cell r="S44">
            <v>3.3333333333333335</v>
          </cell>
          <cell r="T44">
            <v>6</v>
          </cell>
        </row>
        <row r="45">
          <cell r="S45">
            <v>3.0303030303030303</v>
          </cell>
          <cell r="T45">
            <v>5.039999999999999</v>
          </cell>
        </row>
        <row r="46">
          <cell r="S46">
            <v>2.272727272727273</v>
          </cell>
          <cell r="T46">
            <v>1</v>
          </cell>
        </row>
        <row r="47">
          <cell r="S47">
            <v>0</v>
          </cell>
          <cell r="T47">
            <v>0</v>
          </cell>
        </row>
        <row r="48">
          <cell r="S48">
            <v>0</v>
          </cell>
          <cell r="T48">
            <v>-0.13999999999999968</v>
          </cell>
        </row>
        <row r="49">
          <cell r="S49">
            <v>0</v>
          </cell>
          <cell r="T49">
            <v>2.900000000000002</v>
          </cell>
        </row>
        <row r="50">
          <cell r="S50">
            <v>0</v>
          </cell>
          <cell r="T50">
            <v>1</v>
          </cell>
        </row>
        <row r="51">
          <cell r="S51">
            <v>0</v>
          </cell>
          <cell r="T51">
            <v>8.850000000000001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V58"/>
  <sheetViews>
    <sheetView view="pageLayout" zoomScale="85" zoomScalePageLayoutView="85" workbookViewId="0" topLeftCell="B1">
      <selection activeCell="V4" sqref="V4"/>
    </sheetView>
  </sheetViews>
  <sheetFormatPr defaultColWidth="9.00390625" defaultRowHeight="13.5"/>
  <cols>
    <col min="1" max="2" width="1.4921875" style="49" customWidth="1"/>
    <col min="3" max="3" width="11.50390625" style="49" customWidth="1"/>
    <col min="4" max="4" width="10.00390625" style="56" customWidth="1"/>
    <col min="5" max="6" width="8.375" style="50" customWidth="1"/>
    <col min="7" max="7" width="3.00390625" style="49" customWidth="1"/>
    <col min="8" max="8" width="10.25390625" style="49" customWidth="1"/>
    <col min="9" max="10" width="8.375" style="49" customWidth="1"/>
    <col min="11" max="11" width="3.00390625" style="49" customWidth="1"/>
    <col min="12" max="12" width="11.50390625" style="49" customWidth="1"/>
    <col min="13" max="13" width="5.75390625" style="49" customWidth="1"/>
    <col min="14" max="14" width="6.125" style="56" customWidth="1"/>
    <col min="15" max="15" width="10.00390625" style="56" customWidth="1"/>
    <col min="16" max="18" width="8.375" style="50" customWidth="1"/>
    <col min="19" max="20" width="1.4921875" style="49" customWidth="1"/>
    <col min="21" max="16384" width="9.00390625" style="49" customWidth="1"/>
  </cols>
  <sheetData>
    <row r="1" spans="4:16" ht="18" customHeight="1" thickBot="1">
      <c r="D1" s="325" t="s">
        <v>98</v>
      </c>
      <c r="E1" s="325"/>
      <c r="F1" s="325"/>
      <c r="G1" s="325"/>
      <c r="H1" s="325"/>
      <c r="I1" s="325"/>
      <c r="J1" s="325"/>
      <c r="K1" s="325"/>
      <c r="L1" s="325"/>
      <c r="M1" s="325"/>
      <c r="N1" s="325"/>
      <c r="O1" s="325"/>
      <c r="P1" s="325"/>
    </row>
    <row r="2" spans="2:20" ht="18" customHeight="1">
      <c r="B2" s="51"/>
      <c r="C2" s="52"/>
      <c r="D2" s="325"/>
      <c r="E2" s="325"/>
      <c r="F2" s="325"/>
      <c r="G2" s="325"/>
      <c r="H2" s="325"/>
      <c r="I2" s="325"/>
      <c r="J2" s="325"/>
      <c r="K2" s="325"/>
      <c r="L2" s="325"/>
      <c r="M2" s="325"/>
      <c r="N2" s="325"/>
      <c r="O2" s="325"/>
      <c r="P2" s="325"/>
      <c r="Q2" s="53"/>
      <c r="R2" s="53"/>
      <c r="S2" s="54"/>
      <c r="T2" s="55"/>
    </row>
    <row r="3" spans="2:20" ht="14.25">
      <c r="B3" s="55"/>
      <c r="T3" s="55"/>
    </row>
    <row r="4" spans="2:20" ht="20.25" customHeight="1">
      <c r="B4" s="55"/>
      <c r="I4" s="57" t="s">
        <v>46</v>
      </c>
      <c r="J4" s="58" t="s">
        <v>47</v>
      </c>
      <c r="T4" s="55"/>
    </row>
    <row r="5" spans="2:20" ht="31.5" customHeight="1">
      <c r="B5" s="55"/>
      <c r="F5" s="326" t="s">
        <v>258</v>
      </c>
      <c r="G5" s="327"/>
      <c r="H5" s="328"/>
      <c r="I5" s="59">
        <v>79.7</v>
      </c>
      <c r="J5" s="72">
        <f>'入力シート'!H222</f>
        <v>50</v>
      </c>
      <c r="T5" s="55"/>
    </row>
    <row r="6" spans="2:20" ht="63.75" customHeight="1" thickBot="1">
      <c r="B6" s="55"/>
      <c r="T6" s="55"/>
    </row>
    <row r="7" spans="2:20" ht="29.25" customHeight="1" thickBot="1">
      <c r="B7" s="55"/>
      <c r="C7" s="329" t="s">
        <v>72</v>
      </c>
      <c r="D7" s="330"/>
      <c r="E7" s="330"/>
      <c r="F7" s="331"/>
      <c r="G7" s="50"/>
      <c r="L7" s="332" t="s">
        <v>71</v>
      </c>
      <c r="M7" s="333"/>
      <c r="N7" s="334"/>
      <c r="O7" s="334"/>
      <c r="P7" s="334"/>
      <c r="Q7" s="334"/>
      <c r="R7" s="335"/>
      <c r="T7" s="55"/>
    </row>
    <row r="8" spans="2:20" ht="28.5" customHeight="1">
      <c r="B8" s="55"/>
      <c r="C8" s="60"/>
      <c r="D8" s="60"/>
      <c r="E8" s="60"/>
      <c r="F8" s="60"/>
      <c r="G8" s="50"/>
      <c r="L8" s="60"/>
      <c r="M8" s="60"/>
      <c r="N8" s="60"/>
      <c r="O8" s="60"/>
      <c r="P8" s="60"/>
      <c r="Q8" s="60"/>
      <c r="R8" s="60"/>
      <c r="T8" s="55"/>
    </row>
    <row r="9" spans="2:20" ht="18.75" customHeight="1" thickBot="1">
      <c r="B9" s="55"/>
      <c r="E9" s="61" t="s">
        <v>46</v>
      </c>
      <c r="F9" s="62" t="s">
        <v>47</v>
      </c>
      <c r="I9" s="63" t="s">
        <v>46</v>
      </c>
      <c r="J9" s="164" t="s">
        <v>47</v>
      </c>
      <c r="O9" s="61" t="s">
        <v>46</v>
      </c>
      <c r="P9" s="62" t="s">
        <v>47</v>
      </c>
      <c r="Q9" s="126"/>
      <c r="T9" s="55"/>
    </row>
    <row r="10" spans="2:20" ht="29.25" customHeight="1" thickTop="1">
      <c r="B10" s="55"/>
      <c r="C10" s="336" t="s">
        <v>49</v>
      </c>
      <c r="D10" s="45" t="s">
        <v>66</v>
      </c>
      <c r="E10" s="267">
        <v>4.9</v>
      </c>
      <c r="F10" s="251">
        <f>F11-F12</f>
        <v>3.700000000000001</v>
      </c>
      <c r="H10" s="278" t="s">
        <v>51</v>
      </c>
      <c r="I10" s="278">
        <v>82.8</v>
      </c>
      <c r="J10" s="282">
        <f>'入力シート'!H221</f>
        <v>85</v>
      </c>
      <c r="L10" s="339" t="s">
        <v>43</v>
      </c>
      <c r="M10" s="340" t="s">
        <v>69</v>
      </c>
      <c r="N10" s="341"/>
      <c r="O10" s="64">
        <v>0.027</v>
      </c>
      <c r="P10" s="250">
        <f>'入力シート'!J359</f>
        <v>0.34782608695652173</v>
      </c>
      <c r="Q10" s="122"/>
      <c r="T10" s="55"/>
    </row>
    <row r="11" spans="2:20" ht="29.25" customHeight="1" thickBot="1">
      <c r="B11" s="55"/>
      <c r="C11" s="337"/>
      <c r="D11" s="87" t="s">
        <v>0</v>
      </c>
      <c r="E11" s="268">
        <v>16.3</v>
      </c>
      <c r="F11" s="252">
        <f>'入力シート'!D326</f>
        <v>12.4</v>
      </c>
      <c r="H11" s="279"/>
      <c r="I11" s="279"/>
      <c r="J11" s="283"/>
      <c r="L11" s="286"/>
      <c r="M11" s="320" t="s">
        <v>68</v>
      </c>
      <c r="N11" s="321"/>
      <c r="O11" s="65">
        <v>0.038</v>
      </c>
      <c r="P11" s="230">
        <f>'入力シート'!J358</f>
        <v>0.2708333333333333</v>
      </c>
      <c r="Q11" s="122"/>
      <c r="T11" s="55"/>
    </row>
    <row r="12" spans="2:20" ht="29.25" customHeight="1" thickBot="1" thickTop="1">
      <c r="B12" s="55"/>
      <c r="C12" s="338"/>
      <c r="D12" s="46" t="s">
        <v>1</v>
      </c>
      <c r="E12" s="269">
        <v>11.4</v>
      </c>
      <c r="F12" s="253">
        <f>'入力シート'!E326</f>
        <v>8.7</v>
      </c>
      <c r="L12" s="284" t="s">
        <v>252</v>
      </c>
      <c r="M12" s="323" t="s">
        <v>67</v>
      </c>
      <c r="N12" s="45" t="s">
        <v>0</v>
      </c>
      <c r="O12" s="139">
        <v>0.191</v>
      </c>
      <c r="P12" s="250">
        <f>'入力シート'!J350</f>
        <v>0.2727272727272727</v>
      </c>
      <c r="Q12" s="125"/>
      <c r="T12" s="55"/>
    </row>
    <row r="13" spans="2:20" ht="29.25" customHeight="1" thickBot="1" thickTop="1">
      <c r="B13" s="55"/>
      <c r="D13" s="66"/>
      <c r="L13" s="322"/>
      <c r="M13" s="324"/>
      <c r="N13" s="46" t="s">
        <v>1</v>
      </c>
      <c r="O13" s="138">
        <v>0.311</v>
      </c>
      <c r="P13" s="230">
        <f>'入力シート'!K350</f>
        <v>0.3253012048192771</v>
      </c>
      <c r="Q13" s="125"/>
      <c r="T13" s="55"/>
    </row>
    <row r="14" spans="2:20" ht="29.25" customHeight="1" thickTop="1">
      <c r="B14" s="55"/>
      <c r="D14" s="66"/>
      <c r="L14" s="141"/>
      <c r="M14" s="121"/>
      <c r="N14" s="121"/>
      <c r="O14" s="125"/>
      <c r="P14" s="125"/>
      <c r="Q14" s="125"/>
      <c r="T14" s="55"/>
    </row>
    <row r="15" spans="2:20" ht="18.75" customHeight="1">
      <c r="B15" s="55"/>
      <c r="D15" s="66"/>
      <c r="L15" s="140"/>
      <c r="M15" s="121"/>
      <c r="N15" s="121"/>
      <c r="O15" s="274" t="s">
        <v>46</v>
      </c>
      <c r="P15" s="275"/>
      <c r="Q15" s="274" t="s">
        <v>47</v>
      </c>
      <c r="R15" s="275"/>
      <c r="T15" s="55"/>
    </row>
    <row r="16" spans="2:20" ht="18.75" customHeight="1" thickBot="1">
      <c r="B16" s="55"/>
      <c r="D16" s="66"/>
      <c r="N16" s="66"/>
      <c r="O16" s="132" t="s">
        <v>0</v>
      </c>
      <c r="P16" s="133" t="s">
        <v>1</v>
      </c>
      <c r="Q16" s="137" t="s">
        <v>0</v>
      </c>
      <c r="R16" s="137" t="s">
        <v>1</v>
      </c>
      <c r="T16" s="55"/>
    </row>
    <row r="17" spans="2:20" ht="29.25" customHeight="1" thickTop="1">
      <c r="B17" s="55"/>
      <c r="C17" s="276" t="s">
        <v>52</v>
      </c>
      <c r="D17" s="45" t="s">
        <v>0</v>
      </c>
      <c r="E17" s="64">
        <v>0.787</v>
      </c>
      <c r="F17" s="250">
        <f>'入力シート'!H254</f>
        <v>0.5</v>
      </c>
      <c r="H17" s="278" t="s">
        <v>53</v>
      </c>
      <c r="I17" s="278">
        <v>87.2</v>
      </c>
      <c r="J17" s="282">
        <f>'入力シート'!H220</f>
        <v>88.23529411764706</v>
      </c>
      <c r="L17" s="314" t="s">
        <v>99</v>
      </c>
      <c r="M17" s="287" t="s">
        <v>100</v>
      </c>
      <c r="N17" s="288"/>
      <c r="O17" s="131">
        <v>0.631</v>
      </c>
      <c r="P17" s="134">
        <v>0.465</v>
      </c>
      <c r="Q17" s="254">
        <f>'入力シート'!H87</f>
        <v>0.5714285714285714</v>
      </c>
      <c r="R17" s="255">
        <f>'入力シート'!I87</f>
        <v>0.6962025316455697</v>
      </c>
      <c r="T17" s="55"/>
    </row>
    <row r="18" spans="2:20" ht="29.25" customHeight="1" thickBot="1">
      <c r="B18" s="55"/>
      <c r="C18" s="277"/>
      <c r="D18" s="46" t="s">
        <v>1</v>
      </c>
      <c r="E18" s="65">
        <v>0.114</v>
      </c>
      <c r="F18" s="230">
        <f>'入力シート'!H255</f>
        <v>0.5</v>
      </c>
      <c r="H18" s="279"/>
      <c r="I18" s="279"/>
      <c r="J18" s="283"/>
      <c r="L18" s="315"/>
      <c r="M18" s="289" t="s">
        <v>101</v>
      </c>
      <c r="N18" s="290"/>
      <c r="O18" s="128">
        <v>0.091</v>
      </c>
      <c r="P18" s="135">
        <v>0.392</v>
      </c>
      <c r="Q18" s="256">
        <f>'入力シート'!H88</f>
        <v>0.14285714285714285</v>
      </c>
      <c r="R18" s="257">
        <f>'入力シート'!I88</f>
        <v>0.0379746835443038</v>
      </c>
      <c r="T18" s="55"/>
    </row>
    <row r="19" spans="2:20" ht="29.25" customHeight="1" thickTop="1">
      <c r="B19" s="55"/>
      <c r="C19" s="143"/>
      <c r="D19" s="121"/>
      <c r="E19" s="122"/>
      <c r="F19" s="122"/>
      <c r="H19" s="123"/>
      <c r="I19" s="123"/>
      <c r="J19" s="124"/>
      <c r="L19" s="315"/>
      <c r="M19" s="289" t="s">
        <v>102</v>
      </c>
      <c r="N19" s="290"/>
      <c r="O19" s="128">
        <v>0.205</v>
      </c>
      <c r="P19" s="135">
        <v>0.051</v>
      </c>
      <c r="Q19" s="256">
        <f>'入力シート'!H89</f>
        <v>0.19047619047619047</v>
      </c>
      <c r="R19" s="257">
        <f>'入力シート'!I89</f>
        <v>0.06329113924050633</v>
      </c>
      <c r="T19" s="55"/>
    </row>
    <row r="20" spans="2:20" ht="29.25" customHeight="1">
      <c r="B20" s="55"/>
      <c r="C20" s="143"/>
      <c r="D20" s="121"/>
      <c r="E20" s="122"/>
      <c r="F20" s="122"/>
      <c r="H20" s="123"/>
      <c r="I20" s="123"/>
      <c r="J20" s="124"/>
      <c r="L20" s="315"/>
      <c r="M20" s="289" t="s">
        <v>103</v>
      </c>
      <c r="N20" s="290"/>
      <c r="O20" s="128">
        <v>0.054</v>
      </c>
      <c r="P20" s="135">
        <v>0.057</v>
      </c>
      <c r="Q20" s="256">
        <f>'入力シート'!H90</f>
        <v>0</v>
      </c>
      <c r="R20" s="257">
        <f>'入力シート'!I90</f>
        <v>0</v>
      </c>
      <c r="T20" s="55"/>
    </row>
    <row r="21" spans="2:20" ht="29.25" customHeight="1">
      <c r="B21" s="55"/>
      <c r="C21" s="143"/>
      <c r="D21" s="121"/>
      <c r="E21" s="122"/>
      <c r="F21" s="122"/>
      <c r="H21" s="123"/>
      <c r="I21" s="123"/>
      <c r="J21" s="124"/>
      <c r="L21" s="316"/>
      <c r="M21" s="295" t="s">
        <v>73</v>
      </c>
      <c r="N21" s="296"/>
      <c r="O21" s="129">
        <v>0.019</v>
      </c>
      <c r="P21" s="65">
        <v>0.035</v>
      </c>
      <c r="Q21" s="256">
        <f>'入力シート'!H91</f>
        <v>0.09523809523809523</v>
      </c>
      <c r="R21" s="257">
        <f>'入力シート'!I91</f>
        <v>0.20253164556962025</v>
      </c>
      <c r="T21" s="55"/>
    </row>
    <row r="22" spans="2:20" ht="29.25" customHeight="1" thickBot="1">
      <c r="B22" s="55"/>
      <c r="C22" s="143"/>
      <c r="D22" s="121"/>
      <c r="E22" s="122"/>
      <c r="F22" s="122"/>
      <c r="H22" s="123"/>
      <c r="I22" s="123"/>
      <c r="J22" s="124"/>
      <c r="L22" s="317" t="s">
        <v>104</v>
      </c>
      <c r="M22" s="318"/>
      <c r="N22" s="319"/>
      <c r="O22" s="130">
        <v>0.228</v>
      </c>
      <c r="P22" s="136">
        <v>0.115</v>
      </c>
      <c r="Q22" s="258">
        <f>'入力シート'!H135</f>
        <v>0.5</v>
      </c>
      <c r="R22" s="259">
        <f>'入力シート'!I135</f>
        <v>0.4</v>
      </c>
      <c r="T22" s="55"/>
    </row>
    <row r="23" spans="2:20" ht="29.25" customHeight="1" thickBot="1" thickTop="1">
      <c r="B23" s="55"/>
      <c r="C23" s="154"/>
      <c r="D23" s="66"/>
      <c r="N23" s="66"/>
      <c r="O23" s="66"/>
      <c r="T23" s="55"/>
    </row>
    <row r="24" spans="2:20" ht="29.25" customHeight="1" thickTop="1">
      <c r="B24" s="55"/>
      <c r="C24" s="311"/>
      <c r="D24" s="121"/>
      <c r="E24" s="122"/>
      <c r="F24" s="122"/>
      <c r="G24" s="142"/>
      <c r="H24" s="312"/>
      <c r="I24" s="312"/>
      <c r="J24" s="313"/>
      <c r="L24" s="314" t="s">
        <v>105</v>
      </c>
      <c r="M24" s="287" t="s">
        <v>100</v>
      </c>
      <c r="N24" s="288"/>
      <c r="O24" s="127">
        <v>0.687</v>
      </c>
      <c r="P24" s="139">
        <v>0.625</v>
      </c>
      <c r="Q24" s="254">
        <f>'入力シート'!H69</f>
        <v>0.5714285714285714</v>
      </c>
      <c r="R24" s="255">
        <f>'入力シート'!I69</f>
        <v>0.6962025316455697</v>
      </c>
      <c r="T24" s="55"/>
    </row>
    <row r="25" spans="2:20" ht="29.25" customHeight="1">
      <c r="B25" s="55"/>
      <c r="C25" s="311"/>
      <c r="D25" s="121"/>
      <c r="E25" s="122"/>
      <c r="F25" s="122"/>
      <c r="G25" s="142"/>
      <c r="H25" s="312"/>
      <c r="I25" s="312"/>
      <c r="J25" s="313"/>
      <c r="L25" s="315"/>
      <c r="M25" s="289" t="s">
        <v>101</v>
      </c>
      <c r="N25" s="290"/>
      <c r="O25" s="128">
        <v>0.106</v>
      </c>
      <c r="P25" s="135">
        <v>0.184</v>
      </c>
      <c r="Q25" s="256">
        <f>'入力シート'!H70</f>
        <v>0.14285714285714285</v>
      </c>
      <c r="R25" s="257">
        <f>'入力シート'!I70</f>
        <v>0.0379746835443038</v>
      </c>
      <c r="T25" s="55"/>
    </row>
    <row r="26" spans="2:20" ht="29.25" customHeight="1">
      <c r="B26" s="55"/>
      <c r="C26" s="143"/>
      <c r="D26" s="121"/>
      <c r="E26" s="122"/>
      <c r="F26" s="122"/>
      <c r="H26" s="123"/>
      <c r="I26" s="123"/>
      <c r="J26" s="124"/>
      <c r="L26" s="315"/>
      <c r="M26" s="289" t="s">
        <v>102</v>
      </c>
      <c r="N26" s="290"/>
      <c r="O26" s="128">
        <v>0.14</v>
      </c>
      <c r="P26" s="135">
        <v>0.12</v>
      </c>
      <c r="Q26" s="256">
        <f>'入力シート'!H71</f>
        <v>0.19047619047619047</v>
      </c>
      <c r="R26" s="257">
        <f>'入力シート'!I71</f>
        <v>0.06329113924050633</v>
      </c>
      <c r="T26" s="55"/>
    </row>
    <row r="27" spans="2:20" ht="29.25" customHeight="1">
      <c r="B27" s="55"/>
      <c r="C27" s="143"/>
      <c r="D27" s="121"/>
      <c r="E27" s="122"/>
      <c r="F27" s="122"/>
      <c r="H27" s="123"/>
      <c r="I27" s="123"/>
      <c r="J27" s="124"/>
      <c r="L27" s="315"/>
      <c r="M27" s="289" t="s">
        <v>103</v>
      </c>
      <c r="N27" s="290"/>
      <c r="O27" s="128">
        <v>0.058</v>
      </c>
      <c r="P27" s="135">
        <v>0.061</v>
      </c>
      <c r="Q27" s="256">
        <f>'入力シート'!H72</f>
        <v>0</v>
      </c>
      <c r="R27" s="257">
        <f>'入力シート'!I72</f>
        <v>0</v>
      </c>
      <c r="T27" s="55"/>
    </row>
    <row r="28" spans="2:20" ht="29.25" customHeight="1" thickBot="1">
      <c r="B28" s="55"/>
      <c r="C28" s="143"/>
      <c r="D28" s="121"/>
      <c r="E28" s="122"/>
      <c r="F28" s="122"/>
      <c r="H28" s="123"/>
      <c r="I28" s="123"/>
      <c r="J28" s="124"/>
      <c r="L28" s="316"/>
      <c r="M28" s="295" t="s">
        <v>73</v>
      </c>
      <c r="N28" s="296"/>
      <c r="O28" s="129">
        <v>0.009</v>
      </c>
      <c r="P28" s="65">
        <v>0.01</v>
      </c>
      <c r="Q28" s="258">
        <f>'入力シート'!H73</f>
        <v>0.09523809523809523</v>
      </c>
      <c r="R28" s="259">
        <f>'入力シート'!I73</f>
        <v>0.20253164556962025</v>
      </c>
      <c r="T28" s="55"/>
    </row>
    <row r="29" spans="2:20" ht="29.25" customHeight="1" thickBot="1" thickTop="1">
      <c r="B29" s="55"/>
      <c r="C29" s="143"/>
      <c r="D29" s="121"/>
      <c r="E29" s="122"/>
      <c r="F29" s="122"/>
      <c r="H29" s="123"/>
      <c r="I29" s="123"/>
      <c r="J29" s="124"/>
      <c r="L29" s="143"/>
      <c r="M29" s="219"/>
      <c r="N29" s="219"/>
      <c r="O29" s="144"/>
      <c r="P29" s="144"/>
      <c r="Q29" s="144"/>
      <c r="R29" s="144"/>
      <c r="T29" s="55"/>
    </row>
    <row r="30" spans="2:20" ht="18.75" customHeight="1" thickBot="1" thickTop="1">
      <c r="B30" s="55"/>
      <c r="C30" s="303" t="s">
        <v>42</v>
      </c>
      <c r="D30" s="304"/>
      <c r="E30" s="307">
        <v>0.014</v>
      </c>
      <c r="F30" s="309">
        <f>'入力シート'!H267</f>
        <v>0.25</v>
      </c>
      <c r="H30" s="278" t="s">
        <v>54</v>
      </c>
      <c r="I30" s="278">
        <v>96.7</v>
      </c>
      <c r="J30" s="282">
        <f>'入力シート'!H219</f>
        <v>93.75</v>
      </c>
      <c r="L30" s="145"/>
      <c r="M30" s="146"/>
      <c r="N30" s="148"/>
      <c r="O30" s="165" t="s">
        <v>46</v>
      </c>
      <c r="P30" s="266" t="s">
        <v>47</v>
      </c>
      <c r="Q30" s="122"/>
      <c r="R30" s="122"/>
      <c r="T30" s="55"/>
    </row>
    <row r="31" spans="2:20" ht="29.25" customHeight="1" thickBot="1" thickTop="1">
      <c r="B31" s="55"/>
      <c r="C31" s="305"/>
      <c r="D31" s="306"/>
      <c r="E31" s="308"/>
      <c r="F31" s="310"/>
      <c r="H31" s="279"/>
      <c r="I31" s="279"/>
      <c r="J31" s="283"/>
      <c r="L31" s="292" t="s">
        <v>44</v>
      </c>
      <c r="M31" s="293"/>
      <c r="N31" s="294"/>
      <c r="O31" s="166">
        <v>0.098</v>
      </c>
      <c r="P31" s="149">
        <f>'入力シート'!L120</f>
        <v>0.5</v>
      </c>
      <c r="Q31" s="122"/>
      <c r="R31" s="122"/>
      <c r="T31" s="55"/>
    </row>
    <row r="32" spans="2:20" ht="29.25" customHeight="1" thickTop="1">
      <c r="B32" s="55"/>
      <c r="C32" s="227"/>
      <c r="D32" s="227"/>
      <c r="E32" s="122"/>
      <c r="F32" s="122"/>
      <c r="H32" s="123"/>
      <c r="I32" s="123"/>
      <c r="J32" s="124"/>
      <c r="L32" s="147"/>
      <c r="M32" s="219"/>
      <c r="N32" s="219"/>
      <c r="O32" s="122"/>
      <c r="P32" s="122"/>
      <c r="Q32" s="122"/>
      <c r="R32" s="122"/>
      <c r="T32" s="55"/>
    </row>
    <row r="33" spans="2:20" ht="18.75" customHeight="1">
      <c r="B33" s="55"/>
      <c r="C33" s="227"/>
      <c r="D33" s="227"/>
      <c r="E33" s="122"/>
      <c r="F33" s="122"/>
      <c r="H33" s="123"/>
      <c r="I33" s="123"/>
      <c r="J33" s="124"/>
      <c r="L33" s="147"/>
      <c r="M33" s="219"/>
      <c r="N33" s="219"/>
      <c r="O33" s="274" t="s">
        <v>46</v>
      </c>
      <c r="P33" s="275"/>
      <c r="Q33" s="274" t="s">
        <v>47</v>
      </c>
      <c r="R33" s="275"/>
      <c r="T33" s="55"/>
    </row>
    <row r="34" spans="2:20" ht="18.75" customHeight="1" thickBot="1">
      <c r="B34" s="55"/>
      <c r="C34" s="227"/>
      <c r="D34" s="227"/>
      <c r="E34" s="122"/>
      <c r="F34" s="122"/>
      <c r="H34" s="123"/>
      <c r="I34" s="123"/>
      <c r="J34" s="124"/>
      <c r="L34" s="147"/>
      <c r="M34" s="219"/>
      <c r="N34" s="219"/>
      <c r="O34" s="132" t="s">
        <v>0</v>
      </c>
      <c r="P34" s="133" t="s">
        <v>1</v>
      </c>
      <c r="Q34" s="137" t="s">
        <v>0</v>
      </c>
      <c r="R34" s="137" t="s">
        <v>1</v>
      </c>
      <c r="T34" s="55"/>
    </row>
    <row r="35" spans="2:20" ht="29.25" customHeight="1" thickTop="1">
      <c r="B35" s="55"/>
      <c r="C35" s="276" t="s">
        <v>48</v>
      </c>
      <c r="D35" s="240" t="s">
        <v>1</v>
      </c>
      <c r="E35" s="247">
        <v>0.881</v>
      </c>
      <c r="F35" s="250">
        <f>'入力シート'!K287</f>
        <v>1</v>
      </c>
      <c r="L35" s="297" t="s">
        <v>55</v>
      </c>
      <c r="M35" s="300" t="s">
        <v>82</v>
      </c>
      <c r="N35" s="300"/>
      <c r="O35" s="150">
        <v>2.9</v>
      </c>
      <c r="P35" s="150">
        <v>2.9</v>
      </c>
      <c r="Q35" s="260">
        <f>'入力シート'!H178</f>
        <v>3.2</v>
      </c>
      <c r="R35" s="261">
        <f>'入力シート'!I178</f>
        <v>2.5</v>
      </c>
      <c r="T35" s="55"/>
    </row>
    <row r="36" spans="2:22" ht="29.25" customHeight="1" thickBot="1">
      <c r="B36" s="55"/>
      <c r="C36" s="277"/>
      <c r="D36" s="248" t="s">
        <v>0</v>
      </c>
      <c r="E36" s="249">
        <v>0.005</v>
      </c>
      <c r="F36" s="230">
        <f>'入力シート'!J287</f>
        <v>0.3333333333333333</v>
      </c>
      <c r="L36" s="298"/>
      <c r="M36" s="301" t="s">
        <v>83</v>
      </c>
      <c r="N36" s="301"/>
      <c r="O36" s="151">
        <v>3.2</v>
      </c>
      <c r="P36" s="151">
        <v>3.2</v>
      </c>
      <c r="Q36" s="262">
        <f>'入力シート'!H179</f>
        <v>3.2</v>
      </c>
      <c r="R36" s="263">
        <f>'入力シート'!I179</f>
        <v>3.5</v>
      </c>
      <c r="T36" s="55"/>
      <c r="V36" s="56"/>
    </row>
    <row r="37" spans="2:20" ht="29.25" customHeight="1" thickTop="1">
      <c r="B37" s="55"/>
      <c r="C37" s="66"/>
      <c r="D37" s="47"/>
      <c r="E37" s="67"/>
      <c r="F37" s="88"/>
      <c r="L37" s="298"/>
      <c r="M37" s="301" t="s">
        <v>84</v>
      </c>
      <c r="N37" s="301"/>
      <c r="O37" s="151">
        <v>3.2</v>
      </c>
      <c r="P37" s="151">
        <v>3.1</v>
      </c>
      <c r="Q37" s="262">
        <f>'入力シート'!H180</f>
        <v>3.2</v>
      </c>
      <c r="R37" s="263">
        <f>'入力シート'!I180</f>
        <v>3.1</v>
      </c>
      <c r="T37" s="55"/>
    </row>
    <row r="38" spans="2:20" ht="29.25" customHeight="1" thickBot="1">
      <c r="B38" s="55"/>
      <c r="C38" s="66"/>
      <c r="D38" s="47"/>
      <c r="E38" s="67"/>
      <c r="F38" s="88"/>
      <c r="L38" s="299"/>
      <c r="M38" s="302" t="s">
        <v>85</v>
      </c>
      <c r="N38" s="302"/>
      <c r="O38" s="152">
        <v>3.1</v>
      </c>
      <c r="P38" s="152">
        <v>3</v>
      </c>
      <c r="Q38" s="264">
        <f>'入力シート'!H181</f>
        <v>7</v>
      </c>
      <c r="R38" s="265">
        <f>'入力シート'!I181</f>
        <v>3.1</v>
      </c>
      <c r="T38" s="55"/>
    </row>
    <row r="39" spans="2:20" ht="29.25" customHeight="1" thickTop="1">
      <c r="B39" s="55"/>
      <c r="D39" s="66"/>
      <c r="T39" s="55"/>
    </row>
    <row r="40" spans="2:20" ht="18.75" customHeight="1">
      <c r="B40" s="55"/>
      <c r="D40" s="66"/>
      <c r="L40" s="140"/>
      <c r="M40" s="121"/>
      <c r="N40" s="121"/>
      <c r="O40" s="274" t="s">
        <v>46</v>
      </c>
      <c r="P40" s="275"/>
      <c r="Q40" s="274" t="s">
        <v>47</v>
      </c>
      <c r="R40" s="275"/>
      <c r="T40" s="55"/>
    </row>
    <row r="41" spans="2:20" ht="18.75" customHeight="1" thickBot="1">
      <c r="B41" s="55"/>
      <c r="D41" s="66"/>
      <c r="N41" s="66"/>
      <c r="O41" s="132" t="s">
        <v>0</v>
      </c>
      <c r="P41" s="133" t="s">
        <v>1</v>
      </c>
      <c r="Q41" s="137" t="s">
        <v>0</v>
      </c>
      <c r="R41" s="137" t="s">
        <v>1</v>
      </c>
      <c r="T41" s="55"/>
    </row>
    <row r="42" spans="2:20" ht="29.25" customHeight="1" thickTop="1">
      <c r="B42" s="55"/>
      <c r="C42" s="276" t="s">
        <v>56</v>
      </c>
      <c r="D42" s="45" t="s">
        <v>0</v>
      </c>
      <c r="E42" s="64">
        <v>0.926</v>
      </c>
      <c r="F42" s="250">
        <f>'入力シート'!H243</f>
        <v>0.5</v>
      </c>
      <c r="H42" s="278" t="s">
        <v>57</v>
      </c>
      <c r="I42" s="280">
        <v>101.5</v>
      </c>
      <c r="J42" s="282">
        <f>'入力シート'!H218</f>
        <v>98.5</v>
      </c>
      <c r="L42" s="284" t="s">
        <v>106</v>
      </c>
      <c r="M42" s="287" t="s">
        <v>100</v>
      </c>
      <c r="N42" s="288"/>
      <c r="O42" s="127">
        <v>0.73</v>
      </c>
      <c r="P42" s="139">
        <v>0.699</v>
      </c>
      <c r="Q42" s="254">
        <f>'入力シート'!H54</f>
        <v>0.5714285714285714</v>
      </c>
      <c r="R42" s="255">
        <f>'入力シート'!I54</f>
        <v>0.6962025316455697</v>
      </c>
      <c r="T42" s="55"/>
    </row>
    <row r="43" spans="2:20" ht="29.25" customHeight="1" thickBot="1">
      <c r="B43" s="55"/>
      <c r="C43" s="277"/>
      <c r="D43" s="46" t="s">
        <v>1</v>
      </c>
      <c r="E43" s="65">
        <v>0.729</v>
      </c>
      <c r="F43" s="230">
        <f>'入力シート'!H244</f>
        <v>0</v>
      </c>
      <c r="H43" s="279"/>
      <c r="I43" s="281"/>
      <c r="J43" s="283"/>
      <c r="L43" s="285"/>
      <c r="M43" s="289" t="s">
        <v>101</v>
      </c>
      <c r="N43" s="290"/>
      <c r="O43" s="128">
        <v>0.155</v>
      </c>
      <c r="P43" s="135">
        <v>0.24</v>
      </c>
      <c r="Q43" s="256">
        <f>'入力シート'!H55</f>
        <v>0.14285714285714285</v>
      </c>
      <c r="R43" s="257">
        <f>'入力シート'!I55</f>
        <v>0.0379746835443038</v>
      </c>
      <c r="T43" s="55"/>
    </row>
    <row r="44" spans="2:20" ht="29.25" customHeight="1" thickTop="1">
      <c r="B44" s="55"/>
      <c r="F44" s="153"/>
      <c r="G44" s="154"/>
      <c r="H44" s="154"/>
      <c r="I44" s="154"/>
      <c r="J44" s="154"/>
      <c r="L44" s="285"/>
      <c r="M44" s="289" t="s">
        <v>102</v>
      </c>
      <c r="N44" s="290"/>
      <c r="O44" s="128">
        <v>0</v>
      </c>
      <c r="P44" s="135">
        <v>0</v>
      </c>
      <c r="Q44" s="256">
        <f>'入力シート'!H56</f>
        <v>0.19047619047619047</v>
      </c>
      <c r="R44" s="257">
        <f>'入力シート'!I56</f>
        <v>0.06329113924050633</v>
      </c>
      <c r="T44" s="55"/>
    </row>
    <row r="45" spans="2:20" ht="29.25" customHeight="1">
      <c r="B45" s="55"/>
      <c r="F45" s="291"/>
      <c r="G45" s="291"/>
      <c r="H45" s="155"/>
      <c r="I45" s="156"/>
      <c r="J45" s="156"/>
      <c r="L45" s="285"/>
      <c r="M45" s="289" t="s">
        <v>103</v>
      </c>
      <c r="N45" s="290"/>
      <c r="O45" s="128">
        <v>0.098</v>
      </c>
      <c r="P45" s="135">
        <v>0.013</v>
      </c>
      <c r="Q45" s="256">
        <f>'入力シート'!H57</f>
        <v>0</v>
      </c>
      <c r="R45" s="257">
        <f>'入力シート'!I57</f>
        <v>0</v>
      </c>
      <c r="T45" s="55"/>
    </row>
    <row r="46" spans="2:20" ht="29.25" customHeight="1" thickBot="1">
      <c r="B46" s="55"/>
      <c r="F46" s="291"/>
      <c r="G46" s="291"/>
      <c r="H46" s="155"/>
      <c r="I46" s="156"/>
      <c r="J46" s="156"/>
      <c r="L46" s="286"/>
      <c r="M46" s="295" t="s">
        <v>73</v>
      </c>
      <c r="N46" s="296"/>
      <c r="O46" s="129">
        <v>0.017</v>
      </c>
      <c r="P46" s="65">
        <v>0.047</v>
      </c>
      <c r="Q46" s="258">
        <f>'入力シート'!H58</f>
        <v>0.09523809523809523</v>
      </c>
      <c r="R46" s="259">
        <f>'入力シート'!I58</f>
        <v>0.20253164556962025</v>
      </c>
      <c r="T46" s="55"/>
    </row>
    <row r="47" spans="2:20" ht="15" thickTop="1">
      <c r="B47" s="55"/>
      <c r="F47" s="153"/>
      <c r="G47" s="154"/>
      <c r="H47" s="154"/>
      <c r="I47" s="154"/>
      <c r="J47" s="154"/>
      <c r="T47" s="55"/>
    </row>
    <row r="48" spans="2:20" ht="15" thickBot="1">
      <c r="B48" s="55"/>
      <c r="T48" s="55"/>
    </row>
    <row r="49" spans="2:20" ht="30.75" customHeight="1" thickBot="1" thickTop="1">
      <c r="B49" s="68"/>
      <c r="C49" s="69"/>
      <c r="D49" s="70"/>
      <c r="E49" s="71"/>
      <c r="F49" s="270" t="s">
        <v>50</v>
      </c>
      <c r="G49" s="271"/>
      <c r="H49" s="160" t="s">
        <v>45</v>
      </c>
      <c r="I49" s="162">
        <v>0.163</v>
      </c>
      <c r="J49" s="250">
        <f>'入力シート'!H14</f>
        <v>0.009900990099009901</v>
      </c>
      <c r="K49" s="69"/>
      <c r="L49" s="69"/>
      <c r="M49" s="69"/>
      <c r="N49" s="70"/>
      <c r="O49" s="70"/>
      <c r="P49" s="71"/>
      <c r="Q49" s="71"/>
      <c r="R49" s="71"/>
      <c r="S49" s="69"/>
      <c r="T49" s="55"/>
    </row>
    <row r="50" spans="6:10" ht="30.75" customHeight="1" thickBot="1">
      <c r="F50" s="272"/>
      <c r="G50" s="273"/>
      <c r="H50" s="161" t="s">
        <v>70</v>
      </c>
      <c r="I50" s="163">
        <v>0.104</v>
      </c>
      <c r="J50" s="230">
        <f>'入力シート'!H27</f>
        <v>0.4</v>
      </c>
    </row>
    <row r="51" ht="15" thickTop="1"/>
    <row r="52" spans="2:3" ht="16.5">
      <c r="B52" s="158" t="s">
        <v>109</v>
      </c>
      <c r="C52" s="159"/>
    </row>
    <row r="53" spans="2:3" ht="16.5">
      <c r="B53" s="158" t="s">
        <v>110</v>
      </c>
      <c r="C53" s="159"/>
    </row>
    <row r="54" spans="2:3" ht="16.5">
      <c r="B54" s="158" t="s">
        <v>107</v>
      </c>
      <c r="C54" s="159"/>
    </row>
    <row r="55" spans="2:3" ht="16.5">
      <c r="B55" s="158" t="s">
        <v>108</v>
      </c>
      <c r="C55" s="159"/>
    </row>
    <row r="56" ht="14.25">
      <c r="B56" s="157"/>
    </row>
    <row r="57" ht="14.25">
      <c r="B57" s="89"/>
    </row>
    <row r="58" ht="14.25">
      <c r="B58" s="89"/>
    </row>
  </sheetData>
  <sheetProtection/>
  <mergeCells count="65">
    <mergeCell ref="D1:P2"/>
    <mergeCell ref="F5:H5"/>
    <mergeCell ref="C7:F7"/>
    <mergeCell ref="L7:R7"/>
    <mergeCell ref="C10:C12"/>
    <mergeCell ref="H10:H11"/>
    <mergeCell ref="I10:I11"/>
    <mergeCell ref="J10:J11"/>
    <mergeCell ref="L10:L11"/>
    <mergeCell ref="M10:N10"/>
    <mergeCell ref="M11:N11"/>
    <mergeCell ref="L12:L13"/>
    <mergeCell ref="M12:M13"/>
    <mergeCell ref="O15:P15"/>
    <mergeCell ref="Q15:R15"/>
    <mergeCell ref="C17:C18"/>
    <mergeCell ref="H17:H18"/>
    <mergeCell ref="I17:I18"/>
    <mergeCell ref="J17:J18"/>
    <mergeCell ref="L17:L21"/>
    <mergeCell ref="M17:N17"/>
    <mergeCell ref="M18:N18"/>
    <mergeCell ref="M19:N19"/>
    <mergeCell ref="M20:N20"/>
    <mergeCell ref="M21:N21"/>
    <mergeCell ref="L22:N22"/>
    <mergeCell ref="C24:C25"/>
    <mergeCell ref="H24:H25"/>
    <mergeCell ref="I24:I25"/>
    <mergeCell ref="J24:J25"/>
    <mergeCell ref="L24:L28"/>
    <mergeCell ref="M24:N24"/>
    <mergeCell ref="M25:N25"/>
    <mergeCell ref="M26:N26"/>
    <mergeCell ref="M27:N27"/>
    <mergeCell ref="M28:N28"/>
    <mergeCell ref="C30:D31"/>
    <mergeCell ref="E30:E31"/>
    <mergeCell ref="F30:F31"/>
    <mergeCell ref="H30:H31"/>
    <mergeCell ref="I30:I31"/>
    <mergeCell ref="J30:J31"/>
    <mergeCell ref="Q33:R33"/>
    <mergeCell ref="C35:C36"/>
    <mergeCell ref="L35:L38"/>
    <mergeCell ref="M35:N35"/>
    <mergeCell ref="M36:N36"/>
    <mergeCell ref="M37:N37"/>
    <mergeCell ref="M38:N38"/>
    <mergeCell ref="M44:N44"/>
    <mergeCell ref="F45:G46"/>
    <mergeCell ref="M45:N45"/>
    <mergeCell ref="L31:N31"/>
    <mergeCell ref="O33:P33"/>
    <mergeCell ref="M46:N46"/>
    <mergeCell ref="F49:G50"/>
    <mergeCell ref="O40:P40"/>
    <mergeCell ref="Q40:R40"/>
    <mergeCell ref="C42:C43"/>
    <mergeCell ref="H42:H43"/>
    <mergeCell ref="I42:I43"/>
    <mergeCell ref="J42:J43"/>
    <mergeCell ref="L42:L46"/>
    <mergeCell ref="M42:N42"/>
    <mergeCell ref="M43:N43"/>
  </mergeCells>
  <conditionalFormatting sqref="J5">
    <cfRule type="expression" priority="49" dxfId="50" stopIfTrue="1">
      <formula>I5&lt;J5</formula>
    </cfRule>
    <cfRule type="expression" priority="50" dxfId="51" stopIfTrue="1">
      <formula>I5&gt;J5</formula>
    </cfRule>
  </conditionalFormatting>
  <conditionalFormatting sqref="F10">
    <cfRule type="expression" priority="47" dxfId="50" stopIfTrue="1">
      <formula>E10&lt;F10</formula>
    </cfRule>
    <cfRule type="expression" priority="48" dxfId="51" stopIfTrue="1">
      <formula>E10&gt;F10</formula>
    </cfRule>
  </conditionalFormatting>
  <conditionalFormatting sqref="F11:F12">
    <cfRule type="expression" priority="45" dxfId="50" stopIfTrue="1">
      <formula>E11&lt;F11</formula>
    </cfRule>
    <cfRule type="expression" priority="46" dxfId="51" stopIfTrue="1">
      <formula>E11&gt;F11</formula>
    </cfRule>
  </conditionalFormatting>
  <conditionalFormatting sqref="F17:F18">
    <cfRule type="expression" priority="43" dxfId="50" stopIfTrue="1">
      <formula>E17&lt;F17</formula>
    </cfRule>
    <cfRule type="expression" priority="44" dxfId="51" stopIfTrue="1">
      <formula>E17&gt;F17</formula>
    </cfRule>
  </conditionalFormatting>
  <conditionalFormatting sqref="F30:F31">
    <cfRule type="expression" priority="41" dxfId="50" stopIfTrue="1">
      <formula>E30&lt;F30</formula>
    </cfRule>
    <cfRule type="expression" priority="42" dxfId="51" stopIfTrue="1">
      <formula>E30&gt;F30</formula>
    </cfRule>
  </conditionalFormatting>
  <conditionalFormatting sqref="F35:F36">
    <cfRule type="expression" priority="39" dxfId="50" stopIfTrue="1">
      <formula>E35&lt;F35</formula>
    </cfRule>
    <cfRule type="expression" priority="40" dxfId="51" stopIfTrue="1">
      <formula>E35&gt;F35</formula>
    </cfRule>
  </conditionalFormatting>
  <conditionalFormatting sqref="F42:F43">
    <cfRule type="expression" priority="37" dxfId="50" stopIfTrue="1">
      <formula>E42&lt;F42</formula>
    </cfRule>
    <cfRule type="expression" priority="38" dxfId="51" stopIfTrue="1">
      <formula>E42&gt;F42</formula>
    </cfRule>
  </conditionalFormatting>
  <conditionalFormatting sqref="J49:J50">
    <cfRule type="expression" priority="35" dxfId="50" stopIfTrue="1">
      <formula>I49&lt;J49</formula>
    </cfRule>
    <cfRule type="expression" priority="36" dxfId="51" stopIfTrue="1">
      <formula>I49&gt;J49</formula>
    </cfRule>
  </conditionalFormatting>
  <conditionalFormatting sqref="J42:J43">
    <cfRule type="expression" priority="33" dxfId="50" stopIfTrue="1">
      <formula>I42&lt;J42</formula>
    </cfRule>
    <cfRule type="expression" priority="34" dxfId="51" stopIfTrue="1">
      <formula>I42&gt;J42</formula>
    </cfRule>
  </conditionalFormatting>
  <conditionalFormatting sqref="J30:J31">
    <cfRule type="expression" priority="31" dxfId="50" stopIfTrue="1">
      <formula>I30&lt;J30</formula>
    </cfRule>
    <cfRule type="expression" priority="32" dxfId="51" stopIfTrue="1">
      <formula>I30&gt;J30</formula>
    </cfRule>
  </conditionalFormatting>
  <conditionalFormatting sqref="J17:J18">
    <cfRule type="expression" priority="29" dxfId="50" stopIfTrue="1">
      <formula>I17&lt;J17</formula>
    </cfRule>
    <cfRule type="expression" priority="30" dxfId="51" stopIfTrue="1">
      <formula>I17&gt;J17</formula>
    </cfRule>
  </conditionalFormatting>
  <conditionalFormatting sqref="J10:J11">
    <cfRule type="expression" priority="27" dxfId="50" stopIfTrue="1">
      <formula>I10&lt;J10</formula>
    </cfRule>
    <cfRule type="expression" priority="28" dxfId="51" stopIfTrue="1">
      <formula>I10&gt;J10</formula>
    </cfRule>
  </conditionalFormatting>
  <conditionalFormatting sqref="P31">
    <cfRule type="expression" priority="25" dxfId="50" stopIfTrue="1">
      <formula>O31&lt;P31</formula>
    </cfRule>
    <cfRule type="expression" priority="26" dxfId="51" stopIfTrue="1">
      <formula>O31&gt;P31</formula>
    </cfRule>
  </conditionalFormatting>
  <conditionalFormatting sqref="P10:P11">
    <cfRule type="expression" priority="23" dxfId="50" stopIfTrue="1">
      <formula>O10&lt;P10</formula>
    </cfRule>
    <cfRule type="expression" priority="24" dxfId="51" stopIfTrue="1">
      <formula>O10&gt;P10</formula>
    </cfRule>
  </conditionalFormatting>
  <conditionalFormatting sqref="P12:P13">
    <cfRule type="expression" priority="21" dxfId="50" stopIfTrue="1">
      <formula>O12&lt;P12</formula>
    </cfRule>
    <cfRule type="expression" priority="22" dxfId="51" stopIfTrue="1">
      <formula>O12&gt;P12</formula>
    </cfRule>
  </conditionalFormatting>
  <conditionalFormatting sqref="Q17">
    <cfRule type="expression" priority="19" dxfId="50" stopIfTrue="1">
      <formula>O17&lt;Q17</formula>
    </cfRule>
    <cfRule type="expression" priority="20" dxfId="51" stopIfTrue="1">
      <formula>O17&gt;Q17</formula>
    </cfRule>
  </conditionalFormatting>
  <conditionalFormatting sqref="R17">
    <cfRule type="expression" priority="17" dxfId="50" stopIfTrue="1">
      <formula>P17&lt;R17</formula>
    </cfRule>
    <cfRule type="expression" priority="18" dxfId="51" stopIfTrue="1">
      <formula>P17&gt;R17</formula>
    </cfRule>
  </conditionalFormatting>
  <conditionalFormatting sqref="Q18:Q22">
    <cfRule type="expression" priority="15" dxfId="50" stopIfTrue="1">
      <formula>O18&lt;Q18</formula>
    </cfRule>
    <cfRule type="expression" priority="16" dxfId="51" stopIfTrue="1">
      <formula>O18&gt;Q18</formula>
    </cfRule>
  </conditionalFormatting>
  <conditionalFormatting sqref="Q24:Q28">
    <cfRule type="expression" priority="13" dxfId="50" stopIfTrue="1">
      <formula>O24&lt;Q24</formula>
    </cfRule>
    <cfRule type="expression" priority="14" dxfId="51" stopIfTrue="1">
      <formula>O24&gt;Q24</formula>
    </cfRule>
  </conditionalFormatting>
  <conditionalFormatting sqref="Q35:Q38">
    <cfRule type="expression" priority="11" dxfId="50" stopIfTrue="1">
      <formula>O35&lt;Q35</formula>
    </cfRule>
    <cfRule type="expression" priority="12" dxfId="51" stopIfTrue="1">
      <formula>O35&gt;Q35</formula>
    </cfRule>
  </conditionalFormatting>
  <conditionalFormatting sqref="R18:R22">
    <cfRule type="expression" priority="9" dxfId="50" stopIfTrue="1">
      <formula>P18&lt;R18</formula>
    </cfRule>
    <cfRule type="expression" priority="10" dxfId="51" stopIfTrue="1">
      <formula>P18&gt;R18</formula>
    </cfRule>
  </conditionalFormatting>
  <conditionalFormatting sqref="R24:R28">
    <cfRule type="expression" priority="7" dxfId="50" stopIfTrue="1">
      <formula>P24&lt;R24</formula>
    </cfRule>
    <cfRule type="expression" priority="8" dxfId="51" stopIfTrue="1">
      <formula>P24&gt;R24</formula>
    </cfRule>
  </conditionalFormatting>
  <conditionalFormatting sqref="R35:R38">
    <cfRule type="expression" priority="5" dxfId="50" stopIfTrue="1">
      <formula>P35&lt;R35</formula>
    </cfRule>
    <cfRule type="expression" priority="6" dxfId="51" stopIfTrue="1">
      <formula>P35&gt;R35</formula>
    </cfRule>
  </conditionalFormatting>
  <conditionalFormatting sqref="R42:R46">
    <cfRule type="expression" priority="3" dxfId="50" stopIfTrue="1">
      <formula>P42&lt;R42</formula>
    </cfRule>
    <cfRule type="expression" priority="4" dxfId="51" stopIfTrue="1">
      <formula>P42&gt;R42</formula>
    </cfRule>
  </conditionalFormatting>
  <conditionalFormatting sqref="Q42:Q46">
    <cfRule type="expression" priority="1" dxfId="50" stopIfTrue="1">
      <formula>O42&lt;Q42</formula>
    </cfRule>
    <cfRule type="expression" priority="2" dxfId="51" stopIfTrue="1">
      <formula>O42&gt;Q42</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Q392"/>
  <sheetViews>
    <sheetView tabSelected="1" zoomScalePageLayoutView="0" workbookViewId="0" topLeftCell="A1">
      <selection activeCell="G3" sqref="G3"/>
    </sheetView>
  </sheetViews>
  <sheetFormatPr defaultColWidth="9.00390625" defaultRowHeight="13.5"/>
  <cols>
    <col min="1" max="2" width="1.625" style="0" customWidth="1"/>
    <col min="3" max="3" width="13.125" style="0" customWidth="1"/>
    <col min="6" max="6" width="9.00390625" style="0" customWidth="1"/>
    <col min="7" max="7" width="13.375" style="0" customWidth="1"/>
    <col min="8" max="8" width="12.375" style="0" customWidth="1"/>
    <col min="9" max="9" width="13.375" style="0" customWidth="1"/>
    <col min="10" max="10" width="9.00390625" style="0" customWidth="1"/>
  </cols>
  <sheetData>
    <row r="1" ht="21.75" customHeight="1">
      <c r="A1" s="30" t="s">
        <v>39</v>
      </c>
    </row>
    <row r="2" ht="20.25" customHeight="1">
      <c r="A2" s="30" t="s">
        <v>36</v>
      </c>
    </row>
    <row r="3" ht="14.25" thickBot="1"/>
    <row r="4" spans="1:5" ht="23.25" customHeight="1" thickBot="1">
      <c r="A4" s="2" t="s">
        <v>114</v>
      </c>
      <c r="B4" s="2"/>
      <c r="C4" s="2"/>
      <c r="D4" s="2"/>
      <c r="E4" s="2"/>
    </row>
    <row r="5" ht="9" customHeight="1"/>
    <row r="6" ht="22.5" customHeight="1">
      <c r="B6" s="1" t="s">
        <v>115</v>
      </c>
    </row>
    <row r="7" ht="9" customHeight="1"/>
    <row r="8" spans="3:9" ht="22.5" customHeight="1">
      <c r="C8" s="5" t="s">
        <v>116</v>
      </c>
      <c r="D8" s="6"/>
      <c r="E8" s="6"/>
      <c r="F8" s="6"/>
      <c r="G8" s="6"/>
      <c r="H8" s="6"/>
      <c r="I8" s="27"/>
    </row>
    <row r="9" ht="9" customHeight="1"/>
    <row r="10" ht="18" customHeight="1">
      <c r="C10" t="s">
        <v>111</v>
      </c>
    </row>
    <row r="11" ht="9" customHeight="1"/>
    <row r="12" ht="18" customHeight="1">
      <c r="G12" s="1" t="s">
        <v>40</v>
      </c>
    </row>
    <row r="13" spans="3:9" ht="18" customHeight="1">
      <c r="C13" s="22"/>
      <c r="D13" s="8" t="s">
        <v>0</v>
      </c>
      <c r="E13" s="8" t="s">
        <v>1</v>
      </c>
      <c r="G13" s="12" t="s">
        <v>3</v>
      </c>
      <c r="H13" s="12" t="s">
        <v>4</v>
      </c>
      <c r="I13" s="12" t="s">
        <v>232</v>
      </c>
    </row>
    <row r="14" spans="3:9" ht="18" customHeight="1">
      <c r="C14" s="25" t="s">
        <v>112</v>
      </c>
      <c r="D14" s="174">
        <v>100</v>
      </c>
      <c r="E14" s="9">
        <v>1</v>
      </c>
      <c r="F14" s="43" t="s">
        <v>2</v>
      </c>
      <c r="G14" s="7" t="s">
        <v>112</v>
      </c>
      <c r="H14" s="13">
        <f>E14/(D14+E14)</f>
        <v>0.009900990099009901</v>
      </c>
      <c r="I14" s="224">
        <v>0.163</v>
      </c>
    </row>
    <row r="15" spans="3:9" ht="18" customHeight="1" thickBot="1">
      <c r="C15" s="20" t="s">
        <v>113</v>
      </c>
      <c r="D15" s="15">
        <v>2</v>
      </c>
      <c r="E15" s="15">
        <v>20</v>
      </c>
      <c r="F15" s="42" t="s">
        <v>37</v>
      </c>
      <c r="G15" s="7" t="s">
        <v>113</v>
      </c>
      <c r="H15" s="13">
        <f>E15/(D15+E15)</f>
        <v>0.9090909090909091</v>
      </c>
      <c r="I15" s="224">
        <v>1</v>
      </c>
    </row>
    <row r="16" spans="3:9" ht="18" customHeight="1" thickTop="1">
      <c r="C16" s="21" t="s">
        <v>74</v>
      </c>
      <c r="D16" s="16">
        <f>SUM(D14:D15)</f>
        <v>102</v>
      </c>
      <c r="E16" s="16">
        <f>SUM(E14:E15)</f>
        <v>21</v>
      </c>
      <c r="G16" s="7" t="s">
        <v>74</v>
      </c>
      <c r="H16" s="13">
        <f>E16/(D16+E16)</f>
        <v>0.17073170731707318</v>
      </c>
      <c r="I16" s="225"/>
    </row>
    <row r="17" spans="3:8" ht="18" customHeight="1">
      <c r="C17" s="109"/>
      <c r="D17" s="17"/>
      <c r="E17" s="17"/>
      <c r="G17" s="17"/>
      <c r="H17" s="91"/>
    </row>
    <row r="18" ht="18" customHeight="1"/>
    <row r="19" ht="22.5" customHeight="1">
      <c r="B19" s="1" t="s">
        <v>117</v>
      </c>
    </row>
    <row r="20" ht="9" customHeight="1"/>
    <row r="21" spans="3:9" ht="22.5" customHeight="1">
      <c r="C21" s="5" t="s">
        <v>118</v>
      </c>
      <c r="D21" s="6"/>
      <c r="E21" s="6"/>
      <c r="F21" s="6"/>
      <c r="G21" s="6"/>
      <c r="H21" s="6"/>
      <c r="I21" s="6"/>
    </row>
    <row r="22" ht="9" customHeight="1"/>
    <row r="23" ht="18" customHeight="1">
      <c r="C23" t="s">
        <v>212</v>
      </c>
    </row>
    <row r="24" ht="18" customHeight="1">
      <c r="C24" t="s">
        <v>5</v>
      </c>
    </row>
    <row r="25" s="31" customFormat="1" ht="18" customHeight="1">
      <c r="G25" s="167" t="s">
        <v>40</v>
      </c>
    </row>
    <row r="26" spans="3:9" s="31" customFormat="1" ht="18" customHeight="1">
      <c r="C26" s="168"/>
      <c r="D26" s="12" t="s">
        <v>0</v>
      </c>
      <c r="E26" s="12" t="s">
        <v>1</v>
      </c>
      <c r="G26" s="12"/>
      <c r="H26" s="12" t="s">
        <v>4</v>
      </c>
      <c r="I26" s="12" t="s">
        <v>232</v>
      </c>
    </row>
    <row r="27" spans="3:9" s="31" customFormat="1" ht="18" customHeight="1">
      <c r="C27" s="169" t="s">
        <v>6</v>
      </c>
      <c r="D27" s="174">
        <v>3</v>
      </c>
      <c r="E27" s="174">
        <v>2</v>
      </c>
      <c r="F27" s="171" t="s">
        <v>2</v>
      </c>
      <c r="G27" s="170" t="s">
        <v>6</v>
      </c>
      <c r="H27" s="172">
        <f>E27/(D27+E27)</f>
        <v>0.4</v>
      </c>
      <c r="I27" s="224">
        <v>0.104</v>
      </c>
    </row>
    <row r="28" spans="3:6" s="31" customFormat="1" ht="18" customHeight="1">
      <c r="C28" s="14"/>
      <c r="D28" s="14"/>
      <c r="E28" s="14"/>
      <c r="F28" s="173" t="s">
        <v>37</v>
      </c>
    </row>
    <row r="29" spans="3:5" s="31" customFormat="1" ht="18" customHeight="1" thickBot="1">
      <c r="C29" s="14"/>
      <c r="D29" s="14"/>
      <c r="E29" s="14"/>
    </row>
    <row r="30" spans="1:5" ht="23.25" customHeight="1" thickBot="1">
      <c r="A30" s="2" t="s">
        <v>7</v>
      </c>
      <c r="B30" s="2"/>
      <c r="C30" s="2"/>
      <c r="D30" s="2"/>
      <c r="E30" s="2"/>
    </row>
    <row r="31" ht="9" customHeight="1"/>
    <row r="32" ht="22.5" customHeight="1">
      <c r="B32" s="1" t="s">
        <v>119</v>
      </c>
    </row>
    <row r="33" spans="3:9" ht="31.5" customHeight="1">
      <c r="C33" s="344" t="s">
        <v>213</v>
      </c>
      <c r="D33" s="344"/>
      <c r="E33" s="344"/>
      <c r="F33" s="344"/>
      <c r="G33" s="344"/>
      <c r="H33" s="344"/>
      <c r="I33" s="344"/>
    </row>
    <row r="34" spans="3:9" ht="22.5" customHeight="1">
      <c r="C34" s="5" t="s">
        <v>214</v>
      </c>
      <c r="D34" s="6"/>
      <c r="E34" s="6"/>
      <c r="F34" s="6"/>
      <c r="G34" s="6"/>
      <c r="H34" s="6"/>
      <c r="I34" s="6"/>
    </row>
    <row r="35" ht="9" customHeight="1"/>
    <row r="36" spans="3:9" ht="18" customHeight="1">
      <c r="C36" s="344" t="s">
        <v>127</v>
      </c>
      <c r="D36" s="344"/>
      <c r="E36" s="344"/>
      <c r="F36" s="344"/>
      <c r="G36" s="344"/>
      <c r="H36" s="344"/>
      <c r="I36" s="344"/>
    </row>
    <row r="37" spans="7:11" ht="18" customHeight="1">
      <c r="G37" s="1" t="s">
        <v>40</v>
      </c>
      <c r="J37" s="342" t="s">
        <v>232</v>
      </c>
      <c r="K37" s="342"/>
    </row>
    <row r="38" spans="3:11" ht="18" customHeight="1">
      <c r="C38" s="22" t="s">
        <v>8</v>
      </c>
      <c r="D38" s="8" t="s">
        <v>0</v>
      </c>
      <c r="E38" s="8" t="s">
        <v>1</v>
      </c>
      <c r="G38" s="23" t="s">
        <v>8</v>
      </c>
      <c r="H38" s="12" t="s">
        <v>0</v>
      </c>
      <c r="I38" s="12" t="s">
        <v>1</v>
      </c>
      <c r="J38" s="12" t="s">
        <v>0</v>
      </c>
      <c r="K38" s="12" t="s">
        <v>1</v>
      </c>
    </row>
    <row r="39" spans="3:11" ht="18" customHeight="1">
      <c r="C39" s="24" t="s">
        <v>100</v>
      </c>
      <c r="D39" s="9">
        <v>60</v>
      </c>
      <c r="E39" s="9">
        <v>55</v>
      </c>
      <c r="G39" s="24" t="s">
        <v>100</v>
      </c>
      <c r="H39" s="13">
        <f aca="true" t="shared" si="0" ref="H39:H44">D39/$D$44</f>
        <v>0.5714285714285714</v>
      </c>
      <c r="I39" s="13">
        <f aca="true" t="shared" si="1" ref="I39:I44">E39/$E$44</f>
        <v>0.6962025316455697</v>
      </c>
      <c r="J39" s="13">
        <v>0.57</v>
      </c>
      <c r="K39" s="13">
        <v>0.57</v>
      </c>
    </row>
    <row r="40" spans="3:11" ht="18" customHeight="1">
      <c r="C40" s="24" t="s">
        <v>101</v>
      </c>
      <c r="D40" s="9">
        <v>15</v>
      </c>
      <c r="E40" s="9">
        <v>3</v>
      </c>
      <c r="F40" s="43" t="s">
        <v>2</v>
      </c>
      <c r="G40" s="24" t="s">
        <v>101</v>
      </c>
      <c r="H40" s="13">
        <f t="shared" si="0"/>
        <v>0.14285714285714285</v>
      </c>
      <c r="I40" s="13">
        <f t="shared" si="1"/>
        <v>0.0379746835443038</v>
      </c>
      <c r="J40" s="13">
        <v>0.154</v>
      </c>
      <c r="K40" s="13">
        <v>0.31</v>
      </c>
    </row>
    <row r="41" spans="3:11" ht="18" customHeight="1">
      <c r="C41" s="24" t="s">
        <v>120</v>
      </c>
      <c r="D41" s="9">
        <v>20</v>
      </c>
      <c r="E41" s="9">
        <v>5</v>
      </c>
      <c r="F41" s="42" t="s">
        <v>37</v>
      </c>
      <c r="G41" s="24" t="s">
        <v>120</v>
      </c>
      <c r="H41" s="13">
        <f t="shared" si="0"/>
        <v>0.19047619047619047</v>
      </c>
      <c r="I41" s="13">
        <f t="shared" si="1"/>
        <v>0.06329113924050633</v>
      </c>
      <c r="J41" s="13">
        <v>0.15</v>
      </c>
      <c r="K41" s="13">
        <v>0.038</v>
      </c>
    </row>
    <row r="42" spans="3:11" ht="18" customHeight="1">
      <c r="C42" s="24" t="s">
        <v>122</v>
      </c>
      <c r="D42" s="15"/>
      <c r="E42" s="15"/>
      <c r="F42" s="42"/>
      <c r="G42" s="24" t="s">
        <v>122</v>
      </c>
      <c r="H42" s="13">
        <f t="shared" si="0"/>
        <v>0</v>
      </c>
      <c r="I42" s="13">
        <f t="shared" si="1"/>
        <v>0</v>
      </c>
      <c r="J42" s="13">
        <v>0.112</v>
      </c>
      <c r="K42" s="13">
        <v>0.063</v>
      </c>
    </row>
    <row r="43" spans="3:11" ht="18" customHeight="1" thickBot="1">
      <c r="C43" s="220" t="s">
        <v>121</v>
      </c>
      <c r="D43" s="15">
        <v>10</v>
      </c>
      <c r="E43" s="15">
        <v>16</v>
      </c>
      <c r="F43" s="42"/>
      <c r="G43" s="24" t="s">
        <v>121</v>
      </c>
      <c r="H43" s="13">
        <f t="shared" si="0"/>
        <v>0.09523809523809523</v>
      </c>
      <c r="I43" s="13">
        <f t="shared" si="1"/>
        <v>0.20253164556962025</v>
      </c>
      <c r="J43" s="13">
        <v>0.014</v>
      </c>
      <c r="K43" s="13">
        <v>0.019</v>
      </c>
    </row>
    <row r="44" spans="3:11" ht="18" customHeight="1" thickTop="1">
      <c r="C44" s="21" t="s">
        <v>74</v>
      </c>
      <c r="D44" s="16">
        <f>SUM(D39:D43)</f>
        <v>105</v>
      </c>
      <c r="E44" s="16">
        <f>SUM(E39:E43)</f>
        <v>79</v>
      </c>
      <c r="G44" s="26" t="s">
        <v>75</v>
      </c>
      <c r="H44" s="29">
        <f t="shared" si="0"/>
        <v>1</v>
      </c>
      <c r="I44" s="29">
        <f t="shared" si="1"/>
        <v>1</v>
      </c>
      <c r="J44" s="29">
        <f>SUM(J39:J43)</f>
        <v>1</v>
      </c>
      <c r="K44" s="29">
        <f>SUM(K39:K43)</f>
        <v>0.9999999999999999</v>
      </c>
    </row>
    <row r="45" ht="9" customHeight="1">
      <c r="G45" s="14"/>
    </row>
    <row r="46" spans="3:8" ht="18" customHeight="1">
      <c r="C46" s="109" t="s">
        <v>123</v>
      </c>
      <c r="G46" s="14"/>
      <c r="H46" s="32"/>
    </row>
    <row r="47" spans="3:8" ht="18" customHeight="1">
      <c r="C47" s="109" t="s">
        <v>124</v>
      </c>
      <c r="G47" s="14"/>
      <c r="H47" s="32"/>
    </row>
    <row r="48" spans="3:8" ht="18" customHeight="1">
      <c r="C48" s="109" t="s">
        <v>125</v>
      </c>
      <c r="G48" s="14"/>
      <c r="H48" s="32"/>
    </row>
    <row r="49" spans="3:9" ht="22.5" customHeight="1">
      <c r="C49" s="5" t="s">
        <v>215</v>
      </c>
      <c r="D49" s="6"/>
      <c r="E49" s="6"/>
      <c r="F49" s="6"/>
      <c r="G49" s="6"/>
      <c r="H49" s="6"/>
      <c r="I49" s="6"/>
    </row>
    <row r="50" ht="9" customHeight="1"/>
    <row r="51" spans="3:9" ht="18" customHeight="1">
      <c r="C51" s="344" t="s">
        <v>126</v>
      </c>
      <c r="D51" s="344"/>
      <c r="E51" s="344"/>
      <c r="F51" s="344"/>
      <c r="G51" s="344"/>
      <c r="H51" s="344"/>
      <c r="I51" s="344"/>
    </row>
    <row r="52" spans="7:11" ht="18" customHeight="1">
      <c r="G52" s="1" t="s">
        <v>40</v>
      </c>
      <c r="J52" s="342" t="s">
        <v>232</v>
      </c>
      <c r="K52" s="342"/>
    </row>
    <row r="53" spans="3:11" ht="18" customHeight="1">
      <c r="C53" s="22" t="s">
        <v>8</v>
      </c>
      <c r="D53" s="8" t="s">
        <v>0</v>
      </c>
      <c r="E53" s="8" t="s">
        <v>1</v>
      </c>
      <c r="G53" s="23" t="s">
        <v>8</v>
      </c>
      <c r="H53" s="12" t="s">
        <v>0</v>
      </c>
      <c r="I53" s="12" t="s">
        <v>1</v>
      </c>
      <c r="J53" s="12" t="s">
        <v>0</v>
      </c>
      <c r="K53" s="12" t="s">
        <v>1</v>
      </c>
    </row>
    <row r="54" spans="3:11" ht="18" customHeight="1">
      <c r="C54" s="24" t="s">
        <v>100</v>
      </c>
      <c r="D54" s="9">
        <v>60</v>
      </c>
      <c r="E54" s="9">
        <v>55</v>
      </c>
      <c r="G54" s="24" t="s">
        <v>100</v>
      </c>
      <c r="H54" s="13">
        <f aca="true" t="shared" si="2" ref="H54:H59">D54/$D$59</f>
        <v>0.5714285714285714</v>
      </c>
      <c r="I54" s="13">
        <f aca="true" t="shared" si="3" ref="I54:I59">E54/$E$59</f>
        <v>0.6962025316455697</v>
      </c>
      <c r="J54" s="13">
        <v>0.73</v>
      </c>
      <c r="K54" s="13">
        <v>0.699</v>
      </c>
    </row>
    <row r="55" spans="3:11" ht="18" customHeight="1">
      <c r="C55" s="24" t="s">
        <v>101</v>
      </c>
      <c r="D55" s="9">
        <v>15</v>
      </c>
      <c r="E55" s="9">
        <v>3</v>
      </c>
      <c r="F55" s="43" t="s">
        <v>2</v>
      </c>
      <c r="G55" s="24" t="s">
        <v>101</v>
      </c>
      <c r="H55" s="13">
        <f t="shared" si="2"/>
        <v>0.14285714285714285</v>
      </c>
      <c r="I55" s="13">
        <f t="shared" si="3"/>
        <v>0.0379746835443038</v>
      </c>
      <c r="J55" s="13">
        <v>0.155</v>
      </c>
      <c r="K55" s="13">
        <v>0.24</v>
      </c>
    </row>
    <row r="56" spans="3:11" ht="18" customHeight="1">
      <c r="C56" s="24" t="s">
        <v>120</v>
      </c>
      <c r="D56" s="9">
        <v>20</v>
      </c>
      <c r="E56" s="9">
        <v>5</v>
      </c>
      <c r="F56" s="42" t="s">
        <v>37</v>
      </c>
      <c r="G56" s="24" t="s">
        <v>120</v>
      </c>
      <c r="H56" s="13">
        <f t="shared" si="2"/>
        <v>0.19047619047619047</v>
      </c>
      <c r="I56" s="13">
        <f t="shared" si="3"/>
        <v>0.06329113924050633</v>
      </c>
      <c r="J56" s="13">
        <v>0</v>
      </c>
      <c r="K56" s="13">
        <v>0</v>
      </c>
    </row>
    <row r="57" spans="3:11" ht="18" customHeight="1">
      <c r="C57" s="24" t="s">
        <v>122</v>
      </c>
      <c r="D57" s="15"/>
      <c r="E57" s="15"/>
      <c r="F57" s="42"/>
      <c r="G57" s="24" t="s">
        <v>122</v>
      </c>
      <c r="H57" s="13">
        <f t="shared" si="2"/>
        <v>0</v>
      </c>
      <c r="I57" s="13">
        <f t="shared" si="3"/>
        <v>0</v>
      </c>
      <c r="J57" s="13">
        <v>0.098</v>
      </c>
      <c r="K57" s="13">
        <v>0.013</v>
      </c>
    </row>
    <row r="58" spans="3:11" ht="18" customHeight="1" thickBot="1">
      <c r="C58" s="220" t="s">
        <v>121</v>
      </c>
      <c r="D58" s="15">
        <v>10</v>
      </c>
      <c r="E58" s="15">
        <v>16</v>
      </c>
      <c r="F58" s="42"/>
      <c r="G58" s="24" t="s">
        <v>121</v>
      </c>
      <c r="H58" s="244">
        <f t="shared" si="2"/>
        <v>0.09523809523809523</v>
      </c>
      <c r="I58" s="13">
        <f t="shared" si="3"/>
        <v>0.20253164556962025</v>
      </c>
      <c r="J58" s="13">
        <v>0.017</v>
      </c>
      <c r="K58" s="13">
        <v>0.047</v>
      </c>
    </row>
    <row r="59" spans="3:11" ht="18" customHeight="1" thickTop="1">
      <c r="C59" s="21" t="s">
        <v>74</v>
      </c>
      <c r="D59" s="16">
        <f>SUM(D54:D58)</f>
        <v>105</v>
      </c>
      <c r="E59" s="16">
        <f>SUM(E54:E58)</f>
        <v>79</v>
      </c>
      <c r="G59" s="26" t="s">
        <v>26</v>
      </c>
      <c r="H59" s="29">
        <f t="shared" si="2"/>
        <v>1</v>
      </c>
      <c r="I59" s="29">
        <f t="shared" si="3"/>
        <v>1</v>
      </c>
      <c r="J59" s="29">
        <f>SUM(J54:J58)</f>
        <v>1</v>
      </c>
      <c r="K59" s="29">
        <v>1</v>
      </c>
    </row>
    <row r="60" ht="9" customHeight="1">
      <c r="G60" s="14"/>
    </row>
    <row r="61" spans="3:8" ht="18" customHeight="1">
      <c r="C61" s="109" t="s">
        <v>123</v>
      </c>
      <c r="G61" s="14"/>
      <c r="H61" s="32"/>
    </row>
    <row r="62" spans="3:8" ht="18" customHeight="1">
      <c r="C62" s="109" t="s">
        <v>124</v>
      </c>
      <c r="G62" s="14"/>
      <c r="H62" s="32"/>
    </row>
    <row r="63" spans="3:8" ht="18" customHeight="1">
      <c r="C63" s="109" t="s">
        <v>125</v>
      </c>
      <c r="G63" s="14"/>
      <c r="H63" s="32"/>
    </row>
    <row r="64" spans="3:9" ht="22.5" customHeight="1">
      <c r="C64" s="5" t="s">
        <v>128</v>
      </c>
      <c r="D64" s="6"/>
      <c r="E64" s="6"/>
      <c r="F64" s="6"/>
      <c r="G64" s="6"/>
      <c r="H64" s="6"/>
      <c r="I64" s="6"/>
    </row>
    <row r="65" ht="9" customHeight="1"/>
    <row r="66" spans="3:9" ht="18" customHeight="1">
      <c r="C66" s="344" t="s">
        <v>216</v>
      </c>
      <c r="D66" s="344"/>
      <c r="E66" s="344"/>
      <c r="F66" s="344"/>
      <c r="G66" s="344"/>
      <c r="H66" s="344"/>
      <c r="I66" s="344"/>
    </row>
    <row r="67" spans="7:11" ht="18" customHeight="1">
      <c r="G67" s="1" t="s">
        <v>40</v>
      </c>
      <c r="J67" s="342" t="s">
        <v>232</v>
      </c>
      <c r="K67" s="342"/>
    </row>
    <row r="68" spans="3:11" ht="18" customHeight="1">
      <c r="C68" s="22" t="s">
        <v>8</v>
      </c>
      <c r="D68" s="8" t="s">
        <v>0</v>
      </c>
      <c r="E68" s="8" t="s">
        <v>1</v>
      </c>
      <c r="G68" s="23" t="s">
        <v>8</v>
      </c>
      <c r="H68" s="12" t="s">
        <v>0</v>
      </c>
      <c r="I68" s="12" t="s">
        <v>1</v>
      </c>
      <c r="J68" s="12" t="s">
        <v>0</v>
      </c>
      <c r="K68" s="12" t="s">
        <v>1</v>
      </c>
    </row>
    <row r="69" spans="3:11" ht="18" customHeight="1">
      <c r="C69" s="24" t="s">
        <v>100</v>
      </c>
      <c r="D69" s="9">
        <v>60</v>
      </c>
      <c r="E69" s="9">
        <v>55</v>
      </c>
      <c r="G69" s="24" t="s">
        <v>100</v>
      </c>
      <c r="H69" s="13">
        <f aca="true" t="shared" si="4" ref="H69:H74">D69/$D$74</f>
        <v>0.5714285714285714</v>
      </c>
      <c r="I69" s="13">
        <f aca="true" t="shared" si="5" ref="I69:I74">E69/$E$74</f>
        <v>0.6962025316455697</v>
      </c>
      <c r="J69" s="13">
        <v>0.687</v>
      </c>
      <c r="K69" s="13">
        <v>0.625</v>
      </c>
    </row>
    <row r="70" spans="3:11" ht="18" customHeight="1">
      <c r="C70" s="24" t="s">
        <v>101</v>
      </c>
      <c r="D70" s="9">
        <v>15</v>
      </c>
      <c r="E70" s="9">
        <v>3</v>
      </c>
      <c r="F70" s="43" t="s">
        <v>2</v>
      </c>
      <c r="G70" s="24" t="s">
        <v>101</v>
      </c>
      <c r="H70" s="13">
        <f t="shared" si="4"/>
        <v>0.14285714285714285</v>
      </c>
      <c r="I70" s="13">
        <f t="shared" si="5"/>
        <v>0.0379746835443038</v>
      </c>
      <c r="J70" s="13">
        <v>0.106</v>
      </c>
      <c r="K70" s="13">
        <v>0.184</v>
      </c>
    </row>
    <row r="71" spans="3:11" ht="18" customHeight="1">
      <c r="C71" s="24" t="s">
        <v>120</v>
      </c>
      <c r="D71" s="9">
        <v>20</v>
      </c>
      <c r="E71" s="9">
        <v>5</v>
      </c>
      <c r="F71" s="42" t="s">
        <v>37</v>
      </c>
      <c r="G71" s="24" t="s">
        <v>120</v>
      </c>
      <c r="H71" s="13">
        <f t="shared" si="4"/>
        <v>0.19047619047619047</v>
      </c>
      <c r="I71" s="13">
        <f t="shared" si="5"/>
        <v>0.06329113924050633</v>
      </c>
      <c r="J71" s="13">
        <v>0.14</v>
      </c>
      <c r="K71" s="13">
        <v>0.12</v>
      </c>
    </row>
    <row r="72" spans="3:11" ht="18" customHeight="1">
      <c r="C72" s="24" t="s">
        <v>122</v>
      </c>
      <c r="D72" s="15"/>
      <c r="E72" s="15"/>
      <c r="F72" s="42"/>
      <c r="G72" s="24" t="s">
        <v>122</v>
      </c>
      <c r="H72" s="13">
        <f t="shared" si="4"/>
        <v>0</v>
      </c>
      <c r="I72" s="13">
        <f t="shared" si="5"/>
        <v>0</v>
      </c>
      <c r="J72" s="13">
        <v>0.058</v>
      </c>
      <c r="K72" s="13">
        <v>0.061</v>
      </c>
    </row>
    <row r="73" spans="3:11" ht="18" customHeight="1" thickBot="1">
      <c r="C73" s="220" t="s">
        <v>121</v>
      </c>
      <c r="D73" s="15">
        <v>10</v>
      </c>
      <c r="E73" s="15">
        <v>16</v>
      </c>
      <c r="F73" s="42"/>
      <c r="G73" s="24" t="s">
        <v>121</v>
      </c>
      <c r="H73" s="13">
        <f t="shared" si="4"/>
        <v>0.09523809523809523</v>
      </c>
      <c r="I73" s="13">
        <f t="shared" si="5"/>
        <v>0.20253164556962025</v>
      </c>
      <c r="J73" s="13">
        <v>0.009</v>
      </c>
      <c r="K73" s="13">
        <v>0.01</v>
      </c>
    </row>
    <row r="74" spans="3:11" ht="18" customHeight="1" thickTop="1">
      <c r="C74" s="21" t="s">
        <v>74</v>
      </c>
      <c r="D74" s="16">
        <f>SUM(D69:D73)</f>
        <v>105</v>
      </c>
      <c r="E74" s="16">
        <f>SUM(E69:E73)</f>
        <v>79</v>
      </c>
      <c r="G74" s="26" t="s">
        <v>26</v>
      </c>
      <c r="H74" s="29">
        <f t="shared" si="4"/>
        <v>1</v>
      </c>
      <c r="I74" s="29">
        <f t="shared" si="5"/>
        <v>1</v>
      </c>
      <c r="J74" s="29">
        <f>SUM(J69:J73)</f>
        <v>1</v>
      </c>
      <c r="K74" s="29">
        <f>SUM(K69:K73)</f>
        <v>1</v>
      </c>
    </row>
    <row r="75" ht="9" customHeight="1">
      <c r="G75" s="14"/>
    </row>
    <row r="76" spans="3:8" ht="18" customHeight="1">
      <c r="C76" s="109" t="s">
        <v>146</v>
      </c>
      <c r="G76" s="14"/>
      <c r="H76" s="32"/>
    </row>
    <row r="77" spans="3:8" ht="18" customHeight="1">
      <c r="C77" s="109" t="s">
        <v>147</v>
      </c>
      <c r="G77" s="14"/>
      <c r="H77" s="32"/>
    </row>
    <row r="78" spans="3:8" ht="18" customHeight="1">
      <c r="C78" s="109" t="s">
        <v>148</v>
      </c>
      <c r="G78" s="14"/>
      <c r="H78" s="32"/>
    </row>
    <row r="79" spans="3:8" ht="18" customHeight="1">
      <c r="C79" s="109" t="s">
        <v>149</v>
      </c>
      <c r="G79" s="14"/>
      <c r="H79" s="32"/>
    </row>
    <row r="80" spans="3:8" ht="18" customHeight="1">
      <c r="C80" s="109" t="s">
        <v>150</v>
      </c>
      <c r="G80" s="14"/>
      <c r="H80" s="32"/>
    </row>
    <row r="81" spans="3:8" ht="18" customHeight="1">
      <c r="C81" s="109"/>
      <c r="G81" s="14"/>
      <c r="H81" s="32"/>
    </row>
    <row r="82" spans="3:9" ht="22.5" customHeight="1">
      <c r="C82" s="5" t="s">
        <v>217</v>
      </c>
      <c r="D82" s="6"/>
      <c r="E82" s="6"/>
      <c r="F82" s="6"/>
      <c r="G82" s="6"/>
      <c r="H82" s="6"/>
      <c r="I82" s="6"/>
    </row>
    <row r="83" ht="9" customHeight="1"/>
    <row r="84" spans="3:9" ht="18" customHeight="1">
      <c r="C84" s="344" t="s">
        <v>218</v>
      </c>
      <c r="D84" s="344"/>
      <c r="E84" s="344"/>
      <c r="F84" s="344"/>
      <c r="G84" s="344"/>
      <c r="H84" s="344"/>
      <c r="I84" s="344"/>
    </row>
    <row r="85" spans="7:11" ht="18" customHeight="1">
      <c r="G85" s="1" t="s">
        <v>40</v>
      </c>
      <c r="J85" s="342" t="s">
        <v>232</v>
      </c>
      <c r="K85" s="342"/>
    </row>
    <row r="86" spans="3:11" ht="18" customHeight="1">
      <c r="C86" s="22" t="s">
        <v>8</v>
      </c>
      <c r="D86" s="8" t="s">
        <v>0</v>
      </c>
      <c r="E86" s="8" t="s">
        <v>1</v>
      </c>
      <c r="G86" s="23" t="s">
        <v>8</v>
      </c>
      <c r="H86" s="12" t="s">
        <v>0</v>
      </c>
      <c r="I86" s="12" t="s">
        <v>1</v>
      </c>
      <c r="J86" s="12" t="s">
        <v>0</v>
      </c>
      <c r="K86" s="12" t="s">
        <v>1</v>
      </c>
    </row>
    <row r="87" spans="3:11" ht="18" customHeight="1">
      <c r="C87" s="24" t="s">
        <v>100</v>
      </c>
      <c r="D87" s="9">
        <v>60</v>
      </c>
      <c r="E87" s="9">
        <v>55</v>
      </c>
      <c r="G87" s="24" t="s">
        <v>100</v>
      </c>
      <c r="H87" s="13">
        <f aca="true" t="shared" si="6" ref="H87:H92">D87/$D$92</f>
        <v>0.5714285714285714</v>
      </c>
      <c r="I87" s="13">
        <f aca="true" t="shared" si="7" ref="I87:I92">E87/$E$92</f>
        <v>0.6962025316455697</v>
      </c>
      <c r="J87" s="13">
        <v>0.631</v>
      </c>
      <c r="K87" s="13">
        <v>0.465</v>
      </c>
    </row>
    <row r="88" spans="3:11" ht="18" customHeight="1">
      <c r="C88" s="24" t="s">
        <v>101</v>
      </c>
      <c r="D88" s="9">
        <v>15</v>
      </c>
      <c r="E88" s="9">
        <v>3</v>
      </c>
      <c r="F88" s="43" t="s">
        <v>2</v>
      </c>
      <c r="G88" s="24" t="s">
        <v>101</v>
      </c>
      <c r="H88" s="13">
        <f t="shared" si="6"/>
        <v>0.14285714285714285</v>
      </c>
      <c r="I88" s="13">
        <f t="shared" si="7"/>
        <v>0.0379746835443038</v>
      </c>
      <c r="J88" s="13">
        <v>0.091</v>
      </c>
      <c r="K88" s="13">
        <v>0.392</v>
      </c>
    </row>
    <row r="89" spans="3:11" ht="18" customHeight="1">
      <c r="C89" s="24" t="s">
        <v>120</v>
      </c>
      <c r="D89" s="9">
        <v>20</v>
      </c>
      <c r="E89" s="9">
        <v>5</v>
      </c>
      <c r="F89" s="42" t="s">
        <v>37</v>
      </c>
      <c r="G89" s="24" t="s">
        <v>120</v>
      </c>
      <c r="H89" s="13">
        <f t="shared" si="6"/>
        <v>0.19047619047619047</v>
      </c>
      <c r="I89" s="13">
        <f t="shared" si="7"/>
        <v>0.06329113924050633</v>
      </c>
      <c r="J89" s="13">
        <v>0.205</v>
      </c>
      <c r="K89" s="13">
        <v>0.051</v>
      </c>
    </row>
    <row r="90" spans="3:11" ht="18" customHeight="1">
      <c r="C90" s="24" t="s">
        <v>122</v>
      </c>
      <c r="D90" s="15"/>
      <c r="E90" s="15"/>
      <c r="F90" s="42"/>
      <c r="G90" s="24" t="s">
        <v>122</v>
      </c>
      <c r="H90" s="13">
        <f t="shared" si="6"/>
        <v>0</v>
      </c>
      <c r="I90" s="13">
        <f t="shared" si="7"/>
        <v>0</v>
      </c>
      <c r="J90" s="13">
        <v>0.054</v>
      </c>
      <c r="K90" s="13">
        <v>0.057</v>
      </c>
    </row>
    <row r="91" spans="3:11" ht="18" customHeight="1" thickBot="1">
      <c r="C91" s="220" t="s">
        <v>121</v>
      </c>
      <c r="D91" s="15">
        <v>10</v>
      </c>
      <c r="E91" s="15">
        <v>16</v>
      </c>
      <c r="F91" s="42"/>
      <c r="G91" s="24" t="s">
        <v>121</v>
      </c>
      <c r="H91" s="13">
        <f t="shared" si="6"/>
        <v>0.09523809523809523</v>
      </c>
      <c r="I91" s="28">
        <f t="shared" si="7"/>
        <v>0.20253164556962025</v>
      </c>
      <c r="J91" s="13">
        <v>0.019</v>
      </c>
      <c r="K91" s="13">
        <v>0.035</v>
      </c>
    </row>
    <row r="92" spans="3:11" ht="18" customHeight="1" thickTop="1">
      <c r="C92" s="21" t="s">
        <v>74</v>
      </c>
      <c r="D92" s="16">
        <f>SUM(D87:D91)</f>
        <v>105</v>
      </c>
      <c r="E92" s="16">
        <f>SUM(E87:E91)</f>
        <v>79</v>
      </c>
      <c r="G92" s="26" t="s">
        <v>26</v>
      </c>
      <c r="H92" s="29">
        <f t="shared" si="6"/>
        <v>1</v>
      </c>
      <c r="I92" s="29">
        <f t="shared" si="7"/>
        <v>1</v>
      </c>
      <c r="J92" s="29">
        <f>SUM(J87:J91)</f>
        <v>1</v>
      </c>
      <c r="K92" s="29">
        <f>SUM(K87:K91)</f>
        <v>1</v>
      </c>
    </row>
    <row r="93" ht="9" customHeight="1">
      <c r="G93" s="14"/>
    </row>
    <row r="94" spans="3:8" ht="18" customHeight="1">
      <c r="C94" s="109" t="s">
        <v>146</v>
      </c>
      <c r="G94" s="14"/>
      <c r="H94" s="32"/>
    </row>
    <row r="95" spans="3:8" ht="18" customHeight="1">
      <c r="C95" s="109" t="s">
        <v>147</v>
      </c>
      <c r="G95" s="14"/>
      <c r="H95" s="32"/>
    </row>
    <row r="96" spans="3:8" ht="18" customHeight="1">
      <c r="C96" s="109" t="s">
        <v>148</v>
      </c>
      <c r="G96" s="14"/>
      <c r="H96" s="32"/>
    </row>
    <row r="97" spans="3:8" ht="18" customHeight="1">
      <c r="C97" s="109" t="s">
        <v>149</v>
      </c>
      <c r="G97" s="14"/>
      <c r="H97" s="32"/>
    </row>
    <row r="98" spans="3:8" ht="18" customHeight="1">
      <c r="C98" s="109" t="s">
        <v>219</v>
      </c>
      <c r="G98" s="14"/>
      <c r="H98" s="32"/>
    </row>
    <row r="99" ht="22.5" customHeight="1">
      <c r="B99" s="1" t="s">
        <v>129</v>
      </c>
    </row>
    <row r="100" ht="9" customHeight="1"/>
    <row r="101" spans="3:9" ht="22.5" customHeight="1">
      <c r="C101" s="5" t="s">
        <v>130</v>
      </c>
      <c r="D101" s="6"/>
      <c r="E101" s="6"/>
      <c r="F101" s="6"/>
      <c r="G101" s="6"/>
      <c r="H101" s="6"/>
      <c r="I101" s="6"/>
    </row>
    <row r="102" ht="9" customHeight="1"/>
    <row r="103" ht="18" customHeight="1">
      <c r="C103" t="s">
        <v>220</v>
      </c>
    </row>
    <row r="104" ht="18" customHeight="1"/>
    <row r="105" spans="3:12" s="31" customFormat="1" ht="18" customHeight="1">
      <c r="C105" s="167"/>
      <c r="G105" s="100" t="s">
        <v>40</v>
      </c>
      <c r="H105" s="97"/>
      <c r="I105" s="93"/>
      <c r="J105" s="342" t="s">
        <v>232</v>
      </c>
      <c r="K105" s="342"/>
      <c r="L105" s="93"/>
    </row>
    <row r="106" spans="3:12" s="31" customFormat="1" ht="18" customHeight="1">
      <c r="C106" s="168"/>
      <c r="D106" s="12" t="s">
        <v>0</v>
      </c>
      <c r="E106" s="12" t="s">
        <v>1</v>
      </c>
      <c r="G106" s="221"/>
      <c r="H106" s="178" t="s">
        <v>0</v>
      </c>
      <c r="I106" s="178" t="s">
        <v>1</v>
      </c>
      <c r="J106" s="178" t="s">
        <v>0</v>
      </c>
      <c r="K106" s="178" t="s">
        <v>1</v>
      </c>
      <c r="L106" s="14"/>
    </row>
    <row r="107" spans="3:12" s="31" customFormat="1" ht="29.25" customHeight="1">
      <c r="C107" s="169" t="s">
        <v>76</v>
      </c>
      <c r="D107" s="174">
        <v>3</v>
      </c>
      <c r="E107" s="174">
        <v>2</v>
      </c>
      <c r="F107" s="43" t="s">
        <v>2</v>
      </c>
      <c r="G107" s="221" t="s">
        <v>131</v>
      </c>
      <c r="H107" s="222">
        <f>D107</f>
        <v>3</v>
      </c>
      <c r="I107" s="222">
        <f>E107</f>
        <v>2</v>
      </c>
      <c r="J107" s="222">
        <v>0.6</v>
      </c>
      <c r="K107" s="222">
        <v>0.9</v>
      </c>
      <c r="L107" s="14"/>
    </row>
    <row r="108" spans="4:12" s="31" customFormat="1" ht="18" customHeight="1">
      <c r="D108" s="14"/>
      <c r="E108" s="14"/>
      <c r="F108" s="42" t="s">
        <v>37</v>
      </c>
      <c r="K108" s="177">
        <f>IF(OR(D108="",D102="",D102=0),"",D108/D102*1000)</f>
      </c>
      <c r="L108" s="177">
        <f>IF(OR(E108="",E102="",E102=0),"",E108/E102*1000)</f>
      </c>
    </row>
    <row r="109" spans="3:12" s="31" customFormat="1" ht="18" customHeight="1">
      <c r="C109" s="14"/>
      <c r="D109" s="14"/>
      <c r="E109" s="14"/>
      <c r="F109" s="173"/>
      <c r="G109" s="175"/>
      <c r="H109" s="176"/>
      <c r="I109" s="176"/>
      <c r="J109" s="176"/>
      <c r="K109" s="177"/>
      <c r="L109" s="177"/>
    </row>
    <row r="110" spans="3:9" ht="18" customHeight="1">
      <c r="C110" s="14"/>
      <c r="D110" s="17"/>
      <c r="E110" s="17"/>
      <c r="G110" s="90"/>
      <c r="H110" s="90"/>
      <c r="I110" s="90"/>
    </row>
    <row r="111" ht="22.5" customHeight="1">
      <c r="B111" s="1" t="s">
        <v>132</v>
      </c>
    </row>
    <row r="112" ht="9" customHeight="1"/>
    <row r="113" spans="3:9" ht="22.5" customHeight="1">
      <c r="C113" s="5" t="s">
        <v>133</v>
      </c>
      <c r="D113" s="6"/>
      <c r="E113" s="6"/>
      <c r="F113" s="6"/>
      <c r="G113" s="6"/>
      <c r="H113" s="6"/>
      <c r="I113" s="6"/>
    </row>
    <row r="114" ht="9" customHeight="1"/>
    <row r="115" spans="3:11" ht="18" customHeight="1">
      <c r="C115" s="362" t="s">
        <v>134</v>
      </c>
      <c r="D115" s="362"/>
      <c r="E115" s="362"/>
      <c r="F115" s="362"/>
      <c r="G115" s="362"/>
      <c r="H115" s="362"/>
      <c r="I115" s="362"/>
      <c r="J115" s="362"/>
      <c r="K115" s="362"/>
    </row>
    <row r="116" ht="21" customHeight="1">
      <c r="C116" t="s">
        <v>221</v>
      </c>
    </row>
    <row r="117" ht="18" customHeight="1">
      <c r="H117" s="1" t="s">
        <v>40</v>
      </c>
    </row>
    <row r="118" spans="3:13" ht="18" customHeight="1">
      <c r="C118" s="22" t="s">
        <v>8</v>
      </c>
      <c r="D118" s="22"/>
      <c r="E118" s="8" t="s">
        <v>112</v>
      </c>
      <c r="F118" s="228"/>
      <c r="H118" s="356"/>
      <c r="I118" s="356"/>
      <c r="J118" s="356"/>
      <c r="K118" s="356"/>
      <c r="L118" s="8" t="s">
        <v>112</v>
      </c>
      <c r="M118" s="231" t="s">
        <v>79</v>
      </c>
    </row>
    <row r="119" spans="3:15" ht="18" customHeight="1">
      <c r="C119" s="363" t="s">
        <v>135</v>
      </c>
      <c r="D119" s="364"/>
      <c r="E119" s="9">
        <v>30</v>
      </c>
      <c r="F119" s="229"/>
      <c r="H119" s="358" t="s">
        <v>138</v>
      </c>
      <c r="I119" s="358"/>
      <c r="J119" s="358"/>
      <c r="K119" s="358"/>
      <c r="L119" s="172">
        <f>E119/$O$120</f>
        <v>0.16304347826086957</v>
      </c>
      <c r="M119" s="172">
        <v>0.278</v>
      </c>
      <c r="O119" s="12" t="s">
        <v>251</v>
      </c>
    </row>
    <row r="120" spans="3:15" ht="18" customHeight="1">
      <c r="C120" s="358" t="s">
        <v>136</v>
      </c>
      <c r="D120" s="358"/>
      <c r="E120" s="9">
        <v>15</v>
      </c>
      <c r="F120" s="229"/>
      <c r="G120" s="43" t="s">
        <v>2</v>
      </c>
      <c r="H120" s="369" t="s">
        <v>139</v>
      </c>
      <c r="I120" s="370"/>
      <c r="J120" s="370"/>
      <c r="K120" s="371"/>
      <c r="L120" s="13">
        <f>E120/E119</f>
        <v>0.5</v>
      </c>
      <c r="M120" s="13">
        <v>0.098</v>
      </c>
      <c r="O120" s="170">
        <f>D44+E44</f>
        <v>184</v>
      </c>
    </row>
    <row r="121" spans="3:16" ht="35.25" customHeight="1">
      <c r="C121" s="365" t="s">
        <v>137</v>
      </c>
      <c r="D121" s="366"/>
      <c r="E121" s="9">
        <v>10</v>
      </c>
      <c r="F121" s="229"/>
      <c r="G121" s="42" t="s">
        <v>37</v>
      </c>
      <c r="H121" s="365" t="s">
        <v>141</v>
      </c>
      <c r="I121" s="368"/>
      <c r="J121" s="368"/>
      <c r="K121" s="366"/>
      <c r="L121" s="13">
        <f>E121/E119</f>
        <v>0.3333333333333333</v>
      </c>
      <c r="M121" s="13">
        <v>0.396</v>
      </c>
      <c r="N121" s="103"/>
      <c r="O121" s="373" t="s">
        <v>256</v>
      </c>
      <c r="P121" s="374"/>
    </row>
    <row r="122" spans="3:13" ht="18" customHeight="1">
      <c r="C122" s="358" t="s">
        <v>136</v>
      </c>
      <c r="D122" s="358"/>
      <c r="E122" s="9">
        <v>10</v>
      </c>
      <c r="F122" s="229"/>
      <c r="G122" s="42"/>
      <c r="H122" s="223" t="s">
        <v>140</v>
      </c>
      <c r="I122" s="223"/>
      <c r="J122" s="223"/>
      <c r="K122" s="223"/>
      <c r="L122" s="13">
        <f>E122/E121</f>
        <v>1</v>
      </c>
      <c r="M122" s="13">
        <v>0.022</v>
      </c>
    </row>
    <row r="123" ht="9" customHeight="1"/>
    <row r="124" spans="3:12" s="31" customFormat="1" ht="18" customHeight="1">
      <c r="C124" s="14"/>
      <c r="D124" s="14"/>
      <c r="E124" s="14"/>
      <c r="F124" s="173"/>
      <c r="G124" s="175"/>
      <c r="H124" s="176"/>
      <c r="I124" s="176"/>
      <c r="J124" s="176"/>
      <c r="K124" s="177"/>
      <c r="L124" s="177"/>
    </row>
    <row r="125" ht="18" customHeight="1"/>
    <row r="126" spans="3:17" s="92" customFormat="1" ht="22.5" customHeight="1">
      <c r="C126" s="95" t="s">
        <v>222</v>
      </c>
      <c r="D126" s="96"/>
      <c r="E126" s="96"/>
      <c r="F126" s="96"/>
      <c r="G126" s="96"/>
      <c r="H126" s="96"/>
      <c r="I126" s="96"/>
      <c r="J126" s="96"/>
      <c r="K126" s="96"/>
      <c r="L126" s="96"/>
      <c r="M126" s="96"/>
      <c r="N126" s="96"/>
      <c r="O126" s="94"/>
      <c r="P126" s="94"/>
      <c r="Q126" s="94"/>
    </row>
    <row r="127" spans="3:17" s="92" customFormat="1" ht="13.5" customHeight="1">
      <c r="C127" s="93"/>
      <c r="D127" s="93"/>
      <c r="E127" s="94"/>
      <c r="F127" s="94"/>
      <c r="G127" s="94"/>
      <c r="H127" s="94"/>
      <c r="I127" s="97"/>
      <c r="J127" s="93"/>
      <c r="K127" s="93"/>
      <c r="L127" s="93"/>
      <c r="M127" s="93"/>
      <c r="N127" s="94"/>
      <c r="O127" s="94"/>
      <c r="P127" s="94"/>
      <c r="Q127" s="94"/>
    </row>
    <row r="128" spans="3:17" s="92" customFormat="1" ht="18" customHeight="1">
      <c r="C128" s="93" t="s">
        <v>143</v>
      </c>
      <c r="D128" s="93"/>
      <c r="E128" s="94"/>
      <c r="F128" s="94"/>
      <c r="G128" s="94"/>
      <c r="H128" s="94"/>
      <c r="I128" s="97"/>
      <c r="J128" s="93"/>
      <c r="K128" s="93"/>
      <c r="L128" s="93"/>
      <c r="M128" s="93"/>
      <c r="N128" s="94"/>
      <c r="O128" s="94"/>
      <c r="P128" s="94"/>
      <c r="Q128" s="94"/>
    </row>
    <row r="129" spans="3:17" s="92" customFormat="1" ht="13.5" customHeight="1">
      <c r="C129" s="98" t="s">
        <v>144</v>
      </c>
      <c r="D129" s="93"/>
      <c r="E129" s="94"/>
      <c r="F129" s="94"/>
      <c r="G129" s="94"/>
      <c r="H129" s="94"/>
      <c r="I129" s="97"/>
      <c r="J129" s="93"/>
      <c r="K129" s="93"/>
      <c r="L129" s="93"/>
      <c r="M129" s="93"/>
      <c r="N129" s="94"/>
      <c r="O129" s="94"/>
      <c r="P129" s="94"/>
      <c r="Q129" s="94"/>
    </row>
    <row r="130" spans="3:17" s="92" customFormat="1" ht="13.5" customHeight="1">
      <c r="C130" s="98" t="s">
        <v>145</v>
      </c>
      <c r="D130" s="93"/>
      <c r="E130" s="94"/>
      <c r="F130" s="94"/>
      <c r="G130" s="94"/>
      <c r="H130" s="94"/>
      <c r="I130" s="97"/>
      <c r="J130" s="93"/>
      <c r="K130" s="93"/>
      <c r="L130" s="93"/>
      <c r="M130" s="93"/>
      <c r="N130" s="94"/>
      <c r="O130" s="94"/>
      <c r="P130" s="94"/>
      <c r="Q130" s="94"/>
    </row>
    <row r="131" spans="3:17" s="92" customFormat="1" ht="13.5" customHeight="1">
      <c r="C131" s="98"/>
      <c r="D131" s="93"/>
      <c r="E131" s="94"/>
      <c r="F131" s="94"/>
      <c r="G131" s="94"/>
      <c r="H131" s="94"/>
      <c r="I131" s="97"/>
      <c r="J131" s="93"/>
      <c r="K131" s="93"/>
      <c r="L131" s="93"/>
      <c r="M131" s="93"/>
      <c r="N131" s="94"/>
      <c r="O131" s="94"/>
      <c r="P131" s="94"/>
      <c r="Q131" s="94"/>
    </row>
    <row r="132" spans="3:17" s="92" customFormat="1" ht="13.5" customHeight="1">
      <c r="C132" s="93"/>
      <c r="D132" s="93"/>
      <c r="E132" s="94"/>
      <c r="F132" s="94"/>
      <c r="G132" s="94"/>
      <c r="H132" s="100" t="s">
        <v>40</v>
      </c>
      <c r="I132" s="97"/>
      <c r="J132" s="342" t="s">
        <v>232</v>
      </c>
      <c r="K132" s="342"/>
      <c r="L132" s="93"/>
      <c r="M132" s="93"/>
      <c r="N132" s="94"/>
      <c r="O132" s="94"/>
      <c r="P132" s="94"/>
      <c r="Q132" s="94"/>
    </row>
    <row r="133" spans="3:17" s="92" customFormat="1" ht="18" customHeight="1">
      <c r="C133" s="393"/>
      <c r="D133" s="394"/>
      <c r="E133" s="353" t="s">
        <v>0</v>
      </c>
      <c r="F133" s="353" t="s">
        <v>1</v>
      </c>
      <c r="G133" s="180"/>
      <c r="H133" s="353" t="s">
        <v>0</v>
      </c>
      <c r="I133" s="355" t="s">
        <v>1</v>
      </c>
      <c r="J133" s="353" t="s">
        <v>0</v>
      </c>
      <c r="K133" s="355" t="s">
        <v>1</v>
      </c>
      <c r="L133" s="183"/>
      <c r="M133" s="183"/>
      <c r="N133" s="392"/>
      <c r="O133" s="392"/>
      <c r="P133" s="392"/>
      <c r="Q133" s="94"/>
    </row>
    <row r="134" spans="3:17" s="92" customFormat="1" ht="18" customHeight="1">
      <c r="C134" s="395"/>
      <c r="D134" s="396"/>
      <c r="E134" s="354"/>
      <c r="F134" s="354"/>
      <c r="G134" s="180"/>
      <c r="H134" s="354"/>
      <c r="I134" s="355"/>
      <c r="J134" s="354"/>
      <c r="K134" s="355"/>
      <c r="L134" s="183"/>
      <c r="M134" s="183"/>
      <c r="N134" s="184"/>
      <c r="O134" s="184"/>
      <c r="P134" s="185"/>
      <c r="Q134" s="94"/>
    </row>
    <row r="135" spans="3:17" s="92" customFormat="1" ht="36" customHeight="1">
      <c r="C135" s="359" t="s">
        <v>151</v>
      </c>
      <c r="D135" s="360"/>
      <c r="E135" s="99">
        <v>100</v>
      </c>
      <c r="F135" s="99">
        <v>50</v>
      </c>
      <c r="G135" s="43" t="s">
        <v>2</v>
      </c>
      <c r="H135" s="189">
        <f>E136/E135</f>
        <v>0.5</v>
      </c>
      <c r="I135" s="189">
        <f>F136/F135</f>
        <v>0.4</v>
      </c>
      <c r="J135" s="189">
        <v>0.228</v>
      </c>
      <c r="K135" s="189">
        <v>0.115</v>
      </c>
      <c r="L135" s="183"/>
      <c r="M135" s="183"/>
      <c r="N135" s="186"/>
      <c r="O135" s="187"/>
      <c r="P135" s="188"/>
      <c r="Q135" s="94"/>
    </row>
    <row r="136" spans="3:17" s="92" customFormat="1" ht="36" customHeight="1">
      <c r="C136" s="359" t="s">
        <v>152</v>
      </c>
      <c r="D136" s="360"/>
      <c r="E136" s="99">
        <v>50</v>
      </c>
      <c r="F136" s="99">
        <v>20</v>
      </c>
      <c r="G136" s="42" t="s">
        <v>37</v>
      </c>
      <c r="H136" s="182"/>
      <c r="I136" s="181"/>
      <c r="J136" s="181"/>
      <c r="K136" s="181"/>
      <c r="L136" s="177"/>
      <c r="M136" s="177"/>
      <c r="N136" s="186"/>
      <c r="O136" s="187"/>
      <c r="P136" s="188"/>
      <c r="Q136" s="94"/>
    </row>
    <row r="137" spans="4:17" s="92" customFormat="1" ht="13.5" customHeight="1">
      <c r="D137" s="93"/>
      <c r="E137" s="94"/>
      <c r="F137" s="94"/>
      <c r="G137" s="94"/>
      <c r="H137" s="94"/>
      <c r="I137" s="97"/>
      <c r="J137" s="93"/>
      <c r="K137" s="93"/>
      <c r="L137" s="93"/>
      <c r="M137" s="93"/>
      <c r="N137" s="94"/>
      <c r="O137" s="94"/>
      <c r="P137" s="94"/>
      <c r="Q137" s="94"/>
    </row>
    <row r="138" ht="18" customHeight="1" thickBot="1"/>
    <row r="139" spans="1:7" ht="23.25" customHeight="1" thickBot="1">
      <c r="A139" s="2" t="s">
        <v>86</v>
      </c>
      <c r="B139" s="3"/>
      <c r="C139" s="3"/>
      <c r="D139" s="3"/>
      <c r="E139" s="4"/>
      <c r="F139" s="4"/>
      <c r="G139" s="4"/>
    </row>
    <row r="140" ht="9" customHeight="1"/>
    <row r="141" ht="22.5" customHeight="1">
      <c r="B141" s="1" t="s">
        <v>223</v>
      </c>
    </row>
    <row r="142" ht="9" customHeight="1"/>
    <row r="143" spans="3:9" ht="22.5" customHeight="1">
      <c r="C143" s="5" t="s">
        <v>153</v>
      </c>
      <c r="D143" s="6"/>
      <c r="E143" s="6"/>
      <c r="F143" s="6"/>
      <c r="G143" s="6"/>
      <c r="H143" s="6"/>
      <c r="I143" s="6"/>
    </row>
    <row r="144" ht="9" customHeight="1"/>
    <row r="145" ht="18" customHeight="1">
      <c r="C145" t="s">
        <v>154</v>
      </c>
    </row>
    <row r="146" spans="3:9" ht="30" customHeight="1">
      <c r="C146" s="372" t="s">
        <v>224</v>
      </c>
      <c r="D146" s="372"/>
      <c r="E146" s="372"/>
      <c r="F146" s="372"/>
      <c r="G146" s="372"/>
      <c r="H146" s="372"/>
      <c r="I146" s="372"/>
    </row>
    <row r="147" ht="9" customHeight="1"/>
    <row r="148" ht="18" customHeight="1">
      <c r="C148" t="s">
        <v>9</v>
      </c>
    </row>
    <row r="149" ht="18" customHeight="1"/>
    <row r="150" spans="2:8" s="92" customFormat="1" ht="13.5">
      <c r="B150" s="375" t="s">
        <v>155</v>
      </c>
      <c r="C150" s="375"/>
      <c r="D150" s="375"/>
      <c r="E150" s="375"/>
      <c r="F150" s="375"/>
      <c r="G150" s="375"/>
      <c r="H150" s="375"/>
    </row>
    <row r="151" spans="3:14" s="92" customFormat="1" ht="22.5" customHeight="1">
      <c r="C151" s="95" t="s">
        <v>156</v>
      </c>
      <c r="D151" s="96"/>
      <c r="E151" s="96"/>
      <c r="F151" s="96"/>
      <c r="G151" s="96"/>
      <c r="H151" s="96"/>
      <c r="I151" s="96"/>
      <c r="J151" s="96"/>
      <c r="K151" s="96"/>
      <c r="L151" s="96"/>
      <c r="M151" s="96"/>
      <c r="N151" s="96"/>
    </row>
    <row r="152" s="101" customFormat="1" ht="13.5" customHeight="1"/>
    <row r="153" spans="3:11" s="101" customFormat="1" ht="18" customHeight="1">
      <c r="C153" s="102" t="s">
        <v>157</v>
      </c>
      <c r="D153" s="102"/>
      <c r="E153" s="102"/>
      <c r="F153" s="102"/>
      <c r="G153" s="102"/>
      <c r="H153" s="102"/>
      <c r="I153" s="102"/>
      <c r="J153" s="102"/>
      <c r="K153" s="102"/>
    </row>
    <row r="154" spans="3:11" s="92" customFormat="1" ht="13.5" customHeight="1">
      <c r="C154" s="103" t="s">
        <v>158</v>
      </c>
      <c r="D154"/>
      <c r="E154"/>
      <c r="F154"/>
      <c r="G154"/>
      <c r="H154"/>
      <c r="I154"/>
      <c r="J154"/>
      <c r="K154"/>
    </row>
    <row r="155" spans="3:14" ht="13.5" customHeight="1">
      <c r="C155" s="103" t="s">
        <v>159</v>
      </c>
      <c r="D155" s="102"/>
      <c r="E155" s="102"/>
      <c r="F155" s="92"/>
      <c r="G155" s="102"/>
      <c r="H155" s="92"/>
      <c r="I155" s="104"/>
      <c r="J155" s="105"/>
      <c r="K155" s="101"/>
      <c r="L155" s="31"/>
      <c r="M155" s="92"/>
      <c r="N155" s="31"/>
    </row>
    <row r="156" spans="3:14" ht="13.5" customHeight="1">
      <c r="C156" s="92"/>
      <c r="D156" s="102"/>
      <c r="E156" s="102"/>
      <c r="F156" s="92"/>
      <c r="G156" s="104" t="s">
        <v>40</v>
      </c>
      <c r="I156" s="104"/>
      <c r="J156" s="231" t="s">
        <v>79</v>
      </c>
      <c r="K156" s="101"/>
      <c r="L156" s="31"/>
      <c r="M156" s="92"/>
      <c r="N156" s="31"/>
    </row>
    <row r="157" spans="3:13" s="92" customFormat="1" ht="18" customHeight="1">
      <c r="C157" s="168"/>
      <c r="D157" s="12" t="s">
        <v>0</v>
      </c>
      <c r="E157" s="12" t="s">
        <v>1</v>
      </c>
      <c r="F157" s="376" t="s">
        <v>77</v>
      </c>
      <c r="G157" s="190"/>
      <c r="H157" s="191"/>
      <c r="I157" s="192" t="s">
        <v>78</v>
      </c>
      <c r="J157" s="232" t="s">
        <v>78</v>
      </c>
      <c r="K157" s="194"/>
      <c r="L157" s="195"/>
      <c r="M157" s="101"/>
    </row>
    <row r="158" spans="3:13" s="92" customFormat="1" ht="36" customHeight="1">
      <c r="C158" s="169" t="s">
        <v>160</v>
      </c>
      <c r="D158" s="174">
        <v>3</v>
      </c>
      <c r="E158" s="174">
        <v>2</v>
      </c>
      <c r="F158" s="377"/>
      <c r="G158" s="378" t="s">
        <v>161</v>
      </c>
      <c r="H158" s="379"/>
      <c r="I158" s="193">
        <f>E158/(D158+E158)</f>
        <v>0.4</v>
      </c>
      <c r="J158" s="233">
        <v>0.094</v>
      </c>
      <c r="K158" s="194"/>
      <c r="L158" s="113"/>
      <c r="M158" s="101"/>
    </row>
    <row r="159" spans="3:12" s="31" customFormat="1" ht="18" customHeight="1">
      <c r="C159" s="14"/>
      <c r="D159" s="14"/>
      <c r="E159" s="14"/>
      <c r="F159" s="173"/>
      <c r="G159" s="175"/>
      <c r="H159" s="176"/>
      <c r="I159" s="176"/>
      <c r="J159" s="176"/>
      <c r="K159" s="177"/>
      <c r="L159" s="177"/>
    </row>
    <row r="160" spans="3:15" s="31" customFormat="1" ht="13.5" customHeight="1">
      <c r="C160" s="101"/>
      <c r="D160" s="105"/>
      <c r="E160" s="105"/>
      <c r="F160" s="101"/>
      <c r="G160" s="104" t="s">
        <v>40</v>
      </c>
      <c r="I160" s="104"/>
      <c r="J160" s="105"/>
      <c r="K160" s="342" t="s">
        <v>232</v>
      </c>
      <c r="L160" s="342"/>
      <c r="N160" s="367" t="s">
        <v>142</v>
      </c>
      <c r="O160" s="367"/>
    </row>
    <row r="161" spans="7:15" s="101" customFormat="1" ht="18" customHeight="1">
      <c r="G161" s="196"/>
      <c r="H161" s="197"/>
      <c r="I161" s="197" t="s">
        <v>0</v>
      </c>
      <c r="J161" s="234" t="s">
        <v>1</v>
      </c>
      <c r="K161" s="197" t="s">
        <v>0</v>
      </c>
      <c r="L161" s="234" t="s">
        <v>1</v>
      </c>
      <c r="N161" s="12" t="s">
        <v>0</v>
      </c>
      <c r="O161" s="12" t="s">
        <v>1</v>
      </c>
    </row>
    <row r="162" spans="7:15" s="101" customFormat="1" ht="36" customHeight="1">
      <c r="G162" s="378" t="s">
        <v>162</v>
      </c>
      <c r="H162" s="380"/>
      <c r="I162" s="245">
        <f>D158/N162</f>
        <v>0.02857142857142857</v>
      </c>
      <c r="J162" s="246">
        <f>E158/O162</f>
        <v>0.02531645569620253</v>
      </c>
      <c r="K162" s="245">
        <v>0.1</v>
      </c>
      <c r="L162" s="246">
        <v>0.139</v>
      </c>
      <c r="N162" s="170">
        <f>D44</f>
        <v>105</v>
      </c>
      <c r="O162" s="170">
        <f>E44</f>
        <v>79</v>
      </c>
    </row>
    <row r="163" spans="3:15" s="92" customFormat="1" ht="36" customHeight="1" thickBot="1">
      <c r="C163" s="110"/>
      <c r="D163" s="111"/>
      <c r="E163" s="111"/>
      <c r="F163" s="111"/>
      <c r="G163" s="107"/>
      <c r="H163" s="112"/>
      <c r="I163" s="112"/>
      <c r="J163" s="112"/>
      <c r="K163" s="112"/>
      <c r="N163" s="397" t="s">
        <v>257</v>
      </c>
      <c r="O163" s="397"/>
    </row>
    <row r="164" spans="1:5" ht="23.25" customHeight="1" thickBot="1">
      <c r="A164" s="2" t="s">
        <v>163</v>
      </c>
      <c r="B164" s="2"/>
      <c r="C164" s="2"/>
      <c r="D164" s="2"/>
      <c r="E164" s="2"/>
    </row>
    <row r="165" ht="9" customHeight="1"/>
    <row r="166" ht="22.5" customHeight="1">
      <c r="B166" s="1" t="s">
        <v>164</v>
      </c>
    </row>
    <row r="167" ht="9" customHeight="1"/>
    <row r="168" spans="3:9" ht="22.5" customHeight="1">
      <c r="C168" s="5" t="s">
        <v>225</v>
      </c>
      <c r="D168" s="6"/>
      <c r="E168" s="6"/>
      <c r="F168" s="6"/>
      <c r="G168" s="6"/>
      <c r="H168" s="6"/>
      <c r="I168" s="6"/>
    </row>
    <row r="169" ht="9" customHeight="1"/>
    <row r="170" spans="3:9" ht="44.25" customHeight="1">
      <c r="C170" s="344" t="s">
        <v>226</v>
      </c>
      <c r="D170" s="344"/>
      <c r="E170" s="344"/>
      <c r="F170" s="344"/>
      <c r="G170" s="344"/>
      <c r="H170" s="344"/>
      <c r="I170" s="344"/>
    </row>
    <row r="171" spans="3:9" ht="46.5" customHeight="1">
      <c r="C171" s="400" t="s">
        <v>227</v>
      </c>
      <c r="D171" s="400"/>
      <c r="E171" s="400"/>
      <c r="F171" s="400"/>
      <c r="G171" s="400"/>
      <c r="H171" s="400"/>
      <c r="I171" s="400"/>
    </row>
    <row r="172" ht="9" customHeight="1"/>
    <row r="173" spans="3:9" ht="18" customHeight="1">
      <c r="C173" s="201" t="s">
        <v>10</v>
      </c>
      <c r="D173" s="35">
        <v>7</v>
      </c>
      <c r="E173" s="34" t="s">
        <v>11</v>
      </c>
      <c r="H173" s="11"/>
      <c r="I173" s="11"/>
    </row>
    <row r="174" ht="9" customHeight="1"/>
    <row r="175" spans="7:11" ht="18" customHeight="1">
      <c r="G175" s="1" t="s">
        <v>40</v>
      </c>
      <c r="H175" s="120"/>
      <c r="I175" s="120"/>
      <c r="J175" s="342" t="s">
        <v>232</v>
      </c>
      <c r="K175" s="342"/>
    </row>
    <row r="176" spans="3:11" ht="31.5" customHeight="1">
      <c r="C176" s="119" t="s">
        <v>80</v>
      </c>
      <c r="D176" s="8" t="s">
        <v>0</v>
      </c>
      <c r="E176" s="8" t="s">
        <v>1</v>
      </c>
      <c r="F176" s="376" t="s">
        <v>77</v>
      </c>
      <c r="G176" s="179" t="s">
        <v>165</v>
      </c>
      <c r="H176" s="8" t="s">
        <v>0</v>
      </c>
      <c r="I176" s="8" t="s">
        <v>1</v>
      </c>
      <c r="J176" s="8" t="s">
        <v>0</v>
      </c>
      <c r="K176" s="8" t="s">
        <v>1</v>
      </c>
    </row>
    <row r="177" spans="3:11" ht="23.25" customHeight="1">
      <c r="C177" s="33" t="s">
        <v>81</v>
      </c>
      <c r="D177" s="243">
        <v>3.5</v>
      </c>
      <c r="E177" s="243">
        <v>6</v>
      </c>
      <c r="F177" s="377"/>
      <c r="G177" s="33" t="s">
        <v>81</v>
      </c>
      <c r="H177" s="242">
        <f aca="true" t="shared" si="8" ref="H177:I181">D177</f>
        <v>3.5</v>
      </c>
      <c r="I177" s="242">
        <f t="shared" si="8"/>
        <v>6</v>
      </c>
      <c r="J177" s="242">
        <v>3.1</v>
      </c>
      <c r="K177" s="242">
        <v>3</v>
      </c>
    </row>
    <row r="178" spans="3:11" ht="24" customHeight="1">
      <c r="C178" s="33" t="s">
        <v>82</v>
      </c>
      <c r="D178" s="243">
        <v>3.2</v>
      </c>
      <c r="E178" s="243">
        <v>2.5</v>
      </c>
      <c r="F178" s="44"/>
      <c r="G178" s="33" t="s">
        <v>82</v>
      </c>
      <c r="H178" s="242">
        <f t="shared" si="8"/>
        <v>3.2</v>
      </c>
      <c r="I178" s="242">
        <f t="shared" si="8"/>
        <v>2.5</v>
      </c>
      <c r="J178" s="200"/>
      <c r="K178" s="200"/>
    </row>
    <row r="179" spans="3:11" ht="23.25" customHeight="1">
      <c r="C179" s="33" t="s">
        <v>83</v>
      </c>
      <c r="D179" s="243">
        <v>3.2</v>
      </c>
      <c r="E179" s="243">
        <v>3.5</v>
      </c>
      <c r="F179" s="44"/>
      <c r="G179" s="33" t="s">
        <v>83</v>
      </c>
      <c r="H179" s="242">
        <f t="shared" si="8"/>
        <v>3.2</v>
      </c>
      <c r="I179" s="242">
        <f t="shared" si="8"/>
        <v>3.5</v>
      </c>
      <c r="J179" s="200"/>
      <c r="K179" s="200"/>
    </row>
    <row r="180" spans="3:11" ht="24" customHeight="1">
      <c r="C180" s="33" t="s">
        <v>84</v>
      </c>
      <c r="D180" s="243">
        <v>3.2</v>
      </c>
      <c r="E180" s="243">
        <v>3.1</v>
      </c>
      <c r="F180" s="44"/>
      <c r="G180" s="33" t="s">
        <v>84</v>
      </c>
      <c r="H180" s="242">
        <f t="shared" si="8"/>
        <v>3.2</v>
      </c>
      <c r="I180" s="242">
        <f t="shared" si="8"/>
        <v>3.1</v>
      </c>
      <c r="J180" s="200"/>
      <c r="K180" s="200"/>
    </row>
    <row r="181" spans="3:11" ht="23.25" customHeight="1">
      <c r="C181" s="33" t="s">
        <v>85</v>
      </c>
      <c r="D181" s="243">
        <v>7</v>
      </c>
      <c r="E181" s="243">
        <v>3.1</v>
      </c>
      <c r="F181" s="44"/>
      <c r="G181" s="33" t="s">
        <v>85</v>
      </c>
      <c r="H181" s="242">
        <f t="shared" si="8"/>
        <v>7</v>
      </c>
      <c r="I181" s="242">
        <f t="shared" si="8"/>
        <v>3.1</v>
      </c>
      <c r="J181" s="200"/>
      <c r="K181" s="200"/>
    </row>
    <row r="182" ht="18" customHeight="1">
      <c r="F182" s="42"/>
    </row>
    <row r="183" ht="18" customHeight="1" thickBot="1"/>
    <row r="184" spans="1:5" ht="23.25" customHeight="1" thickBot="1">
      <c r="A184" s="2" t="s">
        <v>87</v>
      </c>
      <c r="B184" s="3"/>
      <c r="C184" s="3"/>
      <c r="D184" s="2"/>
      <c r="E184" s="2"/>
    </row>
    <row r="185" ht="9" customHeight="1"/>
    <row r="186" ht="22.5" customHeight="1">
      <c r="B186" s="1" t="s">
        <v>228</v>
      </c>
    </row>
    <row r="187" ht="9" customHeight="1"/>
    <row r="188" spans="3:9" ht="22.5" customHeight="1">
      <c r="C188" s="5" t="s">
        <v>229</v>
      </c>
      <c r="D188" s="6"/>
      <c r="E188" s="6"/>
      <c r="F188" s="6"/>
      <c r="G188" s="6"/>
      <c r="H188" s="6"/>
      <c r="I188" s="6"/>
    </row>
    <row r="189" ht="9" customHeight="1"/>
    <row r="190" spans="3:9" ht="13.5">
      <c r="C190" s="344" t="s">
        <v>230</v>
      </c>
      <c r="D190" s="344"/>
      <c r="E190" s="344"/>
      <c r="F190" s="344"/>
      <c r="G190" s="344"/>
      <c r="H190" s="344"/>
      <c r="I190" s="344"/>
    </row>
    <row r="191" spans="3:9" ht="25.5" customHeight="1">
      <c r="C191" s="352" t="s">
        <v>231</v>
      </c>
      <c r="D191" s="352"/>
      <c r="E191" s="352"/>
      <c r="F191" s="352"/>
      <c r="G191" s="352"/>
      <c r="H191" s="352"/>
      <c r="I191" s="352"/>
    </row>
    <row r="192" ht="9" customHeight="1"/>
    <row r="193" ht="18" customHeight="1">
      <c r="G193" s="1" t="s">
        <v>40</v>
      </c>
    </row>
    <row r="194" spans="3:9" ht="18" customHeight="1">
      <c r="C194" s="18"/>
      <c r="D194" s="8" t="s">
        <v>0</v>
      </c>
      <c r="E194" s="8" t="s">
        <v>1</v>
      </c>
      <c r="G194" s="12"/>
      <c r="H194" s="12" t="s">
        <v>4</v>
      </c>
      <c r="I194" s="106" t="s">
        <v>79</v>
      </c>
    </row>
    <row r="195" spans="3:9" ht="31.5" customHeight="1">
      <c r="C195" s="85" t="s">
        <v>62</v>
      </c>
      <c r="D195" s="9">
        <v>15</v>
      </c>
      <c r="E195" s="9">
        <v>6</v>
      </c>
      <c r="F195" s="44" t="s">
        <v>38</v>
      </c>
      <c r="G195" s="85" t="s">
        <v>62</v>
      </c>
      <c r="H195" s="13">
        <f>E195/(D195+E195)</f>
        <v>0.2857142857142857</v>
      </c>
      <c r="I195" s="108">
        <v>0.101</v>
      </c>
    </row>
    <row r="196" spans="3:12" s="31" customFormat="1" ht="18" customHeight="1">
      <c r="C196" s="14"/>
      <c r="D196" s="14"/>
      <c r="E196" s="14"/>
      <c r="F196" s="173"/>
      <c r="G196" s="175"/>
      <c r="H196" s="176"/>
      <c r="I196" s="176"/>
      <c r="J196" s="176"/>
      <c r="K196" s="177"/>
      <c r="L196" s="177"/>
    </row>
    <row r="197" ht="18" customHeight="1"/>
    <row r="198" spans="3:9" ht="22.5" customHeight="1">
      <c r="C198" s="5" t="s">
        <v>166</v>
      </c>
      <c r="D198" s="6"/>
      <c r="E198" s="6"/>
      <c r="F198" s="6"/>
      <c r="G198" s="6"/>
      <c r="H198" s="6"/>
      <c r="I198" s="6"/>
    </row>
    <row r="199" ht="9" customHeight="1"/>
    <row r="200" spans="3:9" ht="28.5" customHeight="1">
      <c r="C200" s="344" t="s">
        <v>233</v>
      </c>
      <c r="D200" s="344"/>
      <c r="E200" s="344"/>
      <c r="F200" s="344"/>
      <c r="G200" s="344"/>
      <c r="H200" s="344"/>
      <c r="I200" s="344"/>
    </row>
    <row r="201" spans="3:9" ht="51.75" customHeight="1">
      <c r="C201" s="352" t="s">
        <v>234</v>
      </c>
      <c r="D201" s="352"/>
      <c r="E201" s="352"/>
      <c r="F201" s="352"/>
      <c r="G201" s="352"/>
      <c r="H201" s="352"/>
      <c r="I201" s="352"/>
    </row>
    <row r="202" ht="9" customHeight="1"/>
    <row r="203" ht="18" customHeight="1">
      <c r="G203" s="1" t="s">
        <v>40</v>
      </c>
    </row>
    <row r="204" spans="3:9" ht="18" customHeight="1">
      <c r="C204" s="18"/>
      <c r="D204" s="8" t="s">
        <v>0</v>
      </c>
      <c r="E204" s="8" t="s">
        <v>1</v>
      </c>
      <c r="G204" s="12"/>
      <c r="H204" s="12" t="s">
        <v>4</v>
      </c>
      <c r="I204" s="106" t="s">
        <v>79</v>
      </c>
    </row>
    <row r="205" spans="3:9" ht="31.5" customHeight="1">
      <c r="C205" s="202" t="s">
        <v>61</v>
      </c>
      <c r="D205" s="9">
        <v>17</v>
      </c>
      <c r="E205" s="9">
        <v>15</v>
      </c>
      <c r="F205" s="44" t="s">
        <v>38</v>
      </c>
      <c r="G205" s="83" t="s">
        <v>61</v>
      </c>
      <c r="H205" s="13">
        <f>E205/(D205+E205)</f>
        <v>0.46875</v>
      </c>
      <c r="I205" s="108">
        <v>0.116</v>
      </c>
    </row>
    <row r="206" spans="3:12" s="31" customFormat="1" ht="18" customHeight="1">
      <c r="C206" s="14"/>
      <c r="D206" s="14"/>
      <c r="E206" s="14"/>
      <c r="F206" s="173"/>
      <c r="G206" s="175"/>
      <c r="H206" s="176"/>
      <c r="I206" s="176"/>
      <c r="J206" s="176"/>
      <c r="K206" s="177"/>
      <c r="L206" s="177"/>
    </row>
    <row r="207" ht="18" customHeight="1" thickBot="1"/>
    <row r="208" spans="1:5" ht="23.25" customHeight="1" thickBot="1">
      <c r="A208" s="2" t="s">
        <v>167</v>
      </c>
      <c r="B208" s="2"/>
      <c r="C208" s="2"/>
      <c r="D208" s="2"/>
      <c r="E208" s="2"/>
    </row>
    <row r="209" ht="9" customHeight="1"/>
    <row r="210" ht="22.5" customHeight="1">
      <c r="B210" s="1" t="s">
        <v>168</v>
      </c>
    </row>
    <row r="211" ht="9" customHeight="1"/>
    <row r="212" spans="3:9" ht="22.5" customHeight="1">
      <c r="C212" s="5" t="s">
        <v>235</v>
      </c>
      <c r="D212" s="6"/>
      <c r="E212" s="6"/>
      <c r="F212" s="6"/>
      <c r="G212" s="6"/>
      <c r="H212" s="6"/>
      <c r="I212" s="6"/>
    </row>
    <row r="213" ht="9" customHeight="1"/>
    <row r="214" spans="3:9" ht="45" customHeight="1">
      <c r="C214" s="344" t="s">
        <v>194</v>
      </c>
      <c r="D214" s="382"/>
      <c r="E214" s="382"/>
      <c r="F214" s="382"/>
      <c r="G214" s="382"/>
      <c r="H214" s="382"/>
      <c r="I214" s="382"/>
    </row>
    <row r="215" ht="9" customHeight="1"/>
    <row r="216" spans="7:11" ht="18" customHeight="1">
      <c r="G216" s="1" t="s">
        <v>40</v>
      </c>
      <c r="J216" s="342" t="s">
        <v>232</v>
      </c>
      <c r="K216" s="342"/>
    </row>
    <row r="217" spans="3:11" ht="18" customHeight="1">
      <c r="C217" s="22" t="s">
        <v>112</v>
      </c>
      <c r="D217" s="8" t="s">
        <v>0</v>
      </c>
      <c r="E217" s="8" t="s">
        <v>1</v>
      </c>
      <c r="G217" s="12" t="s">
        <v>16</v>
      </c>
      <c r="H217" s="12" t="s">
        <v>112</v>
      </c>
      <c r="I217" s="106" t="s">
        <v>113</v>
      </c>
      <c r="J217" s="12" t="s">
        <v>112</v>
      </c>
      <c r="K217" s="106" t="s">
        <v>113</v>
      </c>
    </row>
    <row r="218" spans="3:11" ht="18" customHeight="1">
      <c r="C218" s="19" t="s">
        <v>12</v>
      </c>
      <c r="D218" s="37">
        <v>200000</v>
      </c>
      <c r="E218" s="37">
        <v>197000</v>
      </c>
      <c r="F218" s="10"/>
      <c r="G218" s="24" t="s">
        <v>12</v>
      </c>
      <c r="H218" s="48">
        <f>E218/D218*100</f>
        <v>98.5</v>
      </c>
      <c r="I218" s="48">
        <f>E225/D225*100</f>
        <v>98.5</v>
      </c>
      <c r="J218" s="48">
        <v>101.5</v>
      </c>
      <c r="K218" s="48">
        <v>99</v>
      </c>
    </row>
    <row r="219" spans="3:11" ht="18" customHeight="1">
      <c r="C219" s="19" t="s">
        <v>13</v>
      </c>
      <c r="D219" s="37">
        <v>240000</v>
      </c>
      <c r="E219" s="37">
        <v>225000</v>
      </c>
      <c r="F219" s="43" t="s">
        <v>2</v>
      </c>
      <c r="G219" s="24" t="s">
        <v>13</v>
      </c>
      <c r="H219" s="48">
        <f>E219/D219*100</f>
        <v>93.75</v>
      </c>
      <c r="I219" s="48">
        <f>E226/D226*100</f>
        <v>93.75</v>
      </c>
      <c r="J219" s="48">
        <v>96.7</v>
      </c>
      <c r="K219" s="48">
        <v>92.1</v>
      </c>
    </row>
    <row r="220" spans="3:11" ht="18" customHeight="1">
      <c r="C220" s="19" t="s">
        <v>14</v>
      </c>
      <c r="D220" s="37">
        <v>340000</v>
      </c>
      <c r="E220" s="37">
        <v>300000</v>
      </c>
      <c r="F220" s="42" t="s">
        <v>37</v>
      </c>
      <c r="G220" s="24" t="s">
        <v>14</v>
      </c>
      <c r="H220" s="48">
        <f>E220/D220*100</f>
        <v>88.23529411764706</v>
      </c>
      <c r="I220" s="48">
        <f>E227/D227*100</f>
        <v>78.94736842105263</v>
      </c>
      <c r="J220" s="48">
        <v>87.2</v>
      </c>
      <c r="K220" s="48">
        <v>87.1</v>
      </c>
    </row>
    <row r="221" spans="3:11" ht="18" customHeight="1">
      <c r="C221" s="19" t="s">
        <v>15</v>
      </c>
      <c r="D221" s="37">
        <v>400000</v>
      </c>
      <c r="E221" s="37">
        <v>340000</v>
      </c>
      <c r="G221" s="24" t="s">
        <v>15</v>
      </c>
      <c r="H221" s="48">
        <f>E221/D221*100</f>
        <v>85</v>
      </c>
      <c r="I221" s="48">
        <f>E228/D228*100</f>
        <v>85</v>
      </c>
      <c r="J221" s="48">
        <v>82.8</v>
      </c>
      <c r="K221" s="48">
        <v>95.8</v>
      </c>
    </row>
    <row r="222" spans="3:11" ht="18" customHeight="1">
      <c r="C222" s="19" t="s">
        <v>88</v>
      </c>
      <c r="D222" s="37">
        <v>400000</v>
      </c>
      <c r="E222" s="37">
        <v>200000</v>
      </c>
      <c r="G222" s="19" t="s">
        <v>88</v>
      </c>
      <c r="H222" s="48">
        <f>E222/D222*100</f>
        <v>50</v>
      </c>
      <c r="I222" s="48">
        <f>E229/D229*100</f>
        <v>50</v>
      </c>
      <c r="J222" s="235"/>
      <c r="K222" s="235"/>
    </row>
    <row r="223" ht="18" customHeight="1">
      <c r="G223" s="1"/>
    </row>
    <row r="224" spans="3:9" ht="18" customHeight="1">
      <c r="C224" s="115" t="s">
        <v>113</v>
      </c>
      <c r="D224" s="8" t="s">
        <v>0</v>
      </c>
      <c r="E224" s="8" t="s">
        <v>1</v>
      </c>
      <c r="G224" s="206"/>
      <c r="H224" s="11"/>
      <c r="I224" s="195"/>
    </row>
    <row r="225" spans="3:9" ht="18" customHeight="1">
      <c r="C225" s="19" t="s">
        <v>12</v>
      </c>
      <c r="D225" s="37">
        <v>200000</v>
      </c>
      <c r="E225" s="37">
        <v>197000</v>
      </c>
      <c r="F225" s="10"/>
      <c r="G225" s="14"/>
      <c r="H225" s="114"/>
      <c r="I225" s="205"/>
    </row>
    <row r="226" spans="3:9" ht="18" customHeight="1">
      <c r="C226" s="19" t="s">
        <v>13</v>
      </c>
      <c r="D226" s="37">
        <v>240000</v>
      </c>
      <c r="E226" s="37">
        <v>225000</v>
      </c>
      <c r="F226" s="43"/>
      <c r="G226" s="14"/>
      <c r="H226" s="114"/>
      <c r="I226" s="205"/>
    </row>
    <row r="227" spans="3:9" ht="18" customHeight="1">
      <c r="C227" s="19" t="s">
        <v>14</v>
      </c>
      <c r="D227" s="37">
        <v>380000</v>
      </c>
      <c r="E227" s="37">
        <v>300000</v>
      </c>
      <c r="F227" s="42"/>
      <c r="G227" s="14"/>
      <c r="H227" s="114"/>
      <c r="I227" s="205"/>
    </row>
    <row r="228" spans="3:9" ht="18" customHeight="1">
      <c r="C228" s="19" t="s">
        <v>15</v>
      </c>
      <c r="D228" s="37">
        <v>400000</v>
      </c>
      <c r="E228" s="37">
        <v>340000</v>
      </c>
      <c r="G228" s="14"/>
      <c r="H228" s="114"/>
      <c r="I228" s="205"/>
    </row>
    <row r="229" spans="3:9" ht="18" customHeight="1">
      <c r="C229" s="19" t="s">
        <v>88</v>
      </c>
      <c r="D229" s="37">
        <v>400000</v>
      </c>
      <c r="E229" s="37">
        <v>200000</v>
      </c>
      <c r="G229" s="14"/>
      <c r="H229" s="114"/>
      <c r="I229" s="205"/>
    </row>
    <row r="230" spans="3:9" ht="18" customHeight="1" thickBot="1">
      <c r="C230" s="84"/>
      <c r="G230" s="14"/>
      <c r="H230" s="114"/>
      <c r="I230" s="32"/>
    </row>
    <row r="231" spans="1:7" ht="23.25" customHeight="1" thickBot="1">
      <c r="A231" s="2" t="s">
        <v>169</v>
      </c>
      <c r="B231" s="3"/>
      <c r="C231" s="3"/>
      <c r="D231" s="3"/>
      <c r="E231" s="4"/>
      <c r="G231" s="31"/>
    </row>
    <row r="232" ht="9" customHeight="1"/>
    <row r="233" ht="22.5" customHeight="1">
      <c r="B233" s="1" t="s">
        <v>170</v>
      </c>
    </row>
    <row r="234" ht="9" customHeight="1"/>
    <row r="235" spans="3:9" ht="22.5" customHeight="1">
      <c r="C235" s="5" t="s">
        <v>171</v>
      </c>
      <c r="D235" s="6"/>
      <c r="E235" s="6"/>
      <c r="F235" s="6"/>
      <c r="G235" s="6"/>
      <c r="H235" s="31"/>
      <c r="I235" s="31"/>
    </row>
    <row r="236" ht="9" customHeight="1"/>
    <row r="237" spans="3:9" ht="45" customHeight="1">
      <c r="C237" s="344" t="s">
        <v>236</v>
      </c>
      <c r="D237" s="344"/>
      <c r="E237" s="344"/>
      <c r="F237" s="344"/>
      <c r="G237" s="344"/>
      <c r="H237" s="344"/>
      <c r="I237" s="344"/>
    </row>
    <row r="238" ht="9" customHeight="1"/>
    <row r="239" spans="3:9" ht="33.75" customHeight="1">
      <c r="C239" s="401" t="s">
        <v>237</v>
      </c>
      <c r="D239" s="401"/>
      <c r="E239" s="401"/>
      <c r="F239" s="401"/>
      <c r="G239" s="401"/>
      <c r="H239" s="401"/>
      <c r="I239" s="401"/>
    </row>
    <row r="240" spans="3:5" ht="9" customHeight="1">
      <c r="C240" s="31"/>
      <c r="D240" s="31"/>
      <c r="E240" s="31"/>
    </row>
    <row r="241" spans="7:11" ht="18" customHeight="1">
      <c r="G241" s="1" t="s">
        <v>40</v>
      </c>
      <c r="J241" s="342" t="s">
        <v>232</v>
      </c>
      <c r="K241" s="342"/>
    </row>
    <row r="242" spans="3:11" ht="32.25" customHeight="1">
      <c r="C242" s="38" t="s">
        <v>112</v>
      </c>
      <c r="D242" s="8" t="s">
        <v>17</v>
      </c>
      <c r="E242" s="8" t="s">
        <v>18</v>
      </c>
      <c r="G242" s="36" t="s">
        <v>20</v>
      </c>
      <c r="H242" s="38" t="s">
        <v>112</v>
      </c>
      <c r="I242" s="106" t="s">
        <v>113</v>
      </c>
      <c r="J242" s="38" t="s">
        <v>112</v>
      </c>
      <c r="K242" s="106" t="s">
        <v>113</v>
      </c>
    </row>
    <row r="243" spans="3:11" ht="18" customHeight="1">
      <c r="C243" s="19" t="s">
        <v>173</v>
      </c>
      <c r="D243" s="37">
        <v>10</v>
      </c>
      <c r="E243" s="37">
        <v>4</v>
      </c>
      <c r="F243" s="43" t="s">
        <v>2</v>
      </c>
      <c r="G243" s="24" t="s">
        <v>0</v>
      </c>
      <c r="H243" s="13">
        <f>D244/D243</f>
        <v>0.5</v>
      </c>
      <c r="I243" s="13">
        <f>D248/D247</f>
        <v>0.5</v>
      </c>
      <c r="J243" s="13">
        <v>0.926</v>
      </c>
      <c r="K243" s="13">
        <v>1</v>
      </c>
    </row>
    <row r="244" spans="3:11" ht="30" customHeight="1">
      <c r="C244" s="203" t="s">
        <v>172</v>
      </c>
      <c r="D244" s="37">
        <v>5</v>
      </c>
      <c r="E244" s="37">
        <v>0</v>
      </c>
      <c r="F244" s="42" t="s">
        <v>37</v>
      </c>
      <c r="G244" s="24" t="s">
        <v>1</v>
      </c>
      <c r="H244" s="13">
        <f>E244/E243</f>
        <v>0</v>
      </c>
      <c r="I244" s="13">
        <f>E248/E247</f>
        <v>0</v>
      </c>
      <c r="J244" s="13">
        <v>0.729</v>
      </c>
      <c r="K244" s="13">
        <v>0.908</v>
      </c>
    </row>
    <row r="245" spans="3:9" ht="12" customHeight="1">
      <c r="C245" s="209"/>
      <c r="D245" s="39"/>
      <c r="E245" s="39"/>
      <c r="F245" s="42"/>
      <c r="G245" s="84"/>
      <c r="H245" s="91"/>
      <c r="I245" s="91"/>
    </row>
    <row r="246" spans="3:9" ht="30" customHeight="1">
      <c r="C246" s="106" t="s">
        <v>113</v>
      </c>
      <c r="D246" s="12" t="s">
        <v>17</v>
      </c>
      <c r="E246" s="12" t="s">
        <v>18</v>
      </c>
      <c r="F246" s="42"/>
      <c r="G246" s="14"/>
      <c r="H246" s="91"/>
      <c r="I246" s="91"/>
    </row>
    <row r="247" spans="3:9" ht="30" customHeight="1">
      <c r="C247" s="19" t="s">
        <v>173</v>
      </c>
      <c r="D247" s="37">
        <v>10</v>
      </c>
      <c r="E247" s="37">
        <v>4</v>
      </c>
      <c r="F247" s="42"/>
      <c r="G247" s="14"/>
      <c r="H247" s="91"/>
      <c r="I247" s="91"/>
    </row>
    <row r="248" spans="3:9" ht="30" customHeight="1">
      <c r="C248" s="203" t="s">
        <v>172</v>
      </c>
      <c r="D248" s="37">
        <v>5</v>
      </c>
      <c r="E248" s="37">
        <v>0</v>
      </c>
      <c r="F248" s="42"/>
      <c r="G248" s="14"/>
      <c r="H248" s="91"/>
      <c r="I248" s="91"/>
    </row>
    <row r="249" ht="18" customHeight="1">
      <c r="G249" s="31"/>
    </row>
    <row r="250" spans="3:5" ht="18" customHeight="1">
      <c r="C250" s="14" t="s">
        <v>238</v>
      </c>
      <c r="D250" s="31"/>
      <c r="E250" s="31"/>
    </row>
    <row r="251" spans="3:5" ht="9" customHeight="1">
      <c r="C251" s="31"/>
      <c r="D251" s="31"/>
      <c r="E251" s="31"/>
    </row>
    <row r="252" spans="7:11" ht="18" customHeight="1">
      <c r="G252" s="1" t="s">
        <v>40</v>
      </c>
      <c r="J252" s="342" t="s">
        <v>232</v>
      </c>
      <c r="K252" s="342"/>
    </row>
    <row r="253" spans="3:11" ht="32.25" customHeight="1">
      <c r="C253" s="38" t="s">
        <v>112</v>
      </c>
      <c r="D253" s="8" t="s">
        <v>17</v>
      </c>
      <c r="E253" s="8" t="s">
        <v>18</v>
      </c>
      <c r="G253" s="36" t="s">
        <v>193</v>
      </c>
      <c r="H253" s="38" t="s">
        <v>112</v>
      </c>
      <c r="I253" s="106" t="s">
        <v>113</v>
      </c>
      <c r="J253" s="38" t="s">
        <v>112</v>
      </c>
      <c r="K253" s="106" t="s">
        <v>113</v>
      </c>
    </row>
    <row r="254" spans="3:11" ht="18" customHeight="1">
      <c r="C254" s="19" t="s">
        <v>173</v>
      </c>
      <c r="D254" s="37">
        <v>10</v>
      </c>
      <c r="E254" s="37">
        <v>4</v>
      </c>
      <c r="F254" s="43" t="s">
        <v>2</v>
      </c>
      <c r="G254" s="24" t="s">
        <v>0</v>
      </c>
      <c r="H254" s="13">
        <f>D255/D254</f>
        <v>0.5</v>
      </c>
      <c r="I254" s="13">
        <f>D259/D258</f>
        <v>0.5</v>
      </c>
      <c r="J254" s="13">
        <v>0.787</v>
      </c>
      <c r="K254" s="13">
        <v>0.778</v>
      </c>
    </row>
    <row r="255" spans="3:11" ht="30" customHeight="1">
      <c r="C255" s="203" t="s">
        <v>172</v>
      </c>
      <c r="D255" s="37">
        <v>5</v>
      </c>
      <c r="E255" s="37">
        <v>2</v>
      </c>
      <c r="F255" s="42" t="s">
        <v>37</v>
      </c>
      <c r="G255" s="24" t="s">
        <v>1</v>
      </c>
      <c r="H255" s="13">
        <f>E255/E254</f>
        <v>0.5</v>
      </c>
      <c r="I255" s="13">
        <f>E259/E258</f>
        <v>0.75</v>
      </c>
      <c r="J255" s="13">
        <v>0.581</v>
      </c>
      <c r="K255" s="13">
        <v>0.567</v>
      </c>
    </row>
    <row r="256" spans="3:9" ht="12" customHeight="1">
      <c r="C256" s="209"/>
      <c r="D256" s="39"/>
      <c r="E256" s="39"/>
      <c r="F256" s="42"/>
      <c r="G256" s="84"/>
      <c r="H256" s="91"/>
      <c r="I256" s="91"/>
    </row>
    <row r="257" spans="3:9" ht="30" customHeight="1">
      <c r="C257" s="106" t="s">
        <v>113</v>
      </c>
      <c r="D257" s="12" t="s">
        <v>17</v>
      </c>
      <c r="E257" s="12" t="s">
        <v>18</v>
      </c>
      <c r="F257" s="42"/>
      <c r="G257" s="14"/>
      <c r="H257" s="91"/>
      <c r="I257" s="91"/>
    </row>
    <row r="258" spans="3:9" ht="30" customHeight="1">
      <c r="C258" s="19" t="s">
        <v>173</v>
      </c>
      <c r="D258" s="37">
        <v>10</v>
      </c>
      <c r="E258" s="37">
        <v>4</v>
      </c>
      <c r="F258" s="42"/>
      <c r="G258" s="14"/>
      <c r="H258" s="91"/>
      <c r="I258" s="91"/>
    </row>
    <row r="259" spans="3:9" ht="30" customHeight="1">
      <c r="C259" s="203" t="s">
        <v>172</v>
      </c>
      <c r="D259" s="37">
        <v>5</v>
      </c>
      <c r="E259" s="37">
        <v>3</v>
      </c>
      <c r="F259" s="42"/>
      <c r="G259" s="14"/>
      <c r="H259" s="91"/>
      <c r="I259" s="91"/>
    </row>
    <row r="260" ht="9" customHeight="1"/>
    <row r="261" ht="22.5" customHeight="1">
      <c r="B261" s="1" t="s">
        <v>174</v>
      </c>
    </row>
    <row r="262" ht="9" customHeight="1"/>
    <row r="263" spans="3:9" ht="22.5" customHeight="1">
      <c r="C263" s="5" t="s">
        <v>175</v>
      </c>
      <c r="D263" s="6"/>
      <c r="E263" s="6"/>
      <c r="F263" s="6"/>
      <c r="G263" s="6"/>
      <c r="H263" s="31"/>
      <c r="I263" s="31"/>
    </row>
    <row r="264" spans="3:9" ht="45" customHeight="1">
      <c r="C264" s="344" t="s">
        <v>239</v>
      </c>
      <c r="D264" s="344"/>
      <c r="E264" s="344"/>
      <c r="F264" s="344"/>
      <c r="G264" s="344"/>
      <c r="H264" s="344"/>
      <c r="I264" s="344"/>
    </row>
    <row r="265" ht="9" customHeight="1"/>
    <row r="266" spans="7:9" ht="18" customHeight="1">
      <c r="G266" s="1" t="s">
        <v>40</v>
      </c>
      <c r="I266" s="106" t="s">
        <v>79</v>
      </c>
    </row>
    <row r="267" spans="3:9" ht="27" customHeight="1">
      <c r="C267" s="381" t="s">
        <v>241</v>
      </c>
      <c r="D267" s="381"/>
      <c r="E267" s="37">
        <v>4</v>
      </c>
      <c r="F267" s="44" t="s">
        <v>38</v>
      </c>
      <c r="G267" s="40" t="s">
        <v>21</v>
      </c>
      <c r="H267" s="13">
        <f>E268/E267</f>
        <v>0.25</v>
      </c>
      <c r="I267" s="13">
        <v>0.014</v>
      </c>
    </row>
    <row r="268" spans="3:8" ht="45" customHeight="1">
      <c r="C268" s="381" t="s">
        <v>242</v>
      </c>
      <c r="D268" s="381"/>
      <c r="E268" s="37">
        <v>1</v>
      </c>
      <c r="G268" s="14"/>
      <c r="H268" s="32"/>
    </row>
    <row r="269" spans="3:9" ht="39.75" customHeight="1">
      <c r="C269" s="352" t="s">
        <v>240</v>
      </c>
      <c r="D269" s="352"/>
      <c r="E269" s="352"/>
      <c r="F269" s="352"/>
      <c r="G269" s="352"/>
      <c r="H269" s="352"/>
      <c r="I269" s="352"/>
    </row>
    <row r="270" ht="18" customHeight="1" thickBot="1"/>
    <row r="271" spans="1:9" ht="23.25" customHeight="1" thickBot="1">
      <c r="A271" s="2" t="s">
        <v>176</v>
      </c>
      <c r="B271" s="3"/>
      <c r="C271" s="3"/>
      <c r="D271" s="3"/>
      <c r="E271" s="4"/>
      <c r="F271" s="4"/>
      <c r="G271" s="4"/>
      <c r="H271" s="4"/>
      <c r="I271" s="4"/>
    </row>
    <row r="272" ht="9" customHeight="1"/>
    <row r="273" ht="22.5" customHeight="1">
      <c r="B273" s="1" t="s">
        <v>178</v>
      </c>
    </row>
    <row r="274" ht="9" customHeight="1"/>
    <row r="275" spans="3:9" ht="22.5" customHeight="1">
      <c r="C275" s="5" t="s">
        <v>243</v>
      </c>
      <c r="D275" s="6"/>
      <c r="E275" s="6"/>
      <c r="F275" s="6"/>
      <c r="G275" s="6"/>
      <c r="H275" s="6"/>
      <c r="I275" s="6"/>
    </row>
    <row r="276" ht="9" customHeight="1"/>
    <row r="277" spans="3:11" ht="32.25" customHeight="1">
      <c r="C277" s="391" t="s">
        <v>244</v>
      </c>
      <c r="D277" s="391"/>
      <c r="E277" s="391"/>
      <c r="F277" s="391"/>
      <c r="G277" s="391"/>
      <c r="H277" s="391"/>
      <c r="I277" s="391"/>
      <c r="J277" s="391"/>
      <c r="K277" s="391"/>
    </row>
    <row r="278" spans="3:11" ht="18.75" customHeight="1">
      <c r="C278" s="361" t="s">
        <v>254</v>
      </c>
      <c r="D278" s="361"/>
      <c r="E278" s="361"/>
      <c r="F278" s="361"/>
      <c r="G278" s="361"/>
      <c r="H278" s="361"/>
      <c r="I278" s="361"/>
      <c r="J278" s="361"/>
      <c r="K278" s="361"/>
    </row>
    <row r="279" ht="9" customHeight="1"/>
    <row r="280" spans="9:13" ht="18" customHeight="1">
      <c r="I280" s="1" t="s">
        <v>40</v>
      </c>
      <c r="J280" s="345" t="s">
        <v>112</v>
      </c>
      <c r="K280" s="346"/>
      <c r="L280" s="342" t="s">
        <v>232</v>
      </c>
      <c r="M280" s="342"/>
    </row>
    <row r="281" spans="3:13" ht="18" customHeight="1">
      <c r="C281" s="22" t="s">
        <v>112</v>
      </c>
      <c r="D281" s="22"/>
      <c r="E281" s="22"/>
      <c r="F281" s="8" t="s">
        <v>17</v>
      </c>
      <c r="G281" s="8" t="s">
        <v>18</v>
      </c>
      <c r="I281" s="23" t="s">
        <v>19</v>
      </c>
      <c r="J281" s="38" t="s">
        <v>0</v>
      </c>
      <c r="K281" s="38" t="s">
        <v>1</v>
      </c>
      <c r="L281" s="38" t="s">
        <v>0</v>
      </c>
      <c r="M281" s="38" t="s">
        <v>1</v>
      </c>
    </row>
    <row r="282" spans="3:13" ht="18" customHeight="1">
      <c r="C282" s="369" t="s">
        <v>179</v>
      </c>
      <c r="D282" s="370"/>
      <c r="E282" s="371"/>
      <c r="F282" s="37">
        <v>3</v>
      </c>
      <c r="G282" s="37">
        <v>2</v>
      </c>
      <c r="H282" s="43" t="s">
        <v>2</v>
      </c>
      <c r="I282" s="86" t="s">
        <v>182</v>
      </c>
      <c r="J282" s="13">
        <f>F283/F282</f>
        <v>0.3333333333333333</v>
      </c>
      <c r="K282" s="13">
        <f>G283/G282</f>
        <v>1</v>
      </c>
      <c r="L282" s="13">
        <v>0.005</v>
      </c>
      <c r="M282" s="13">
        <v>0.881</v>
      </c>
    </row>
    <row r="283" spans="3:8" ht="18" customHeight="1">
      <c r="C283" s="19" t="s">
        <v>180</v>
      </c>
      <c r="D283" s="19"/>
      <c r="E283" s="19"/>
      <c r="F283" s="37">
        <v>1</v>
      </c>
      <c r="G283" s="37">
        <v>2</v>
      </c>
      <c r="H283" s="42" t="s">
        <v>37</v>
      </c>
    </row>
    <row r="284" ht="18" customHeight="1"/>
    <row r="285" spans="3:13" ht="18" customHeight="1">
      <c r="C285" s="22" t="s">
        <v>113</v>
      </c>
      <c r="D285" s="22"/>
      <c r="E285" s="22"/>
      <c r="F285" s="8" t="s">
        <v>17</v>
      </c>
      <c r="G285" s="8" t="s">
        <v>18</v>
      </c>
      <c r="J285" s="349" t="s">
        <v>181</v>
      </c>
      <c r="K285" s="350"/>
      <c r="L285" s="342" t="s">
        <v>232</v>
      </c>
      <c r="M285" s="342"/>
    </row>
    <row r="286" spans="3:13" ht="18" customHeight="1">
      <c r="C286" s="369" t="s">
        <v>179</v>
      </c>
      <c r="D286" s="370"/>
      <c r="E286" s="371"/>
      <c r="F286" s="37">
        <v>3</v>
      </c>
      <c r="G286" s="37">
        <v>2</v>
      </c>
      <c r="I286" s="23" t="s">
        <v>19</v>
      </c>
      <c r="J286" s="8" t="s">
        <v>0</v>
      </c>
      <c r="K286" s="8" t="s">
        <v>1</v>
      </c>
      <c r="L286" s="8" t="s">
        <v>0</v>
      </c>
      <c r="M286" s="8" t="s">
        <v>1</v>
      </c>
    </row>
    <row r="287" spans="3:13" ht="18" customHeight="1">
      <c r="C287" s="19" t="s">
        <v>180</v>
      </c>
      <c r="D287" s="19"/>
      <c r="E287" s="19"/>
      <c r="F287" s="37">
        <v>1</v>
      </c>
      <c r="G287" s="37">
        <v>2</v>
      </c>
      <c r="I287" s="86" t="s">
        <v>182</v>
      </c>
      <c r="J287" s="13">
        <f>F287/F286</f>
        <v>0.3333333333333333</v>
      </c>
      <c r="K287" s="13">
        <f>G287/G286</f>
        <v>1</v>
      </c>
      <c r="L287" s="13">
        <v>0</v>
      </c>
      <c r="M287" s="13">
        <v>0.906</v>
      </c>
    </row>
    <row r="288" ht="18" customHeight="1"/>
    <row r="289" ht="22.5" customHeight="1">
      <c r="B289" s="1" t="s">
        <v>183</v>
      </c>
    </row>
    <row r="290" ht="9" customHeight="1"/>
    <row r="291" spans="3:9" ht="22.5" customHeight="1">
      <c r="C291" s="5" t="s">
        <v>184</v>
      </c>
      <c r="D291" s="6"/>
      <c r="E291" s="6"/>
      <c r="F291" s="6"/>
      <c r="G291" s="6"/>
      <c r="H291" s="6"/>
      <c r="I291" s="6"/>
    </row>
    <row r="292" ht="9" customHeight="1"/>
    <row r="293" spans="3:10" ht="28.5" customHeight="1">
      <c r="C293" s="391" t="s">
        <v>245</v>
      </c>
      <c r="D293" s="391"/>
      <c r="E293" s="391"/>
      <c r="F293" s="391"/>
      <c r="G293" s="391"/>
      <c r="H293" s="391"/>
      <c r="I293" s="391"/>
      <c r="J293" s="391"/>
    </row>
    <row r="294" spans="7:8" ht="13.5">
      <c r="G294" s="342" t="s">
        <v>232</v>
      </c>
      <c r="H294" s="342"/>
    </row>
    <row r="295" spans="3:8" ht="18" customHeight="1">
      <c r="C295" s="1" t="s">
        <v>40</v>
      </c>
      <c r="E295" s="8" t="s">
        <v>185</v>
      </c>
      <c r="F295" s="106" t="s">
        <v>186</v>
      </c>
      <c r="G295" s="8" t="s">
        <v>185</v>
      </c>
      <c r="H295" s="106" t="s">
        <v>186</v>
      </c>
    </row>
    <row r="296" spans="3:8" ht="18" customHeight="1">
      <c r="C296" s="19" t="s">
        <v>22</v>
      </c>
      <c r="D296" s="19"/>
      <c r="E296" s="37">
        <v>1</v>
      </c>
      <c r="F296" s="37">
        <v>0.3</v>
      </c>
      <c r="G296" s="236">
        <v>0.2</v>
      </c>
      <c r="H296" s="236">
        <v>0.1</v>
      </c>
    </row>
    <row r="297" spans="3:11" ht="55.5" customHeight="1">
      <c r="C297" s="398" t="s">
        <v>246</v>
      </c>
      <c r="D297" s="398"/>
      <c r="E297" s="398"/>
      <c r="F297" s="398"/>
      <c r="G297" s="398"/>
      <c r="H297" s="398"/>
      <c r="I297" s="398"/>
      <c r="J297" s="398"/>
      <c r="K297" s="398"/>
    </row>
    <row r="298" ht="18" customHeight="1"/>
    <row r="299" ht="22.5" customHeight="1">
      <c r="B299" s="1" t="s">
        <v>177</v>
      </c>
    </row>
    <row r="300" ht="9" customHeight="1"/>
    <row r="301" spans="3:9" ht="22.5" customHeight="1">
      <c r="C301" s="5" t="s">
        <v>187</v>
      </c>
      <c r="D301" s="6"/>
      <c r="E301" s="6"/>
      <c r="F301" s="6"/>
      <c r="G301" s="6"/>
      <c r="H301" s="6"/>
      <c r="I301" s="6"/>
    </row>
    <row r="302" ht="9" customHeight="1"/>
    <row r="303" spans="3:9" ht="65.25" customHeight="1">
      <c r="C303" s="344" t="s">
        <v>247</v>
      </c>
      <c r="D303" s="344"/>
      <c r="E303" s="344"/>
      <c r="F303" s="344"/>
      <c r="G303" s="344"/>
      <c r="H303" s="344"/>
      <c r="I303" s="344"/>
    </row>
    <row r="304" ht="9" customHeight="1"/>
    <row r="305" spans="9:13" ht="18" customHeight="1">
      <c r="I305" s="1" t="s">
        <v>40</v>
      </c>
      <c r="J305" s="345" t="s">
        <v>190</v>
      </c>
      <c r="K305" s="346"/>
      <c r="L305" s="345" t="s">
        <v>253</v>
      </c>
      <c r="M305" s="346"/>
    </row>
    <row r="306" spans="3:13" ht="18" customHeight="1">
      <c r="C306" s="22" t="s">
        <v>112</v>
      </c>
      <c r="D306" s="22"/>
      <c r="E306" s="22"/>
      <c r="F306" s="8" t="s">
        <v>17</v>
      </c>
      <c r="G306" s="8" t="s">
        <v>18</v>
      </c>
      <c r="J306" s="8" t="s">
        <v>17</v>
      </c>
      <c r="K306" s="8" t="s">
        <v>18</v>
      </c>
      <c r="L306" s="8" t="s">
        <v>17</v>
      </c>
      <c r="M306" s="8" t="s">
        <v>18</v>
      </c>
    </row>
    <row r="307" spans="3:13" ht="18" customHeight="1">
      <c r="C307" s="207" t="s">
        <v>189</v>
      </c>
      <c r="D307" s="208"/>
      <c r="E307" s="208"/>
      <c r="F307" s="37">
        <v>1</v>
      </c>
      <c r="G307" s="37">
        <v>2</v>
      </c>
      <c r="H307" s="43" t="s">
        <v>2</v>
      </c>
      <c r="I307" s="383" t="s">
        <v>191</v>
      </c>
      <c r="J307" s="347">
        <f>F308/F307</f>
        <v>0</v>
      </c>
      <c r="K307" s="347">
        <f>G308/G307</f>
        <v>0.5</v>
      </c>
      <c r="L307" s="347">
        <v>0.083</v>
      </c>
      <c r="M307" s="347">
        <v>0.678</v>
      </c>
    </row>
    <row r="308" spans="3:13" ht="24" customHeight="1">
      <c r="C308" s="385" t="s">
        <v>188</v>
      </c>
      <c r="D308" s="386"/>
      <c r="E308" s="387"/>
      <c r="F308" s="37">
        <v>0</v>
      </c>
      <c r="G308" s="37">
        <v>1</v>
      </c>
      <c r="H308" s="42" t="s">
        <v>37</v>
      </c>
      <c r="I308" s="384"/>
      <c r="J308" s="348"/>
      <c r="K308" s="348"/>
      <c r="L308" s="348"/>
      <c r="M308" s="348"/>
    </row>
    <row r="309" spans="3:13" ht="24" customHeight="1">
      <c r="C309" s="211"/>
      <c r="D309" s="211"/>
      <c r="E309" s="211"/>
      <c r="F309" s="39"/>
      <c r="G309" s="39"/>
      <c r="H309" s="42"/>
      <c r="I309" s="204"/>
      <c r="J309" s="212"/>
      <c r="K309" s="212"/>
      <c r="L309" s="212"/>
      <c r="M309" s="212"/>
    </row>
    <row r="310" spans="3:13" ht="24" customHeight="1">
      <c r="C310" s="388" t="s">
        <v>113</v>
      </c>
      <c r="D310" s="389"/>
      <c r="E310" s="390"/>
      <c r="F310" s="8" t="s">
        <v>17</v>
      </c>
      <c r="G310" s="8" t="s">
        <v>18</v>
      </c>
      <c r="H310" s="42"/>
      <c r="I310" s="1" t="s">
        <v>40</v>
      </c>
      <c r="J310" s="349" t="s">
        <v>113</v>
      </c>
      <c r="K310" s="350"/>
      <c r="L310" s="349" t="s">
        <v>253</v>
      </c>
      <c r="M310" s="350"/>
    </row>
    <row r="311" spans="3:13" ht="24" customHeight="1">
      <c r="C311" s="207" t="s">
        <v>189</v>
      </c>
      <c r="D311" s="208"/>
      <c r="E311" s="208"/>
      <c r="F311" s="37">
        <v>1</v>
      </c>
      <c r="G311" s="37">
        <v>2</v>
      </c>
      <c r="H311" s="42"/>
      <c r="J311" s="8" t="s">
        <v>0</v>
      </c>
      <c r="K311" s="8" t="s">
        <v>1</v>
      </c>
      <c r="L311" s="8" t="s">
        <v>0</v>
      </c>
      <c r="M311" s="8" t="s">
        <v>1</v>
      </c>
    </row>
    <row r="312" spans="3:13" ht="24" customHeight="1">
      <c r="C312" s="385" t="s">
        <v>188</v>
      </c>
      <c r="D312" s="386"/>
      <c r="E312" s="387"/>
      <c r="F312" s="37">
        <v>0</v>
      </c>
      <c r="G312" s="37">
        <v>1</v>
      </c>
      <c r="H312" s="42"/>
      <c r="I312" s="383" t="s">
        <v>191</v>
      </c>
      <c r="J312" s="351">
        <f>F312/F311</f>
        <v>0</v>
      </c>
      <c r="K312" s="351">
        <f>G312/G311</f>
        <v>0.5</v>
      </c>
      <c r="L312" s="351" t="s">
        <v>255</v>
      </c>
      <c r="M312" s="351">
        <v>0.74</v>
      </c>
    </row>
    <row r="313" spans="9:13" ht="18" customHeight="1">
      <c r="I313" s="384"/>
      <c r="J313" s="351"/>
      <c r="K313" s="351"/>
      <c r="L313" s="351"/>
      <c r="M313" s="351"/>
    </row>
    <row r="314" ht="18" customHeight="1" thickBot="1"/>
    <row r="315" spans="1:5" ht="23.25" customHeight="1" thickBot="1">
      <c r="A315" s="2" t="s">
        <v>89</v>
      </c>
      <c r="B315" s="3"/>
      <c r="C315" s="3"/>
      <c r="D315" s="3"/>
      <c r="E315" s="4"/>
    </row>
    <row r="316" ht="9" customHeight="1"/>
    <row r="317" ht="22.5" customHeight="1">
      <c r="B317" s="1" t="s">
        <v>192</v>
      </c>
    </row>
    <row r="318" ht="9" customHeight="1"/>
    <row r="319" spans="3:10" ht="22.5" customHeight="1">
      <c r="C319" s="5" t="s">
        <v>248</v>
      </c>
      <c r="D319" s="6"/>
      <c r="E319" s="6"/>
      <c r="F319" s="6"/>
      <c r="G319" s="6"/>
      <c r="H319" s="6"/>
      <c r="I319" s="6"/>
      <c r="J319" s="6"/>
    </row>
    <row r="320" ht="9" customHeight="1"/>
    <row r="321" spans="3:9" ht="17.25" customHeight="1">
      <c r="C321" s="344" t="s">
        <v>23</v>
      </c>
      <c r="D321" s="344"/>
      <c r="E321" s="344"/>
      <c r="F321" s="344"/>
      <c r="G321" s="344"/>
      <c r="H321" s="344"/>
      <c r="I321" s="344"/>
    </row>
    <row r="322" spans="3:9" ht="17.25" customHeight="1">
      <c r="C322" s="344" t="s">
        <v>24</v>
      </c>
      <c r="D322" s="344"/>
      <c r="E322" s="344"/>
      <c r="F322" s="344"/>
      <c r="G322" s="344"/>
      <c r="H322" s="344"/>
      <c r="I322" s="344"/>
    </row>
    <row r="323" ht="9" customHeight="1"/>
    <row r="324" spans="3:7" ht="18" customHeight="1">
      <c r="C324" s="1" t="s">
        <v>40</v>
      </c>
      <c r="F324" s="342" t="s">
        <v>232</v>
      </c>
      <c r="G324" s="342"/>
    </row>
    <row r="325" spans="3:9" ht="18" customHeight="1">
      <c r="C325" s="24" t="s">
        <v>41</v>
      </c>
      <c r="D325" s="8" t="s">
        <v>17</v>
      </c>
      <c r="E325" s="8" t="s">
        <v>18</v>
      </c>
      <c r="F325" s="8" t="s">
        <v>17</v>
      </c>
      <c r="G325" s="8" t="s">
        <v>18</v>
      </c>
      <c r="H325" s="17"/>
      <c r="I325" s="195"/>
    </row>
    <row r="326" spans="3:9" ht="18" customHeight="1">
      <c r="C326" s="24" t="s">
        <v>112</v>
      </c>
      <c r="D326" s="241">
        <v>12.4</v>
      </c>
      <c r="E326" s="241">
        <v>8.7</v>
      </c>
      <c r="F326" s="236">
        <v>16.3</v>
      </c>
      <c r="G326" s="236">
        <v>11.4</v>
      </c>
      <c r="H326" s="213"/>
      <c r="I326" s="17"/>
    </row>
    <row r="327" spans="3:9" ht="18" customHeight="1">
      <c r="C327" s="24" t="s">
        <v>113</v>
      </c>
      <c r="D327" s="241">
        <v>20</v>
      </c>
      <c r="E327" s="241">
        <v>10</v>
      </c>
      <c r="F327" s="236">
        <v>12.9</v>
      </c>
      <c r="G327" s="236">
        <v>14.5</v>
      </c>
      <c r="H327" s="213"/>
      <c r="I327" s="17"/>
    </row>
    <row r="328" spans="6:7" ht="18" customHeight="1">
      <c r="F328" s="42"/>
      <c r="G328" s="31"/>
    </row>
    <row r="329" spans="3:9" ht="17.25" customHeight="1">
      <c r="C329" s="344" t="s">
        <v>249</v>
      </c>
      <c r="D329" s="344"/>
      <c r="E329" s="344"/>
      <c r="F329" s="344"/>
      <c r="G329" s="344"/>
      <c r="H329" s="344"/>
      <c r="I329" s="344"/>
    </row>
    <row r="330" spans="3:9" ht="17.25" customHeight="1">
      <c r="C330" s="344" t="s">
        <v>25</v>
      </c>
      <c r="D330" s="344"/>
      <c r="E330" s="344"/>
      <c r="F330" s="344"/>
      <c r="G330" s="344"/>
      <c r="H330" s="344"/>
      <c r="I330" s="344"/>
    </row>
    <row r="331" spans="14:17" ht="13.5">
      <c r="N331" s="343" t="s">
        <v>253</v>
      </c>
      <c r="O331" s="343"/>
      <c r="P331" s="343"/>
      <c r="Q331" s="343"/>
    </row>
    <row r="332" spans="4:17" ht="18" customHeight="1">
      <c r="D332" s="342" t="s">
        <v>112</v>
      </c>
      <c r="E332" s="342"/>
      <c r="F332" s="342" t="s">
        <v>113</v>
      </c>
      <c r="G332" s="342"/>
      <c r="I332" s="1" t="s">
        <v>40</v>
      </c>
      <c r="J332" s="342" t="s">
        <v>112</v>
      </c>
      <c r="K332" s="342"/>
      <c r="L332" s="342" t="s">
        <v>113</v>
      </c>
      <c r="M332" s="342"/>
      <c r="N332" s="342" t="s">
        <v>112</v>
      </c>
      <c r="O332" s="342"/>
      <c r="P332" s="342" t="s">
        <v>113</v>
      </c>
      <c r="Q332" s="342"/>
    </row>
    <row r="333" spans="3:17" ht="18" customHeight="1">
      <c r="C333" s="22" t="s">
        <v>195</v>
      </c>
      <c r="D333" s="8" t="s">
        <v>0</v>
      </c>
      <c r="E333" s="8" t="s">
        <v>1</v>
      </c>
      <c r="F333" s="8" t="s">
        <v>0</v>
      </c>
      <c r="G333" s="8" t="s">
        <v>1</v>
      </c>
      <c r="I333" s="214" t="s">
        <v>196</v>
      </c>
      <c r="J333" s="12" t="s">
        <v>0</v>
      </c>
      <c r="K333" s="12" t="s">
        <v>1</v>
      </c>
      <c r="L333" s="8" t="s">
        <v>0</v>
      </c>
      <c r="M333" s="8" t="s">
        <v>1</v>
      </c>
      <c r="N333" s="12" t="s">
        <v>0</v>
      </c>
      <c r="O333" s="12" t="s">
        <v>1</v>
      </c>
      <c r="P333" s="8" t="s">
        <v>0</v>
      </c>
      <c r="Q333" s="8" t="s">
        <v>1</v>
      </c>
    </row>
    <row r="334" spans="3:17" ht="18" customHeight="1">
      <c r="C334" s="116" t="s">
        <v>90</v>
      </c>
      <c r="D334" s="9">
        <v>11</v>
      </c>
      <c r="E334" s="9">
        <v>8</v>
      </c>
      <c r="F334" s="9">
        <v>11</v>
      </c>
      <c r="G334" s="9">
        <v>8</v>
      </c>
      <c r="H334" s="10"/>
      <c r="I334" s="116" t="s">
        <v>90</v>
      </c>
      <c r="J334" s="13">
        <f>D334/D$342</f>
        <v>0.1</v>
      </c>
      <c r="K334" s="13">
        <f>E334/E$342</f>
        <v>0.0963855421686747</v>
      </c>
      <c r="L334" s="13">
        <f>F334/F$342</f>
        <v>0.1</v>
      </c>
      <c r="M334" s="13">
        <f>G334/G$342</f>
        <v>0.0963855421686747</v>
      </c>
      <c r="N334" s="13">
        <v>0.1</v>
      </c>
      <c r="O334" s="13">
        <v>0.204</v>
      </c>
      <c r="P334" s="13">
        <v>0.06</v>
      </c>
      <c r="Q334" s="13">
        <v>0.135</v>
      </c>
    </row>
    <row r="335" spans="3:17" ht="18" customHeight="1">
      <c r="C335" s="116" t="s">
        <v>91</v>
      </c>
      <c r="D335" s="9">
        <v>16</v>
      </c>
      <c r="E335" s="9">
        <v>9</v>
      </c>
      <c r="F335" s="9">
        <v>16</v>
      </c>
      <c r="G335" s="9">
        <v>9</v>
      </c>
      <c r="H335" s="10"/>
      <c r="I335" s="116" t="s">
        <v>91</v>
      </c>
      <c r="J335" s="13">
        <f aca="true" t="shared" si="9" ref="J335:K342">D335/D$342</f>
        <v>0.14545454545454545</v>
      </c>
      <c r="K335" s="13">
        <f t="shared" si="9"/>
        <v>0.10843373493975904</v>
      </c>
      <c r="L335" s="13">
        <f aca="true" t="shared" si="10" ref="L335:L340">F335/F$342</f>
        <v>0.14545454545454545</v>
      </c>
      <c r="M335" s="13">
        <f aca="true" t="shared" si="11" ref="M335:M341">G335/G$342</f>
        <v>0.10843373493975904</v>
      </c>
      <c r="N335" s="13">
        <v>0.058</v>
      </c>
      <c r="O335" s="13">
        <v>0.135</v>
      </c>
      <c r="P335" s="13">
        <v>0.035</v>
      </c>
      <c r="Q335" s="13">
        <v>0.078</v>
      </c>
    </row>
    <row r="336" spans="3:17" ht="18" customHeight="1">
      <c r="C336" s="116" t="s">
        <v>92</v>
      </c>
      <c r="D336" s="9">
        <v>11</v>
      </c>
      <c r="E336" s="9">
        <v>11</v>
      </c>
      <c r="F336" s="9">
        <v>11</v>
      </c>
      <c r="G336" s="9">
        <v>11</v>
      </c>
      <c r="H336" s="43" t="s">
        <v>2</v>
      </c>
      <c r="I336" s="116" t="s">
        <v>92</v>
      </c>
      <c r="J336" s="13">
        <f t="shared" si="9"/>
        <v>0.1</v>
      </c>
      <c r="K336" s="13">
        <f t="shared" si="9"/>
        <v>0.13253012048192772</v>
      </c>
      <c r="L336" s="13">
        <f t="shared" si="10"/>
        <v>0.1</v>
      </c>
      <c r="M336" s="13">
        <f>G336/G$342</f>
        <v>0.13253012048192772</v>
      </c>
      <c r="N336" s="13">
        <v>0.192</v>
      </c>
      <c r="O336" s="13">
        <v>0.277</v>
      </c>
      <c r="P336" s="13">
        <v>0.439</v>
      </c>
      <c r="Q336" s="13">
        <v>0.244</v>
      </c>
    </row>
    <row r="337" spans="3:17" ht="18" customHeight="1">
      <c r="C337" s="116" t="s">
        <v>93</v>
      </c>
      <c r="D337" s="9">
        <v>15</v>
      </c>
      <c r="E337" s="9">
        <v>16</v>
      </c>
      <c r="F337" s="9">
        <v>15</v>
      </c>
      <c r="G337" s="9">
        <v>16</v>
      </c>
      <c r="H337" s="42" t="s">
        <v>37</v>
      </c>
      <c r="I337" s="116" t="s">
        <v>93</v>
      </c>
      <c r="J337" s="13">
        <f t="shared" si="9"/>
        <v>0.13636363636363635</v>
      </c>
      <c r="K337" s="13">
        <f t="shared" si="9"/>
        <v>0.1927710843373494</v>
      </c>
      <c r="L337" s="13">
        <f t="shared" si="10"/>
        <v>0.13636363636363635</v>
      </c>
      <c r="M337" s="13">
        <f t="shared" si="11"/>
        <v>0.1927710843373494</v>
      </c>
      <c r="N337" s="13">
        <v>0.101</v>
      </c>
      <c r="O337" s="13">
        <v>0.061</v>
      </c>
      <c r="P337" s="13">
        <v>0.071</v>
      </c>
      <c r="Q337" s="13">
        <v>0.096</v>
      </c>
    </row>
    <row r="338" spans="3:17" ht="18" customHeight="1">
      <c r="C338" s="116" t="s">
        <v>94</v>
      </c>
      <c r="D338" s="9">
        <v>19</v>
      </c>
      <c r="E338" s="9">
        <v>10</v>
      </c>
      <c r="F338" s="9">
        <v>19</v>
      </c>
      <c r="G338" s="9">
        <v>10</v>
      </c>
      <c r="H338" s="10"/>
      <c r="I338" s="116" t="s">
        <v>94</v>
      </c>
      <c r="J338" s="13">
        <f t="shared" si="9"/>
        <v>0.17272727272727273</v>
      </c>
      <c r="K338" s="13">
        <f t="shared" si="9"/>
        <v>0.12048192771084337</v>
      </c>
      <c r="L338" s="13">
        <f t="shared" si="10"/>
        <v>0.17272727272727273</v>
      </c>
      <c r="M338" s="13">
        <f t="shared" si="11"/>
        <v>0.12048192771084337</v>
      </c>
      <c r="N338" s="13">
        <v>0.134</v>
      </c>
      <c r="O338" s="13">
        <v>0.051</v>
      </c>
      <c r="P338" s="13">
        <v>0.076</v>
      </c>
      <c r="Q338" s="13">
        <v>0.101</v>
      </c>
    </row>
    <row r="339" spans="3:17" ht="18" customHeight="1">
      <c r="C339" s="116" t="s">
        <v>95</v>
      </c>
      <c r="D339" s="9">
        <v>12</v>
      </c>
      <c r="E339" s="9">
        <v>14</v>
      </c>
      <c r="F339" s="9">
        <v>12</v>
      </c>
      <c r="G339" s="9">
        <v>14</v>
      </c>
      <c r="I339" s="116" t="s">
        <v>95</v>
      </c>
      <c r="J339" s="13">
        <f t="shared" si="9"/>
        <v>0.10909090909090909</v>
      </c>
      <c r="K339" s="13">
        <f t="shared" si="9"/>
        <v>0.1686746987951807</v>
      </c>
      <c r="L339" s="13">
        <f t="shared" si="10"/>
        <v>0.10909090909090909</v>
      </c>
      <c r="M339" s="13">
        <f t="shared" si="11"/>
        <v>0.1686746987951807</v>
      </c>
      <c r="N339" s="13">
        <v>0.198</v>
      </c>
      <c r="O339" s="13">
        <v>0.103</v>
      </c>
      <c r="P339" s="13">
        <v>0.189</v>
      </c>
      <c r="Q339" s="13">
        <v>0.156</v>
      </c>
    </row>
    <row r="340" spans="3:17" ht="18" customHeight="1">
      <c r="C340" s="116" t="s">
        <v>96</v>
      </c>
      <c r="D340" s="9">
        <v>14</v>
      </c>
      <c r="E340" s="9">
        <v>7</v>
      </c>
      <c r="F340" s="9">
        <v>14</v>
      </c>
      <c r="G340" s="9">
        <v>7</v>
      </c>
      <c r="I340" s="116" t="s">
        <v>96</v>
      </c>
      <c r="J340" s="13">
        <f t="shared" si="9"/>
        <v>0.12727272727272726</v>
      </c>
      <c r="K340" s="13">
        <f t="shared" si="9"/>
        <v>0.08433734939759036</v>
      </c>
      <c r="L340" s="13">
        <f t="shared" si="10"/>
        <v>0.12727272727272726</v>
      </c>
      <c r="M340" s="13">
        <f t="shared" si="11"/>
        <v>0.08433734939759036</v>
      </c>
      <c r="N340" s="13">
        <v>0.113</v>
      </c>
      <c r="O340" s="13">
        <v>0.074</v>
      </c>
      <c r="P340" s="13">
        <v>0.081</v>
      </c>
      <c r="Q340" s="13">
        <v>0.084</v>
      </c>
    </row>
    <row r="341" spans="3:17" ht="18" customHeight="1" thickBot="1">
      <c r="C341" s="116" t="s">
        <v>97</v>
      </c>
      <c r="D341" s="15">
        <v>12</v>
      </c>
      <c r="E341" s="15">
        <v>8</v>
      </c>
      <c r="F341" s="15">
        <v>12</v>
      </c>
      <c r="G341" s="15">
        <v>8</v>
      </c>
      <c r="I341" s="116" t="s">
        <v>97</v>
      </c>
      <c r="J341" s="28">
        <f t="shared" si="9"/>
        <v>0.10909090909090909</v>
      </c>
      <c r="K341" s="28">
        <f t="shared" si="9"/>
        <v>0.0963855421686747</v>
      </c>
      <c r="L341" s="28">
        <f>F341/F$342</f>
        <v>0.10909090909090909</v>
      </c>
      <c r="M341" s="28">
        <f t="shared" si="11"/>
        <v>0.0963855421686747</v>
      </c>
      <c r="N341" s="28">
        <v>0.103</v>
      </c>
      <c r="O341" s="28">
        <v>0.096</v>
      </c>
      <c r="P341" s="28">
        <v>0.048</v>
      </c>
      <c r="Q341" s="28">
        <v>0.112</v>
      </c>
    </row>
    <row r="342" spans="3:17" ht="18" customHeight="1" thickTop="1">
      <c r="C342" s="117" t="s">
        <v>75</v>
      </c>
      <c r="D342" s="16">
        <f>SUM(D334:D341)</f>
        <v>110</v>
      </c>
      <c r="E342" s="16">
        <f>SUM(E334:E341)</f>
        <v>83</v>
      </c>
      <c r="F342" s="16">
        <f>SUM(F334:F341)</f>
        <v>110</v>
      </c>
      <c r="G342" s="16">
        <f>SUM(G334:G341)</f>
        <v>83</v>
      </c>
      <c r="I342" s="118" t="s">
        <v>75</v>
      </c>
      <c r="J342" s="29">
        <f t="shared" si="9"/>
        <v>1</v>
      </c>
      <c r="K342" s="29">
        <f t="shared" si="9"/>
        <v>1</v>
      </c>
      <c r="L342" s="29">
        <f>SUM(L334:L341)</f>
        <v>1</v>
      </c>
      <c r="M342" s="29">
        <f>SUM(M334:M341)</f>
        <v>0.9999999999999999</v>
      </c>
      <c r="N342" s="29">
        <v>1</v>
      </c>
      <c r="O342" s="29">
        <v>1</v>
      </c>
      <c r="P342" s="29">
        <v>1</v>
      </c>
      <c r="Q342" s="29">
        <v>1</v>
      </c>
    </row>
    <row r="343" ht="18" customHeight="1"/>
    <row r="344" spans="3:9" ht="17.25" customHeight="1">
      <c r="C344" s="344" t="s">
        <v>197</v>
      </c>
      <c r="D344" s="344"/>
      <c r="E344" s="344"/>
      <c r="F344" s="344"/>
      <c r="G344" s="344"/>
      <c r="H344" s="344"/>
      <c r="I344" s="344"/>
    </row>
    <row r="345" spans="3:9" ht="36.75" customHeight="1">
      <c r="C345" s="344" t="s">
        <v>200</v>
      </c>
      <c r="D345" s="344"/>
      <c r="E345" s="344"/>
      <c r="F345" s="344"/>
      <c r="G345" s="344"/>
      <c r="H345" s="344"/>
      <c r="I345" s="344"/>
    </row>
    <row r="346" spans="14:17" ht="13.5">
      <c r="N346" s="343" t="s">
        <v>253</v>
      </c>
      <c r="O346" s="343"/>
      <c r="P346" s="343"/>
      <c r="Q346" s="343"/>
    </row>
    <row r="347" spans="4:17" ht="18" customHeight="1">
      <c r="D347" s="342" t="s">
        <v>112</v>
      </c>
      <c r="E347" s="342"/>
      <c r="F347" s="342" t="s">
        <v>113</v>
      </c>
      <c r="G347" s="342"/>
      <c r="I347" s="1" t="s">
        <v>40</v>
      </c>
      <c r="J347" s="342" t="s">
        <v>112</v>
      </c>
      <c r="K347" s="342"/>
      <c r="L347" s="342" t="s">
        <v>113</v>
      </c>
      <c r="M347" s="342"/>
      <c r="N347" s="342" t="s">
        <v>112</v>
      </c>
      <c r="O347" s="342"/>
      <c r="P347" s="342" t="s">
        <v>113</v>
      </c>
      <c r="Q347" s="342"/>
    </row>
    <row r="348" spans="3:17" ht="18" customHeight="1">
      <c r="C348" s="22" t="s">
        <v>198</v>
      </c>
      <c r="D348" s="8" t="s">
        <v>0</v>
      </c>
      <c r="E348" s="8" t="s">
        <v>1</v>
      </c>
      <c r="F348" s="8" t="s">
        <v>0</v>
      </c>
      <c r="G348" s="8" t="s">
        <v>1</v>
      </c>
      <c r="I348" s="23"/>
      <c r="J348" s="12" t="s">
        <v>0</v>
      </c>
      <c r="K348" s="12" t="s">
        <v>1</v>
      </c>
      <c r="L348" s="8" t="s">
        <v>0</v>
      </c>
      <c r="M348" s="198" t="s">
        <v>1</v>
      </c>
      <c r="N348" s="12" t="s">
        <v>0</v>
      </c>
      <c r="O348" s="12" t="s">
        <v>1</v>
      </c>
      <c r="P348" s="8" t="s">
        <v>0</v>
      </c>
      <c r="Q348" s="8" t="s">
        <v>1</v>
      </c>
    </row>
    <row r="349" spans="3:17" ht="20.25" customHeight="1">
      <c r="C349" s="19" t="s">
        <v>27</v>
      </c>
      <c r="D349" s="9">
        <v>30</v>
      </c>
      <c r="E349" s="9">
        <v>35</v>
      </c>
      <c r="F349" s="9">
        <v>30</v>
      </c>
      <c r="G349" s="9">
        <v>35</v>
      </c>
      <c r="H349" s="10"/>
      <c r="I349" s="41" t="s">
        <v>27</v>
      </c>
      <c r="J349" s="13">
        <f>D349/$D$353</f>
        <v>0.2727272727272727</v>
      </c>
      <c r="K349" s="13">
        <f>E349/$E$353</f>
        <v>0.42168674698795183</v>
      </c>
      <c r="L349" s="13">
        <f>F349/$F$353</f>
        <v>0.2727272727272727</v>
      </c>
      <c r="M349" s="13">
        <f>G349/$G$353</f>
        <v>0.42168674698795183</v>
      </c>
      <c r="N349" s="13">
        <v>0.287</v>
      </c>
      <c r="O349" s="13">
        <v>0.588</v>
      </c>
      <c r="P349" s="13">
        <v>1</v>
      </c>
      <c r="Q349" s="13">
        <v>0.871</v>
      </c>
    </row>
    <row r="350" spans="3:17" ht="20.25" customHeight="1">
      <c r="C350" s="208" t="s">
        <v>63</v>
      </c>
      <c r="D350" s="9">
        <v>30</v>
      </c>
      <c r="E350" s="9">
        <v>27</v>
      </c>
      <c r="F350" s="9">
        <v>30</v>
      </c>
      <c r="G350" s="9">
        <v>27</v>
      </c>
      <c r="H350" s="43" t="s">
        <v>2</v>
      </c>
      <c r="I350" s="41" t="s">
        <v>63</v>
      </c>
      <c r="J350" s="13">
        <f>D350/$D$353</f>
        <v>0.2727272727272727</v>
      </c>
      <c r="K350" s="13">
        <f>E350/$E$353</f>
        <v>0.3253012048192771</v>
      </c>
      <c r="L350" s="13">
        <f>F350/$F$353</f>
        <v>0.2727272727272727</v>
      </c>
      <c r="M350" s="210">
        <f>G350/$G$353</f>
        <v>0.3253012048192771</v>
      </c>
      <c r="N350" s="13">
        <v>0.191</v>
      </c>
      <c r="O350" s="13">
        <v>0.311</v>
      </c>
      <c r="P350" s="13">
        <v>0</v>
      </c>
      <c r="Q350" s="13">
        <v>0.173</v>
      </c>
    </row>
    <row r="351" spans="3:17" ht="20.25" customHeight="1">
      <c r="C351" s="19" t="s">
        <v>64</v>
      </c>
      <c r="D351" s="9">
        <v>35</v>
      </c>
      <c r="E351" s="9">
        <v>13</v>
      </c>
      <c r="F351" s="9">
        <v>35</v>
      </c>
      <c r="G351" s="9">
        <v>13</v>
      </c>
      <c r="H351" s="42" t="s">
        <v>37</v>
      </c>
      <c r="I351" s="41" t="s">
        <v>65</v>
      </c>
      <c r="J351" s="13">
        <f>D351/$D$353</f>
        <v>0.3181818181818182</v>
      </c>
      <c r="K351" s="13">
        <f>E351/$E$353</f>
        <v>0.1566265060240964</v>
      </c>
      <c r="L351" s="13">
        <f>F351/$F$353</f>
        <v>0.3181818181818182</v>
      </c>
      <c r="M351" s="210">
        <f>G351/$G$353</f>
        <v>0.1566265060240964</v>
      </c>
      <c r="N351" s="13">
        <v>0.42</v>
      </c>
      <c r="O351" s="13">
        <v>0.158</v>
      </c>
      <c r="P351" s="13">
        <v>0</v>
      </c>
      <c r="Q351" s="13">
        <v>0.002</v>
      </c>
    </row>
    <row r="352" spans="3:17" ht="20.25" customHeight="1" thickBot="1">
      <c r="C352" s="207" t="s">
        <v>199</v>
      </c>
      <c r="D352" s="9">
        <v>15</v>
      </c>
      <c r="E352" s="9">
        <v>8</v>
      </c>
      <c r="F352" s="9">
        <v>15</v>
      </c>
      <c r="G352" s="9">
        <v>8</v>
      </c>
      <c r="H352" s="10"/>
      <c r="I352" s="41" t="s">
        <v>199</v>
      </c>
      <c r="J352" s="13">
        <f>D352/$D$353</f>
        <v>0.13636363636363635</v>
      </c>
      <c r="K352" s="13">
        <f>E352/$E$353</f>
        <v>0.0963855421686747</v>
      </c>
      <c r="L352" s="13">
        <f>F352/$F$353</f>
        <v>0.13636363636363635</v>
      </c>
      <c r="M352" s="210">
        <f>G352/$G$353</f>
        <v>0.0963855421686747</v>
      </c>
      <c r="N352" s="13">
        <v>0.148</v>
      </c>
      <c r="O352" s="13">
        <v>0.02</v>
      </c>
      <c r="P352" s="13">
        <v>0</v>
      </c>
      <c r="Q352" s="237">
        <v>0</v>
      </c>
    </row>
    <row r="353" spans="3:17" ht="20.25" customHeight="1" thickTop="1">
      <c r="C353" s="21" t="s">
        <v>26</v>
      </c>
      <c r="D353" s="16">
        <f>SUM(D349:D352)</f>
        <v>110</v>
      </c>
      <c r="E353" s="16">
        <f>SUM(E349:E352)</f>
        <v>83</v>
      </c>
      <c r="F353" s="16">
        <f>SUM(F349:F352)</f>
        <v>110</v>
      </c>
      <c r="G353" s="16">
        <f>SUM(G349:G352)</f>
        <v>83</v>
      </c>
      <c r="I353" s="21" t="s">
        <v>26</v>
      </c>
      <c r="J353" s="217">
        <f>SUM(J349:J352)</f>
        <v>0.9999999999999999</v>
      </c>
      <c r="K353" s="217">
        <f>SUM(K349:K352)</f>
        <v>0.9999999999999999</v>
      </c>
      <c r="L353" s="217">
        <f>SUM(L349:L352)</f>
        <v>0.9999999999999999</v>
      </c>
      <c r="M353" s="217">
        <f>SUM(M349:M352)</f>
        <v>0.9999999999999999</v>
      </c>
      <c r="N353" s="238"/>
      <c r="O353" s="238"/>
      <c r="P353" s="238"/>
      <c r="Q353" s="239"/>
    </row>
    <row r="354" ht="18" customHeight="1"/>
    <row r="355" spans="9:10" ht="18" customHeight="1">
      <c r="I355" s="399" t="s">
        <v>250</v>
      </c>
      <c r="J355" s="399"/>
    </row>
    <row r="356" spans="9:11" ht="18" customHeight="1">
      <c r="I356" s="7"/>
      <c r="J356" s="8" t="s">
        <v>112</v>
      </c>
      <c r="K356" s="106" t="s">
        <v>79</v>
      </c>
    </row>
    <row r="357" spans="9:11" ht="18" customHeight="1">
      <c r="I357" s="226" t="s">
        <v>63</v>
      </c>
      <c r="J357" s="13">
        <f>$E350/($D350+$E350)</f>
        <v>0.47368421052631576</v>
      </c>
      <c r="K357" s="13">
        <v>0.162</v>
      </c>
    </row>
    <row r="358" spans="9:11" ht="18" customHeight="1">
      <c r="I358" s="226" t="s">
        <v>65</v>
      </c>
      <c r="J358" s="13">
        <f>$E351/($D351+$E351)</f>
        <v>0.2708333333333333</v>
      </c>
      <c r="K358" s="13">
        <v>0.038</v>
      </c>
    </row>
    <row r="359" spans="9:11" ht="18" customHeight="1">
      <c r="I359" s="226" t="s">
        <v>199</v>
      </c>
      <c r="J359" s="13">
        <f>$E352/($D352+$E352)</f>
        <v>0.34782608695652173</v>
      </c>
      <c r="K359" s="13">
        <v>0.027</v>
      </c>
    </row>
    <row r="360" spans="3:9" ht="17.25" customHeight="1">
      <c r="C360" s="344" t="s">
        <v>201</v>
      </c>
      <c r="D360" s="344"/>
      <c r="E360" s="344"/>
      <c r="F360" s="344"/>
      <c r="G360" s="344"/>
      <c r="H360" s="344"/>
      <c r="I360" s="344"/>
    </row>
    <row r="361" spans="3:9" ht="18" customHeight="1">
      <c r="C361" s="344" t="s">
        <v>202</v>
      </c>
      <c r="D361" s="344"/>
      <c r="E361" s="344"/>
      <c r="F361" s="344"/>
      <c r="G361" s="344"/>
      <c r="H361" s="344"/>
      <c r="I361" s="344"/>
    </row>
    <row r="362" spans="8:11" ht="13.5">
      <c r="H362" s="343" t="s">
        <v>253</v>
      </c>
      <c r="I362" s="343"/>
      <c r="J362" s="343"/>
      <c r="K362" s="343"/>
    </row>
    <row r="363" spans="3:14" ht="18" customHeight="1">
      <c r="C363" s="1" t="s">
        <v>40</v>
      </c>
      <c r="D363" s="342" t="s">
        <v>112</v>
      </c>
      <c r="E363" s="342"/>
      <c r="F363" s="342" t="s">
        <v>113</v>
      </c>
      <c r="G363" s="342"/>
      <c r="H363" s="342" t="s">
        <v>112</v>
      </c>
      <c r="I363" s="342"/>
      <c r="J363" s="342" t="s">
        <v>113</v>
      </c>
      <c r="K363" s="342"/>
      <c r="L363" s="357"/>
      <c r="M363" s="357"/>
      <c r="N363" s="17"/>
    </row>
    <row r="364" spans="3:14" ht="18" customHeight="1">
      <c r="C364" s="22"/>
      <c r="D364" s="8" t="s">
        <v>0</v>
      </c>
      <c r="E364" s="8" t="s">
        <v>1</v>
      </c>
      <c r="F364" s="8" t="s">
        <v>0</v>
      </c>
      <c r="G364" s="8" t="s">
        <v>1</v>
      </c>
      <c r="H364" s="8" t="s">
        <v>0</v>
      </c>
      <c r="I364" s="8" t="s">
        <v>1</v>
      </c>
      <c r="J364" s="8" t="s">
        <v>0</v>
      </c>
      <c r="K364" s="8" t="s">
        <v>1</v>
      </c>
      <c r="L364" s="199"/>
      <c r="M364" s="199"/>
      <c r="N364" s="215"/>
    </row>
    <row r="365" spans="3:14" ht="20.25" customHeight="1">
      <c r="C365" s="19" t="s">
        <v>203</v>
      </c>
      <c r="D365" s="9">
        <v>30</v>
      </c>
      <c r="E365" s="9">
        <v>35</v>
      </c>
      <c r="F365" s="9">
        <v>30</v>
      </c>
      <c r="G365" s="9">
        <v>35</v>
      </c>
      <c r="H365" s="170">
        <v>31.3</v>
      </c>
      <c r="I365" s="170">
        <v>22.5</v>
      </c>
      <c r="J365" s="170">
        <v>9.5</v>
      </c>
      <c r="K365" s="170">
        <v>15.2</v>
      </c>
      <c r="L365" s="91"/>
      <c r="M365" s="91"/>
      <c r="N365" s="216"/>
    </row>
    <row r="366" ht="18" customHeight="1" thickBot="1"/>
    <row r="367" spans="1:8" ht="23.25" customHeight="1" thickBot="1">
      <c r="A367" s="2" t="s">
        <v>204</v>
      </c>
      <c r="B367" s="3"/>
      <c r="C367" s="3"/>
      <c r="D367" s="3"/>
      <c r="E367" s="4"/>
      <c r="F367" s="4"/>
      <c r="G367" s="218"/>
      <c r="H367" s="14"/>
    </row>
    <row r="368" ht="9" customHeight="1"/>
    <row r="369" ht="22.5" customHeight="1">
      <c r="B369" s="1" t="s">
        <v>205</v>
      </c>
    </row>
    <row r="370" ht="9" customHeight="1"/>
    <row r="371" spans="3:9" ht="22.5" customHeight="1">
      <c r="C371" s="5" t="s">
        <v>206</v>
      </c>
      <c r="D371" s="6"/>
      <c r="E371" s="6"/>
      <c r="F371" s="6"/>
      <c r="G371" s="6"/>
      <c r="H371" s="6"/>
      <c r="I371" s="6"/>
    </row>
    <row r="372" ht="9" customHeight="1"/>
    <row r="373" ht="18" customHeight="1">
      <c r="C373" t="s">
        <v>28</v>
      </c>
    </row>
    <row r="374" ht="18" customHeight="1"/>
    <row r="375" ht="18" customHeight="1">
      <c r="C375" t="s">
        <v>29</v>
      </c>
    </row>
    <row r="376" ht="18" customHeight="1">
      <c r="C376" t="s">
        <v>207</v>
      </c>
    </row>
    <row r="377" ht="18" customHeight="1"/>
    <row r="378" ht="18" customHeight="1">
      <c r="C378" t="s">
        <v>30</v>
      </c>
    </row>
    <row r="379" ht="18" customHeight="1">
      <c r="C379" t="s">
        <v>208</v>
      </c>
    </row>
    <row r="380" ht="18" customHeight="1"/>
    <row r="381" ht="18" customHeight="1">
      <c r="C381" t="s">
        <v>31</v>
      </c>
    </row>
    <row r="382" ht="18" customHeight="1">
      <c r="C382" t="s">
        <v>32</v>
      </c>
    </row>
    <row r="383" ht="18" customHeight="1">
      <c r="C383" t="s">
        <v>209</v>
      </c>
    </row>
    <row r="384" ht="18" customHeight="1"/>
    <row r="385" ht="18" customHeight="1">
      <c r="C385" t="s">
        <v>33</v>
      </c>
    </row>
    <row r="386" ht="18" customHeight="1">
      <c r="C386" t="s">
        <v>208</v>
      </c>
    </row>
    <row r="387" ht="18" customHeight="1"/>
    <row r="388" ht="18" customHeight="1">
      <c r="C388" t="s">
        <v>34</v>
      </c>
    </row>
    <row r="389" ht="18" customHeight="1">
      <c r="C389" t="s">
        <v>210</v>
      </c>
    </row>
    <row r="390" ht="18" customHeight="1"/>
    <row r="391" ht="18" customHeight="1">
      <c r="C391" t="s">
        <v>35</v>
      </c>
    </row>
    <row r="392" ht="18" customHeight="1">
      <c r="C392" t="s">
        <v>211</v>
      </c>
    </row>
    <row r="393" ht="18" customHeight="1"/>
    <row r="394" ht="18" customHeight="1"/>
    <row r="395" ht="18" customHeight="1"/>
    <row r="396" ht="18" customHeight="1"/>
    <row r="397" ht="18" customHeight="1"/>
    <row r="398" ht="18" customHeight="1"/>
    <row r="399" ht="18" customHeight="1"/>
    <row r="400" ht="18" customHeight="1"/>
  </sheetData>
  <sheetProtection/>
  <mergeCells count="116">
    <mergeCell ref="N163:O163"/>
    <mergeCell ref="C297:K297"/>
    <mergeCell ref="I312:I313"/>
    <mergeCell ref="I355:J355"/>
    <mergeCell ref="C84:I84"/>
    <mergeCell ref="C171:I171"/>
    <mergeCell ref="F176:F177"/>
    <mergeCell ref="C191:I191"/>
    <mergeCell ref="C201:I201"/>
    <mergeCell ref="C239:I239"/>
    <mergeCell ref="C360:I360"/>
    <mergeCell ref="J305:K305"/>
    <mergeCell ref="J312:J313"/>
    <mergeCell ref="K312:K313"/>
    <mergeCell ref="L332:M332"/>
    <mergeCell ref="J307:J308"/>
    <mergeCell ref="K307:K308"/>
    <mergeCell ref="J310:K310"/>
    <mergeCell ref="F332:G332"/>
    <mergeCell ref="J332:K332"/>
    <mergeCell ref="J175:K175"/>
    <mergeCell ref="D347:E347"/>
    <mergeCell ref="F347:G347"/>
    <mergeCell ref="J347:K347"/>
    <mergeCell ref="L347:M347"/>
    <mergeCell ref="N133:P133"/>
    <mergeCell ref="C136:D136"/>
    <mergeCell ref="C133:D134"/>
    <mergeCell ref="E133:E134"/>
    <mergeCell ref="F133:F134"/>
    <mergeCell ref="D332:E332"/>
    <mergeCell ref="C322:I322"/>
    <mergeCell ref="C321:I321"/>
    <mergeCell ref="C293:J293"/>
    <mergeCell ref="C329:I329"/>
    <mergeCell ref="C330:I330"/>
    <mergeCell ref="C345:I345"/>
    <mergeCell ref="I307:I308"/>
    <mergeCell ref="C308:E308"/>
    <mergeCell ref="C312:E312"/>
    <mergeCell ref="C310:E310"/>
    <mergeCell ref="C237:I237"/>
    <mergeCell ref="C282:E282"/>
    <mergeCell ref="C286:E286"/>
    <mergeCell ref="C277:K277"/>
    <mergeCell ref="C267:D267"/>
    <mergeCell ref="C190:I190"/>
    <mergeCell ref="B150:H150"/>
    <mergeCell ref="F157:F158"/>
    <mergeCell ref="G158:H158"/>
    <mergeCell ref="C344:I344"/>
    <mergeCell ref="C200:I200"/>
    <mergeCell ref="G162:H162"/>
    <mergeCell ref="C268:D268"/>
    <mergeCell ref="C214:I214"/>
    <mergeCell ref="C264:I264"/>
    <mergeCell ref="C120:D120"/>
    <mergeCell ref="C121:D121"/>
    <mergeCell ref="N160:O160"/>
    <mergeCell ref="I133:I134"/>
    <mergeCell ref="H121:K121"/>
    <mergeCell ref="H119:K119"/>
    <mergeCell ref="H120:K120"/>
    <mergeCell ref="C146:I146"/>
    <mergeCell ref="O121:P121"/>
    <mergeCell ref="C33:I33"/>
    <mergeCell ref="C51:I51"/>
    <mergeCell ref="C66:I66"/>
    <mergeCell ref="C115:K115"/>
    <mergeCell ref="C119:D119"/>
    <mergeCell ref="C36:I36"/>
    <mergeCell ref="J37:K37"/>
    <mergeCell ref="J52:K52"/>
    <mergeCell ref="J67:K67"/>
    <mergeCell ref="J85:K85"/>
    <mergeCell ref="D363:E363"/>
    <mergeCell ref="F363:G363"/>
    <mergeCell ref="J363:K363"/>
    <mergeCell ref="L363:M363"/>
    <mergeCell ref="C122:D122"/>
    <mergeCell ref="C135:D135"/>
    <mergeCell ref="H133:H134"/>
    <mergeCell ref="C303:I303"/>
    <mergeCell ref="C278:K278"/>
    <mergeCell ref="C170:I170"/>
    <mergeCell ref="J105:K105"/>
    <mergeCell ref="J133:J134"/>
    <mergeCell ref="K133:K134"/>
    <mergeCell ref="J132:K132"/>
    <mergeCell ref="K160:L160"/>
    <mergeCell ref="H118:K118"/>
    <mergeCell ref="J216:K216"/>
    <mergeCell ref="J241:K241"/>
    <mergeCell ref="J252:K252"/>
    <mergeCell ref="L280:M280"/>
    <mergeCell ref="L285:M285"/>
    <mergeCell ref="G294:H294"/>
    <mergeCell ref="J280:K280"/>
    <mergeCell ref="J285:K285"/>
    <mergeCell ref="C269:I269"/>
    <mergeCell ref="L305:M305"/>
    <mergeCell ref="L307:L308"/>
    <mergeCell ref="M307:M308"/>
    <mergeCell ref="L310:M310"/>
    <mergeCell ref="L312:L313"/>
    <mergeCell ref="M312:M313"/>
    <mergeCell ref="H363:I363"/>
    <mergeCell ref="H362:K362"/>
    <mergeCell ref="F324:G324"/>
    <mergeCell ref="N332:O332"/>
    <mergeCell ref="P332:Q332"/>
    <mergeCell ref="N331:Q331"/>
    <mergeCell ref="N347:O347"/>
    <mergeCell ref="P347:Q347"/>
    <mergeCell ref="N346:Q346"/>
    <mergeCell ref="C361:I361"/>
  </mergeCells>
  <printOptions/>
  <pageMargins left="0.5905511811023623" right="0.5905511811023623" top="0.7874015748031497" bottom="0.7874015748031497" header="0.5118110236220472" footer="0.5118110236220472"/>
  <pageSetup horizontalDpi="600" verticalDpi="600" orientation="portrait" paperSize="9" scale="79" r:id="rId1"/>
  <headerFooter alignWithMargins="0">
    <oddFooter>&amp;C&amp;P</oddFooter>
  </headerFooter>
  <rowBreaks count="6" manualBreakCount="6">
    <brk id="110" max="255" man="1"/>
    <brk id="163" max="255" man="1"/>
    <brk id="207" max="255" man="1"/>
    <brk id="270" max="255" man="1"/>
    <brk id="314" max="255" man="1"/>
    <brk id="366" max="255" man="1"/>
  </rowBreaks>
</worksheet>
</file>

<file path=xl/worksheets/sheet3.xml><?xml version="1.0" encoding="utf-8"?>
<worksheet xmlns="http://schemas.openxmlformats.org/spreadsheetml/2006/main" xmlns:r="http://schemas.openxmlformats.org/officeDocument/2006/relationships">
  <dimension ref="A1:C57"/>
  <sheetViews>
    <sheetView zoomScale="70" zoomScaleNormal="70" zoomScalePageLayoutView="0" workbookViewId="0" topLeftCell="A2">
      <selection activeCell="E90" sqref="E90"/>
    </sheetView>
  </sheetViews>
  <sheetFormatPr defaultColWidth="9.00390625" defaultRowHeight="13.5"/>
  <cols>
    <col min="1" max="1" width="12.125" style="74" customWidth="1"/>
    <col min="2" max="3" width="23.125" style="82" customWidth="1"/>
    <col min="4" max="16384" width="9.00390625" style="74" customWidth="1"/>
  </cols>
  <sheetData>
    <row r="1" spans="2:3" ht="14.25" hidden="1">
      <c r="B1" s="73"/>
      <c r="C1" s="73"/>
    </row>
    <row r="2" spans="2:3" ht="51.75" customHeight="1" thickBot="1">
      <c r="B2" s="75" t="s">
        <v>58</v>
      </c>
      <c r="C2" s="76" t="s">
        <v>59</v>
      </c>
    </row>
    <row r="3" spans="2:3" ht="0.75" customHeight="1">
      <c r="B3" s="77">
        <v>5.62</v>
      </c>
      <c r="C3" s="78">
        <v>3.1746031746031744</v>
      </c>
    </row>
    <row r="4" spans="2:3" ht="0.75" customHeight="1">
      <c r="B4" s="77">
        <v>9.1</v>
      </c>
      <c r="C4" s="78">
        <v>4.651162790697675</v>
      </c>
    </row>
    <row r="5" spans="2:3" ht="0.75" customHeight="1">
      <c r="B5" s="77"/>
      <c r="C5" s="78"/>
    </row>
    <row r="6" spans="2:3" ht="0.75" customHeight="1">
      <c r="B6" s="77">
        <v>5.9</v>
      </c>
      <c r="C6" s="78">
        <v>0</v>
      </c>
    </row>
    <row r="7" spans="2:3" ht="0.75" customHeight="1">
      <c r="B7" s="77">
        <v>-1.7</v>
      </c>
      <c r="C7" s="78"/>
    </row>
    <row r="8" spans="2:3" ht="0.75" customHeight="1">
      <c r="B8" s="77">
        <v>9</v>
      </c>
      <c r="C8" s="78">
        <v>0</v>
      </c>
    </row>
    <row r="9" spans="2:3" ht="0.75" customHeight="1">
      <c r="B9" s="77">
        <v>0</v>
      </c>
      <c r="C9" s="78">
        <v>3.7037037037037033</v>
      </c>
    </row>
    <row r="10" spans="2:3" ht="0.75" customHeight="1">
      <c r="B10" s="77">
        <v>4.1</v>
      </c>
      <c r="C10" s="78">
        <v>3.8461538461538463</v>
      </c>
    </row>
    <row r="11" spans="2:3" ht="0.75" customHeight="1">
      <c r="B11" s="77"/>
      <c r="C11" s="78"/>
    </row>
    <row r="12" spans="2:3" ht="0.75" customHeight="1">
      <c r="B12" s="77">
        <v>4.3</v>
      </c>
      <c r="C12" s="78">
        <v>1.1764705882352942</v>
      </c>
    </row>
    <row r="13" spans="2:3" ht="0.75" customHeight="1">
      <c r="B13" s="77">
        <v>3</v>
      </c>
      <c r="C13" s="78">
        <v>4.166666666666666</v>
      </c>
    </row>
    <row r="14" spans="2:3" ht="0.75" customHeight="1">
      <c r="B14" s="77">
        <v>6</v>
      </c>
      <c r="C14" s="78"/>
    </row>
    <row r="15" spans="2:3" ht="0.75" customHeight="1">
      <c r="B15" s="77">
        <v>9.8</v>
      </c>
      <c r="C15" s="78">
        <v>1.461988304093567</v>
      </c>
    </row>
    <row r="16" spans="2:3" ht="0.75" customHeight="1">
      <c r="B16" s="77">
        <v>5</v>
      </c>
      <c r="C16" s="78">
        <v>4.761904761904762</v>
      </c>
    </row>
    <row r="17" spans="2:3" ht="0.75" customHeight="1">
      <c r="B17" s="77">
        <v>3</v>
      </c>
      <c r="C17" s="78">
        <v>6.0606060606060606</v>
      </c>
    </row>
    <row r="18" spans="2:3" ht="0.75" customHeight="1">
      <c r="B18" s="77">
        <v>9</v>
      </c>
      <c r="C18" s="78">
        <v>0</v>
      </c>
    </row>
    <row r="19" spans="2:3" ht="0.75" customHeight="1">
      <c r="B19" s="77">
        <v>8.9</v>
      </c>
      <c r="C19" s="78">
        <v>4.545454545454546</v>
      </c>
    </row>
    <row r="20" spans="2:3" ht="0.75" customHeight="1">
      <c r="B20" s="77">
        <v>1.87</v>
      </c>
      <c r="C20" s="78">
        <v>2.7522935779816518</v>
      </c>
    </row>
    <row r="21" spans="2:3" ht="0.75" customHeight="1">
      <c r="B21" s="77">
        <v>1.92</v>
      </c>
      <c r="C21" s="78">
        <v>6.315789473684211</v>
      </c>
    </row>
    <row r="22" spans="2:3" ht="0.75" customHeight="1">
      <c r="B22" s="77">
        <v>-0.09999999999999964</v>
      </c>
      <c r="C22" s="78">
        <v>5.263157894736842</v>
      </c>
    </row>
    <row r="23" spans="2:3" ht="0.75" customHeight="1">
      <c r="B23" s="77">
        <v>-0.7000000000000011</v>
      </c>
      <c r="C23" s="78">
        <v>5.555555555555555</v>
      </c>
    </row>
    <row r="24" spans="2:3" ht="0.75" customHeight="1">
      <c r="B24" s="77">
        <v>6</v>
      </c>
      <c r="C24" s="78">
        <v>0</v>
      </c>
    </row>
    <row r="25" spans="2:3" ht="0.75" customHeight="1">
      <c r="B25" s="77">
        <v>2.53</v>
      </c>
      <c r="C25" s="78">
        <v>4.861111111111112</v>
      </c>
    </row>
    <row r="26" spans="2:3" ht="0.75" customHeight="1">
      <c r="B26" s="77"/>
      <c r="C26" s="78"/>
    </row>
    <row r="27" spans="2:3" ht="0.75" customHeight="1">
      <c r="B27" s="77">
        <v>5</v>
      </c>
      <c r="C27" s="78">
        <v>9.836065573770492</v>
      </c>
    </row>
    <row r="28" spans="2:3" ht="0.75" customHeight="1">
      <c r="B28" s="77">
        <v>5.2</v>
      </c>
      <c r="C28" s="78">
        <v>0</v>
      </c>
    </row>
    <row r="29" spans="2:3" ht="0.75" customHeight="1">
      <c r="B29" s="77">
        <v>-1</v>
      </c>
      <c r="C29" s="78">
        <v>0</v>
      </c>
    </row>
    <row r="30" spans="2:3" ht="0.75" customHeight="1">
      <c r="B30" s="77">
        <v>-2</v>
      </c>
      <c r="C30" s="78">
        <v>0</v>
      </c>
    </row>
    <row r="31" spans="2:3" ht="0.75" customHeight="1">
      <c r="B31" s="77">
        <v>6.5</v>
      </c>
      <c r="C31" s="78">
        <v>0.9615384615384616</v>
      </c>
    </row>
    <row r="32" spans="2:3" ht="0.75" customHeight="1">
      <c r="B32" s="77">
        <v>7.5</v>
      </c>
      <c r="C32" s="78">
        <v>8.561643835616438</v>
      </c>
    </row>
    <row r="33" spans="2:3" ht="0.75" customHeight="1">
      <c r="B33" s="77">
        <v>10.5</v>
      </c>
      <c r="C33" s="78">
        <v>0</v>
      </c>
    </row>
    <row r="34" spans="2:3" ht="0.75" customHeight="1">
      <c r="B34" s="77"/>
      <c r="C34" s="78"/>
    </row>
    <row r="35" spans="2:3" ht="0.75" customHeight="1">
      <c r="B35" s="77">
        <v>5.47</v>
      </c>
      <c r="C35" s="78">
        <v>0</v>
      </c>
    </row>
    <row r="36" spans="2:3" ht="0.75" customHeight="1">
      <c r="B36" s="77">
        <v>8.46</v>
      </c>
      <c r="C36" s="78">
        <v>1.6597510373443984</v>
      </c>
    </row>
    <row r="37" spans="2:3" ht="0.75" customHeight="1">
      <c r="B37" s="77">
        <v>3.1</v>
      </c>
      <c r="C37" s="78">
        <v>2.3255813953488373</v>
      </c>
    </row>
    <row r="38" spans="2:3" ht="0.75" customHeight="1">
      <c r="B38" s="77">
        <v>5</v>
      </c>
      <c r="C38" s="78">
        <v>4.166666666666666</v>
      </c>
    </row>
    <row r="39" spans="2:3" ht="0.75" customHeight="1">
      <c r="B39" s="77"/>
      <c r="C39" s="78"/>
    </row>
    <row r="40" spans="2:3" ht="0.75" customHeight="1">
      <c r="B40" s="77">
        <v>6</v>
      </c>
      <c r="C40" s="78">
        <v>4.57516339869281</v>
      </c>
    </row>
    <row r="41" spans="2:3" ht="0.75" customHeight="1">
      <c r="B41" s="77">
        <v>4.5</v>
      </c>
      <c r="C41" s="78">
        <v>9.090909090909092</v>
      </c>
    </row>
    <row r="42" spans="2:3" ht="0.75" customHeight="1">
      <c r="B42" s="77">
        <v>5</v>
      </c>
      <c r="C42" s="78"/>
    </row>
    <row r="43" spans="2:3" ht="0.75" customHeight="1">
      <c r="B43" s="77">
        <v>5.5</v>
      </c>
      <c r="C43" s="78"/>
    </row>
    <row r="44" spans="2:3" ht="0.75" customHeight="1">
      <c r="B44" s="77">
        <v>6.7</v>
      </c>
      <c r="C44" s="78">
        <v>2.083333333333333</v>
      </c>
    </row>
    <row r="45" spans="2:3" ht="0.75" customHeight="1">
      <c r="B45" s="77">
        <v>4.8</v>
      </c>
      <c r="C45" s="78">
        <v>0</v>
      </c>
    </row>
    <row r="46" spans="2:3" ht="0.75" customHeight="1">
      <c r="B46" s="77">
        <v>2.19</v>
      </c>
      <c r="C46" s="78">
        <v>0</v>
      </c>
    </row>
    <row r="47" spans="2:3" ht="0.75" customHeight="1">
      <c r="B47" s="77">
        <v>6.77</v>
      </c>
      <c r="C47" s="78">
        <v>2.843601895734597</v>
      </c>
    </row>
    <row r="48" spans="2:3" ht="0.75" customHeight="1">
      <c r="B48" s="77"/>
      <c r="C48" s="78"/>
    </row>
    <row r="49" spans="2:3" ht="0.75" customHeight="1">
      <c r="B49" s="77"/>
      <c r="C49" s="78"/>
    </row>
    <row r="50" spans="2:3" ht="0.75" customHeight="1">
      <c r="B50" s="77"/>
      <c r="C50" s="78"/>
    </row>
    <row r="51" spans="2:3" ht="0.75" customHeight="1">
      <c r="B51" s="77">
        <v>7</v>
      </c>
      <c r="C51" s="78">
        <v>0</v>
      </c>
    </row>
    <row r="52" spans="2:3" ht="0.75" customHeight="1">
      <c r="B52" s="77">
        <v>-0.42</v>
      </c>
      <c r="C52" s="78">
        <v>1.6666666666666667</v>
      </c>
    </row>
    <row r="53" spans="2:3" ht="0.75" customHeight="1">
      <c r="B53" s="77"/>
      <c r="C53" s="78"/>
    </row>
    <row r="54" spans="2:3" ht="0.75" customHeight="1">
      <c r="B54" s="77">
        <v>1.4</v>
      </c>
      <c r="C54" s="78">
        <v>0</v>
      </c>
    </row>
    <row r="55" spans="2:3" ht="0.75" customHeight="1">
      <c r="B55" s="77">
        <v>6.64</v>
      </c>
      <c r="C55" s="78">
        <v>2.272727272727273</v>
      </c>
    </row>
    <row r="56" spans="2:3" ht="0.75" customHeight="1" thickBot="1">
      <c r="B56" s="77">
        <v>7</v>
      </c>
      <c r="C56" s="78">
        <v>1.0582010582010581</v>
      </c>
    </row>
    <row r="57" spans="1:3" ht="52.5" customHeight="1" thickBot="1" thickTop="1">
      <c r="A57" s="79" t="s">
        <v>60</v>
      </c>
      <c r="B57" s="80" t="e">
        <f>#REF!</f>
        <v>#REF!</v>
      </c>
      <c r="C57" s="81">
        <f>('入力シート'!E351+'入力シート'!E352)/('入力シート'!D351+'入力シート'!E351+'入力シート'!D352+'入力シート'!E352)*100</f>
        <v>29.577464788732392</v>
      </c>
    </row>
    <row r="58" ht="15" thickTop="1"/>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dc:creator>
  <cp:keywords/>
  <dc:description/>
  <cp:lastModifiedBy>厚生労働省ネットワークシステム</cp:lastModifiedBy>
  <cp:lastPrinted>2012-03-12T11:33:29Z</cp:lastPrinted>
  <dcterms:created xsi:type="dcterms:W3CDTF">2012-03-10T10:18:03Z</dcterms:created>
  <dcterms:modified xsi:type="dcterms:W3CDTF">2015-06-10T04:53:46Z</dcterms:modified>
  <cp:category/>
  <cp:version/>
  <cp:contentType/>
  <cp:contentStatus/>
</cp:coreProperties>
</file>