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H29病床機能報告\00_作業\20170928_報告様式更新\"/>
    </mc:Choice>
  </mc:AlternateContent>
  <workbookProtection workbookPassword="B972" lockStructure="1"/>
  <bookViews>
    <workbookView xWindow="24330" yWindow="135" windowWidth="14355" windowHeight="11730" tabRatio="802" activeTab="1"/>
  </bookViews>
  <sheets>
    <sheet name="はじめに" sheetId="12" r:id="rId1"/>
    <sheet name="病院病棟票H29" sheetId="14" r:id="rId2"/>
    <sheet name="テキスト手動保存用" sheetId="6" r:id="rId3"/>
  </sheets>
  <definedNames>
    <definedName name="_xlnm.Print_Area" localSheetId="0">はじめに!$A$1:$N$61</definedName>
    <definedName name="_xlnm.Print_Area" localSheetId="1">病院病棟票H29!$A$1:$BL$507</definedName>
  </definedNames>
  <calcPr calcId="152511"/>
</workbook>
</file>

<file path=xl/calcChain.xml><?xml version="1.0" encoding="utf-8"?>
<calcChain xmlns="http://schemas.openxmlformats.org/spreadsheetml/2006/main">
  <c r="BO352" i="14" l="1"/>
  <c r="BO349" i="14"/>
  <c r="BO346" i="14"/>
  <c r="BO343" i="14"/>
  <c r="BO502" i="14" l="1"/>
  <c r="BO41" i="14" l="1"/>
  <c r="BO35" i="14"/>
  <c r="BO340" i="14" l="1"/>
  <c r="BO492" i="14" l="1"/>
  <c r="AZ294" i="14" l="1"/>
  <c r="AZ340" i="14"/>
  <c r="AZ323" i="14"/>
  <c r="AZ273" i="14" l="1"/>
  <c r="BO276" i="14"/>
  <c r="BO27" i="14" l="1"/>
  <c r="BN492" i="14" l="1"/>
  <c r="BN460" i="14"/>
  <c r="BN451" i="14"/>
  <c r="BN435" i="14"/>
  <c r="BN432" i="14"/>
  <c r="BN429" i="14"/>
  <c r="BN426" i="14"/>
  <c r="BN423" i="14"/>
  <c r="BN420" i="14"/>
  <c r="BN410" i="14"/>
  <c r="BN401" i="14"/>
  <c r="BN398" i="14"/>
  <c r="BN356" i="14"/>
  <c r="BN335" i="14"/>
  <c r="BN332" i="14"/>
  <c r="BN329" i="14"/>
  <c r="BN326" i="14"/>
  <c r="BN323" i="14"/>
  <c r="BN276" i="14"/>
  <c r="BN269" i="14"/>
  <c r="BN266" i="14"/>
  <c r="BN263" i="14"/>
  <c r="BN260" i="14"/>
  <c r="BN257" i="14"/>
  <c r="BN254" i="14"/>
  <c r="BN251" i="14"/>
  <c r="BN248" i="14"/>
  <c r="BN245" i="14"/>
  <c r="BN241" i="14"/>
  <c r="BN238" i="14"/>
  <c r="BN235" i="14"/>
  <c r="BN232" i="14"/>
  <c r="BN229" i="14"/>
  <c r="BN226" i="14"/>
  <c r="BN223" i="14"/>
  <c r="BN217" i="14"/>
  <c r="BN194" i="14"/>
  <c r="BN176" i="14"/>
  <c r="BN173" i="14"/>
  <c r="BN170" i="14"/>
  <c r="BN167" i="14"/>
  <c r="BN164" i="14"/>
  <c r="BN161" i="14"/>
  <c r="BN153" i="14"/>
  <c r="BN150" i="14"/>
  <c r="BN147" i="14"/>
  <c r="BN144" i="14"/>
  <c r="BN141" i="14"/>
  <c r="BN137" i="14"/>
  <c r="BN134" i="14"/>
  <c r="BN131" i="14"/>
  <c r="BN128" i="14"/>
  <c r="BN125" i="14"/>
  <c r="BN120" i="14"/>
  <c r="BN117" i="14"/>
  <c r="BN114" i="14"/>
  <c r="BN111" i="14"/>
  <c r="BN108" i="14"/>
  <c r="BN105" i="14"/>
  <c r="BN94" i="14"/>
  <c r="BN91" i="14"/>
  <c r="BN41" i="14"/>
  <c r="BN8" i="14"/>
  <c r="BN4" i="14"/>
  <c r="BN502" i="14"/>
  <c r="BO495" i="14"/>
  <c r="BN495" i="14" s="1"/>
  <c r="BO489" i="14"/>
  <c r="BN489" i="14" s="1"/>
  <c r="BO484" i="14"/>
  <c r="BN484" i="14" s="1"/>
  <c r="BO480" i="14"/>
  <c r="BN480" i="14" s="1"/>
  <c r="BO477" i="14"/>
  <c r="BN477" i="14" s="1"/>
  <c r="BO474" i="14"/>
  <c r="BN474" i="14" s="1"/>
  <c r="BO471" i="14"/>
  <c r="BN471" i="14" s="1"/>
  <c r="BO467" i="14"/>
  <c r="BN467" i="14" s="1"/>
  <c r="BO460" i="14"/>
  <c r="BO457" i="14"/>
  <c r="BN457" i="14" s="1"/>
  <c r="BO454" i="14"/>
  <c r="BN454" i="14" s="1"/>
  <c r="BO451" i="14"/>
  <c r="BO448" i="14"/>
  <c r="BN448" i="14" s="1"/>
  <c r="BO445" i="14"/>
  <c r="BN445" i="14" s="1"/>
  <c r="BO435" i="14"/>
  <c r="BO432" i="14"/>
  <c r="BO429" i="14"/>
  <c r="BO426" i="14"/>
  <c r="BO423" i="14"/>
  <c r="BO420" i="14"/>
  <c r="BO410" i="14"/>
  <c r="BO407" i="14"/>
  <c r="BN407" i="14" s="1"/>
  <c r="BO404" i="14"/>
  <c r="BN404" i="14" s="1"/>
  <c r="BO401" i="14"/>
  <c r="BO398" i="14"/>
  <c r="BO395" i="14"/>
  <c r="BN395" i="14" s="1"/>
  <c r="BO385" i="14"/>
  <c r="BN385" i="14" s="1"/>
  <c r="BO382" i="14"/>
  <c r="BN382" i="14" s="1"/>
  <c r="BO379" i="14"/>
  <c r="BN379" i="14" s="1"/>
  <c r="BO376" i="14"/>
  <c r="BN376" i="14" s="1"/>
  <c r="BO373" i="14"/>
  <c r="BN373" i="14" s="1"/>
  <c r="BO370" i="14"/>
  <c r="BN370" i="14" s="1"/>
  <c r="BO356" i="14"/>
  <c r="BN352" i="14"/>
  <c r="BN349" i="14"/>
  <c r="BN346" i="14"/>
  <c r="BN343" i="14"/>
  <c r="BN340" i="14"/>
  <c r="BO335" i="14"/>
  <c r="BO332" i="14"/>
  <c r="BO329" i="14"/>
  <c r="BO326" i="14"/>
  <c r="BO323" i="14"/>
  <c r="BO318" i="14"/>
  <c r="BN318" i="14" s="1"/>
  <c r="BO315" i="14"/>
  <c r="BN315" i="14" s="1"/>
  <c r="BO312" i="14"/>
  <c r="BN312" i="14" s="1"/>
  <c r="BO309" i="14"/>
  <c r="BN309" i="14" s="1"/>
  <c r="BO306" i="14"/>
  <c r="BN306" i="14" s="1"/>
  <c r="BO303" i="14"/>
  <c r="BN303" i="14" s="1"/>
  <c r="BO291" i="14"/>
  <c r="BN291" i="14" s="1"/>
  <c r="BO288" i="14"/>
  <c r="BN288" i="14" s="1"/>
  <c r="BO285" i="14"/>
  <c r="BN285" i="14" s="1"/>
  <c r="BO282" i="14"/>
  <c r="BN282" i="14" s="1"/>
  <c r="BO279" i="14"/>
  <c r="BN279" i="14" s="1"/>
  <c r="BO269" i="14"/>
  <c r="BO266" i="14"/>
  <c r="BO263" i="14"/>
  <c r="BO260" i="14"/>
  <c r="BO257" i="14"/>
  <c r="BO254" i="14"/>
  <c r="BO251" i="14"/>
  <c r="BO248" i="14"/>
  <c r="BO245" i="14"/>
  <c r="BO241" i="14"/>
  <c r="BO238" i="14"/>
  <c r="BO235" i="14"/>
  <c r="BO232" i="14"/>
  <c r="BO229" i="14"/>
  <c r="BO226" i="14"/>
  <c r="BO223" i="14"/>
  <c r="BO217" i="14"/>
  <c r="BO214" i="14"/>
  <c r="BN214" i="14" s="1"/>
  <c r="BO211" i="14"/>
  <c r="BN211" i="14" s="1"/>
  <c r="BO208" i="14"/>
  <c r="BN208" i="14" s="1"/>
  <c r="BO194" i="14"/>
  <c r="BO176" i="14"/>
  <c r="BO173" i="14"/>
  <c r="BO170" i="14"/>
  <c r="BO167" i="14"/>
  <c r="BO164" i="14"/>
  <c r="BO161" i="14"/>
  <c r="BO153" i="14"/>
  <c r="BO150" i="14"/>
  <c r="BO147" i="14"/>
  <c r="BO144" i="14"/>
  <c r="BO141" i="14"/>
  <c r="BO137" i="14"/>
  <c r="BO134" i="14"/>
  <c r="BO131" i="14"/>
  <c r="BO128" i="14"/>
  <c r="BO125" i="14"/>
  <c r="BO120" i="14"/>
  <c r="BO117" i="14"/>
  <c r="BO114" i="14"/>
  <c r="BO111" i="14"/>
  <c r="BO108" i="14"/>
  <c r="BO105" i="14"/>
  <c r="BO97" i="14"/>
  <c r="BN97" i="14" s="1"/>
  <c r="BO94" i="14"/>
  <c r="BO91" i="14"/>
  <c r="BO88" i="14"/>
  <c r="BN88" i="14" s="1"/>
  <c r="BO53" i="14"/>
  <c r="BN53" i="14" s="1"/>
  <c r="BN35" i="14"/>
  <c r="BN27" i="14"/>
  <c r="BO24" i="14"/>
  <c r="BN24" i="14" s="1"/>
  <c r="BO8" i="14"/>
  <c r="BO4" i="14"/>
  <c r="L1" i="6" l="1"/>
  <c r="R1" i="6"/>
  <c r="S1" i="6"/>
  <c r="T1" i="6"/>
  <c r="U1" i="6"/>
  <c r="V1" i="6"/>
  <c r="W1" i="6"/>
  <c r="X1" i="6"/>
  <c r="Y1" i="6"/>
  <c r="Z1" i="6"/>
  <c r="AA1" i="6"/>
  <c r="AB1" i="6"/>
  <c r="AC1" i="6"/>
  <c r="AE1" i="6"/>
  <c r="AF1" i="6"/>
  <c r="AG1" i="6"/>
  <c r="AI1" i="6"/>
  <c r="AJ1" i="6"/>
  <c r="AL1" i="6"/>
  <c r="AP1" i="6"/>
  <c r="AQ1" i="6"/>
  <c r="AR1" i="6"/>
  <c r="AS1" i="6"/>
  <c r="AT1" i="6"/>
  <c r="AU1" i="6"/>
  <c r="AV1" i="6"/>
  <c r="AW1" i="6"/>
  <c r="AX1" i="6"/>
  <c r="AZ1" i="6"/>
  <c r="BA1" i="6"/>
  <c r="BB1" i="6"/>
  <c r="BC1" i="6"/>
  <c r="BD1" i="6"/>
  <c r="BE1" i="6"/>
  <c r="BF1" i="6"/>
  <c r="BG1" i="6"/>
  <c r="BH1" i="6"/>
  <c r="BI1" i="6"/>
  <c r="BJ1" i="6"/>
  <c r="BK1" i="6"/>
  <c r="BL1" i="6"/>
  <c r="BM1" i="6"/>
  <c r="BN1" i="6"/>
  <c r="BO1" i="6"/>
  <c r="BP1" i="6"/>
  <c r="BQ1" i="6"/>
  <c r="BR1" i="6"/>
  <c r="BS1" i="6"/>
  <c r="BT1" i="6"/>
  <c r="BU1" i="6"/>
  <c r="BV1" i="6"/>
  <c r="BW1" i="6"/>
  <c r="BX1" i="6"/>
  <c r="BY1" i="6"/>
  <c r="BZ1" i="6"/>
  <c r="CA1" i="6"/>
  <c r="CB1" i="6"/>
  <c r="CC1" i="6"/>
  <c r="CD1" i="6"/>
  <c r="CE1" i="6"/>
  <c r="CF1" i="6"/>
  <c r="CG1" i="6"/>
  <c r="CH1" i="6"/>
  <c r="CI1" i="6"/>
  <c r="CJ1" i="6"/>
  <c r="CK1" i="6"/>
  <c r="CL1" i="6"/>
  <c r="CM1" i="6"/>
  <c r="CN1" i="6"/>
  <c r="CO1" i="6"/>
  <c r="CP1" i="6"/>
  <c r="CQ1" i="6"/>
  <c r="CR1" i="6"/>
  <c r="CS1" i="6"/>
  <c r="CT1" i="6"/>
  <c r="CU1" i="6"/>
  <c r="CV1" i="6"/>
  <c r="CW1" i="6"/>
  <c r="CX1" i="6"/>
  <c r="CZ1" i="6"/>
  <c r="DA1" i="6"/>
  <c r="DB1" i="6"/>
  <c r="DC1" i="6"/>
  <c r="DD1" i="6"/>
  <c r="DE1" i="6"/>
  <c r="DF1" i="6"/>
  <c r="DG1" i="6"/>
  <c r="DH1" i="6"/>
  <c r="DI1" i="6"/>
  <c r="DJ1" i="6"/>
  <c r="DK1" i="6"/>
  <c r="DL1" i="6"/>
  <c r="DM1" i="6"/>
  <c r="DN1" i="6"/>
  <c r="DO1" i="6"/>
  <c r="DP1" i="6"/>
  <c r="DQ1" i="6"/>
  <c r="DR1" i="6"/>
  <c r="DS1" i="6"/>
  <c r="DT1" i="6"/>
  <c r="DU1" i="6"/>
  <c r="DV1" i="6"/>
  <c r="DW1" i="6"/>
  <c r="DX1" i="6"/>
  <c r="DY1" i="6"/>
  <c r="DZ1" i="6"/>
  <c r="EA1" i="6"/>
  <c r="EC1" i="6"/>
  <c r="ED1" i="6"/>
  <c r="EE1" i="6"/>
  <c r="EF1" i="6"/>
  <c r="EG1" i="6"/>
  <c r="EH1" i="6"/>
  <c r="EI1" i="6"/>
  <c r="EJ1" i="6"/>
  <c r="EK1" i="6"/>
  <c r="EL1" i="6"/>
  <c r="EM1" i="6"/>
  <c r="EN1" i="6"/>
  <c r="EO1" i="6"/>
  <c r="EQ1" i="6"/>
  <c r="ER1" i="6"/>
  <c r="ES1" i="6"/>
  <c r="ET1" i="6"/>
  <c r="EU1" i="6"/>
  <c r="EV1" i="6"/>
  <c r="EW1" i="6"/>
  <c r="EX1" i="6"/>
  <c r="EY1" i="6"/>
  <c r="EZ1" i="6"/>
  <c r="FA1" i="6"/>
  <c r="FB1" i="6"/>
  <c r="FC1" i="6"/>
  <c r="FD1" i="6"/>
  <c r="FE1" i="6"/>
  <c r="FF1" i="6"/>
  <c r="FG1" i="6"/>
  <c r="FH1" i="6"/>
  <c r="FI1" i="6"/>
  <c r="FJ1" i="6"/>
  <c r="FK1" i="6"/>
  <c r="FL1" i="6"/>
  <c r="FM1" i="6"/>
  <c r="FN1" i="6"/>
  <c r="FO1" i="6"/>
  <c r="FP1" i="6"/>
  <c r="FQ1" i="6"/>
  <c r="FR1" i="6"/>
  <c r="FS1" i="6"/>
  <c r="FT1" i="6"/>
  <c r="FU1" i="6"/>
  <c r="FV1" i="6"/>
  <c r="FW1" i="6"/>
  <c r="FX1" i="6"/>
  <c r="FY1" i="6"/>
  <c r="FZ1" i="6"/>
  <c r="GA1" i="6"/>
  <c r="GB1" i="6"/>
  <c r="GC1" i="6"/>
  <c r="GD1" i="6"/>
  <c r="GE1" i="6"/>
  <c r="GF1" i="6"/>
  <c r="GG1" i="6"/>
  <c r="GH1" i="6"/>
  <c r="GI1" i="6"/>
  <c r="GJ1" i="6"/>
  <c r="GK1" i="6"/>
  <c r="GL1" i="6"/>
  <c r="GM1" i="6"/>
  <c r="GN1" i="6"/>
  <c r="GO1" i="6"/>
  <c r="GP1" i="6"/>
  <c r="EP1" i="6" l="1"/>
  <c r="BO300" i="14"/>
  <c r="BN300" i="14" s="1"/>
  <c r="AZ245" i="14"/>
  <c r="AZ223" i="14"/>
  <c r="AZ202" i="14"/>
  <c r="BO273" i="14" s="1"/>
  <c r="BF100" i="14"/>
  <c r="BF62" i="14"/>
  <c r="AO1" i="6" s="1"/>
  <c r="AP62" i="14"/>
  <c r="AX59" i="14"/>
  <c r="AK1" i="6" s="1"/>
  <c r="AX56" i="14"/>
  <c r="BO56" i="14" s="1"/>
  <c r="BN56" i="14" s="1"/>
  <c r="AX50" i="14"/>
  <c r="B8" i="14"/>
  <c r="BO50" i="14" l="1"/>
  <c r="BN50" i="14" s="1"/>
  <c r="BO294" i="14"/>
  <c r="BN294" i="14" s="1"/>
  <c r="BO297" i="14"/>
  <c r="BN297" i="14" s="1"/>
  <c r="EB1" i="6"/>
  <c r="BN273" i="14"/>
  <c r="BO205" i="14"/>
  <c r="BN205" i="14" s="1"/>
  <c r="BO202" i="14"/>
  <c r="BN202" i="14" s="1"/>
  <c r="CY1" i="6"/>
  <c r="AM1" i="6"/>
  <c r="AH1" i="6"/>
  <c r="AX62" i="14"/>
  <c r="AN1" i="6" s="1"/>
  <c r="BO100" i="14"/>
  <c r="BN100" i="14" s="1"/>
  <c r="BO85" i="14"/>
  <c r="BN85" i="14" s="1"/>
  <c r="AY1" i="6"/>
  <c r="BO48" i="14"/>
  <c r="BN48" i="14" s="1"/>
  <c r="AD1" i="6"/>
  <c r="BO70" i="14" l="1"/>
  <c r="BN70" i="14" s="1"/>
  <c r="BO65" i="14"/>
  <c r="BN65" i="14" s="1"/>
  <c r="BO59" i="14"/>
  <c r="BN59" i="14" s="1"/>
  <c r="BO62" i="14"/>
  <c r="BN62" i="14" s="1"/>
  <c r="BN1" i="14" l="1"/>
  <c r="C511" i="14"/>
  <c r="C510" i="14"/>
</calcChain>
</file>

<file path=xl/sharedStrings.xml><?xml version="1.0" encoding="utf-8"?>
<sst xmlns="http://schemas.openxmlformats.org/spreadsheetml/2006/main" count="616" uniqueCount="430">
  <si>
    <t>年</t>
    <rPh sb="0" eb="1">
      <t>ネン</t>
    </rPh>
    <phoneticPr fontId="1"/>
  </si>
  <si>
    <r>
      <t xml:space="preserve">非常勤
</t>
    </r>
    <r>
      <rPr>
        <sz val="7"/>
        <color indexed="9"/>
        <rFont val="HGSｺﾞｼｯｸM"/>
        <family val="3"/>
        <charset val="128"/>
      </rPr>
      <t xml:space="preserve">従事者の常勤換算
</t>
    </r>
    <r>
      <rPr>
        <sz val="6"/>
        <color indexed="9"/>
        <rFont val="HGPｺﾞｼｯｸM"/>
        <family val="3"/>
        <charset val="128"/>
      </rPr>
      <t>（小数点第２位四捨五入）</t>
    </r>
    <rPh sb="0" eb="3">
      <t>ヒジョウキン</t>
    </rPh>
    <rPh sb="4" eb="7">
      <t>ジュウジシャ</t>
    </rPh>
    <rPh sb="8" eb="10">
      <t>ジョウキン</t>
    </rPh>
    <rPh sb="10" eb="12">
      <t>カンサン</t>
    </rPh>
    <rPh sb="14" eb="17">
      <t>ショウスウテン</t>
    </rPh>
    <rPh sb="17" eb="18">
      <t>ダイ</t>
    </rPh>
    <rPh sb="19" eb="20">
      <t>イ</t>
    </rPh>
    <rPh sb="20" eb="24">
      <t>シシャゴニュウ</t>
    </rPh>
    <phoneticPr fontId="1"/>
  </si>
  <si>
    <t>人</t>
    <rPh sb="0" eb="1">
      <t>ヒト</t>
    </rPh>
    <phoneticPr fontId="1"/>
  </si>
  <si>
    <t>該当番号 ⇒</t>
    <rPh sb="0" eb="2">
      <t>ガイトウ</t>
    </rPh>
    <rPh sb="2" eb="4">
      <t>バンゴウ</t>
    </rPh>
    <phoneticPr fontId="1"/>
  </si>
  <si>
    <t>件</t>
    <rPh sb="0" eb="1">
      <t>ケン</t>
    </rPh>
    <phoneticPr fontId="1"/>
  </si>
  <si>
    <t>床</t>
    <rPh sb="0" eb="1">
      <t>ユカ</t>
    </rPh>
    <phoneticPr fontId="1"/>
  </si>
  <si>
    <t>　１．内科</t>
    <rPh sb="3" eb="5">
      <t>ナイカ</t>
    </rPh>
    <phoneticPr fontId="1"/>
  </si>
  <si>
    <t>４．消化器内科（胃腸内科）</t>
    <rPh sb="2" eb="5">
      <t>ショウカキ</t>
    </rPh>
    <rPh sb="5" eb="7">
      <t>ナイカ</t>
    </rPh>
    <rPh sb="8" eb="10">
      <t>イチョウ</t>
    </rPh>
    <rPh sb="10" eb="12">
      <t>ナイカ</t>
    </rPh>
    <phoneticPr fontId="1"/>
  </si>
  <si>
    <t>３．循環器内科</t>
    <rPh sb="2" eb="5">
      <t>ジュンカンキ</t>
    </rPh>
    <rPh sb="5" eb="7">
      <t>ナイカ</t>
    </rPh>
    <phoneticPr fontId="1"/>
  </si>
  <si>
    <t>２．呼吸器内科</t>
    <rPh sb="2" eb="5">
      <t>コキュウキ</t>
    </rPh>
    <rPh sb="5" eb="7">
      <t>ナイカ</t>
    </rPh>
    <phoneticPr fontId="1"/>
  </si>
  <si>
    <t>　５．腎臓内科</t>
    <rPh sb="3" eb="5">
      <t>ジンゾウ</t>
    </rPh>
    <rPh sb="5" eb="7">
      <t>ナイカ</t>
    </rPh>
    <phoneticPr fontId="1"/>
  </si>
  <si>
    <t>６．神経内科</t>
    <rPh sb="2" eb="4">
      <t>シンケイ</t>
    </rPh>
    <rPh sb="4" eb="6">
      <t>ナイカ</t>
    </rPh>
    <phoneticPr fontId="1"/>
  </si>
  <si>
    <t>７．糖尿病内科（代謝内科）</t>
    <rPh sb="2" eb="5">
      <t>トウニョウビョウ</t>
    </rPh>
    <rPh sb="5" eb="7">
      <t>ナイカ</t>
    </rPh>
    <rPh sb="8" eb="10">
      <t>タイシャ</t>
    </rPh>
    <rPh sb="10" eb="12">
      <t>ナイカ</t>
    </rPh>
    <phoneticPr fontId="1"/>
  </si>
  <si>
    <t>８．血液内科</t>
    <rPh sb="2" eb="4">
      <t>ケツエキ</t>
    </rPh>
    <rPh sb="4" eb="6">
      <t>ナイカ</t>
    </rPh>
    <phoneticPr fontId="1"/>
  </si>
  <si>
    <t>　９．皮膚科</t>
    <rPh sb="3" eb="6">
      <t>ヒフカ</t>
    </rPh>
    <phoneticPr fontId="1"/>
  </si>
  <si>
    <t>10．アレルギー科</t>
    <rPh sb="8" eb="9">
      <t>カ</t>
    </rPh>
    <phoneticPr fontId="1"/>
  </si>
  <si>
    <t>11．リウマチ科</t>
    <rPh sb="7" eb="8">
      <t>カ</t>
    </rPh>
    <phoneticPr fontId="1"/>
  </si>
  <si>
    <t>12．感染症内科</t>
    <rPh sb="3" eb="6">
      <t>カンセンショウ</t>
    </rPh>
    <rPh sb="6" eb="8">
      <t>ナイカ</t>
    </rPh>
    <phoneticPr fontId="1"/>
  </si>
  <si>
    <t>　13．小児科</t>
    <rPh sb="4" eb="7">
      <t>ショウニカ</t>
    </rPh>
    <phoneticPr fontId="1"/>
  </si>
  <si>
    <t>14．精神科</t>
    <rPh sb="3" eb="6">
      <t>セイシンカ</t>
    </rPh>
    <phoneticPr fontId="1"/>
  </si>
  <si>
    <t>15．心療内科</t>
    <rPh sb="3" eb="5">
      <t>シンリョウ</t>
    </rPh>
    <rPh sb="5" eb="7">
      <t>ナイカ</t>
    </rPh>
    <phoneticPr fontId="1"/>
  </si>
  <si>
    <t>16．外科</t>
    <rPh sb="3" eb="5">
      <t>ゲカ</t>
    </rPh>
    <phoneticPr fontId="1"/>
  </si>
  <si>
    <t>　17．呼吸器外科</t>
    <rPh sb="4" eb="7">
      <t>コキュウキ</t>
    </rPh>
    <rPh sb="7" eb="9">
      <t>ゲカ</t>
    </rPh>
    <phoneticPr fontId="1"/>
  </si>
  <si>
    <t>18．心臓血管外科</t>
    <rPh sb="3" eb="5">
      <t>シンゾウ</t>
    </rPh>
    <rPh sb="5" eb="7">
      <t>ケッカン</t>
    </rPh>
    <rPh sb="7" eb="9">
      <t>ゲカ</t>
    </rPh>
    <phoneticPr fontId="1"/>
  </si>
  <si>
    <t>19．乳腺外科</t>
    <rPh sb="3" eb="5">
      <t>ニュウセン</t>
    </rPh>
    <rPh sb="5" eb="7">
      <t>ゲカ</t>
    </rPh>
    <phoneticPr fontId="1"/>
  </si>
  <si>
    <t>20．気管食道外科</t>
    <rPh sb="3" eb="5">
      <t>キカン</t>
    </rPh>
    <rPh sb="5" eb="7">
      <t>ショクドウ</t>
    </rPh>
    <rPh sb="7" eb="9">
      <t>ゲカ</t>
    </rPh>
    <phoneticPr fontId="1"/>
  </si>
  <si>
    <t>　21．消化器外科（胃腸外科）</t>
    <rPh sb="4" eb="7">
      <t>ショウカキ</t>
    </rPh>
    <rPh sb="7" eb="9">
      <t>ゲカ</t>
    </rPh>
    <rPh sb="10" eb="12">
      <t>イチョウ</t>
    </rPh>
    <rPh sb="12" eb="14">
      <t>ゲカ</t>
    </rPh>
    <phoneticPr fontId="1"/>
  </si>
  <si>
    <t>22．泌尿器科</t>
    <rPh sb="3" eb="7">
      <t>ヒニョウキカ</t>
    </rPh>
    <phoneticPr fontId="1"/>
  </si>
  <si>
    <t>23．肛門外科</t>
    <rPh sb="3" eb="5">
      <t>コウモン</t>
    </rPh>
    <rPh sb="5" eb="7">
      <t>ゲカ</t>
    </rPh>
    <phoneticPr fontId="1"/>
  </si>
  <si>
    <t>24．脳神経外科</t>
    <rPh sb="3" eb="6">
      <t>ノウシンケイ</t>
    </rPh>
    <rPh sb="6" eb="8">
      <t>ゲカ</t>
    </rPh>
    <phoneticPr fontId="1"/>
  </si>
  <si>
    <t>　25．整形外科</t>
    <rPh sb="4" eb="6">
      <t>セイケイ</t>
    </rPh>
    <rPh sb="6" eb="8">
      <t>ゲカ</t>
    </rPh>
    <phoneticPr fontId="1"/>
  </si>
  <si>
    <t>26．形成外科</t>
    <rPh sb="3" eb="5">
      <t>ケイセイ</t>
    </rPh>
    <rPh sb="5" eb="7">
      <t>ゲカ</t>
    </rPh>
    <phoneticPr fontId="1"/>
  </si>
  <si>
    <t>27．美容外科</t>
    <rPh sb="3" eb="5">
      <t>ビヨウ</t>
    </rPh>
    <rPh sb="5" eb="7">
      <t>ゲカ</t>
    </rPh>
    <phoneticPr fontId="1"/>
  </si>
  <si>
    <t>28．眼科</t>
    <rPh sb="3" eb="5">
      <t>ガンカ</t>
    </rPh>
    <phoneticPr fontId="1"/>
  </si>
  <si>
    <t>　29．耳鼻咽喉科</t>
    <rPh sb="4" eb="6">
      <t>ジビ</t>
    </rPh>
    <rPh sb="6" eb="8">
      <t>インコウ</t>
    </rPh>
    <rPh sb="8" eb="9">
      <t>カ</t>
    </rPh>
    <phoneticPr fontId="1"/>
  </si>
  <si>
    <t>30．小児外科</t>
    <rPh sb="3" eb="5">
      <t>ショウニ</t>
    </rPh>
    <rPh sb="5" eb="7">
      <t>ゲカ</t>
    </rPh>
    <phoneticPr fontId="1"/>
  </si>
  <si>
    <t>31．産婦人科</t>
    <rPh sb="3" eb="7">
      <t>サンフジンカ</t>
    </rPh>
    <phoneticPr fontId="1"/>
  </si>
  <si>
    <t>32．産科</t>
    <rPh sb="3" eb="5">
      <t>サンカ</t>
    </rPh>
    <phoneticPr fontId="1"/>
  </si>
  <si>
    <t>　33．婦人科</t>
    <rPh sb="4" eb="7">
      <t>フジンカ</t>
    </rPh>
    <phoneticPr fontId="1"/>
  </si>
  <si>
    <t>34．リハビリテーション科</t>
    <rPh sb="12" eb="13">
      <t>カ</t>
    </rPh>
    <phoneticPr fontId="1"/>
  </si>
  <si>
    <t>35．放射線科</t>
    <rPh sb="3" eb="7">
      <t>ホウシャセンカ</t>
    </rPh>
    <phoneticPr fontId="1"/>
  </si>
  <si>
    <t>36．麻酔科</t>
    <rPh sb="3" eb="6">
      <t>マスイカ</t>
    </rPh>
    <phoneticPr fontId="1"/>
  </si>
  <si>
    <t>　37．病理診断科</t>
    <rPh sb="4" eb="6">
      <t>ビョウリ</t>
    </rPh>
    <rPh sb="6" eb="8">
      <t>シンダン</t>
    </rPh>
    <rPh sb="8" eb="9">
      <t>カ</t>
    </rPh>
    <phoneticPr fontId="1"/>
  </si>
  <si>
    <t>39．救急科</t>
    <rPh sb="3" eb="5">
      <t>キュウキュウ</t>
    </rPh>
    <rPh sb="5" eb="6">
      <t>カ</t>
    </rPh>
    <phoneticPr fontId="1"/>
  </si>
  <si>
    <t>40．歯科</t>
    <rPh sb="3" eb="5">
      <t>シカ</t>
    </rPh>
    <phoneticPr fontId="1"/>
  </si>
  <si>
    <t>　41．矯正歯科</t>
    <rPh sb="4" eb="6">
      <t>キョウセイ</t>
    </rPh>
    <rPh sb="6" eb="8">
      <t>シカ</t>
    </rPh>
    <phoneticPr fontId="1"/>
  </si>
  <si>
    <t>42．小児歯科</t>
    <rPh sb="3" eb="5">
      <t>ショウニ</t>
    </rPh>
    <rPh sb="5" eb="7">
      <t>シカ</t>
    </rPh>
    <phoneticPr fontId="1"/>
  </si>
  <si>
    <t>43．歯科口腔外科</t>
    <rPh sb="3" eb="5">
      <t>シカ</t>
    </rPh>
    <rPh sb="5" eb="7">
      <t>コウクウ</t>
    </rPh>
    <rPh sb="7" eb="9">
      <t>ゲカ</t>
    </rPh>
    <phoneticPr fontId="1"/>
  </si>
  <si>
    <t>退棟先の場所</t>
    <rPh sb="0" eb="1">
      <t>シリゾ</t>
    </rPh>
    <rPh sb="1" eb="2">
      <t>ムネ</t>
    </rPh>
    <rPh sb="2" eb="3">
      <t>サキ</t>
    </rPh>
    <rPh sb="4" eb="6">
      <t>バショ</t>
    </rPh>
    <phoneticPr fontId="1"/>
  </si>
  <si>
    <t>入棟前の場所</t>
    <rPh sb="0" eb="1">
      <t>イ</t>
    </rPh>
    <rPh sb="1" eb="2">
      <t>ムネ</t>
    </rPh>
    <rPh sb="2" eb="3">
      <t>マエ</t>
    </rPh>
    <rPh sb="4" eb="6">
      <t>バショ</t>
    </rPh>
    <phoneticPr fontId="1"/>
  </si>
  <si>
    <t>単位</t>
    <rPh sb="0" eb="2">
      <t>タンイ</t>
    </rPh>
    <phoneticPr fontId="1"/>
  </si>
  <si>
    <t>　１．一般病棟７対１入院基本料</t>
    <rPh sb="3" eb="5">
      <t>イッパン</t>
    </rPh>
    <rPh sb="5" eb="7">
      <t>ビョウトウ</t>
    </rPh>
    <phoneticPr fontId="1"/>
  </si>
  <si>
    <t>２．一般病棟10対１入院基本料</t>
    <rPh sb="2" eb="4">
      <t>イッパン</t>
    </rPh>
    <rPh sb="4" eb="6">
      <t>ビョウトウ</t>
    </rPh>
    <phoneticPr fontId="1"/>
  </si>
  <si>
    <t>３．一般病棟13対１入院基本料</t>
    <rPh sb="2" eb="4">
      <t>イッパン</t>
    </rPh>
    <rPh sb="4" eb="6">
      <t>ビョウトウ</t>
    </rPh>
    <phoneticPr fontId="1"/>
  </si>
  <si>
    <t>４．一般病棟15対１入院基本料</t>
    <rPh sb="2" eb="4">
      <t>イッパン</t>
    </rPh>
    <rPh sb="4" eb="6">
      <t>ビョウトウ</t>
    </rPh>
    <phoneticPr fontId="1"/>
  </si>
  <si>
    <t>６．療養病棟入院基本料１</t>
    <rPh sb="2" eb="4">
      <t>リョウヨウ</t>
    </rPh>
    <rPh sb="4" eb="6">
      <t>ビョウトウ</t>
    </rPh>
    <rPh sb="6" eb="8">
      <t>ニュウイン</t>
    </rPh>
    <rPh sb="8" eb="11">
      <t>キホンリョウ</t>
    </rPh>
    <phoneticPr fontId="1"/>
  </si>
  <si>
    <t>７．療養病棟入院基本料２</t>
    <rPh sb="2" eb="4">
      <t>リョウヨウ</t>
    </rPh>
    <rPh sb="4" eb="6">
      <t>ビョウトウ</t>
    </rPh>
    <rPh sb="6" eb="8">
      <t>ニュウイン</t>
    </rPh>
    <rPh sb="8" eb="11">
      <t>キホンリョウ</t>
    </rPh>
    <phoneticPr fontId="1"/>
  </si>
  <si>
    <t>11．専門病院７対１入院基本料</t>
    <rPh sb="3" eb="5">
      <t>センモン</t>
    </rPh>
    <rPh sb="5" eb="7">
      <t>ビョウイン</t>
    </rPh>
    <rPh sb="8" eb="9">
      <t>ツイ</t>
    </rPh>
    <rPh sb="10" eb="12">
      <t>ニュウイン</t>
    </rPh>
    <rPh sb="12" eb="15">
      <t>キホンリョウ</t>
    </rPh>
    <phoneticPr fontId="1"/>
  </si>
  <si>
    <t>12．専門病院10対１入院基本料</t>
    <rPh sb="3" eb="5">
      <t>センモン</t>
    </rPh>
    <rPh sb="5" eb="7">
      <t>ビョウイン</t>
    </rPh>
    <rPh sb="9" eb="10">
      <t>ツイ</t>
    </rPh>
    <rPh sb="11" eb="13">
      <t>ニュウイン</t>
    </rPh>
    <rPh sb="13" eb="16">
      <t>キホンリョウ</t>
    </rPh>
    <phoneticPr fontId="1"/>
  </si>
  <si>
    <t>　13．専門病院13対１入院基本料</t>
    <rPh sb="4" eb="6">
      <t>センモン</t>
    </rPh>
    <rPh sb="6" eb="8">
      <t>ビョウイン</t>
    </rPh>
    <phoneticPr fontId="1"/>
  </si>
  <si>
    <t>14．障害者施設等７対１入院基本料</t>
    <rPh sb="3" eb="6">
      <t>ショウガイシャ</t>
    </rPh>
    <rPh sb="6" eb="9">
      <t>シセツナド</t>
    </rPh>
    <rPh sb="10" eb="11">
      <t>ツイ</t>
    </rPh>
    <rPh sb="12" eb="14">
      <t>ニュウイン</t>
    </rPh>
    <rPh sb="14" eb="17">
      <t>キホンリョウ</t>
    </rPh>
    <phoneticPr fontId="1"/>
  </si>
  <si>
    <t>15．障害者施設等10対１入院基本料</t>
    <rPh sb="3" eb="6">
      <t>ショウガイシャ</t>
    </rPh>
    <rPh sb="6" eb="8">
      <t>シセツ</t>
    </rPh>
    <rPh sb="8" eb="9">
      <t>トウ</t>
    </rPh>
    <phoneticPr fontId="1"/>
  </si>
  <si>
    <t>16．障害者施設等13対１入院基本料</t>
    <rPh sb="3" eb="6">
      <t>ショウガイシャ</t>
    </rPh>
    <rPh sb="6" eb="8">
      <t>シセツ</t>
    </rPh>
    <rPh sb="8" eb="9">
      <t>トウ</t>
    </rPh>
    <phoneticPr fontId="1"/>
  </si>
  <si>
    <t>　17．障害者施設等15対１入院基本料</t>
    <rPh sb="4" eb="7">
      <t>ショウガイシャ</t>
    </rPh>
    <rPh sb="7" eb="9">
      <t>シセツ</t>
    </rPh>
    <rPh sb="9" eb="10">
      <t>トウ</t>
    </rPh>
    <phoneticPr fontId="1"/>
  </si>
  <si>
    <t>18．救命救急入院料１</t>
    <rPh sb="3" eb="5">
      <t>キュウメイ</t>
    </rPh>
    <rPh sb="5" eb="7">
      <t>キュウキュウ</t>
    </rPh>
    <rPh sb="7" eb="10">
      <t>ニュウインリョウ</t>
    </rPh>
    <phoneticPr fontId="1"/>
  </si>
  <si>
    <t>19．救命救急入院料２</t>
    <rPh sb="3" eb="5">
      <t>キュウメイ</t>
    </rPh>
    <rPh sb="5" eb="7">
      <t>キュウキュウ</t>
    </rPh>
    <rPh sb="7" eb="10">
      <t>ニュウインリョウ</t>
    </rPh>
    <phoneticPr fontId="1"/>
  </si>
  <si>
    <t>20．救命救急入院料３</t>
    <rPh sb="3" eb="5">
      <t>キュウメイ</t>
    </rPh>
    <rPh sb="5" eb="7">
      <t>キュウキュウ</t>
    </rPh>
    <rPh sb="7" eb="10">
      <t>ニュウインリョウ</t>
    </rPh>
    <phoneticPr fontId="1"/>
  </si>
  <si>
    <t>　21．救命救急入院料４</t>
    <rPh sb="4" eb="6">
      <t>キュウメイ</t>
    </rPh>
    <rPh sb="6" eb="8">
      <t>キュウキュウ</t>
    </rPh>
    <rPh sb="8" eb="11">
      <t>ニュウインリョウ</t>
    </rPh>
    <phoneticPr fontId="1"/>
  </si>
  <si>
    <t>22．特定集中治療室管理料１</t>
    <rPh sb="3" eb="5">
      <t>トクテイ</t>
    </rPh>
    <rPh sb="5" eb="7">
      <t>シュウチュウ</t>
    </rPh>
    <rPh sb="7" eb="10">
      <t>チリョウシツ</t>
    </rPh>
    <rPh sb="10" eb="12">
      <t>カンリ</t>
    </rPh>
    <rPh sb="12" eb="13">
      <t>リョウ</t>
    </rPh>
    <phoneticPr fontId="1"/>
  </si>
  <si>
    <t>23．特定集中治療室管理料２</t>
    <rPh sb="3" eb="5">
      <t>トクテイ</t>
    </rPh>
    <rPh sb="5" eb="7">
      <t>シュウチュウ</t>
    </rPh>
    <rPh sb="7" eb="10">
      <t>チリョウシツ</t>
    </rPh>
    <rPh sb="10" eb="12">
      <t>カンリ</t>
    </rPh>
    <rPh sb="12" eb="13">
      <t>リョウ</t>
    </rPh>
    <phoneticPr fontId="1"/>
  </si>
  <si>
    <t>24．特定集中治療室管理料３</t>
    <rPh sb="3" eb="5">
      <t>トクテイ</t>
    </rPh>
    <rPh sb="5" eb="7">
      <t>シュウチュウ</t>
    </rPh>
    <rPh sb="7" eb="10">
      <t>チリョウシツ</t>
    </rPh>
    <rPh sb="10" eb="12">
      <t>カンリ</t>
    </rPh>
    <rPh sb="12" eb="13">
      <t>リョウ</t>
    </rPh>
    <phoneticPr fontId="1"/>
  </si>
  <si>
    <t>　25．特定集中治療室管理料４</t>
    <rPh sb="4" eb="6">
      <t>トクテイ</t>
    </rPh>
    <rPh sb="6" eb="8">
      <t>シュウチュウ</t>
    </rPh>
    <rPh sb="8" eb="11">
      <t>チリョウシツ</t>
    </rPh>
    <rPh sb="11" eb="13">
      <t>カンリ</t>
    </rPh>
    <rPh sb="13" eb="14">
      <t>リョウ</t>
    </rPh>
    <phoneticPr fontId="1"/>
  </si>
  <si>
    <t>　29．小児特定集中治療室管理料</t>
    <rPh sb="4" eb="6">
      <t>ショウニ</t>
    </rPh>
    <rPh sb="6" eb="8">
      <t>トクテイ</t>
    </rPh>
    <rPh sb="8" eb="10">
      <t>シュウチュウ</t>
    </rPh>
    <rPh sb="10" eb="13">
      <t>チリョウシツ</t>
    </rPh>
    <rPh sb="13" eb="15">
      <t>カンリ</t>
    </rPh>
    <rPh sb="15" eb="16">
      <t>リョウ</t>
    </rPh>
    <phoneticPr fontId="1"/>
  </si>
  <si>
    <t>30．新生児特定集中治療室管理料１</t>
    <rPh sb="3" eb="6">
      <t>シンセイジ</t>
    </rPh>
    <rPh sb="6" eb="8">
      <t>トクテイ</t>
    </rPh>
    <rPh sb="8" eb="10">
      <t>シュウチュウ</t>
    </rPh>
    <rPh sb="10" eb="13">
      <t>チリョウシツ</t>
    </rPh>
    <rPh sb="13" eb="15">
      <t>カンリ</t>
    </rPh>
    <rPh sb="15" eb="16">
      <t>リョウ</t>
    </rPh>
    <phoneticPr fontId="1"/>
  </si>
  <si>
    <t>31．新生児特定集中治療室管理料２</t>
    <rPh sb="3" eb="6">
      <t>シンセイジ</t>
    </rPh>
    <rPh sb="6" eb="8">
      <t>トクテイ</t>
    </rPh>
    <rPh sb="8" eb="10">
      <t>シュウチュウ</t>
    </rPh>
    <rPh sb="10" eb="13">
      <t>チリョウシツ</t>
    </rPh>
    <rPh sb="13" eb="15">
      <t>カンリ</t>
    </rPh>
    <rPh sb="15" eb="16">
      <t>リョウ</t>
    </rPh>
    <phoneticPr fontId="1"/>
  </si>
  <si>
    <t>35．特殊疾患入院医療管理料</t>
    <rPh sb="3" eb="5">
      <t>トクシュ</t>
    </rPh>
    <rPh sb="5" eb="7">
      <t>シッカン</t>
    </rPh>
    <rPh sb="7" eb="9">
      <t>ニュウイン</t>
    </rPh>
    <rPh sb="9" eb="11">
      <t>イリョウ</t>
    </rPh>
    <rPh sb="11" eb="13">
      <t>カンリ</t>
    </rPh>
    <rPh sb="13" eb="14">
      <t>リョウ</t>
    </rPh>
    <phoneticPr fontId="1"/>
  </si>
  <si>
    <t>36．小児入院医療管理料１</t>
    <rPh sb="3" eb="5">
      <t>ショウニ</t>
    </rPh>
    <rPh sb="5" eb="7">
      <t>ニュウイン</t>
    </rPh>
    <rPh sb="7" eb="9">
      <t>イリョウ</t>
    </rPh>
    <rPh sb="9" eb="11">
      <t>カンリ</t>
    </rPh>
    <rPh sb="11" eb="12">
      <t>リョウ</t>
    </rPh>
    <phoneticPr fontId="1"/>
  </si>
  <si>
    <t>　37．小児入院医療管理料２</t>
    <rPh sb="4" eb="6">
      <t>ショウニ</t>
    </rPh>
    <rPh sb="6" eb="8">
      <t>ニュウイン</t>
    </rPh>
    <rPh sb="8" eb="10">
      <t>イリョウ</t>
    </rPh>
    <rPh sb="10" eb="12">
      <t>カンリ</t>
    </rPh>
    <rPh sb="12" eb="13">
      <t>リョウ</t>
    </rPh>
    <phoneticPr fontId="1"/>
  </si>
  <si>
    <t>38．小児入院医療管理料３</t>
    <rPh sb="3" eb="5">
      <t>ショウニ</t>
    </rPh>
    <rPh sb="5" eb="7">
      <t>ニュウイン</t>
    </rPh>
    <rPh sb="7" eb="9">
      <t>イリョウ</t>
    </rPh>
    <rPh sb="9" eb="11">
      <t>カンリ</t>
    </rPh>
    <rPh sb="11" eb="12">
      <t>リョウ</t>
    </rPh>
    <phoneticPr fontId="1"/>
  </si>
  <si>
    <t>39．小児入院医療管理料４</t>
    <rPh sb="3" eb="5">
      <t>ショウニ</t>
    </rPh>
    <rPh sb="5" eb="7">
      <t>ニュウイン</t>
    </rPh>
    <rPh sb="7" eb="9">
      <t>イリョウ</t>
    </rPh>
    <rPh sb="9" eb="11">
      <t>カンリ</t>
    </rPh>
    <rPh sb="11" eb="12">
      <t>リョウ</t>
    </rPh>
    <phoneticPr fontId="1"/>
  </si>
  <si>
    <r>
      <t xml:space="preserve">常勤
</t>
    </r>
    <r>
      <rPr>
        <sz val="7"/>
        <color indexed="9"/>
        <rFont val="HGSｺﾞｼｯｸM"/>
        <family val="3"/>
        <charset val="128"/>
      </rPr>
      <t>従事者の実人数</t>
    </r>
    <r>
      <rPr>
        <sz val="6"/>
        <color indexed="9"/>
        <rFont val="HGSｺﾞｼｯｸM"/>
        <family val="3"/>
        <charset val="128"/>
      </rPr>
      <t xml:space="preserve">
</t>
    </r>
    <rPh sb="0" eb="1">
      <t>ツネ</t>
    </rPh>
    <rPh sb="1" eb="2">
      <t>ツトム</t>
    </rPh>
    <rPh sb="3" eb="6">
      <t>ジュウジシャ</t>
    </rPh>
    <rPh sb="7" eb="8">
      <t>ジツ</t>
    </rPh>
    <rPh sb="8" eb="10">
      <t>ニンズウ</t>
    </rPh>
    <phoneticPr fontId="1"/>
  </si>
  <si>
    <t>月</t>
    <rPh sb="0" eb="1">
      <t>ゲツ</t>
    </rPh>
    <phoneticPr fontId="1"/>
  </si>
  <si>
    <t>26．ﾊｲｹｱﾕﾆｯﾄ入院医療管理料１</t>
    <rPh sb="11" eb="13">
      <t>ニュウイン</t>
    </rPh>
    <rPh sb="13" eb="15">
      <t>イリョウ</t>
    </rPh>
    <rPh sb="15" eb="17">
      <t>カンリ</t>
    </rPh>
    <rPh sb="17" eb="18">
      <t>リョウ</t>
    </rPh>
    <phoneticPr fontId="1"/>
  </si>
  <si>
    <t>27．ﾊｲｹｱﾕﾆｯﾄ入院医療管理料２</t>
    <rPh sb="11" eb="13">
      <t>ニュウイン</t>
    </rPh>
    <rPh sb="13" eb="15">
      <t>イリョウ</t>
    </rPh>
    <rPh sb="15" eb="17">
      <t>カンリ</t>
    </rPh>
    <rPh sb="17" eb="18">
      <t>リョウ</t>
    </rPh>
    <phoneticPr fontId="1"/>
  </si>
  <si>
    <t>28．脳卒中ｹｱﾕﾆｯﾄ入院医療管理料</t>
    <rPh sb="3" eb="6">
      <t>ノウソッチュウ</t>
    </rPh>
    <rPh sb="12" eb="14">
      <t>ニュウイン</t>
    </rPh>
    <rPh sb="14" eb="16">
      <t>イリョウ</t>
    </rPh>
    <rPh sb="16" eb="18">
      <t>カンリ</t>
    </rPh>
    <rPh sb="18" eb="19">
      <t>リョウ</t>
    </rPh>
    <phoneticPr fontId="1"/>
  </si>
  <si>
    <t>　6年以内に変更予定あり</t>
    <rPh sb="2" eb="3">
      <t>ネン</t>
    </rPh>
    <rPh sb="3" eb="5">
      <t>イナイ</t>
    </rPh>
    <rPh sb="6" eb="8">
      <t>ヘンコウ</t>
    </rPh>
    <rPh sb="8" eb="10">
      <t>ヨテイ</t>
    </rPh>
    <phoneticPr fontId="1"/>
  </si>
  <si>
    <t>変更後の機能 ⇒</t>
    <rPh sb="0" eb="2">
      <t>ヘンコウ</t>
    </rPh>
    <rPh sb="2" eb="3">
      <t>ゴ</t>
    </rPh>
    <rPh sb="4" eb="6">
      <t>キノウ</t>
    </rPh>
    <phoneticPr fontId="1"/>
  </si>
  <si>
    <t>38．臨床検査科</t>
    <rPh sb="3" eb="5">
      <t>リンショウ</t>
    </rPh>
    <rPh sb="5" eb="7">
      <t>ケンサ</t>
    </rPh>
    <rPh sb="7" eb="8">
      <t>カ</t>
    </rPh>
    <phoneticPr fontId="1"/>
  </si>
  <si>
    <t>日</t>
    <rPh sb="0" eb="1">
      <t>ヒ</t>
    </rPh>
    <phoneticPr fontId="1"/>
  </si>
  <si>
    <t>変更年月日　</t>
    <rPh sb="0" eb="2">
      <t>ヘンコウ</t>
    </rPh>
    <rPh sb="2" eb="5">
      <t>ネンガッピ</t>
    </rPh>
    <phoneticPr fontId="1"/>
  </si>
  <si>
    <t>平成</t>
    <rPh sb="0" eb="2">
      <t>ヘイセイ</t>
    </rPh>
    <phoneticPr fontId="1"/>
  </si>
  <si>
    <t>※１入院１単位と考え、入院期間が通算される再入院患者等についても新規入棟患者・退棟患者として数えてください。</t>
    <rPh sb="2" eb="4">
      <t>ニュウイン</t>
    </rPh>
    <rPh sb="5" eb="7">
      <t>タンイ</t>
    </rPh>
    <rPh sb="8" eb="9">
      <t>カンガ</t>
    </rPh>
    <rPh sb="11" eb="13">
      <t>ニュウイン</t>
    </rPh>
    <rPh sb="13" eb="15">
      <t>キカン</t>
    </rPh>
    <rPh sb="16" eb="18">
      <t>ツウサン</t>
    </rPh>
    <rPh sb="21" eb="24">
      <t>サイニュウイン</t>
    </rPh>
    <rPh sb="24" eb="26">
      <t>カンジャ</t>
    </rPh>
    <rPh sb="26" eb="27">
      <t>トウ</t>
    </rPh>
    <rPh sb="32" eb="34">
      <t>シンキ</t>
    </rPh>
    <rPh sb="34" eb="35">
      <t>ニュウ</t>
    </rPh>
    <rPh sb="35" eb="36">
      <t>トウ</t>
    </rPh>
    <rPh sb="36" eb="38">
      <t>カンジャ</t>
    </rPh>
    <rPh sb="39" eb="41">
      <t>タイトウ</t>
    </rPh>
    <rPh sb="41" eb="43">
      <t>カンジャ</t>
    </rPh>
    <rPh sb="46" eb="47">
      <t>カゾ</t>
    </rPh>
    <phoneticPr fontId="1"/>
  </si>
  <si>
    <t>44．複数の診療科で活用</t>
    <rPh sb="3" eb="5">
      <t>フクスウ</t>
    </rPh>
    <rPh sb="6" eb="9">
      <t>シンリョウカ</t>
    </rPh>
    <rPh sb="10" eb="12">
      <t>カツヨウ</t>
    </rPh>
    <phoneticPr fontId="1"/>
  </si>
  <si>
    <t>※病棟部門の職員とは、専ら当該病棟で業務を行っている（勤務時間の概ね８割以上を当該病棟で勤務する）職員をいいます。複数の病棟で業務を行い、当該病棟での勤務が通常の勤務時間の８割未満となる場合には、施設票「外来部門の職員数」に計上してください。</t>
    <rPh sb="98" eb="100">
      <t>シセツ</t>
    </rPh>
    <rPh sb="100" eb="101">
      <t>ヒョウ</t>
    </rPh>
    <rPh sb="109" eb="110">
      <t>スウ</t>
    </rPh>
    <rPh sb="112" eb="114">
      <t>ケイジョウ</t>
    </rPh>
    <phoneticPr fontId="1"/>
  </si>
  <si>
    <t>※該当する診療科がない場合は、読み替えが可能な最も近い診療科をご選択ください。なお、読み替えが困難な場合は、内科または外科をご選択ください。</t>
    <rPh sb="1" eb="3">
      <t>ガイトウ</t>
    </rPh>
    <rPh sb="11" eb="13">
      <t>バアイ</t>
    </rPh>
    <rPh sb="15" eb="16">
      <t>ヨ</t>
    </rPh>
    <rPh sb="17" eb="18">
      <t>カ</t>
    </rPh>
    <rPh sb="20" eb="22">
      <t>カノウ</t>
    </rPh>
    <rPh sb="23" eb="24">
      <t>モット</t>
    </rPh>
    <rPh sb="25" eb="26">
      <t>チカ</t>
    </rPh>
    <rPh sb="27" eb="30">
      <t>シンリョウカ</t>
    </rPh>
    <rPh sb="42" eb="43">
      <t>ヨ</t>
    </rPh>
    <rPh sb="44" eb="45">
      <t>カ</t>
    </rPh>
    <rPh sb="47" eb="49">
      <t>コンナン</t>
    </rPh>
    <rPh sb="50" eb="52">
      <t>バアイ</t>
    </rPh>
    <rPh sb="54" eb="56">
      <t>ナイカ</t>
    </rPh>
    <rPh sb="59" eb="61">
      <t>ゲカ</t>
    </rPh>
    <rPh sb="63" eb="65">
      <t>センタク</t>
    </rPh>
    <phoneticPr fontId="1"/>
  </si>
  <si>
    <r>
      <t>診療報酬上及び介護報酬上の入院料の届出なし</t>
    </r>
    <r>
      <rPr>
        <u/>
        <sz val="9"/>
        <color indexed="9"/>
        <rFont val="HGSｺﾞｼｯｸM"/>
        <family val="3"/>
        <charset val="128"/>
      </rPr>
      <t>《自動計算により算出》</t>
    </r>
    <rPh sb="0" eb="2">
      <t>シンリョウ</t>
    </rPh>
    <rPh sb="2" eb="4">
      <t>ホウシュウ</t>
    </rPh>
    <rPh sb="4" eb="5">
      <t>ジョウ</t>
    </rPh>
    <rPh sb="5" eb="6">
      <t>オヨ</t>
    </rPh>
    <rPh sb="7" eb="9">
      <t>カイゴ</t>
    </rPh>
    <rPh sb="9" eb="11">
      <t>ホウシュウ</t>
    </rPh>
    <rPh sb="11" eb="12">
      <t>ジョウ</t>
    </rPh>
    <rPh sb="13" eb="16">
      <t>ニュウインリョウ</t>
    </rPh>
    <rPh sb="17" eb="19">
      <t>トドケデ</t>
    </rPh>
    <phoneticPr fontId="1"/>
  </si>
  <si>
    <t>※当該病棟部門における一般病床・療養病床の職員数をご記入いただく際、一般病床・療養病床と一体となった看護単位である結核病床、感染症病床に配置されている職員数については、本病棟票で計上してください。</t>
    <rPh sb="1" eb="3">
      <t>トウガイ</t>
    </rPh>
    <rPh sb="3" eb="5">
      <t>ビョウトウ</t>
    </rPh>
    <rPh sb="5" eb="7">
      <t>ブモン</t>
    </rPh>
    <rPh sb="11" eb="13">
      <t>イッパン</t>
    </rPh>
    <rPh sb="13" eb="15">
      <t>ビョウショウ</t>
    </rPh>
    <rPh sb="16" eb="18">
      <t>リョウヨウ</t>
    </rPh>
    <rPh sb="18" eb="20">
      <t>ビョウショウ</t>
    </rPh>
    <rPh sb="21" eb="24">
      <t>ショクインスウ</t>
    </rPh>
    <rPh sb="26" eb="28">
      <t>キニュウ</t>
    </rPh>
    <rPh sb="32" eb="33">
      <t>サイ</t>
    </rPh>
    <rPh sb="84" eb="85">
      <t>ホン</t>
    </rPh>
    <phoneticPr fontId="1"/>
  </si>
  <si>
    <t>※一般病床・療養病床に入院するショートステイ利用者、正常な妊産婦、院内で出生した正常な新生児、生母の入院に伴って入院した健康な新生児又は乳児、公費負担医療、労災保険制度や労働福祉事業としての医療、自賠責、治験、人間ドック、その他の自由診療等での入院者、介護療養病床への入院患者についても、新規入棟患者数・在棟患者延べ数・退棟患者数に数えてください。</t>
    <rPh sb="150" eb="151">
      <t>スウ</t>
    </rPh>
    <rPh sb="164" eb="165">
      <t>スウ</t>
    </rPh>
    <phoneticPr fontId="1"/>
  </si>
  <si>
    <t>※入院後の１回目の入棟・退棟のみを数え、同一病棟での再入棟・再退棟は数えません。また、DPC対象病棟間、同一の入院料を算定する病棟間の転棟であっても、新規入棟患者・退棟患者として数えてください。</t>
    <rPh sb="12" eb="14">
      <t>タイトウ</t>
    </rPh>
    <rPh sb="20" eb="22">
      <t>ドウイツ</t>
    </rPh>
    <rPh sb="22" eb="24">
      <t>ビョウトウ</t>
    </rPh>
    <rPh sb="30" eb="31">
      <t>サイ</t>
    </rPh>
    <rPh sb="31" eb="33">
      <t>タイトウ</t>
    </rPh>
    <rPh sb="46" eb="48">
      <t>タイショウ</t>
    </rPh>
    <rPh sb="48" eb="50">
      <t>ビョウトウ</t>
    </rPh>
    <rPh sb="50" eb="51">
      <t>カン</t>
    </rPh>
    <rPh sb="67" eb="69">
      <t>テントウ</t>
    </rPh>
    <rPh sb="75" eb="77">
      <t>シンキ</t>
    </rPh>
    <rPh sb="77" eb="79">
      <t>ニュウトウ</t>
    </rPh>
    <rPh sb="79" eb="81">
      <t>カンジャ</t>
    </rPh>
    <rPh sb="82" eb="84">
      <t>タイトウ</t>
    </rPh>
    <rPh sb="84" eb="86">
      <t>カンジャ</t>
    </rPh>
    <rPh sb="89" eb="90">
      <t>カゾ</t>
    </rPh>
    <phoneticPr fontId="1"/>
  </si>
  <si>
    <t>なお、以下に該当する場合は、項目10のご記入は不要になりますので、右の項目にチェックを入れてください。</t>
    <rPh sb="3" eb="5">
      <t>イカ</t>
    </rPh>
    <rPh sb="6" eb="8">
      <t>ガイトウ</t>
    </rPh>
    <rPh sb="10" eb="12">
      <t>バアイ</t>
    </rPh>
    <phoneticPr fontId="1"/>
  </si>
  <si>
    <t>下記10は「一般病棟用の重症度、医療・看護必要度」を測定することが算定の要件となっている入院基本料（注加算含む）・特定入院料・入院基本料等加算の届出を行っている場合のみご回答ください。</t>
    <rPh sb="0" eb="2">
      <t>カキ</t>
    </rPh>
    <rPh sb="6" eb="8">
      <t>イッパン</t>
    </rPh>
    <rPh sb="8" eb="10">
      <t>ビョウトウ</t>
    </rPh>
    <rPh sb="10" eb="11">
      <t>ヨウ</t>
    </rPh>
    <rPh sb="12" eb="14">
      <t>ジュウショウ</t>
    </rPh>
    <rPh sb="14" eb="15">
      <t>ド</t>
    </rPh>
    <rPh sb="16" eb="18">
      <t>イリョウ</t>
    </rPh>
    <rPh sb="19" eb="21">
      <t>カンゴ</t>
    </rPh>
    <rPh sb="21" eb="24">
      <t>ヒツヨウド</t>
    </rPh>
    <rPh sb="26" eb="28">
      <t>ソクテイ</t>
    </rPh>
    <rPh sb="33" eb="35">
      <t>サンテイ</t>
    </rPh>
    <rPh sb="36" eb="38">
      <t>ヨウケン</t>
    </rPh>
    <rPh sb="44" eb="46">
      <t>ニュウイン</t>
    </rPh>
    <rPh sb="46" eb="49">
      <t>キホンリョウ</t>
    </rPh>
    <rPh sb="50" eb="51">
      <t>チュウ</t>
    </rPh>
    <rPh sb="51" eb="53">
      <t>カサン</t>
    </rPh>
    <rPh sb="53" eb="54">
      <t>フク</t>
    </rPh>
    <rPh sb="57" eb="59">
      <t>トクテイ</t>
    </rPh>
    <rPh sb="59" eb="62">
      <t>ニュウインリョウ</t>
    </rPh>
    <rPh sb="63" eb="65">
      <t>ニュウイン</t>
    </rPh>
    <rPh sb="65" eb="68">
      <t>キホンリョウ</t>
    </rPh>
    <rPh sb="68" eb="69">
      <t>トウ</t>
    </rPh>
    <rPh sb="69" eb="71">
      <t>カサン</t>
    </rPh>
    <rPh sb="72" eb="74">
      <t>トドケデ</t>
    </rPh>
    <rPh sb="75" eb="76">
      <t>オコナ</t>
    </rPh>
    <rPh sb="80" eb="82">
      <t>バアイ</t>
    </rPh>
    <rPh sb="85" eb="87">
      <t>カイトウ</t>
    </rPh>
    <phoneticPr fontId="1"/>
  </si>
  <si>
    <t>　その他、ご報告にあたっての特記事項【自由記入欄】</t>
    <rPh sb="3" eb="4">
      <t>タ</t>
    </rPh>
    <rPh sb="6" eb="8">
      <t>ホウコク</t>
    </rPh>
    <rPh sb="14" eb="16">
      <t>トッキ</t>
    </rPh>
    <rPh sb="16" eb="18">
      <t>ジコウ</t>
    </rPh>
    <rPh sb="19" eb="21">
      <t>ジユウ</t>
    </rPh>
    <rPh sb="21" eb="23">
      <t>キニュウ</t>
    </rPh>
    <rPh sb="23" eb="24">
      <t>ラン</t>
    </rPh>
    <phoneticPr fontId="1"/>
  </si>
  <si>
    <t>介護療養病床において療養型介護療養施設サービス費等の届出あり</t>
    <rPh sb="10" eb="13">
      <t>リョウヨウガタ</t>
    </rPh>
    <rPh sb="13" eb="15">
      <t>カイゴ</t>
    </rPh>
    <rPh sb="15" eb="17">
      <t>リョウヨウ</t>
    </rPh>
    <rPh sb="17" eb="19">
      <t>シセツ</t>
    </rPh>
    <rPh sb="23" eb="24">
      <t>ヒ</t>
    </rPh>
    <rPh sb="24" eb="25">
      <t>トウ</t>
    </rPh>
    <rPh sb="26" eb="28">
      <t>トドケデ</t>
    </rPh>
    <phoneticPr fontId="1"/>
  </si>
  <si>
    <t>８．療養病棟特別入院基本料</t>
    <rPh sb="2" eb="4">
      <t>リョウヨウ</t>
    </rPh>
    <rPh sb="4" eb="6">
      <t>ビョウトウ</t>
    </rPh>
    <phoneticPr fontId="1"/>
  </si>
  <si>
    <t>② ６年が経過した日における病床の機能の予定</t>
    <rPh sb="3" eb="4">
      <t>ネン</t>
    </rPh>
    <rPh sb="5" eb="7">
      <t>ケイカ</t>
    </rPh>
    <rPh sb="9" eb="10">
      <t>ヒ</t>
    </rPh>
    <rPh sb="14" eb="16">
      <t>ビョウショウ</t>
    </rPh>
    <rPh sb="17" eb="19">
      <t>キノウ</t>
    </rPh>
    <rPh sb="20" eb="22">
      <t>ヨテイ</t>
    </rPh>
    <phoneticPr fontId="1"/>
  </si>
  <si>
    <r>
      <t>③ 2025（平成37）年７月１日時点の機能</t>
    </r>
    <r>
      <rPr>
        <u/>
        <sz val="10"/>
        <color indexed="9"/>
        <rFont val="HGSｺﾞｼｯｸM"/>
        <family val="3"/>
        <charset val="128"/>
      </rPr>
      <t>（任意）</t>
    </r>
    <rPh sb="7" eb="9">
      <t>ヘイセイ</t>
    </rPh>
    <rPh sb="12" eb="13">
      <t>ネン</t>
    </rPh>
    <rPh sb="14" eb="15">
      <t>ガツ</t>
    </rPh>
    <rPh sb="16" eb="17">
      <t>ニチ</t>
    </rPh>
    <rPh sb="17" eb="19">
      <t>ジテン</t>
    </rPh>
    <rPh sb="20" eb="22">
      <t>キノウ</t>
    </rPh>
    <rPh sb="23" eb="25">
      <t>ニンイ</t>
    </rPh>
    <phoneticPr fontId="1"/>
  </si>
  <si>
    <t>過去１年間に
一度も入院患者
を収容しなかった病床数※</t>
    <rPh sb="7" eb="8">
      <t>イチ</t>
    </rPh>
    <phoneticPr fontId="1"/>
  </si>
  <si>
    <t>① 一般病床</t>
    <rPh sb="2" eb="4">
      <t>イッパン</t>
    </rPh>
    <rPh sb="4" eb="6">
      <t>ビョウショウ</t>
    </rPh>
    <phoneticPr fontId="1"/>
  </si>
  <si>
    <t>上記①のうち、医療法上の経過措置に該当する病床（平成13年3月1日時点で
既に開設許可を受けている一般病床であって、6.3㎡/床（1人部屋）・
4.3㎡/床（その他）となっている病床数）</t>
    <rPh sb="0" eb="2">
      <t>ジョウキ</t>
    </rPh>
    <rPh sb="7" eb="10">
      <t>イリョウホウ</t>
    </rPh>
    <rPh sb="10" eb="11">
      <t>ウエ</t>
    </rPh>
    <rPh sb="12" eb="14">
      <t>ケイカ</t>
    </rPh>
    <rPh sb="14" eb="16">
      <t>ソチ</t>
    </rPh>
    <rPh sb="17" eb="19">
      <t>ガイトウ</t>
    </rPh>
    <rPh sb="21" eb="23">
      <t>ビョウショウ</t>
    </rPh>
    <rPh sb="24" eb="26">
      <t>ヘイセイ</t>
    </rPh>
    <rPh sb="28" eb="29">
      <t>ネン</t>
    </rPh>
    <rPh sb="30" eb="31">
      <t>ガツ</t>
    </rPh>
    <rPh sb="32" eb="33">
      <t>ニチ</t>
    </rPh>
    <rPh sb="33" eb="35">
      <t>ジテン</t>
    </rPh>
    <rPh sb="37" eb="38">
      <t>スデ</t>
    </rPh>
    <rPh sb="39" eb="41">
      <t>カイセツ</t>
    </rPh>
    <rPh sb="41" eb="43">
      <t>キョカ</t>
    </rPh>
    <rPh sb="44" eb="45">
      <t>ウ</t>
    </rPh>
    <rPh sb="49" eb="51">
      <t>イッパン</t>
    </rPh>
    <rPh sb="51" eb="53">
      <t>ビョウショウ</t>
    </rPh>
    <rPh sb="63" eb="64">
      <t>ユカ</t>
    </rPh>
    <rPh sb="66" eb="67">
      <t>ニン</t>
    </rPh>
    <rPh sb="67" eb="69">
      <t>ベヤ</t>
    </rPh>
    <rPh sb="77" eb="78">
      <t>ユカ</t>
    </rPh>
    <rPh sb="81" eb="82">
      <t>タ</t>
    </rPh>
    <rPh sb="89" eb="91">
      <t>ビョウショウ</t>
    </rPh>
    <rPh sb="91" eb="92">
      <t>スウ</t>
    </rPh>
    <phoneticPr fontId="1"/>
  </si>
  <si>
    <t>② 療養病床</t>
    <rPh sb="2" eb="4">
      <t>リョウヨウ</t>
    </rPh>
    <rPh sb="4" eb="6">
      <t>ビョウショウ</t>
    </rPh>
    <phoneticPr fontId="1"/>
  </si>
  <si>
    <t>上記②のうち、医療療養病床</t>
    <rPh sb="0" eb="2">
      <t>ジョウキ</t>
    </rPh>
    <rPh sb="7" eb="9">
      <t>イリョウ</t>
    </rPh>
    <rPh sb="9" eb="11">
      <t>リョウヨウ</t>
    </rPh>
    <rPh sb="11" eb="13">
      <t>ビョウショウ</t>
    </rPh>
    <phoneticPr fontId="1"/>
  </si>
  <si>
    <r>
      <t>上記②のうち、介護療養病床</t>
    </r>
    <r>
      <rPr>
        <u/>
        <sz val="10"/>
        <color indexed="8"/>
        <rFont val="HGSｺﾞｼｯｸM"/>
        <family val="3"/>
        <charset val="128"/>
      </rPr>
      <t>《</t>
    </r>
    <r>
      <rPr>
        <u/>
        <sz val="10"/>
        <rFont val="HGSｺﾞｼｯｸM"/>
        <family val="3"/>
        <charset val="128"/>
      </rPr>
      <t>自動計算により算出》</t>
    </r>
    <rPh sb="0" eb="2">
      <t>ジョウキ</t>
    </rPh>
    <rPh sb="7" eb="9">
      <t>カイゴ</t>
    </rPh>
    <rPh sb="9" eb="11">
      <t>リョウヨウ</t>
    </rPh>
    <rPh sb="11" eb="13">
      <t>ビョウショウ</t>
    </rPh>
    <rPh sb="14" eb="16">
      <t>ジドウ</t>
    </rPh>
    <rPh sb="16" eb="18">
      <t>ケイサン</t>
    </rPh>
    <rPh sb="21" eb="23">
      <t>サンシュツ</t>
    </rPh>
    <phoneticPr fontId="1"/>
  </si>
  <si>
    <t>１病棟当たりの病床数が標準の60床以下を上回っていることについて、やむを得ない理由があり、
認められている場合には、右の項目にチェックを入れてください。</t>
    <rPh sb="11" eb="13">
      <t>ヒョウジュン</t>
    </rPh>
    <rPh sb="53" eb="55">
      <t>バアイ</t>
    </rPh>
    <rPh sb="58" eb="59">
      <t>ミギ</t>
    </rPh>
    <rPh sb="60" eb="62">
      <t>コウモク</t>
    </rPh>
    <rPh sb="68" eb="69">
      <t>イ</t>
    </rPh>
    <phoneticPr fontId="1"/>
  </si>
  <si>
    <t>上記①のうち、予定入院の患者・院内の他病棟からの転棟患者</t>
    <rPh sb="15" eb="17">
      <t>インナイ</t>
    </rPh>
    <phoneticPr fontId="1"/>
  </si>
  <si>
    <r>
      <t>上記①のうち、予定</t>
    </r>
    <r>
      <rPr>
        <u/>
        <sz val="10"/>
        <color indexed="8"/>
        <rFont val="HGSｺﾞｼｯｸM"/>
        <family val="3"/>
        <charset val="128"/>
      </rPr>
      <t>外</t>
    </r>
    <r>
      <rPr>
        <sz val="10"/>
        <color indexed="8"/>
        <rFont val="HGSｺﾞｼｯｸM"/>
        <family val="3"/>
        <charset val="128"/>
      </rPr>
      <t>の救急医療入院</t>
    </r>
    <r>
      <rPr>
        <u/>
        <sz val="10"/>
        <color indexed="8"/>
        <rFont val="HGSｺﾞｼｯｸM"/>
        <family val="3"/>
        <charset val="128"/>
      </rPr>
      <t>以外</t>
    </r>
    <r>
      <rPr>
        <sz val="10"/>
        <color indexed="8"/>
        <rFont val="HGSｺﾞｼｯｸM"/>
        <family val="3"/>
        <charset val="128"/>
      </rPr>
      <t>の入院患者</t>
    </r>
    <rPh sb="0" eb="2">
      <t>ジョウキ</t>
    </rPh>
    <rPh sb="20" eb="22">
      <t>ニュウイン</t>
    </rPh>
    <phoneticPr fontId="1"/>
  </si>
  <si>
    <r>
      <t>上記①のうち、予定</t>
    </r>
    <r>
      <rPr>
        <u/>
        <sz val="10"/>
        <color indexed="8"/>
        <rFont val="HGSｺﾞｼｯｸM"/>
        <family val="3"/>
        <charset val="128"/>
      </rPr>
      <t>外</t>
    </r>
    <r>
      <rPr>
        <sz val="10"/>
        <color indexed="8"/>
        <rFont val="HGSｺﾞｼｯｸM"/>
        <family val="3"/>
        <charset val="128"/>
      </rPr>
      <t>の救急医療入院の患者</t>
    </r>
    <rPh sb="0" eb="2">
      <t>ジョウキ</t>
    </rPh>
    <phoneticPr fontId="1"/>
  </si>
  <si>
    <t>上記①のうち、院内の他病棟からの転棟</t>
    <rPh sb="0" eb="2">
      <t>ジョウキ</t>
    </rPh>
    <rPh sb="7" eb="9">
      <t>インナイ</t>
    </rPh>
    <rPh sb="10" eb="11">
      <t>ホカ</t>
    </rPh>
    <rPh sb="11" eb="13">
      <t>ビョウトウ</t>
    </rPh>
    <rPh sb="16" eb="17">
      <t>コロ</t>
    </rPh>
    <rPh sb="17" eb="18">
      <t>ムネ</t>
    </rPh>
    <phoneticPr fontId="1"/>
  </si>
  <si>
    <t>上記①のうち、家庭からの入院</t>
    <rPh sb="0" eb="2">
      <t>ジョウキ</t>
    </rPh>
    <rPh sb="7" eb="9">
      <t>カテイ</t>
    </rPh>
    <rPh sb="12" eb="14">
      <t>ニュウイン</t>
    </rPh>
    <phoneticPr fontId="1"/>
  </si>
  <si>
    <t>上記①のうち、他の病院、診療所からの転院</t>
    <rPh sb="0" eb="2">
      <t>ジョウキ</t>
    </rPh>
    <rPh sb="7" eb="8">
      <t>ホカ</t>
    </rPh>
    <rPh sb="9" eb="11">
      <t>ビョウイン</t>
    </rPh>
    <rPh sb="12" eb="14">
      <t>シンリョウ</t>
    </rPh>
    <rPh sb="14" eb="15">
      <t>ショ</t>
    </rPh>
    <rPh sb="18" eb="20">
      <t>テンイン</t>
    </rPh>
    <phoneticPr fontId="1"/>
  </si>
  <si>
    <t>上記①のうち、介護施設・福祉施設からの入院</t>
    <rPh sb="0" eb="2">
      <t>ジョウキ</t>
    </rPh>
    <rPh sb="7" eb="9">
      <t>カイゴ</t>
    </rPh>
    <rPh sb="9" eb="11">
      <t>シセツ</t>
    </rPh>
    <rPh sb="12" eb="14">
      <t>フクシ</t>
    </rPh>
    <rPh sb="14" eb="16">
      <t>シセツ</t>
    </rPh>
    <rPh sb="19" eb="21">
      <t>ニュウイン</t>
    </rPh>
    <phoneticPr fontId="1"/>
  </si>
  <si>
    <t>上記①のうち、院内の出生</t>
    <rPh sb="0" eb="2">
      <t>ジョウキ</t>
    </rPh>
    <rPh sb="7" eb="9">
      <t>インナイ</t>
    </rPh>
    <rPh sb="10" eb="12">
      <t>シュッセイ</t>
    </rPh>
    <phoneticPr fontId="1"/>
  </si>
  <si>
    <t>上記①のうち、その他</t>
    <rPh sb="0" eb="2">
      <t>ジョウキ</t>
    </rPh>
    <rPh sb="9" eb="10">
      <t>ホカ</t>
    </rPh>
    <phoneticPr fontId="1"/>
  </si>
  <si>
    <t>上記②のうち、院内の他病棟へ転棟</t>
    <rPh sb="7" eb="9">
      <t>インナイ</t>
    </rPh>
    <rPh sb="10" eb="11">
      <t>ホカ</t>
    </rPh>
    <rPh sb="11" eb="13">
      <t>ビョウトウ</t>
    </rPh>
    <rPh sb="14" eb="15">
      <t>コロ</t>
    </rPh>
    <rPh sb="15" eb="16">
      <t>ムネ</t>
    </rPh>
    <phoneticPr fontId="1"/>
  </si>
  <si>
    <t>上記②のうち、家庭へ退院</t>
    <rPh sb="7" eb="9">
      <t>カテイ</t>
    </rPh>
    <rPh sb="10" eb="12">
      <t>タイイン</t>
    </rPh>
    <phoneticPr fontId="1"/>
  </si>
  <si>
    <t>上記②のうち、他の病院、診療所へ転院</t>
    <rPh sb="7" eb="8">
      <t>ホカ</t>
    </rPh>
    <rPh sb="9" eb="11">
      <t>ビョウイン</t>
    </rPh>
    <rPh sb="12" eb="14">
      <t>シンリョウ</t>
    </rPh>
    <rPh sb="14" eb="15">
      <t>ショ</t>
    </rPh>
    <rPh sb="16" eb="18">
      <t>テンイン</t>
    </rPh>
    <phoneticPr fontId="1"/>
  </si>
  <si>
    <t>上記②のうち、介護老人保健施設に入所</t>
    <rPh sb="7" eb="9">
      <t>カイゴ</t>
    </rPh>
    <rPh sb="9" eb="11">
      <t>ロウジン</t>
    </rPh>
    <rPh sb="11" eb="13">
      <t>ホケン</t>
    </rPh>
    <rPh sb="13" eb="15">
      <t>シセツ</t>
    </rPh>
    <rPh sb="16" eb="18">
      <t>ニュウショ</t>
    </rPh>
    <phoneticPr fontId="1"/>
  </si>
  <si>
    <t>上記②のうち、介護老人福祉施設に入所</t>
    <rPh sb="7" eb="9">
      <t>カイゴ</t>
    </rPh>
    <rPh sb="9" eb="11">
      <t>ロウジン</t>
    </rPh>
    <rPh sb="11" eb="13">
      <t>フクシ</t>
    </rPh>
    <rPh sb="13" eb="15">
      <t>シセツ</t>
    </rPh>
    <rPh sb="16" eb="18">
      <t>ニュウショ</t>
    </rPh>
    <phoneticPr fontId="1"/>
  </si>
  <si>
    <t>上記②のうち、社会福祉施設・有料老人ホーム等に入所</t>
    <rPh sb="7" eb="9">
      <t>シャカイ</t>
    </rPh>
    <rPh sb="9" eb="11">
      <t>フクシ</t>
    </rPh>
    <rPh sb="11" eb="13">
      <t>シセツ</t>
    </rPh>
    <rPh sb="14" eb="16">
      <t>ユウリョウ</t>
    </rPh>
    <rPh sb="16" eb="18">
      <t>ロウジン</t>
    </rPh>
    <rPh sb="21" eb="22">
      <t>ナド</t>
    </rPh>
    <rPh sb="23" eb="25">
      <t>ニュウショ</t>
    </rPh>
    <phoneticPr fontId="1"/>
  </si>
  <si>
    <t>上記②のうち、終了（死亡退院等）</t>
    <rPh sb="7" eb="9">
      <t>シュウリョウ</t>
    </rPh>
    <rPh sb="10" eb="12">
      <t>シボウ</t>
    </rPh>
    <rPh sb="12" eb="14">
      <t>タイイン</t>
    </rPh>
    <rPh sb="14" eb="15">
      <t>ナド</t>
    </rPh>
    <phoneticPr fontId="1"/>
  </si>
  <si>
    <t>上記②のうち、その他</t>
    <rPh sb="9" eb="10">
      <t>ホカ</t>
    </rPh>
    <phoneticPr fontId="1"/>
  </si>
  <si>
    <t>上記①のうち、退院後１か月以内に自院が在宅医療を提供する予定の患者</t>
    <rPh sb="7" eb="10">
      <t>タイインゴ</t>
    </rPh>
    <rPh sb="12" eb="13">
      <t>ゲツ</t>
    </rPh>
    <rPh sb="13" eb="15">
      <t>イナイ</t>
    </rPh>
    <rPh sb="16" eb="17">
      <t>ジ</t>
    </rPh>
    <rPh sb="17" eb="18">
      <t>イン</t>
    </rPh>
    <rPh sb="19" eb="21">
      <t>ザイタク</t>
    </rPh>
    <rPh sb="21" eb="23">
      <t>イリョウ</t>
    </rPh>
    <rPh sb="24" eb="26">
      <t>テイキョウ</t>
    </rPh>
    <rPh sb="28" eb="30">
      <t>ヨテイ</t>
    </rPh>
    <rPh sb="31" eb="33">
      <t>カンジャ</t>
    </rPh>
    <phoneticPr fontId="1"/>
  </si>
  <si>
    <t>上記①のうち、退院後１か月以内に他施設が在宅医療を提供する予定の患者</t>
    <rPh sb="7" eb="10">
      <t>タイインゴ</t>
    </rPh>
    <rPh sb="12" eb="13">
      <t>ゲツ</t>
    </rPh>
    <rPh sb="13" eb="15">
      <t>イナイ</t>
    </rPh>
    <rPh sb="16" eb="17">
      <t>タ</t>
    </rPh>
    <rPh sb="17" eb="19">
      <t>シセツ</t>
    </rPh>
    <rPh sb="20" eb="22">
      <t>ザイタク</t>
    </rPh>
    <rPh sb="22" eb="24">
      <t>イリョウ</t>
    </rPh>
    <rPh sb="25" eb="27">
      <t>テイキョウ</t>
    </rPh>
    <rPh sb="29" eb="31">
      <t>ヨテイ</t>
    </rPh>
    <rPh sb="32" eb="34">
      <t>カンジャ</t>
    </rPh>
    <phoneticPr fontId="1"/>
  </si>
  <si>
    <t>当該病棟の入院患者が、産科及び15歳未満の小児の患者のみの場合等、一般病棟用の重症度、医療・看護必要度を
満たす患者の割合の対象外となる患者のみの場合</t>
    <rPh sb="0" eb="2">
      <t>トウガイ</t>
    </rPh>
    <rPh sb="2" eb="4">
      <t>ビョウトウ</t>
    </rPh>
    <rPh sb="5" eb="7">
      <t>ニュウイン</t>
    </rPh>
    <rPh sb="7" eb="9">
      <t>カンジャ</t>
    </rPh>
    <rPh sb="29" eb="31">
      <t>バアイ</t>
    </rPh>
    <rPh sb="31" eb="32">
      <t>トウ</t>
    </rPh>
    <rPh sb="62" eb="65">
      <t>タイショウガイ</t>
    </rPh>
    <rPh sb="68" eb="70">
      <t>カンジャ</t>
    </rPh>
    <rPh sb="73" eb="75">
      <t>バアイ</t>
    </rPh>
    <phoneticPr fontId="1"/>
  </si>
  <si>
    <t>「地域包括ケア病棟入院料」、「地域包括ケア入院医療管理料」の届出を行っている場合</t>
    <rPh sb="1" eb="3">
      <t>チイキ</t>
    </rPh>
    <rPh sb="3" eb="5">
      <t>ホウカツ</t>
    </rPh>
    <rPh sb="7" eb="9">
      <t>ビョウトウ</t>
    </rPh>
    <rPh sb="9" eb="12">
      <t>ニュウインリョウ</t>
    </rPh>
    <rPh sb="15" eb="17">
      <t>チイキ</t>
    </rPh>
    <rPh sb="17" eb="19">
      <t>ホウカツ</t>
    </rPh>
    <rPh sb="21" eb="23">
      <t>ニュウイン</t>
    </rPh>
    <rPh sb="23" eb="25">
      <t>イリョウ</t>
    </rPh>
    <rPh sb="25" eb="27">
      <t>カンリ</t>
    </rPh>
    <rPh sb="27" eb="28">
      <t>リョウ</t>
    </rPh>
    <rPh sb="33" eb="34">
      <t>オコナ</t>
    </rPh>
    <phoneticPr fontId="1"/>
  </si>
  <si>
    <t>「回復期リハビリテーション病棟入院料１」の届出を行っている場合</t>
    <rPh sb="1" eb="3">
      <t>カイフク</t>
    </rPh>
    <rPh sb="3" eb="4">
      <t>キ</t>
    </rPh>
    <rPh sb="13" eb="15">
      <t>ビョウトウ</t>
    </rPh>
    <rPh sb="15" eb="18">
      <t>ニュウインリョウ</t>
    </rPh>
    <rPh sb="24" eb="25">
      <t>オコナ</t>
    </rPh>
    <phoneticPr fontId="1"/>
  </si>
  <si>
    <t>《報告可能な対象期間》</t>
    <rPh sb="1" eb="3">
      <t>ホウコク</t>
    </rPh>
    <rPh sb="3" eb="5">
      <t>カノウ</t>
    </rPh>
    <rPh sb="6" eb="8">
      <t>タイショウ</t>
    </rPh>
    <rPh sb="8" eb="10">
      <t>キカン</t>
    </rPh>
    <phoneticPr fontId="1"/>
  </si>
  <si>
    <t>過去１年間の間に
病棟の再編・見直しあり</t>
    <rPh sb="0" eb="2">
      <t>カコ</t>
    </rPh>
    <rPh sb="3" eb="5">
      <t>ネンカン</t>
    </rPh>
    <rPh sb="6" eb="7">
      <t>アイダ</t>
    </rPh>
    <rPh sb="9" eb="11">
      <t>ビョウトウ</t>
    </rPh>
    <rPh sb="12" eb="14">
      <t>サイヘン</t>
    </rPh>
    <rPh sb="15" eb="17">
      <t>ミナオ</t>
    </rPh>
    <phoneticPr fontId="1"/>
  </si>
  <si>
    <t>１日</t>
    <rPh sb="1" eb="2">
      <t>ニチ</t>
    </rPh>
    <phoneticPr fontId="1"/>
  </si>
  <si>
    <t>末日</t>
    <rPh sb="0" eb="2">
      <t>マツジツ</t>
    </rPh>
    <phoneticPr fontId="1"/>
  </si>
  <si>
    <t>End</t>
    <phoneticPr fontId="24"/>
  </si>
  <si>
    <t>診療報酬上及び介護報酬上の入院料の届出なし</t>
    <rPh sb="0" eb="2">
      <t>シンリョウ</t>
    </rPh>
    <rPh sb="2" eb="4">
      <t>ホウシュウ</t>
    </rPh>
    <rPh sb="4" eb="5">
      <t>ジョウ</t>
    </rPh>
    <rPh sb="5" eb="6">
      <t>オヨ</t>
    </rPh>
    <rPh sb="7" eb="9">
      <t>カイゴ</t>
    </rPh>
    <rPh sb="9" eb="11">
      <t>ホウシュウ</t>
    </rPh>
    <rPh sb="11" eb="12">
      <t>ジョウ</t>
    </rPh>
    <rPh sb="13" eb="16">
      <t>ニュウインリョウ</t>
    </rPh>
    <rPh sb="17" eb="19">
      <t>トドケデ</t>
    </rPh>
    <phoneticPr fontId="1"/>
  </si>
  <si>
    <r>
      <t>④ Ａ得点が３点以上の患者割合</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16" eb="19">
      <t>ショウスウテン</t>
    </rPh>
    <rPh sb="19" eb="20">
      <t>ダイ</t>
    </rPh>
    <rPh sb="20" eb="22">
      <t>ニイ</t>
    </rPh>
    <rPh sb="23" eb="27">
      <t>シシャゴニュウ</t>
    </rPh>
    <phoneticPr fontId="1"/>
  </si>
  <si>
    <t>「総合入院体制加算」の届出を行っている場合</t>
    <rPh sb="1" eb="3">
      <t>ソウゴウ</t>
    </rPh>
    <rPh sb="3" eb="5">
      <t>ニュウイン</t>
    </rPh>
    <rPh sb="5" eb="7">
      <t>タイセイ</t>
    </rPh>
    <rPh sb="7" eb="9">
      <t>カサン</t>
    </rPh>
    <rPh sb="14" eb="15">
      <t>オコナ</t>
    </rPh>
    <phoneticPr fontId="1"/>
  </si>
  <si>
    <t>※一般病床、療養病床についてのみ数えて、精神病床、結核病床、感染症病床は除いてご記入ください。</t>
    <rPh sb="1" eb="3">
      <t>イッパン</t>
    </rPh>
    <rPh sb="3" eb="5">
      <t>ビョウショウ</t>
    </rPh>
    <rPh sb="6" eb="8">
      <t>リョウヨウ</t>
    </rPh>
    <rPh sb="8" eb="10">
      <t>ビョウショウ</t>
    </rPh>
    <rPh sb="16" eb="17">
      <t>カゾ</t>
    </rPh>
    <rPh sb="20" eb="22">
      <t>セイシン</t>
    </rPh>
    <rPh sb="22" eb="24">
      <t>ビョウショウ</t>
    </rPh>
    <rPh sb="25" eb="27">
      <t>ケッカク</t>
    </rPh>
    <rPh sb="27" eb="29">
      <t>ビョウショウ</t>
    </rPh>
    <rPh sb="30" eb="33">
      <t>カンセンショウ</t>
    </rPh>
    <rPh sb="33" eb="35">
      <t>ビョウショウ</t>
    </rPh>
    <rPh sb="36" eb="37">
      <t>ノゾ</t>
    </rPh>
    <rPh sb="40" eb="42">
      <t>キニュウ</t>
    </rPh>
    <phoneticPr fontId="1"/>
  </si>
  <si>
    <r>
      <t>① Ａ得点が１点以上の患者割合</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16" eb="19">
      <t>ショウスウテン</t>
    </rPh>
    <rPh sb="19" eb="20">
      <t>ダイ</t>
    </rPh>
    <rPh sb="23" eb="27">
      <t>シシャゴニュウ</t>
    </rPh>
    <phoneticPr fontId="1"/>
  </si>
  <si>
    <r>
      <t>② Ａ得点が２点以上の患者割合</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16" eb="19">
      <t>ショウスウテン</t>
    </rPh>
    <rPh sb="19" eb="20">
      <t>ダイ</t>
    </rPh>
    <rPh sb="23" eb="27">
      <t>シシャゴニュウ</t>
    </rPh>
    <phoneticPr fontId="1"/>
  </si>
  <si>
    <r>
      <t>③ Ａ得点が２点以上かつＢ得点が３点以上の患者割合</t>
    </r>
    <r>
      <rPr>
        <sz val="8.5"/>
        <color indexed="8"/>
        <rFont val="HGSｺﾞｼｯｸM"/>
        <family val="3"/>
        <charset val="128"/>
      </rPr>
      <t>（小数点第２位を四捨五入）</t>
    </r>
    <rPh sb="3" eb="5">
      <t>トクテン</t>
    </rPh>
    <rPh sb="7" eb="8">
      <t>テン</t>
    </rPh>
    <rPh sb="8" eb="10">
      <t>イジョウ</t>
    </rPh>
    <rPh sb="13" eb="15">
      <t>トクテン</t>
    </rPh>
    <rPh sb="17" eb="18">
      <t>テン</t>
    </rPh>
    <rPh sb="18" eb="20">
      <t>イジョウ</t>
    </rPh>
    <rPh sb="21" eb="23">
      <t>カンジャ</t>
    </rPh>
    <rPh sb="23" eb="25">
      <t>ワリアイ</t>
    </rPh>
    <rPh sb="26" eb="29">
      <t>ショウスウテン</t>
    </rPh>
    <rPh sb="29" eb="30">
      <t>ダイ</t>
    </rPh>
    <rPh sb="30" eb="32">
      <t>ニイ</t>
    </rPh>
    <rPh sb="33" eb="37">
      <t>シシャゴニュウ</t>
    </rPh>
    <phoneticPr fontId="1"/>
  </si>
  <si>
    <r>
      <t>⑤ Ｃ得点が１点以上の患者割合</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16" eb="19">
      <t>ショウスウテン</t>
    </rPh>
    <rPh sb="19" eb="20">
      <t>ダイ</t>
    </rPh>
    <rPh sb="20" eb="22">
      <t>ニイ</t>
    </rPh>
    <rPh sb="23" eb="27">
      <t>シシャゴニュウ</t>
    </rPh>
    <phoneticPr fontId="1"/>
  </si>
  <si>
    <t>「７対１入院基本料」、「10対１入院基本料」、「看護必要度加算」、「一般病棟看護必要度評価加算」、
「急性期看護補助体制加算」、「看護職員夜間配置加算」、「看護補助加算１」の届出を行っている場合</t>
    <rPh sb="2" eb="3">
      <t>タイ</t>
    </rPh>
    <rPh sb="4" eb="6">
      <t>ニュウイン</t>
    </rPh>
    <rPh sb="6" eb="9">
      <t>キホンリョウ</t>
    </rPh>
    <rPh sb="14" eb="15">
      <t>タイ</t>
    </rPh>
    <rPh sb="16" eb="18">
      <t>ニュウイン</t>
    </rPh>
    <rPh sb="18" eb="20">
      <t>キホン</t>
    </rPh>
    <rPh sb="20" eb="21">
      <t>リョウ</t>
    </rPh>
    <rPh sb="24" eb="26">
      <t>カンゴ</t>
    </rPh>
    <rPh sb="26" eb="29">
      <t>ヒツヨウド</t>
    </rPh>
    <rPh sb="29" eb="31">
      <t>カサン</t>
    </rPh>
    <rPh sb="34" eb="36">
      <t>イッパン</t>
    </rPh>
    <rPh sb="36" eb="38">
      <t>ビョウトウ</t>
    </rPh>
    <rPh sb="38" eb="40">
      <t>カンゴ</t>
    </rPh>
    <rPh sb="40" eb="43">
      <t>ヒツヨウド</t>
    </rPh>
    <rPh sb="43" eb="45">
      <t>ヒョウカ</t>
    </rPh>
    <rPh sb="45" eb="47">
      <t>カサン</t>
    </rPh>
    <rPh sb="51" eb="54">
      <t>キュウセイキ</t>
    </rPh>
    <rPh sb="54" eb="56">
      <t>カンゴ</t>
    </rPh>
    <rPh sb="56" eb="58">
      <t>ホジョ</t>
    </rPh>
    <rPh sb="58" eb="60">
      <t>タイセイ</t>
    </rPh>
    <rPh sb="60" eb="62">
      <t>カサン</t>
    </rPh>
    <rPh sb="65" eb="67">
      <t>カンゴ</t>
    </rPh>
    <rPh sb="67" eb="69">
      <t>ショクイン</t>
    </rPh>
    <rPh sb="69" eb="71">
      <t>ヤカン</t>
    </rPh>
    <rPh sb="71" eb="73">
      <t>ハイチ</t>
    </rPh>
    <rPh sb="73" eb="75">
      <t>カサン</t>
    </rPh>
    <rPh sb="78" eb="80">
      <t>カンゴ</t>
    </rPh>
    <rPh sb="80" eb="82">
      <t>ホジョ</t>
    </rPh>
    <rPh sb="82" eb="84">
      <t>カサン</t>
    </rPh>
    <rPh sb="87" eb="89">
      <t>トドケデ</t>
    </rPh>
    <rPh sb="90" eb="91">
      <t>オコナ</t>
    </rPh>
    <rPh sb="95" eb="97">
      <t>バアイ</t>
    </rPh>
    <phoneticPr fontId="1"/>
  </si>
  <si>
    <r>
      <t>該当番号（病床数は、当該入院料を算定するものとして届出を　</t>
    </r>
    <r>
      <rPr>
        <sz val="9"/>
        <color indexed="62"/>
        <rFont val="HGSｺﾞｼｯｸM"/>
        <family val="3"/>
        <charset val="128"/>
      </rPr>
      <t>．</t>
    </r>
    <r>
      <rPr>
        <sz val="9"/>
        <color indexed="9"/>
        <rFont val="HGSｺﾞｼｯｸM"/>
        <family val="3"/>
        <charset val="128"/>
      </rPr>
      <t xml:space="preserve">
行っている病床数（35、39、46、47の病床数を含む）を記入） ⇒</t>
    </r>
    <rPh sb="0" eb="2">
      <t>ガイトウ</t>
    </rPh>
    <rPh sb="2" eb="4">
      <t>バンゴウ</t>
    </rPh>
    <rPh sb="25" eb="27">
      <t>トドケデ</t>
    </rPh>
    <rPh sb="31" eb="32">
      <t>オコナ</t>
    </rPh>
    <rPh sb="52" eb="54">
      <t>ビョウショウ</t>
    </rPh>
    <rPh sb="54" eb="55">
      <t>スウ</t>
    </rPh>
    <rPh sb="56" eb="57">
      <t>フク</t>
    </rPh>
    <rPh sb="60" eb="62">
      <t>キニュウ</t>
    </rPh>
    <phoneticPr fontId="1"/>
  </si>
  <si>
    <r>
      <t xml:space="preserve">当該病棟において病室単位で35、39、46、47の届出を </t>
    </r>
    <r>
      <rPr>
        <sz val="8.5"/>
        <color indexed="62"/>
        <rFont val="HGSｺﾞｼｯｸM"/>
        <family val="3"/>
        <charset val="128"/>
      </rPr>
      <t>．</t>
    </r>
    <r>
      <rPr>
        <sz val="8.5"/>
        <color indexed="9"/>
        <rFont val="HGSｺﾞｼｯｸM"/>
        <family val="3"/>
        <charset val="128"/>
      </rPr>
      <t xml:space="preserve">
行っている場合、該当番号と上記のうち当該届出の病床数を再掲 ⇒</t>
    </r>
    <rPh sb="44" eb="46">
      <t>ジョウキ</t>
    </rPh>
    <rPh sb="58" eb="60">
      <t>サイケイ</t>
    </rPh>
    <phoneticPr fontId="1"/>
  </si>
  <si>
    <r>
      <t>変更後の該当番号（病床数は、当該入院料を算定するものとして</t>
    </r>
    <r>
      <rPr>
        <sz val="8.5"/>
        <color indexed="62"/>
        <rFont val="HGSｺﾞｼｯｸM"/>
        <family val="3"/>
        <charset val="128"/>
      </rPr>
      <t>．</t>
    </r>
    <r>
      <rPr>
        <sz val="8.5"/>
        <color indexed="9"/>
        <rFont val="HGSｺﾞｼｯｸM"/>
        <family val="3"/>
        <charset val="128"/>
      </rPr>
      <t xml:space="preserve">
届出を行っている病床数（35、39、46、47の病床数を含む）を記入） ⇒</t>
    </r>
    <rPh sb="0" eb="2">
      <t>ヘンコウ</t>
    </rPh>
    <rPh sb="2" eb="3">
      <t>ゴ</t>
    </rPh>
    <rPh sb="4" eb="6">
      <t>ガイトウ</t>
    </rPh>
    <rPh sb="6" eb="8">
      <t>バンゴウ</t>
    </rPh>
    <rPh sb="31" eb="33">
      <t>トドケデ</t>
    </rPh>
    <rPh sb="34" eb="35">
      <t>オコナ</t>
    </rPh>
    <rPh sb="63" eb="65">
      <t>キニュウ</t>
    </rPh>
    <phoneticPr fontId="1"/>
  </si>
  <si>
    <r>
      <t>当該病棟において病室単位で35、39、46、47の届出を</t>
    </r>
    <r>
      <rPr>
        <sz val="8.5"/>
        <color indexed="62"/>
        <rFont val="HGSｺﾞｼｯｸM"/>
        <family val="3"/>
        <charset val="128"/>
      </rPr>
      <t>．</t>
    </r>
    <r>
      <rPr>
        <sz val="8.5"/>
        <color indexed="9"/>
        <rFont val="HGSｺﾞｼｯｸM"/>
        <family val="3"/>
        <charset val="128"/>
      </rPr>
      <t xml:space="preserve">
行っている場合、該当番号と上記のうち当該届出の病床数を再掲 ⇒</t>
    </r>
    <rPh sb="43" eb="45">
      <t>ジョウキ</t>
    </rPh>
    <rPh sb="57" eb="59">
      <t>サイケイ</t>
    </rPh>
    <phoneticPr fontId="1"/>
  </si>
  <si>
    <t>32．総合周産期特定集中治療室
　　管理料（母体・胎児）</t>
    <rPh sb="3" eb="5">
      <t>ソウゴウ</t>
    </rPh>
    <rPh sb="5" eb="6">
      <t>シュウ</t>
    </rPh>
    <rPh sb="6" eb="7">
      <t>サン</t>
    </rPh>
    <rPh sb="7" eb="8">
      <t>キ</t>
    </rPh>
    <rPh sb="8" eb="10">
      <t>トクテイ</t>
    </rPh>
    <rPh sb="10" eb="12">
      <t>シュウチュウ</t>
    </rPh>
    <rPh sb="12" eb="15">
      <t>チリョウシツ</t>
    </rPh>
    <rPh sb="18" eb="20">
      <t>カンリ</t>
    </rPh>
    <rPh sb="20" eb="21">
      <t>リョウ</t>
    </rPh>
    <phoneticPr fontId="1"/>
  </si>
  <si>
    <t>　９．特定機能病院一般病棟
　　　７対１入院基本料</t>
    <rPh sb="3" eb="5">
      <t>トクテイ</t>
    </rPh>
    <rPh sb="5" eb="7">
      <t>キノウ</t>
    </rPh>
    <rPh sb="7" eb="9">
      <t>ビョウイン</t>
    </rPh>
    <rPh sb="18" eb="19">
      <t>ツイ</t>
    </rPh>
    <rPh sb="20" eb="22">
      <t>ニュウイン</t>
    </rPh>
    <rPh sb="22" eb="25">
      <t>キホンリョウ</t>
    </rPh>
    <phoneticPr fontId="1"/>
  </si>
  <si>
    <t>10．特定機能病院一般病棟
　　10対１入院基本料</t>
    <rPh sb="3" eb="5">
      <t>トクテイ</t>
    </rPh>
    <rPh sb="5" eb="7">
      <t>キノウ</t>
    </rPh>
    <rPh sb="7" eb="9">
      <t>ビョウイン</t>
    </rPh>
    <rPh sb="9" eb="11">
      <t>イッパン</t>
    </rPh>
    <rPh sb="11" eb="13">
      <t>ビョウトウ</t>
    </rPh>
    <rPh sb="18" eb="19">
      <t>ツイ</t>
    </rPh>
    <rPh sb="20" eb="22">
      <t>ニュウイン</t>
    </rPh>
    <rPh sb="22" eb="25">
      <t>キホンリョウ</t>
    </rPh>
    <phoneticPr fontId="1"/>
  </si>
  <si>
    <t>点</t>
    <rPh sb="0" eb="1">
      <t>テン</t>
    </rPh>
    <phoneticPr fontId="1"/>
  </si>
  <si>
    <t>34．新生児治療回復室入院医療
　　管理料</t>
    <rPh sb="3" eb="6">
      <t>シンセイジ</t>
    </rPh>
    <rPh sb="6" eb="8">
      <t>チリョウ</t>
    </rPh>
    <rPh sb="8" eb="10">
      <t>カイフク</t>
    </rPh>
    <rPh sb="10" eb="11">
      <t>シツ</t>
    </rPh>
    <rPh sb="11" eb="13">
      <t>ニュウイン</t>
    </rPh>
    <rPh sb="13" eb="15">
      <t>イリョウ</t>
    </rPh>
    <rPh sb="18" eb="20">
      <t>カンリ</t>
    </rPh>
    <rPh sb="20" eb="21">
      <t>リョウ</t>
    </rPh>
    <phoneticPr fontId="1"/>
  </si>
  <si>
    <t>　33．総合周産期特定集中治療
　　　室管理料（新生児）</t>
    <rPh sb="4" eb="6">
      <t>ソウゴウ</t>
    </rPh>
    <rPh sb="6" eb="7">
      <t>シュウ</t>
    </rPh>
    <rPh sb="7" eb="8">
      <t>サン</t>
    </rPh>
    <rPh sb="8" eb="9">
      <t>キ</t>
    </rPh>
    <rPh sb="9" eb="11">
      <t>トクテイ</t>
    </rPh>
    <rPh sb="11" eb="13">
      <t>シュウチュウ</t>
    </rPh>
    <rPh sb="13" eb="15">
      <t>チリョウ</t>
    </rPh>
    <rPh sb="19" eb="20">
      <t>シツ</t>
    </rPh>
    <rPh sb="20" eb="22">
      <t>カンリ</t>
    </rPh>
    <rPh sb="22" eb="23">
      <t>リョウ</t>
    </rPh>
    <rPh sb="24" eb="27">
      <t>シンセイジ</t>
    </rPh>
    <phoneticPr fontId="1"/>
  </si>
  <si>
    <r>
      <t>ＩＤ</t>
    </r>
    <r>
      <rPr>
        <sz val="10"/>
        <rFont val="HGPｺﾞｼｯｸM"/>
        <family val="3"/>
        <charset val="128"/>
      </rPr>
      <t>（報告マニュアル送付状
に記載の８桁コード）</t>
    </r>
    <rPh sb="3" eb="5">
      <t>ホウコク</t>
    </rPh>
    <rPh sb="10" eb="12">
      <t>ソウフ</t>
    </rPh>
    <rPh sb="12" eb="13">
      <t>ジョウ</t>
    </rPh>
    <rPh sb="15" eb="17">
      <t>キサイ</t>
    </rPh>
    <rPh sb="19" eb="20">
      <t>ケタ</t>
    </rPh>
    <phoneticPr fontId="1"/>
  </si>
  <si>
    <r>
      <t>⑥ Ａ得点が２点以上かつＢ得点が３点以上、Ａ得点が３点以上または
　 Ｃ得点が１点以上の患者割合</t>
    </r>
    <r>
      <rPr>
        <sz val="8.5"/>
        <color indexed="8"/>
        <rFont val="HGSｺﾞｼｯｸM"/>
        <family val="3"/>
        <charset val="128"/>
      </rPr>
      <t>（小数点第２位を四捨五入）</t>
    </r>
    <rPh sb="3" eb="5">
      <t>トクテン</t>
    </rPh>
    <rPh sb="7" eb="8">
      <t>テン</t>
    </rPh>
    <rPh sb="8" eb="10">
      <t>イジョウ</t>
    </rPh>
    <rPh sb="13" eb="15">
      <t>トクテン</t>
    </rPh>
    <rPh sb="17" eb="18">
      <t>テン</t>
    </rPh>
    <rPh sb="18" eb="20">
      <t>イジョウ</t>
    </rPh>
    <rPh sb="22" eb="24">
      <t>トクテン</t>
    </rPh>
    <rPh sb="26" eb="29">
      <t>テンイジョウ</t>
    </rPh>
    <rPh sb="36" eb="38">
      <t>トクテン</t>
    </rPh>
    <rPh sb="40" eb="41">
      <t>テン</t>
    </rPh>
    <rPh sb="41" eb="43">
      <t>イジョウ</t>
    </rPh>
    <rPh sb="44" eb="46">
      <t>カンジャ</t>
    </rPh>
    <rPh sb="46" eb="48">
      <t>ワリアイ</t>
    </rPh>
    <rPh sb="49" eb="52">
      <t>ショウスウテン</t>
    </rPh>
    <rPh sb="52" eb="53">
      <t>ダイ</t>
    </rPh>
    <rPh sb="53" eb="55">
      <t>ニイ</t>
    </rPh>
    <rPh sb="56" eb="60">
      <t>シシャゴニュウ</t>
    </rPh>
    <phoneticPr fontId="1"/>
  </si>
  <si>
    <t>　体制強化加算１又は２（回復期リハビリテーション病棟入院料）の届出の有無</t>
    <rPh sb="1" eb="3">
      <t>タイセイ</t>
    </rPh>
    <rPh sb="3" eb="5">
      <t>キョウカ</t>
    </rPh>
    <rPh sb="5" eb="7">
      <t>カサン</t>
    </rPh>
    <rPh sb="8" eb="9">
      <t>マタ</t>
    </rPh>
    <rPh sb="12" eb="14">
      <t>カイフク</t>
    </rPh>
    <rPh sb="14" eb="15">
      <t>キ</t>
    </rPh>
    <rPh sb="24" eb="26">
      <t>ビョウトウ</t>
    </rPh>
    <rPh sb="25" eb="28">
      <t>ニュウインリョウ</t>
    </rPh>
    <rPh sb="28" eb="29">
      <t>）</t>
    </rPh>
    <rPh sb="33" eb="35">
      <t>ウム</t>
    </rPh>
    <phoneticPr fontId="1"/>
  </si>
  <si>
    <t>　１．体制強化加算１の届出有り　　　２．体制強化加算２の届出有り　　　３．届出無し</t>
    <rPh sb="3" eb="5">
      <t>タイセイ</t>
    </rPh>
    <rPh sb="5" eb="7">
      <t>キョウカ</t>
    </rPh>
    <rPh sb="7" eb="9">
      <t>カサン</t>
    </rPh>
    <rPh sb="11" eb="13">
      <t>トドケデ</t>
    </rPh>
    <rPh sb="13" eb="14">
      <t>ア</t>
    </rPh>
    <rPh sb="39" eb="40">
      <t>ナ</t>
    </rPh>
    <phoneticPr fontId="1"/>
  </si>
  <si>
    <t>　リハビリテーションの提供状況</t>
    <rPh sb="11" eb="13">
      <t>テイキョウ</t>
    </rPh>
    <rPh sb="13" eb="15">
      <t>ジョウキョウ</t>
    </rPh>
    <phoneticPr fontId="1"/>
  </si>
  <si>
    <t>◆はじめに</t>
    <phoneticPr fontId="1"/>
  </si>
  <si>
    <t>・報告様式１作成の流れ</t>
    <phoneticPr fontId="1"/>
  </si>
  <si>
    <t>※２</t>
    <phoneticPr fontId="1"/>
  </si>
  <si>
    <t>○手動でテキストを作成する手順</t>
    <rPh sb="1" eb="3">
      <t>シュドウ</t>
    </rPh>
    <rPh sb="9" eb="11">
      <t>サクセイ</t>
    </rPh>
    <rPh sb="13" eb="15">
      <t>テジュン</t>
    </rPh>
    <phoneticPr fontId="1"/>
  </si>
  <si>
    <t>３．「名前を付けて保存」ウィンドウが表示されます。</t>
    <phoneticPr fontId="1"/>
  </si>
  <si>
    <t>５．画面中下段の「ファイルの種類」を押下してください。</t>
    <phoneticPr fontId="1"/>
  </si>
  <si>
    <t>１．各ファイルの「テキスト手動保存用」シートを表示してください。</t>
    <rPh sb="2" eb="3">
      <t>カク</t>
    </rPh>
    <rPh sb="13" eb="15">
      <t>シュドウ</t>
    </rPh>
    <rPh sb="15" eb="18">
      <t>ホゾンヨウ</t>
    </rPh>
    <rPh sb="23" eb="25">
      <t>ヒョウジ</t>
    </rPh>
    <phoneticPr fontId="1"/>
  </si>
  <si>
    <t>４．デスクトップを選択し、ファイル名を指定してください。</t>
    <phoneticPr fontId="1"/>
  </si>
  <si>
    <r>
      <rPr>
        <u/>
        <sz val="9"/>
        <color indexed="8"/>
        <rFont val="HGSｺﾞｼｯｸM"/>
        <family val="3"/>
        <charset val="128"/>
      </rPr>
      <t>「44」を選択した場合、当該病棟の患者を多く診ている順に上位３つまで</t>
    </r>
    <r>
      <rPr>
        <sz val="9"/>
        <color indexed="8"/>
        <rFont val="HGSｺﾞｼｯｸM"/>
        <family val="3"/>
        <charset val="128"/>
      </rPr>
      <t xml:space="preserve"> </t>
    </r>
    <rPh sb="5" eb="7">
      <t>センタク</t>
    </rPh>
    <rPh sb="9" eb="11">
      <t>バアイ</t>
    </rPh>
    <rPh sb="26" eb="27">
      <t>ジュン</t>
    </rPh>
    <rPh sb="28" eb="30">
      <t>ジョウイ</t>
    </rPh>
    <phoneticPr fontId="1"/>
  </si>
  <si>
    <t>２．画面上段左の「ファイル」から、「名前を付けて保存」を</t>
    <rPh sb="2" eb="4">
      <t>ガメン</t>
    </rPh>
    <rPh sb="4" eb="6">
      <t>ジョウダン</t>
    </rPh>
    <rPh sb="6" eb="7">
      <t>ヒダリ</t>
    </rPh>
    <rPh sb="18" eb="20">
      <t>ナマエ</t>
    </rPh>
    <rPh sb="21" eb="22">
      <t>ツ</t>
    </rPh>
    <rPh sb="24" eb="26">
      <t>ホゾン</t>
    </rPh>
    <phoneticPr fontId="1"/>
  </si>
  <si>
    <t>７．画面下段の「保存」ボタンを押下し、テキストファイルを</t>
    <phoneticPr fontId="1"/>
  </si>
  <si>
    <t>平成２９年度病床機能報告　報告様式１【病院】
③ 病棟票</t>
    <rPh sb="13" eb="15">
      <t>ホウコク</t>
    </rPh>
    <rPh sb="15" eb="17">
      <t>ヨウシキ</t>
    </rPh>
    <phoneticPr fontId="1"/>
  </si>
  <si>
    <t>① 2017（平成29）年７月１日時点の機能</t>
    <rPh sb="7" eb="9">
      <t>ヘイセイ</t>
    </rPh>
    <rPh sb="12" eb="13">
      <t>ネン</t>
    </rPh>
    <rPh sb="14" eb="15">
      <t>ガツ</t>
    </rPh>
    <rPh sb="16" eb="17">
      <t>ニチ</t>
    </rPh>
    <rPh sb="17" eb="19">
      <t>ジテン</t>
    </rPh>
    <rPh sb="20" eb="22">
      <t>キノウ</t>
    </rPh>
    <phoneticPr fontId="1"/>
  </si>
  <si>
    <t>２．許可病床数【平成29年７月１日時点】・稼働病床数【平成28年７月１日～平成29年６月30日】</t>
    <rPh sb="2" eb="4">
      <t>キョカ</t>
    </rPh>
    <rPh sb="4" eb="6">
      <t>ビョウショウ</t>
    </rPh>
    <rPh sb="6" eb="7">
      <t>スウ</t>
    </rPh>
    <rPh sb="21" eb="23">
      <t>カドウ</t>
    </rPh>
    <rPh sb="23" eb="25">
      <t>ビョウショウ</t>
    </rPh>
    <rPh sb="25" eb="26">
      <t>スウ</t>
    </rPh>
    <phoneticPr fontId="1"/>
  </si>
  <si>
    <t>【平成29年７月２日以降、現在までに当該病棟の届出内容に変更があった場合の直近の状況】</t>
    <rPh sb="37" eb="39">
      <t>チョッキン</t>
    </rPh>
    <rPh sb="40" eb="42">
      <t>ジョウキョウ</t>
    </rPh>
    <phoneticPr fontId="1"/>
  </si>
  <si>
    <t>平成29年</t>
    <rPh sb="0" eb="2">
      <t>ヘイセイ</t>
    </rPh>
    <rPh sb="4" eb="5">
      <t>ネン</t>
    </rPh>
    <phoneticPr fontId="1"/>
  </si>
  <si>
    <r>
      <t>※２病棟目</t>
    </r>
    <r>
      <rPr>
        <u/>
        <sz val="9"/>
        <color indexed="8"/>
        <rFont val="HGSｺﾞｼｯｸM"/>
        <family val="3"/>
        <charset val="128"/>
      </rPr>
      <t>（平成29年７月１日時点の１病棟単位が平成29年７月２日以降に複数の病棟単位となる場合）</t>
    </r>
    <rPh sb="2" eb="4">
      <t>ビョウトウ</t>
    </rPh>
    <rPh sb="4" eb="5">
      <t>メ</t>
    </rPh>
    <phoneticPr fontId="1"/>
  </si>
  <si>
    <r>
      <t>※３病棟目</t>
    </r>
    <r>
      <rPr>
        <u/>
        <sz val="9"/>
        <color indexed="8"/>
        <rFont val="HGSｺﾞｼｯｸM"/>
        <family val="3"/>
        <charset val="128"/>
      </rPr>
      <t>（平成29年７月１日時点の１病棟単位が平成29年７月２日以降に複数の病棟単位となる場合）</t>
    </r>
    <rPh sb="2" eb="4">
      <t>ビョウトウ</t>
    </rPh>
    <rPh sb="4" eb="5">
      <t>メ</t>
    </rPh>
    <phoneticPr fontId="1"/>
  </si>
  <si>
    <t>平成29年７月１日時点で当該病棟に入院患者がいない場合、あるいは当該病棟での勤務が通常の勤務時間の８割未満
となる看護職員のみの場合等、看護職員が０人となる場合には、右の項目にチェックを入れてください。</t>
    <rPh sb="12" eb="14">
      <t>トウガイ</t>
    </rPh>
    <rPh sb="14" eb="16">
      <t>ビョウトウ</t>
    </rPh>
    <rPh sb="17" eb="19">
      <t>ニュウイン</t>
    </rPh>
    <rPh sb="19" eb="21">
      <t>カンジャ</t>
    </rPh>
    <rPh sb="25" eb="27">
      <t>バアイ</t>
    </rPh>
    <rPh sb="32" eb="34">
      <t>トウガイ</t>
    </rPh>
    <rPh sb="34" eb="36">
      <t>ビョウトウ</t>
    </rPh>
    <rPh sb="57" eb="59">
      <t>カンゴ</t>
    </rPh>
    <rPh sb="59" eb="61">
      <t>ショクイン</t>
    </rPh>
    <rPh sb="66" eb="67">
      <t>トウ</t>
    </rPh>
    <rPh sb="68" eb="70">
      <t>カンゴ</t>
    </rPh>
    <rPh sb="70" eb="72">
      <t>ショクイン</t>
    </rPh>
    <rPh sb="74" eb="75">
      <t>ニン</t>
    </rPh>
    <rPh sb="78" eb="80">
      <t>バアイ</t>
    </rPh>
    <rPh sb="83" eb="84">
      <t>ミギ</t>
    </rPh>
    <rPh sb="85" eb="87">
      <t>コウモク</t>
    </rPh>
    <rPh sb="93" eb="94">
      <t>イ</t>
    </rPh>
    <phoneticPr fontId="1"/>
  </si>
  <si>
    <r>
      <t>① 新規入棟患者数</t>
    </r>
    <r>
      <rPr>
        <u/>
        <sz val="10"/>
        <color indexed="8"/>
        <rFont val="HGSｺﾞｼｯｸM"/>
        <family val="3"/>
        <charset val="128"/>
      </rPr>
      <t>【平成28年７月１日～平成29年６月30日の１年間】《自動計算により算出》</t>
    </r>
    <rPh sb="2" eb="4">
      <t>シンキ</t>
    </rPh>
    <rPh sb="4" eb="5">
      <t>イ</t>
    </rPh>
    <rPh sb="5" eb="6">
      <t>ムネ</t>
    </rPh>
    <rPh sb="6" eb="8">
      <t>カンジャ</t>
    </rPh>
    <rPh sb="8" eb="9">
      <t>スウ</t>
    </rPh>
    <phoneticPr fontId="1"/>
  </si>
  <si>
    <r>
      <t>② 在棟患者延べ数</t>
    </r>
    <r>
      <rPr>
        <u/>
        <sz val="10"/>
        <color indexed="8"/>
        <rFont val="HGSｺﾞｼｯｸM"/>
        <family val="3"/>
        <charset val="128"/>
      </rPr>
      <t>【平成28年７月１日～平成29年６月30日の１年間】</t>
    </r>
    <rPh sb="2" eb="3">
      <t>ザイ</t>
    </rPh>
    <rPh sb="3" eb="4">
      <t>ムネ</t>
    </rPh>
    <rPh sb="4" eb="6">
      <t>カンジャ</t>
    </rPh>
    <rPh sb="6" eb="7">
      <t>ノ</t>
    </rPh>
    <rPh sb="8" eb="9">
      <t>スウ</t>
    </rPh>
    <phoneticPr fontId="1"/>
  </si>
  <si>
    <r>
      <t>③ 退棟患者数</t>
    </r>
    <r>
      <rPr>
        <u/>
        <sz val="10"/>
        <color indexed="8"/>
        <rFont val="HGSｺﾞｼｯｸM"/>
        <family val="3"/>
        <charset val="128"/>
      </rPr>
      <t>【平成28年７月１日～平成29年６月30日の１年間】</t>
    </r>
    <rPh sb="2" eb="3">
      <t>シリゾ</t>
    </rPh>
    <rPh sb="3" eb="4">
      <t>ムネ</t>
    </rPh>
    <rPh sb="4" eb="6">
      <t>カンジャ</t>
    </rPh>
    <rPh sb="6" eb="7">
      <t>スウ</t>
    </rPh>
    <phoneticPr fontId="1"/>
  </si>
  <si>
    <r>
      <t>① 新規入棟患者数</t>
    </r>
    <r>
      <rPr>
        <u/>
        <sz val="10"/>
        <color indexed="8"/>
        <rFont val="HGSｺﾞｼｯｸM"/>
        <family val="3"/>
        <charset val="128"/>
      </rPr>
      <t>【平成29年６月の１か月間】《自動計算により算出》</t>
    </r>
    <rPh sb="2" eb="4">
      <t>シンキ</t>
    </rPh>
    <rPh sb="4" eb="5">
      <t>イ</t>
    </rPh>
    <rPh sb="5" eb="6">
      <t>ムネ</t>
    </rPh>
    <rPh sb="6" eb="8">
      <t>カンジャ</t>
    </rPh>
    <rPh sb="8" eb="9">
      <t>スウ</t>
    </rPh>
    <phoneticPr fontId="1"/>
  </si>
  <si>
    <r>
      <t>② 退棟患者数</t>
    </r>
    <r>
      <rPr>
        <u/>
        <sz val="10"/>
        <color indexed="8"/>
        <rFont val="HGSｺﾞｼｯｸM"/>
        <family val="3"/>
        <charset val="128"/>
      </rPr>
      <t>【平成29年６月の１か月間】《自動計算により算出》</t>
    </r>
    <rPh sb="2" eb="3">
      <t>シリゾ</t>
    </rPh>
    <rPh sb="3" eb="4">
      <t>ムネ</t>
    </rPh>
    <rPh sb="4" eb="6">
      <t>カンジャ</t>
    </rPh>
    <rPh sb="6" eb="7">
      <t>スウ</t>
    </rPh>
    <phoneticPr fontId="1"/>
  </si>
  <si>
    <r>
      <t>① リハビリテーションを実施した患者の割合【平成29年６月の１か月間】</t>
    </r>
    <r>
      <rPr>
        <sz val="8.5"/>
        <color indexed="8"/>
        <rFont val="HGSｺﾞｼｯｸM"/>
        <family val="3"/>
        <charset val="128"/>
      </rPr>
      <t>（小数点第２位を四捨五入）</t>
    </r>
    <rPh sb="12" eb="14">
      <t>ジッシ</t>
    </rPh>
    <rPh sb="16" eb="18">
      <t>カンジャ</t>
    </rPh>
    <rPh sb="19" eb="21">
      <t>ワリアイ</t>
    </rPh>
    <phoneticPr fontId="1"/>
  </si>
  <si>
    <r>
      <t>② 平均リハ単位数（１患者１日当たり）【平成29年６月の１か月間の平均】</t>
    </r>
    <r>
      <rPr>
        <sz val="8.5"/>
        <color indexed="8"/>
        <rFont val="HGSｺﾞｼｯｸM"/>
        <family val="3"/>
        <charset val="128"/>
      </rPr>
      <t>（小数点第２位を四捨五入）</t>
    </r>
    <rPh sb="2" eb="4">
      <t>ヘイキン</t>
    </rPh>
    <rPh sb="6" eb="8">
      <t>タンイ</t>
    </rPh>
    <rPh sb="8" eb="9">
      <t>スウ</t>
    </rPh>
    <rPh sb="11" eb="13">
      <t>カンジャ</t>
    </rPh>
    <rPh sb="14" eb="15">
      <t>ニチ</t>
    </rPh>
    <rPh sb="15" eb="16">
      <t>ア</t>
    </rPh>
    <rPh sb="30" eb="31">
      <t>ゲツ</t>
    </rPh>
    <rPh sb="31" eb="32">
      <t>アイダ</t>
    </rPh>
    <rPh sb="33" eb="35">
      <t>ヘイキン</t>
    </rPh>
    <phoneticPr fontId="1"/>
  </si>
  <si>
    <t>③ 過去１年間の総退院患者数【平成28年７月１日～平成29年６月30日の１年間】</t>
    <rPh sb="2" eb="4">
      <t>カコ</t>
    </rPh>
    <rPh sb="5" eb="7">
      <t>ネンカン</t>
    </rPh>
    <rPh sb="8" eb="9">
      <t>ソウ</t>
    </rPh>
    <rPh sb="9" eb="11">
      <t>タイイン</t>
    </rPh>
    <rPh sb="11" eb="13">
      <t>カンジャ</t>
    </rPh>
    <rPh sb="13" eb="14">
      <t>スウ</t>
    </rPh>
    <phoneticPr fontId="1"/>
  </si>
  <si>
    <t>④ 上記③のうち、入院時の日常生活機能評価が10点以上であった患者数
　 【平成28年７月１日～平成29年６月30日の１年間】</t>
    <rPh sb="2" eb="4">
      <t>ジョウキ</t>
    </rPh>
    <rPh sb="9" eb="11">
      <t>ニュウイン</t>
    </rPh>
    <rPh sb="11" eb="12">
      <t>ジ</t>
    </rPh>
    <rPh sb="13" eb="15">
      <t>ニチジョウ</t>
    </rPh>
    <rPh sb="15" eb="17">
      <t>セイカツ</t>
    </rPh>
    <rPh sb="17" eb="19">
      <t>キノウ</t>
    </rPh>
    <rPh sb="19" eb="21">
      <t>ヒョウカ</t>
    </rPh>
    <rPh sb="24" eb="25">
      <t>テン</t>
    </rPh>
    <rPh sb="25" eb="27">
      <t>イジョウ</t>
    </rPh>
    <rPh sb="31" eb="34">
      <t>カンジャスウ</t>
    </rPh>
    <phoneticPr fontId="1"/>
  </si>
  <si>
    <t>⑤ 上記④のうち、退院時（転院時を含む）の日常生活機能評価が、入院時に比較して
　 ３点以上（回復期リハビリテーション病棟入院料１の場合には４点以上）改善
　 していた患者数【平成28年７月１日～平成29年６月30日の１年間】</t>
    <rPh sb="2" eb="4">
      <t>ジョウキ</t>
    </rPh>
    <rPh sb="9" eb="11">
      <t>タイイン</t>
    </rPh>
    <rPh sb="11" eb="12">
      <t>ジ</t>
    </rPh>
    <rPh sb="13" eb="15">
      <t>テンイン</t>
    </rPh>
    <rPh sb="15" eb="16">
      <t>ジ</t>
    </rPh>
    <rPh sb="17" eb="18">
      <t>フク</t>
    </rPh>
    <rPh sb="21" eb="23">
      <t>ニチジョウ</t>
    </rPh>
    <rPh sb="23" eb="25">
      <t>セイカツ</t>
    </rPh>
    <rPh sb="25" eb="27">
      <t>キノウ</t>
    </rPh>
    <rPh sb="27" eb="29">
      <t>ヒョウカ</t>
    </rPh>
    <rPh sb="31" eb="33">
      <t>ニュウイン</t>
    </rPh>
    <rPh sb="33" eb="34">
      <t>ジ</t>
    </rPh>
    <rPh sb="35" eb="37">
      <t>ヒカク</t>
    </rPh>
    <rPh sb="43" eb="44">
      <t>テン</t>
    </rPh>
    <rPh sb="44" eb="46">
      <t>イジョウ</t>
    </rPh>
    <rPh sb="47" eb="49">
      <t>カイフク</t>
    </rPh>
    <rPh sb="49" eb="50">
      <t>キ</t>
    </rPh>
    <rPh sb="59" eb="61">
      <t>ビョウトウ</t>
    </rPh>
    <rPh sb="61" eb="63">
      <t>ニュウイン</t>
    </rPh>
    <rPh sb="63" eb="64">
      <t>リョウ</t>
    </rPh>
    <rPh sb="66" eb="68">
      <t>バアイ</t>
    </rPh>
    <rPh sb="71" eb="72">
      <t>テン</t>
    </rPh>
    <rPh sb="72" eb="74">
      <t>イジョウ</t>
    </rPh>
    <rPh sb="75" eb="77">
      <t>カイゼン</t>
    </rPh>
    <rPh sb="84" eb="87">
      <t>カンジャスウ</t>
    </rPh>
    <phoneticPr fontId="1"/>
  </si>
  <si>
    <r>
      <t>本病棟票の報告内容について、</t>
    </r>
    <r>
      <rPr>
        <b/>
        <u/>
        <sz val="10"/>
        <color indexed="18"/>
        <rFont val="HGSｺﾞｼｯｸM"/>
        <family val="3"/>
        <charset val="128"/>
      </rPr>
      <t>貴院で平成28年７月１日～平成29年６月30日の期間内に病棟の再編・見直しを行ったことで、</t>
    </r>
    <r>
      <rPr>
        <b/>
        <sz val="10"/>
        <color indexed="18"/>
        <rFont val="HGSｺﾞｼｯｸM"/>
        <family val="3"/>
        <charset val="128"/>
      </rPr>
      <t>過去１年間分の状況を平成29年７月１日時点の病棟単位で報告することが困難な場合は、下の項目にチェックを入れて、平成29年７月１日時点の病棟単位で「月単位」で報告が可能な過去の期間をご記入ください。本病棟票で過去１年間の状況を報告する項目では、ご記入いただいた対象期間における状況についてご記入ください。</t>
    </r>
    <rPh sb="5" eb="7">
      <t>ホウコク</t>
    </rPh>
    <rPh sb="7" eb="9">
      <t>ナイヨウ</t>
    </rPh>
    <rPh sb="38" eb="41">
      <t>キカンナイ</t>
    </rPh>
    <rPh sb="52" eb="53">
      <t>オコナ</t>
    </rPh>
    <rPh sb="86" eb="88">
      <t>ホウコク</t>
    </rPh>
    <rPh sb="93" eb="95">
      <t>コンナン</t>
    </rPh>
    <rPh sb="96" eb="98">
      <t>バアイ</t>
    </rPh>
    <rPh sb="100" eb="101">
      <t>シタ</t>
    </rPh>
    <rPh sb="102" eb="104">
      <t>コウモク</t>
    </rPh>
    <rPh sb="110" eb="111">
      <t>イ</t>
    </rPh>
    <rPh sb="132" eb="135">
      <t>ツキタンイ</t>
    </rPh>
    <rPh sb="137" eb="139">
      <t>ホウコク</t>
    </rPh>
    <rPh sb="140" eb="142">
      <t>カノウ</t>
    </rPh>
    <rPh sb="143" eb="145">
      <t>カコ</t>
    </rPh>
    <rPh sb="146" eb="148">
      <t>キカン</t>
    </rPh>
    <rPh sb="150" eb="152">
      <t>キニュウ</t>
    </rPh>
    <rPh sb="157" eb="158">
      <t>ホン</t>
    </rPh>
    <rPh sb="158" eb="160">
      <t>ビョウトウ</t>
    </rPh>
    <rPh sb="160" eb="161">
      <t>ヒョウ</t>
    </rPh>
    <rPh sb="162" eb="164">
      <t>カコ</t>
    </rPh>
    <rPh sb="165" eb="166">
      <t>ネン</t>
    </rPh>
    <rPh sb="166" eb="167">
      <t>カン</t>
    </rPh>
    <rPh sb="168" eb="170">
      <t>ジョウキョウ</t>
    </rPh>
    <rPh sb="171" eb="173">
      <t>ホウコク</t>
    </rPh>
    <rPh sb="175" eb="177">
      <t>コウモク</t>
    </rPh>
    <rPh sb="181" eb="183">
      <t>キニュウ</t>
    </rPh>
    <phoneticPr fontId="1"/>
  </si>
  <si>
    <t>上記③のうち、院内の他病棟からの転棟</t>
    <rPh sb="7" eb="9">
      <t>インナイ</t>
    </rPh>
    <rPh sb="10" eb="11">
      <t>ホカ</t>
    </rPh>
    <rPh sb="11" eb="13">
      <t>ビョウトウ</t>
    </rPh>
    <rPh sb="16" eb="17">
      <t>コロ</t>
    </rPh>
    <rPh sb="17" eb="18">
      <t>ムネ</t>
    </rPh>
    <phoneticPr fontId="1"/>
  </si>
  <si>
    <t>上記③のうち、家庭からの入院</t>
    <rPh sb="7" eb="9">
      <t>カテイ</t>
    </rPh>
    <rPh sb="12" eb="14">
      <t>ニュウイン</t>
    </rPh>
    <phoneticPr fontId="1"/>
  </si>
  <si>
    <t>上記③のうち、他の病院、診療所からの転院</t>
    <rPh sb="7" eb="8">
      <t>ホカ</t>
    </rPh>
    <rPh sb="9" eb="11">
      <t>ビョウイン</t>
    </rPh>
    <rPh sb="12" eb="14">
      <t>シンリョウ</t>
    </rPh>
    <rPh sb="14" eb="15">
      <t>ショ</t>
    </rPh>
    <rPh sb="18" eb="20">
      <t>テンイン</t>
    </rPh>
    <phoneticPr fontId="1"/>
  </si>
  <si>
    <t>上記③のうち、介護施設・福祉施設からの入院</t>
    <rPh sb="7" eb="9">
      <t>カイゴ</t>
    </rPh>
    <rPh sb="9" eb="11">
      <t>シセツ</t>
    </rPh>
    <rPh sb="12" eb="14">
      <t>フクシ</t>
    </rPh>
    <rPh sb="14" eb="16">
      <t>シセツ</t>
    </rPh>
    <rPh sb="19" eb="21">
      <t>ニュウイン</t>
    </rPh>
    <phoneticPr fontId="1"/>
  </si>
  <si>
    <t>上記③のうち、院内の出生</t>
    <rPh sb="7" eb="9">
      <t>インナイ</t>
    </rPh>
    <rPh sb="10" eb="12">
      <t>シュッセイ</t>
    </rPh>
    <phoneticPr fontId="1"/>
  </si>
  <si>
    <t>上記③のうち、その他</t>
    <rPh sb="9" eb="10">
      <t>ホカ</t>
    </rPh>
    <phoneticPr fontId="1"/>
  </si>
  <si>
    <t>上記④のうち、院内の他病棟へ転棟</t>
    <rPh sb="7" eb="9">
      <t>インナイ</t>
    </rPh>
    <rPh sb="10" eb="11">
      <t>ホカ</t>
    </rPh>
    <rPh sb="11" eb="13">
      <t>ビョウトウ</t>
    </rPh>
    <rPh sb="14" eb="15">
      <t>コロ</t>
    </rPh>
    <rPh sb="15" eb="16">
      <t>ムネ</t>
    </rPh>
    <phoneticPr fontId="1"/>
  </si>
  <si>
    <t>上記④のうち、家庭へ退院</t>
    <rPh sb="7" eb="9">
      <t>カテイ</t>
    </rPh>
    <rPh sb="10" eb="12">
      <t>タイイン</t>
    </rPh>
    <phoneticPr fontId="1"/>
  </si>
  <si>
    <t>上記④のうち、他の病院、診療所へ転院</t>
    <rPh sb="7" eb="8">
      <t>ホカ</t>
    </rPh>
    <rPh sb="9" eb="11">
      <t>ビョウイン</t>
    </rPh>
    <rPh sb="12" eb="14">
      <t>シンリョウ</t>
    </rPh>
    <rPh sb="14" eb="15">
      <t>ショ</t>
    </rPh>
    <rPh sb="16" eb="18">
      <t>テンイン</t>
    </rPh>
    <phoneticPr fontId="1"/>
  </si>
  <si>
    <t>上記④のうち、介護老人保健施設に入所</t>
    <rPh sb="7" eb="9">
      <t>カイゴ</t>
    </rPh>
    <rPh sb="9" eb="11">
      <t>ロウジン</t>
    </rPh>
    <rPh sb="11" eb="13">
      <t>ホケン</t>
    </rPh>
    <rPh sb="13" eb="15">
      <t>シセツ</t>
    </rPh>
    <rPh sb="16" eb="18">
      <t>ニュウショ</t>
    </rPh>
    <phoneticPr fontId="1"/>
  </si>
  <si>
    <t>上記④のうち、介護老人福祉施設に入所</t>
    <rPh sb="7" eb="9">
      <t>カイゴ</t>
    </rPh>
    <rPh sb="9" eb="11">
      <t>ロウジン</t>
    </rPh>
    <rPh sb="11" eb="13">
      <t>フクシ</t>
    </rPh>
    <rPh sb="13" eb="15">
      <t>シセツ</t>
    </rPh>
    <rPh sb="16" eb="18">
      <t>ニュウショ</t>
    </rPh>
    <phoneticPr fontId="1"/>
  </si>
  <si>
    <t>上記④のうち、社会福祉施設・有料老人ホーム等に入所</t>
    <rPh sb="7" eb="9">
      <t>シャカイ</t>
    </rPh>
    <rPh sb="9" eb="11">
      <t>フクシ</t>
    </rPh>
    <rPh sb="11" eb="13">
      <t>シセツ</t>
    </rPh>
    <rPh sb="14" eb="16">
      <t>ユウリョウ</t>
    </rPh>
    <rPh sb="16" eb="18">
      <t>ロウジン</t>
    </rPh>
    <rPh sb="21" eb="22">
      <t>ナド</t>
    </rPh>
    <rPh sb="23" eb="25">
      <t>ニュウショ</t>
    </rPh>
    <phoneticPr fontId="1"/>
  </si>
  <si>
    <t>上記④のうち、終了（死亡退院等）</t>
    <rPh sb="7" eb="9">
      <t>シュウリョウ</t>
    </rPh>
    <rPh sb="10" eb="12">
      <t>シボウ</t>
    </rPh>
    <rPh sb="12" eb="14">
      <t>タイイン</t>
    </rPh>
    <rPh sb="14" eb="15">
      <t>ナド</t>
    </rPh>
    <phoneticPr fontId="1"/>
  </si>
  <si>
    <t>上記④のうち、その他</t>
    <rPh sb="9" eb="10">
      <t>ホカ</t>
    </rPh>
    <phoneticPr fontId="1"/>
  </si>
  <si>
    <t>上記②のうち、退院後１か月以内に在宅医療を必要としない患者（死亡退院を含む）</t>
  </si>
  <si>
    <t>上記②のうち、退院後１か月以内に自院が在宅医療を提供する予定の患者</t>
    <rPh sb="7" eb="10">
      <t>タイインゴ</t>
    </rPh>
    <rPh sb="12" eb="13">
      <t>ゲツ</t>
    </rPh>
    <rPh sb="13" eb="15">
      <t>イナイ</t>
    </rPh>
    <rPh sb="16" eb="17">
      <t>ジ</t>
    </rPh>
    <rPh sb="17" eb="18">
      <t>イン</t>
    </rPh>
    <rPh sb="19" eb="21">
      <t>ザイタク</t>
    </rPh>
    <rPh sb="21" eb="23">
      <t>イリョウ</t>
    </rPh>
    <rPh sb="24" eb="26">
      <t>テイキョウ</t>
    </rPh>
    <rPh sb="28" eb="30">
      <t>ヨテイ</t>
    </rPh>
    <rPh sb="31" eb="33">
      <t>カンジャ</t>
    </rPh>
    <phoneticPr fontId="1"/>
  </si>
  <si>
    <t>上記②のうち、退院後１か月以内に他施設が在宅医療を提供する予定の患者</t>
    <rPh sb="7" eb="10">
      <t>タイインゴ</t>
    </rPh>
    <rPh sb="12" eb="13">
      <t>ゲツ</t>
    </rPh>
    <rPh sb="13" eb="15">
      <t>イナイ</t>
    </rPh>
    <rPh sb="16" eb="17">
      <t>タ</t>
    </rPh>
    <rPh sb="17" eb="19">
      <t>シセツ</t>
    </rPh>
    <rPh sb="20" eb="22">
      <t>ザイタク</t>
    </rPh>
    <rPh sb="22" eb="24">
      <t>イリョウ</t>
    </rPh>
    <rPh sb="25" eb="27">
      <t>テイキョウ</t>
    </rPh>
    <rPh sb="29" eb="31">
      <t>ヨテイ</t>
    </rPh>
    <rPh sb="32" eb="34">
      <t>カンジャ</t>
    </rPh>
    <phoneticPr fontId="1"/>
  </si>
  <si>
    <t>上記②のうち、退院後１か月以内の在宅医療の実施予定が不明の患者</t>
  </si>
  <si>
    <t>3H29</t>
    <phoneticPr fontId="1"/>
  </si>
  <si>
    <r>
      <t>該当番号 ⇒</t>
    </r>
    <r>
      <rPr>
        <sz val="10"/>
        <color indexed="9"/>
        <rFont val="HGSｺﾞｼｯｸM"/>
        <family val="3"/>
        <charset val="128"/>
      </rPr>
      <t>(1)</t>
    </r>
    <phoneticPr fontId="1"/>
  </si>
  <si>
    <t>(4)</t>
    <phoneticPr fontId="1"/>
  </si>
  <si>
    <t>⇒</t>
    <phoneticPr fontId="1"/>
  </si>
  <si>
    <t>(5)</t>
    <phoneticPr fontId="1"/>
  </si>
  <si>
    <t>上記において、「稼働病床数」の合計が0床である場合には、その理由をご記入ください。【自由記入欄】</t>
    <rPh sb="0" eb="2">
      <t>ジョウキ</t>
    </rPh>
    <rPh sb="8" eb="10">
      <t>カドウ</t>
    </rPh>
    <rPh sb="10" eb="12">
      <t>ビョウショウ</t>
    </rPh>
    <rPh sb="12" eb="13">
      <t>スウ</t>
    </rPh>
    <rPh sb="15" eb="17">
      <t>ゴウケイ</t>
    </rPh>
    <rPh sb="19" eb="20">
      <t>ショウ</t>
    </rPh>
    <rPh sb="23" eb="25">
      <t>バアイ</t>
    </rPh>
    <rPh sb="30" eb="32">
      <t>リユウ</t>
    </rPh>
    <rPh sb="34" eb="36">
      <t>キニュウ</t>
    </rPh>
    <rPh sb="42" eb="44">
      <t>ジユウ</t>
    </rPh>
    <rPh sb="44" eb="46">
      <t>キニュウ</t>
    </rPh>
    <rPh sb="46" eb="47">
      <t>ラン</t>
    </rPh>
    <phoneticPr fontId="1"/>
  </si>
  <si>
    <t>　実績指数の状況</t>
    <rPh sb="1" eb="3">
      <t>ジッセキ</t>
    </rPh>
    <rPh sb="3" eb="5">
      <t>シスウ</t>
    </rPh>
    <rPh sb="6" eb="8">
      <t>ジョウキョウ</t>
    </rPh>
    <phoneticPr fontId="1"/>
  </si>
  <si>
    <r>
      <t>　本ファイルでは、「報告様式１（入力用）」の「病棟票」をご記入いただきます。
　事前に「基本票」をご入力の場合、「基本票」の別シートに格納している「様式展開ツール」（マクロ機能）を用いることで、「基本票」でご入力いただいた病棟数分の「病棟票」ファイルを作成するとともに、「施設票」、「病棟票」に基本情報を自動的に展開し、入力を一部簡略化することも可能になります。
　</t>
    </r>
    <r>
      <rPr>
        <b/>
        <sz val="11"/>
        <color indexed="8"/>
        <rFont val="HGSｺﾞｼｯｸM"/>
        <family val="3"/>
        <charset val="128"/>
      </rPr>
      <t>平成29年度の報告様式１チェックソフトでは、Excelファイルのままチェックを実行することが可能になります</t>
    </r>
    <r>
      <rPr>
        <sz val="11"/>
        <color indexed="8"/>
        <rFont val="HGSｺﾞｼｯｸM"/>
        <family val="3"/>
        <charset val="128"/>
      </rPr>
      <t>。なお、病棟票の数が多くデータチェックの処理に時間を要する場合等には、「基本票」の別シートに格納している「テキスト化ツール」（マクロ機能）か手動でテキストファイル形式にデータ変換することで、迅速にエラーチェックを行うことが可能になります。
　以下の「報告様式１作成の流れ」と合わせて、ご確認ください。</t>
    </r>
    <rPh sb="23" eb="25">
      <t>ビョウトウ</t>
    </rPh>
    <rPh sb="29" eb="31">
      <t>キニュウ</t>
    </rPh>
    <rPh sb="41" eb="43">
      <t>ジゼン</t>
    </rPh>
    <rPh sb="63" eb="64">
      <t>ベツ</t>
    </rPh>
    <rPh sb="68" eb="70">
      <t>カクノウ</t>
    </rPh>
    <rPh sb="91" eb="92">
      <t>モチ</t>
    </rPh>
    <rPh sb="105" eb="107">
      <t>ニュウリョク</t>
    </rPh>
    <rPh sb="112" eb="114">
      <t>ビョウトウ</t>
    </rPh>
    <rPh sb="114" eb="115">
      <t>スウ</t>
    </rPh>
    <rPh sb="115" eb="116">
      <t>ブン</t>
    </rPh>
    <rPh sb="127" eb="129">
      <t>サクセイ</t>
    </rPh>
    <rPh sb="143" eb="145">
      <t>ビョウトウ</t>
    </rPh>
    <rPh sb="145" eb="146">
      <t>ヒョウ</t>
    </rPh>
    <rPh sb="148" eb="150">
      <t>キホン</t>
    </rPh>
    <rPh sb="150" eb="152">
      <t>ジョウホウ</t>
    </rPh>
    <rPh sb="153" eb="156">
      <t>ジドウテキ</t>
    </rPh>
    <rPh sb="157" eb="159">
      <t>テンカイ</t>
    </rPh>
    <rPh sb="174" eb="176">
      <t>カノウ</t>
    </rPh>
    <rPh sb="184" eb="186">
      <t>ヘイセイ</t>
    </rPh>
    <rPh sb="188" eb="190">
      <t>ネンド</t>
    </rPh>
    <rPh sb="191" eb="193">
      <t>ホウコク</t>
    </rPh>
    <rPh sb="193" eb="195">
      <t>ヨウシキ</t>
    </rPh>
    <rPh sb="223" eb="225">
      <t>ジッコウ</t>
    </rPh>
    <rPh sb="230" eb="232">
      <t>カノウ</t>
    </rPh>
    <rPh sb="375" eb="376">
      <t>ア</t>
    </rPh>
    <phoneticPr fontId="1"/>
  </si>
  <si>
    <t>※１</t>
    <phoneticPr fontId="1"/>
  </si>
  <si>
    <t>「基本票」を入力後、「基本票」の別シートの「様式展開ツール」を用いることで、「基本票」でご入力いただいた病棟数分の「病棟票」ファイルを作成するとともに、「施設票」、各「病棟票」に基本情報を自動的に展開することが可能になります。</t>
    <phoneticPr fontId="1"/>
  </si>
  <si>
    <t>＜病棟票の数が多くデータチェックの処理に時間を要する場合等＞</t>
    <phoneticPr fontId="1"/>
  </si>
  <si>
    <t>「報告様式１（入力用）」を全て入力後、「基本票」の別シートの「テキスト化ツール」を使用し、「報告様式１チェックソフト」で使用するテキストファイルをご作成いただけます。
　マクロ機能が使用できない場合は、「基本票」、「施設票」、「病棟票」にあらかじめ作成されている「テキスト手動保存用」シートを表示のうえ、手動でテキストファイルを作成してください。
　手順は以下のとおりです。</t>
    <phoneticPr fontId="1"/>
  </si>
  <si>
    <t>選択してください。</t>
    <phoneticPr fontId="1"/>
  </si>
  <si>
    <r>
      <t>６．表示されたリスト中段の「</t>
    </r>
    <r>
      <rPr>
        <sz val="9"/>
        <color indexed="8"/>
        <rFont val="HGSｺﾞｼｯｸM"/>
        <family val="3"/>
        <charset val="128"/>
      </rPr>
      <t>テキスト(タブ区切り)(*.txt)</t>
    </r>
    <r>
      <rPr>
        <sz val="10"/>
        <color indexed="8"/>
        <rFont val="HGSｺﾞｼｯｸM"/>
        <family val="3"/>
        <charset val="128"/>
      </rPr>
      <t>」を選択します。</t>
    </r>
    <phoneticPr fontId="1"/>
  </si>
  <si>
    <t>保存してください。</t>
    <phoneticPr fontId="1"/>
  </si>
  <si>
    <t>貴院名</t>
    <phoneticPr fontId="1"/>
  </si>
  <si>
    <t>病 棟 情 報</t>
    <rPh sb="0" eb="1">
      <t>ビョウ</t>
    </rPh>
    <rPh sb="2" eb="3">
      <t>ムネ</t>
    </rPh>
    <rPh sb="4" eb="5">
      <t>ジョウ</t>
    </rPh>
    <rPh sb="6" eb="7">
      <t>ホウ</t>
    </rPh>
    <phoneticPr fontId="79"/>
  </si>
  <si>
    <t>※病棟コードは、電子レセプトにより診療報酬請求を行っている病院であって、６月診療分であって７月審査分の電子の
　入院レセプトに一般病床または療養病床の入院に係る「病棟コード」を記録頂いた場合、電子レセプトに記録頂いた
　病棟コード（「1906*****」の９桁コード）をご記入ください。
　上記以外の医療機関・病棟は、以下の病床機能報告制度ホームページに掲載されている「病床機能報告に関する電子
　レセプト作成の手引き」をはじめとする通知及びマスターファイル等ご参照のうえ、病棟ごとに報告様式１・２を
　作成する際に共通となる病棟コード（「1906*****」の９桁コード）を選定しご記入ください（ただし、電子
　レセプトに記録していない場合であって休棟中等の場合、病棟コードの５桁目を「５」とすることは可とします）。
　　www.mhlw.go.jp/stf/seisakunitsuite/bunya/0000055891.html
　　（厚生労働省ホームページ＞政策について＞分野別の政策一覧＞健康・医療＞医療＞病床機能報告）</t>
    <rPh sb="155" eb="157">
      <t>ビョウトウ</t>
    </rPh>
    <phoneticPr fontId="79"/>
  </si>
  <si>
    <t>レセプトに印字又は
表示した名称</t>
    <rPh sb="5" eb="7">
      <t>インジ</t>
    </rPh>
    <rPh sb="7" eb="8">
      <t>マタ</t>
    </rPh>
    <rPh sb="10" eb="12">
      <t>ヒョウジ</t>
    </rPh>
    <rPh sb="14" eb="16">
      <t>メイショウ</t>
    </rPh>
    <phoneticPr fontId="79"/>
  </si>
  <si>
    <t>病棟コード※</t>
    <rPh sb="0" eb="2">
      <t>ビョウトウ</t>
    </rPh>
    <phoneticPr fontId="79"/>
  </si>
  <si>
    <t>病棟名</t>
    <rPh sb="0" eb="2">
      <t>ビョウトウ</t>
    </rPh>
    <rPh sb="2" eb="3">
      <t>メイ</t>
    </rPh>
    <phoneticPr fontId="79"/>
  </si>
  <si>
    <t>1 9 0 6</t>
    <phoneticPr fontId="79"/>
  </si>
  <si>
    <r>
      <t>該当番号 ⇒</t>
    </r>
    <r>
      <rPr>
        <sz val="10"/>
        <color indexed="9"/>
        <rFont val="HGSｺﾞｼｯｸM"/>
        <family val="3"/>
        <charset val="128"/>
      </rPr>
      <t>(2)</t>
    </r>
    <phoneticPr fontId="1"/>
  </si>
  <si>
    <r>
      <t>該当番号 ⇒</t>
    </r>
    <r>
      <rPr>
        <sz val="10"/>
        <color indexed="9"/>
        <rFont val="HGSｺﾞｼｯｸM"/>
        <family val="3"/>
        <charset val="128"/>
      </rPr>
      <t>(3)</t>
    </r>
    <phoneticPr fontId="1"/>
  </si>
  <si>
    <t>変更予定
年月</t>
    <phoneticPr fontId="1"/>
  </si>
  <si>
    <r>
      <t>※１病棟当たりの病床数については、</t>
    </r>
    <r>
      <rPr>
        <b/>
        <u/>
        <sz val="9"/>
        <color indexed="8"/>
        <rFont val="HGSｺﾞｼｯｸE"/>
        <family val="3"/>
        <charset val="128"/>
      </rPr>
      <t>原則として60床以下が標準</t>
    </r>
    <r>
      <rPr>
        <sz val="9"/>
        <color indexed="8"/>
        <rFont val="HGSｺﾞｼｯｸM"/>
        <family val="3"/>
        <charset val="128"/>
      </rPr>
      <t>とされています。病床数の標準を上回っている場合については、①２以上の病棟に分割した場合には、片方について１病棟として成り立たない、②建物構造上の事情で標準を満たすことが困難である、③近く建物の改築がなされることが確実である等、やむを得ない理由がある場合に限り、認められます。</t>
    </r>
    <phoneticPr fontId="1"/>
  </si>
  <si>
    <t>許可病床数</t>
    <phoneticPr fontId="1"/>
  </si>
  <si>
    <t>稼働病床数
《自動計算に
より算出》</t>
    <phoneticPr fontId="1"/>
  </si>
  <si>
    <t>(6)</t>
    <phoneticPr fontId="1"/>
  </si>
  <si>
    <t>(7)</t>
    <phoneticPr fontId="1"/>
  </si>
  <si>
    <t>(8)</t>
    <phoneticPr fontId="1"/>
  </si>
  <si>
    <t>(9)</t>
    <phoneticPr fontId="1"/>
  </si>
  <si>
    <t>(10)</t>
    <phoneticPr fontId="1"/>
  </si>
  <si>
    <t>(11)</t>
    <phoneticPr fontId="1"/>
  </si>
  <si>
    <t>※ 過去１年間に一度も入院患者を収容しなかった病床数は、許可病床数から、過去１年間に最も多く患者を収容した時点で使用した病床数を差し引いて算出してください。</t>
    <phoneticPr fontId="1"/>
  </si>
  <si>
    <t>３．一般病床・療養病床で算定する入院基本料・特定入院料及び届出病床数【平成29年７月１日時点】</t>
    <rPh sb="2" eb="4">
      <t>イッパン</t>
    </rPh>
    <rPh sb="4" eb="6">
      <t>ビョウショウ</t>
    </rPh>
    <rPh sb="7" eb="9">
      <t>リョウヨウ</t>
    </rPh>
    <rPh sb="9" eb="11">
      <t>ビョウショウ</t>
    </rPh>
    <rPh sb="12" eb="14">
      <t>サンテイ</t>
    </rPh>
    <rPh sb="16" eb="18">
      <t>ニュウイン</t>
    </rPh>
    <rPh sb="18" eb="21">
      <t>キホンリョウ</t>
    </rPh>
    <rPh sb="22" eb="24">
      <t>トクテイ</t>
    </rPh>
    <rPh sb="24" eb="26">
      <t>ニュウイン</t>
    </rPh>
    <rPh sb="26" eb="27">
      <t>リョウ</t>
    </rPh>
    <rPh sb="27" eb="28">
      <t>オヨ</t>
    </rPh>
    <rPh sb="29" eb="31">
      <t>トドケデ</t>
    </rPh>
    <rPh sb="31" eb="34">
      <t>ビョウショウスウ</t>
    </rPh>
    <phoneticPr fontId="1"/>
  </si>
  <si>
    <t>　５．一般病棟特別入院基本料</t>
    <phoneticPr fontId="1"/>
  </si>
  <si>
    <t>40．小児入院医療管理料５</t>
    <phoneticPr fontId="79"/>
  </si>
  <si>
    <t>　41．回復期ﾘﾊﾋﾞﾘﾃｰｼｮﾝ病棟
　　　入院料１</t>
    <phoneticPr fontId="1"/>
  </si>
  <si>
    <t>42．回復期ﾘﾊﾋﾞﾘﾃｰｼｮﾝ病棟
　　入院料２</t>
    <phoneticPr fontId="79"/>
  </si>
  <si>
    <t>43．回復期ﾘﾊﾋﾞﾘﾃｰｼｮﾝ病棟
　　入院料３</t>
    <phoneticPr fontId="79"/>
  </si>
  <si>
    <t>44．地域包括ケア病棟入院料１</t>
    <phoneticPr fontId="79"/>
  </si>
  <si>
    <t>　45．地域包括ケア病棟入院料２</t>
    <phoneticPr fontId="79"/>
  </si>
  <si>
    <t>46．地域包括ケア入院医療管理料１</t>
    <phoneticPr fontId="79"/>
  </si>
  <si>
    <t>47．地域包括ケア入院医療管理料２</t>
    <phoneticPr fontId="79"/>
  </si>
  <si>
    <t>48．特殊疾患病棟入院料１</t>
    <phoneticPr fontId="79"/>
  </si>
  <si>
    <t>　49．特殊疾患病棟入院料２</t>
    <phoneticPr fontId="79"/>
  </si>
  <si>
    <t>50．緩和ケア病棟入院料</t>
    <phoneticPr fontId="79"/>
  </si>
  <si>
    <t>51．特定一般病棟入院料１</t>
    <phoneticPr fontId="79"/>
  </si>
  <si>
    <t>52．特定一般病棟入院料２</t>
    <phoneticPr fontId="79"/>
  </si>
  <si>
    <t>(12)</t>
    <phoneticPr fontId="1"/>
  </si>
  <si>
    <t>⇒</t>
    <phoneticPr fontId="1"/>
  </si>
  <si>
    <t>(13)</t>
    <phoneticPr fontId="1"/>
  </si>
  <si>
    <t>⇒</t>
    <phoneticPr fontId="1"/>
  </si>
  <si>
    <t>(14)</t>
    <phoneticPr fontId="1"/>
  </si>
  <si>
    <t>介護療養病床において療養型介護療養施設サービス費等の届出あり</t>
    <phoneticPr fontId="1"/>
  </si>
  <si>
    <t>(15)</t>
    <phoneticPr fontId="1"/>
  </si>
  <si>
    <t>(16)</t>
    <phoneticPr fontId="1"/>
  </si>
  <si>
    <t>(17)</t>
    <phoneticPr fontId="1"/>
  </si>
  <si>
    <t>(18)</t>
    <phoneticPr fontId="1"/>
  </si>
  <si>
    <t>⇒</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</si>
  <si>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</si>
  <si>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</si>
  <si>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</si>
  <si>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</si>
  <si>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</si>
  <si>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</si>
  <si>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</si>
  <si>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</si>
  <si>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</si>
  <si>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</si>
  <si>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</si>
  <si>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</si>
  <si>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</si>
  <si>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</si>
  <si>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４．病棟部門の職員数【平成29年７月１日時点】</t>
    <rPh sb="2" eb="4">
      <t>ビョウトウ</t>
    </rPh>
    <rPh sb="4" eb="6">
      <t>ブモン</t>
    </rPh>
    <rPh sb="7" eb="10">
      <t>ショクインスウ</t>
    </rPh>
    <phoneticPr fontId="1"/>
  </si>
  <si>
    <t>(33) 看護師</t>
    <phoneticPr fontId="1"/>
  </si>
  <si>
    <t>(34) 准看護師</t>
    <phoneticPr fontId="1"/>
  </si>
  <si>
    <t>(35) 看護補助者</t>
    <phoneticPr fontId="1"/>
  </si>
  <si>
    <t>(36) 助産師</t>
    <phoneticPr fontId="1"/>
  </si>
  <si>
    <t>(37) 理学療法士</t>
    <phoneticPr fontId="1"/>
  </si>
  <si>
    <t>(38) 作業療法士</t>
    <phoneticPr fontId="1"/>
  </si>
  <si>
    <t>(39) 言語聴覚士</t>
    <phoneticPr fontId="1"/>
  </si>
  <si>
    <t>(40) 薬剤師</t>
    <rPh sb="5" eb="8">
      <t>ヤクザイシ</t>
    </rPh>
    <phoneticPr fontId="1"/>
  </si>
  <si>
    <t>(41) 臨床工学技士</t>
    <phoneticPr fontId="1"/>
  </si>
  <si>
    <t>(42) 管理栄養士</t>
    <phoneticPr fontId="1"/>
  </si>
  <si>
    <t>(43)</t>
    <phoneticPr fontId="1"/>
  </si>
  <si>
    <t>５．主とする診療科【平成29年７月１日時点】</t>
    <rPh sb="2" eb="3">
      <t>シュ</t>
    </rPh>
    <rPh sb="6" eb="9">
      <t>シンリョウカ</t>
    </rPh>
    <phoneticPr fontId="1"/>
  </si>
  <si>
    <t>上位１位</t>
    <rPh sb="0" eb="2">
      <t>ジョウイ</t>
    </rPh>
    <rPh sb="3" eb="4">
      <t>イ</t>
    </rPh>
    <phoneticPr fontId="79"/>
  </si>
  <si>
    <t>上位２位</t>
    <rPh sb="0" eb="2">
      <t>ジョウイ</t>
    </rPh>
    <rPh sb="3" eb="4">
      <t>イ</t>
    </rPh>
    <phoneticPr fontId="79"/>
  </si>
  <si>
    <t>上位３位</t>
    <rPh sb="0" eb="2">
      <t>ジョウイ</t>
    </rPh>
    <phoneticPr fontId="79"/>
  </si>
  <si>
    <t>⇒</t>
    <phoneticPr fontId="79"/>
  </si>
  <si>
    <t>(44)</t>
    <phoneticPr fontId="1"/>
  </si>
  <si>
    <t>６．入院患者数の状況【平成28年７月１日～平成29年６月30日の１年間】</t>
    <rPh sb="2" eb="4">
      <t>ニュウイン</t>
    </rPh>
    <rPh sb="4" eb="6">
      <t>カンジャ</t>
    </rPh>
    <rPh sb="6" eb="7">
      <t>スウ</t>
    </rPh>
    <rPh sb="8" eb="10">
      <t>ジョウキョウ</t>
    </rPh>
    <rPh sb="11" eb="13">
      <t>ヘイセイ</t>
    </rPh>
    <rPh sb="15" eb="16">
      <t>ネン</t>
    </rPh>
    <rPh sb="17" eb="18">
      <t>ガツ</t>
    </rPh>
    <rPh sb="19" eb="20">
      <t>ニチ</t>
    </rPh>
    <rPh sb="21" eb="23">
      <t>ヘイセイ</t>
    </rPh>
    <rPh sb="25" eb="26">
      <t>ネン</t>
    </rPh>
    <rPh sb="27" eb="28">
      <t>ガツ</t>
    </rPh>
    <rPh sb="30" eb="31">
      <t>ニチ</t>
    </rPh>
    <rPh sb="33" eb="34">
      <t>ネン</t>
    </rPh>
    <rPh sb="34" eb="35">
      <t>アイダ</t>
    </rPh>
    <phoneticPr fontId="1"/>
  </si>
  <si>
    <t>(45)</t>
    <phoneticPr fontId="1"/>
  </si>
  <si>
    <t>(46)</t>
    <phoneticPr fontId="1"/>
  </si>
  <si>
    <t>(47)</t>
    <phoneticPr fontId="1"/>
  </si>
  <si>
    <t>(48)</t>
    <phoneticPr fontId="1"/>
  </si>
  <si>
    <t>(49)</t>
    <phoneticPr fontId="1"/>
  </si>
  <si>
    <t>(50)</t>
    <phoneticPr fontId="1"/>
  </si>
  <si>
    <t>(51)</t>
    <phoneticPr fontId="1"/>
  </si>
  <si>
    <t>(52)</t>
    <phoneticPr fontId="1"/>
  </si>
  <si>
    <t>(53)</t>
    <phoneticPr fontId="1"/>
  </si>
  <si>
    <t>(54)</t>
    <phoneticPr fontId="1"/>
  </si>
  <si>
    <t>(55)</t>
    <phoneticPr fontId="1"/>
  </si>
  <si>
    <t>(56)</t>
    <phoneticPr fontId="1"/>
  </si>
  <si>
    <t>(57)</t>
    <phoneticPr fontId="1"/>
  </si>
  <si>
    <t>(58)</t>
    <phoneticPr fontId="1"/>
  </si>
  <si>
    <t>(59)</t>
    <phoneticPr fontId="1"/>
  </si>
  <si>
    <t>(60)</t>
    <phoneticPr fontId="1"/>
  </si>
  <si>
    <t>(61)</t>
    <phoneticPr fontId="1"/>
  </si>
  <si>
    <t>(62)</t>
    <phoneticPr fontId="1"/>
  </si>
  <si>
    <t>(63)</t>
    <phoneticPr fontId="1"/>
  </si>
  <si>
    <t>(64)</t>
    <phoneticPr fontId="1"/>
  </si>
  <si>
    <t>(65)</t>
    <phoneticPr fontId="1"/>
  </si>
  <si>
    <t>(66)</t>
    <phoneticPr fontId="1"/>
  </si>
  <si>
    <r>
      <t>下記③及び④は、入棟前の場所・退棟先の場所別の入院患者の状況について、</t>
    </r>
    <r>
      <rPr>
        <u/>
        <sz val="10"/>
        <color rgb="FFF95645"/>
        <rFont val="HGSｺﾞｼｯｸM"/>
        <family val="3"/>
        <charset val="128"/>
      </rPr>
      <t>１年間の患者数を把握している場合</t>
    </r>
    <r>
      <rPr>
        <sz val="10"/>
        <color rgb="FFF95645"/>
        <rFont val="HGSｺﾞｼｯｸM"/>
        <family val="3"/>
        <charset val="128"/>
      </rPr>
      <t>のみご回答ください。（その場合でも、上記①及び②には必ずご回答ください。）</t>
    </r>
    <rPh sb="0" eb="2">
      <t>カキ</t>
    </rPh>
    <rPh sb="3" eb="4">
      <t>オヨ</t>
    </rPh>
    <rPh sb="36" eb="38">
      <t>ネンカン</t>
    </rPh>
    <rPh sb="39" eb="42">
      <t>カンジャスウ</t>
    </rPh>
    <rPh sb="43" eb="45">
      <t>ハアク</t>
    </rPh>
    <rPh sb="49" eb="51">
      <t>バアイ</t>
    </rPh>
    <rPh sb="54" eb="56">
      <t>カイトウ</t>
    </rPh>
    <rPh sb="64" eb="66">
      <t>バアイ</t>
    </rPh>
    <rPh sb="77" eb="78">
      <t>カナラ</t>
    </rPh>
    <rPh sb="80" eb="82">
      <t>カイトウ</t>
    </rPh>
    <phoneticPr fontId="1"/>
  </si>
  <si>
    <t>(67)</t>
    <phoneticPr fontId="1"/>
  </si>
  <si>
    <t>(68)</t>
    <phoneticPr fontId="1"/>
  </si>
  <si>
    <t>(69)</t>
    <phoneticPr fontId="1"/>
  </si>
  <si>
    <t>(70)</t>
    <phoneticPr fontId="1"/>
  </si>
  <si>
    <t>(71)</t>
    <phoneticPr fontId="1"/>
  </si>
  <si>
    <t>(72)</t>
    <phoneticPr fontId="1"/>
  </si>
  <si>
    <t>(73)</t>
    <phoneticPr fontId="1"/>
  </si>
  <si>
    <t>(74)</t>
    <phoneticPr fontId="1"/>
  </si>
  <si>
    <t>(75)</t>
    <phoneticPr fontId="1"/>
  </si>
  <si>
    <t>(76)</t>
    <phoneticPr fontId="1"/>
  </si>
  <si>
    <t>(77)</t>
    <phoneticPr fontId="1"/>
  </si>
  <si>
    <t>(78)</t>
    <phoneticPr fontId="1"/>
  </si>
  <si>
    <t>(79)</t>
    <phoneticPr fontId="1"/>
  </si>
  <si>
    <t>(80)</t>
    <phoneticPr fontId="1"/>
  </si>
  <si>
    <t>(81)</t>
    <phoneticPr fontId="1"/>
  </si>
  <si>
    <t>(82)</t>
    <phoneticPr fontId="1"/>
  </si>
  <si>
    <t>(83)</t>
    <phoneticPr fontId="1"/>
  </si>
  <si>
    <r>
      <t>上記①のうち、退院後１か月以内に</t>
    </r>
    <r>
      <rPr>
        <u/>
        <sz val="10"/>
        <color indexed="8"/>
        <rFont val="HGSｺﾞｼｯｸM"/>
        <family val="3"/>
        <charset val="128"/>
      </rPr>
      <t>在宅医療を必要としない患者（死亡退院を含む）</t>
    </r>
    <phoneticPr fontId="1"/>
  </si>
  <si>
    <t>(84)</t>
    <phoneticPr fontId="1"/>
  </si>
  <si>
    <t>(85)</t>
    <phoneticPr fontId="1"/>
  </si>
  <si>
    <t>(86)</t>
    <phoneticPr fontId="1"/>
  </si>
  <si>
    <t>上記①のうち、退院後１か月以内の在宅医療の実施予定が不明の患者</t>
    <phoneticPr fontId="1"/>
  </si>
  <si>
    <t>(87)</t>
    <phoneticPr fontId="1"/>
  </si>
  <si>
    <r>
      <t>下記②は、退院後に在宅医療を必要とする患者の状況について、</t>
    </r>
    <r>
      <rPr>
        <u/>
        <sz val="10"/>
        <color rgb="FFF95645"/>
        <rFont val="HGSｺﾞｼｯｸM"/>
        <family val="3"/>
        <charset val="128"/>
      </rPr>
      <t>１年間の患者数を把握している場合</t>
    </r>
    <r>
      <rPr>
        <sz val="10"/>
        <color rgb="FFF95645"/>
        <rFont val="HGSｺﾞｼｯｸM"/>
        <family val="3"/>
        <charset val="128"/>
      </rPr>
      <t>のみご回答ください。（その場合でも、上記①には必ずご回答ください。）</t>
    </r>
    <rPh sb="0" eb="2">
      <t>カキ</t>
    </rPh>
    <rPh sb="30" eb="32">
      <t>ネンカン</t>
    </rPh>
    <rPh sb="33" eb="36">
      <t>カンジャスウ</t>
    </rPh>
    <rPh sb="37" eb="39">
      <t>ハアク</t>
    </rPh>
    <rPh sb="43" eb="45">
      <t>バアイ</t>
    </rPh>
    <rPh sb="48" eb="50">
      <t>カイトウ</t>
    </rPh>
    <phoneticPr fontId="1"/>
  </si>
  <si>
    <t>(88)</t>
    <phoneticPr fontId="1"/>
  </si>
  <si>
    <t>(89)</t>
    <phoneticPr fontId="1"/>
  </si>
  <si>
    <t>(90)</t>
    <phoneticPr fontId="1"/>
  </si>
  <si>
    <t>(91)</t>
    <phoneticPr fontId="1"/>
  </si>
  <si>
    <t>(92)</t>
    <phoneticPr fontId="1"/>
  </si>
  <si>
    <t>９．分娩件数（正常分娩、帝王切開を含む、死産を除く）【平成29年６月の１か月間】</t>
    <rPh sb="2" eb="4">
      <t>ブンベン</t>
    </rPh>
    <rPh sb="4" eb="6">
      <t>ケンスウ</t>
    </rPh>
    <rPh sb="7" eb="9">
      <t>セイジョウ</t>
    </rPh>
    <rPh sb="9" eb="11">
      <t>ブンベン</t>
    </rPh>
    <rPh sb="12" eb="14">
      <t>テイオウ</t>
    </rPh>
    <rPh sb="14" eb="16">
      <t>セッカイ</t>
    </rPh>
    <rPh sb="17" eb="18">
      <t>フク</t>
    </rPh>
    <rPh sb="20" eb="22">
      <t>シザン</t>
    </rPh>
    <rPh sb="23" eb="24">
      <t>ノゾ</t>
    </rPh>
    <rPh sb="27" eb="29">
      <t>ヘイセイ</t>
    </rPh>
    <rPh sb="31" eb="32">
      <t>ネン</t>
    </rPh>
    <rPh sb="33" eb="34">
      <t>ガツ</t>
    </rPh>
    <rPh sb="37" eb="38">
      <t>ゲツ</t>
    </rPh>
    <rPh sb="38" eb="39">
      <t>アイダ</t>
    </rPh>
    <phoneticPr fontId="1"/>
  </si>
  <si>
    <t>(93)</t>
    <phoneticPr fontId="1"/>
  </si>
  <si>
    <t>10．一般病棟用の重症度、医療・看護必要度の基準を満たす患者の割合【平成29年６月の１か月間】</t>
    <rPh sb="3" eb="5">
      <t>イッパン</t>
    </rPh>
    <rPh sb="5" eb="7">
      <t>ビョウトウ</t>
    </rPh>
    <rPh sb="7" eb="8">
      <t>ヨウ</t>
    </rPh>
    <rPh sb="9" eb="11">
      <t>ジュウショウ</t>
    </rPh>
    <rPh sb="11" eb="12">
      <t>ド</t>
    </rPh>
    <rPh sb="13" eb="15">
      <t>イリョウ</t>
    </rPh>
    <rPh sb="16" eb="18">
      <t>カンゴ</t>
    </rPh>
    <rPh sb="18" eb="21">
      <t>ヒツヨウド</t>
    </rPh>
    <rPh sb="22" eb="24">
      <t>キジュン</t>
    </rPh>
    <rPh sb="25" eb="26">
      <t>ミ</t>
    </rPh>
    <rPh sb="28" eb="30">
      <t>カンジャ</t>
    </rPh>
    <rPh sb="31" eb="33">
      <t>ワリアイ</t>
    </rPh>
    <phoneticPr fontId="1"/>
  </si>
  <si>
    <t>(94)</t>
    <phoneticPr fontId="1"/>
  </si>
  <si>
    <r>
      <rPr>
        <u/>
        <sz val="9"/>
        <color theme="1"/>
        <rFont val="HGSｺﾞｼｯｸM"/>
        <family val="3"/>
        <charset val="128"/>
      </rPr>
      <t>当該尺度による測定が算定の要件となっている入院基本料（注加算含む）・特定入院料・入院基本料等加算の届出を
行っていない場合</t>
    </r>
    <r>
      <rPr>
        <sz val="9"/>
        <color theme="1"/>
        <rFont val="HGSｺﾞｼｯｸM"/>
        <family val="3"/>
        <charset val="128"/>
      </rPr>
      <t>、または平成29年７月１日以降に行い、平成29年６月の１か月間の評価を行っていない場合</t>
    </r>
    <rPh sb="0" eb="2">
      <t>トウガイ</t>
    </rPh>
    <rPh sb="2" eb="4">
      <t>シャクド</t>
    </rPh>
    <rPh sb="53" eb="54">
      <t>オコナ</t>
    </rPh>
    <rPh sb="59" eb="61">
      <t>バアイ</t>
    </rPh>
    <rPh sb="74" eb="76">
      <t>イコウ</t>
    </rPh>
    <rPh sb="77" eb="78">
      <t>オコナ</t>
    </rPh>
    <rPh sb="93" eb="95">
      <t>ヒョウカ</t>
    </rPh>
    <rPh sb="96" eb="97">
      <t>オコナ</t>
    </rPh>
    <rPh sb="102" eb="104">
      <t>バアイ</t>
    </rPh>
    <phoneticPr fontId="1"/>
  </si>
  <si>
    <t>(95)</t>
    <phoneticPr fontId="1"/>
  </si>
  <si>
    <t>(96)</t>
    <phoneticPr fontId="1"/>
  </si>
  <si>
    <t>％</t>
    <phoneticPr fontId="1"/>
  </si>
  <si>
    <t>(97)</t>
    <phoneticPr fontId="1"/>
  </si>
  <si>
    <t>(98)</t>
    <phoneticPr fontId="1"/>
  </si>
  <si>
    <t>(99)</t>
    <phoneticPr fontId="1"/>
  </si>
  <si>
    <t>(100)</t>
    <phoneticPr fontId="1"/>
  </si>
  <si>
    <t>(101)</t>
    <phoneticPr fontId="1"/>
  </si>
  <si>
    <t>(102)</t>
    <phoneticPr fontId="1"/>
  </si>
  <si>
    <t>(103)</t>
    <phoneticPr fontId="1"/>
  </si>
  <si>
    <t>(104)</t>
    <phoneticPr fontId="1"/>
  </si>
  <si>
    <t>(105)</t>
    <phoneticPr fontId="1"/>
  </si>
  <si>
    <r>
      <t>③ Ａ得点が２点以上かつＢ得点が３点以上の患者割合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3" eb="15">
      <t>トクテン</t>
    </rPh>
    <rPh sb="17" eb="18">
      <t>テン</t>
    </rPh>
    <rPh sb="18" eb="20">
      <t>イジョウ</t>
    </rPh>
    <rPh sb="21" eb="23">
      <t>カンジャ</t>
    </rPh>
    <rPh sb="23" eb="25">
      <t>ワリアイ</t>
    </rPh>
    <rPh sb="30" eb="33">
      <t>ショウスウテン</t>
    </rPh>
    <rPh sb="33" eb="34">
      <t>ダイ</t>
    </rPh>
    <rPh sb="34" eb="36">
      <t>ニイ</t>
    </rPh>
    <rPh sb="37" eb="41">
      <t>シシャゴニュウ</t>
    </rPh>
    <phoneticPr fontId="1"/>
  </si>
  <si>
    <t>(106)</t>
    <phoneticPr fontId="1"/>
  </si>
  <si>
    <t>(107)</t>
    <phoneticPr fontId="1"/>
  </si>
  <si>
    <t>(108)</t>
    <phoneticPr fontId="1"/>
  </si>
  <si>
    <r>
      <t>⑥ Ａ得点が２点以上かつＢ得点が３点以上、Ａ得点が３点以上または
　 Ｃ得点が１点以上の患者割合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3" eb="15">
      <t>トクテン</t>
    </rPh>
    <rPh sb="17" eb="18">
      <t>テン</t>
    </rPh>
    <rPh sb="18" eb="20">
      <t>イジョウ</t>
    </rPh>
    <rPh sb="22" eb="24">
      <t>トクテン</t>
    </rPh>
    <rPh sb="26" eb="29">
      <t>テンイジョウ</t>
    </rPh>
    <rPh sb="36" eb="38">
      <t>トクテン</t>
    </rPh>
    <rPh sb="40" eb="41">
      <t>テン</t>
    </rPh>
    <rPh sb="41" eb="43">
      <t>イジョウ</t>
    </rPh>
    <rPh sb="44" eb="46">
      <t>カンジャ</t>
    </rPh>
    <rPh sb="46" eb="48">
      <t>ワリアイ</t>
    </rPh>
    <rPh sb="53" eb="56">
      <t>ショウスウテン</t>
    </rPh>
    <rPh sb="56" eb="57">
      <t>ダイ</t>
    </rPh>
    <rPh sb="57" eb="59">
      <t>ニイ</t>
    </rPh>
    <rPh sb="60" eb="64">
      <t>シシャゴニュウ</t>
    </rPh>
    <phoneticPr fontId="1"/>
  </si>
  <si>
    <t>(109)</t>
    <phoneticPr fontId="1"/>
  </si>
  <si>
    <t>(110)</t>
    <phoneticPr fontId="1"/>
  </si>
  <si>
    <t>(111)</t>
    <phoneticPr fontId="1"/>
  </si>
  <si>
    <r>
      <t>① Ａ得点が１点以上の患者割合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20" eb="23">
      <t>ショウスウテン</t>
    </rPh>
    <rPh sb="23" eb="24">
      <t>ダイ</t>
    </rPh>
    <rPh sb="27" eb="31">
      <t>シシャゴニュウ</t>
    </rPh>
    <phoneticPr fontId="1"/>
  </si>
  <si>
    <t>(112)</t>
    <phoneticPr fontId="1"/>
  </si>
  <si>
    <r>
      <t>② Ａ得点が２点以上の患者割合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20" eb="23">
      <t>ショウスウテン</t>
    </rPh>
    <rPh sb="23" eb="24">
      <t>ダイ</t>
    </rPh>
    <rPh sb="27" eb="31">
      <t>シシャゴニュウ</t>
    </rPh>
    <phoneticPr fontId="1"/>
  </si>
  <si>
    <t>(113)</t>
    <phoneticPr fontId="1"/>
  </si>
  <si>
    <t>(114)</t>
    <phoneticPr fontId="1"/>
  </si>
  <si>
    <r>
      <t>④ Ａ得点が３点以上の患者割合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20" eb="23">
      <t>ショウスウテン</t>
    </rPh>
    <rPh sb="23" eb="24">
      <t>ダイ</t>
    </rPh>
    <rPh sb="24" eb="26">
      <t>ニイ</t>
    </rPh>
    <rPh sb="27" eb="31">
      <t>シシャゴニュウ</t>
    </rPh>
    <phoneticPr fontId="1"/>
  </si>
  <si>
    <t>(115)</t>
    <phoneticPr fontId="1"/>
  </si>
  <si>
    <r>
      <t>⑤ Ｃ得点が１点以上の患者割合</t>
    </r>
    <r>
      <rPr>
        <u/>
        <sz val="10"/>
        <color theme="1"/>
        <rFont val="HGSｺﾞｼｯｸM"/>
        <family val="3"/>
        <charset val="128"/>
      </rPr>
      <t>（任意）</t>
    </r>
    <r>
      <rPr>
        <sz val="8.5"/>
        <color indexed="8"/>
        <rFont val="HGSｺﾞｼｯｸM"/>
        <family val="3"/>
        <charset val="128"/>
      </rPr>
      <t>（小数点第２位を四捨五入）</t>
    </r>
    <rPh sb="3" eb="5">
      <t>トクテン</t>
    </rPh>
    <rPh sb="7" eb="8">
      <t>テン</t>
    </rPh>
    <rPh sb="8" eb="10">
      <t>イジョウ</t>
    </rPh>
    <rPh sb="11" eb="13">
      <t>カンジャ</t>
    </rPh>
    <rPh sb="13" eb="15">
      <t>ワリアイ</t>
    </rPh>
    <rPh sb="20" eb="23">
      <t>ショウスウテン</t>
    </rPh>
    <rPh sb="23" eb="24">
      <t>ダイ</t>
    </rPh>
    <rPh sb="24" eb="26">
      <t>ニイ</t>
    </rPh>
    <rPh sb="27" eb="31">
      <t>シシャゴニュウ</t>
    </rPh>
    <phoneticPr fontId="1"/>
  </si>
  <si>
    <t>(116)</t>
    <phoneticPr fontId="1"/>
  </si>
  <si>
    <t>(117)</t>
    <phoneticPr fontId="1"/>
  </si>
  <si>
    <t>(118)</t>
    <phoneticPr fontId="1"/>
  </si>
  <si>
    <t>(119)</t>
    <phoneticPr fontId="1"/>
  </si>
  <si>
    <t>(120)</t>
    <phoneticPr fontId="1"/>
  </si>
  <si>
    <t>(121)</t>
    <phoneticPr fontId="1"/>
  </si>
  <si>
    <t>(122)</t>
    <phoneticPr fontId="1"/>
  </si>
  <si>
    <t>(123)</t>
    <phoneticPr fontId="1"/>
  </si>
  <si>
    <t>(124)</t>
    <phoneticPr fontId="1"/>
  </si>
  <si>
    <t>(125)</t>
    <phoneticPr fontId="1"/>
  </si>
  <si>
    <t>下記11は回復期リハビリテーション病棟入院料を算定している病棟のみ必須でご回答ください。それ以外の病棟においては任意でご回答ください。</t>
    <rPh sb="0" eb="2">
      <t>カキ</t>
    </rPh>
    <rPh sb="5" eb="7">
      <t>カイフク</t>
    </rPh>
    <rPh sb="7" eb="8">
      <t>キ</t>
    </rPh>
    <rPh sb="17" eb="19">
      <t>ビョウトウ</t>
    </rPh>
    <rPh sb="19" eb="22">
      <t>ニュウインリョウ</t>
    </rPh>
    <rPh sb="23" eb="25">
      <t>サンテイ</t>
    </rPh>
    <rPh sb="29" eb="31">
      <t>ビョウトウ</t>
    </rPh>
    <rPh sb="33" eb="35">
      <t>ヒッス</t>
    </rPh>
    <rPh sb="37" eb="39">
      <t>カイトウ</t>
    </rPh>
    <rPh sb="46" eb="48">
      <t>イガイ</t>
    </rPh>
    <rPh sb="49" eb="51">
      <t>ビョウトウ</t>
    </rPh>
    <rPh sb="56" eb="58">
      <t>ニンイ</t>
    </rPh>
    <rPh sb="60" eb="62">
      <t>カイトウ</t>
    </rPh>
    <phoneticPr fontId="1"/>
  </si>
  <si>
    <t>11．リハビリテーションの状況</t>
    <rPh sb="13" eb="15">
      <t>ジョウキョウ</t>
    </rPh>
    <phoneticPr fontId="1"/>
  </si>
  <si>
    <t>(126)</t>
    <phoneticPr fontId="1"/>
  </si>
  <si>
    <t>(127)</t>
    <phoneticPr fontId="1"/>
  </si>
  <si>
    <t>．</t>
    <phoneticPr fontId="1"/>
  </si>
  <si>
    <t>(128)</t>
    <phoneticPr fontId="1"/>
  </si>
  <si>
    <t>(129)</t>
    <phoneticPr fontId="1"/>
  </si>
  <si>
    <t>(130)</t>
    <phoneticPr fontId="1"/>
  </si>
  <si>
    <t>(131)</t>
    <phoneticPr fontId="1"/>
  </si>
  <si>
    <t>(132)</t>
    <phoneticPr fontId="1"/>
  </si>
  <si>
    <t>(133)</t>
    <phoneticPr fontId="1"/>
  </si>
  <si>
    <t>(134)</t>
    <phoneticPr fontId="1"/>
  </si>
  <si>
    <t>⇒</t>
    <phoneticPr fontId="1"/>
  </si>
  <si>
    <t>～</t>
    <phoneticPr fontId="1"/>
  </si>
  <si>
    <r>
      <t>１．医療機能</t>
    </r>
    <r>
      <rPr>
        <sz val="9.5"/>
        <color theme="1"/>
        <rFont val="HGSｺﾞｼｯｸM"/>
        <family val="3"/>
        <charset val="128"/>
      </rPr>
      <t>【医療機能の選択にあたっての考え方については、「平成29年度病床機能報告マニュアル①」を参照してください。】</t>
    </r>
    <rPh sb="2" eb="4">
      <t>イリョウ</t>
    </rPh>
    <rPh sb="4" eb="6">
      <t>キノウ</t>
    </rPh>
    <phoneticPr fontId="1"/>
  </si>
  <si>
    <r>
      <t>　１．高度急性期機能　　２．急性期機能</t>
    </r>
    <r>
      <rPr>
        <sz val="4"/>
        <rFont val="HGSｺﾞｼｯｸM"/>
        <family val="3"/>
        <charset val="128"/>
      </rPr>
      <t xml:space="preserve">
</t>
    </r>
    <r>
      <rPr>
        <sz val="2"/>
        <rFont val="HGSｺﾞｼｯｸM"/>
        <family val="3"/>
        <charset val="128"/>
      </rPr>
      <t>　</t>
    </r>
    <r>
      <rPr>
        <sz val="4"/>
        <rFont val="HGSｺﾞｼｯｸM"/>
        <family val="3"/>
        <charset val="128"/>
      </rPr>
      <t xml:space="preserve">
</t>
    </r>
    <r>
      <rPr>
        <sz val="10"/>
        <rFont val="HGSｺﾞｼｯｸM"/>
        <family val="3"/>
        <charset val="128"/>
      </rPr>
      <t>　３．回復期機能　　　　４．慢性期機能</t>
    </r>
    <r>
      <rPr>
        <sz val="2"/>
        <rFont val="HGSｺﾞｼｯｸM"/>
        <family val="3"/>
        <charset val="128"/>
      </rPr>
      <t xml:space="preserve">
</t>
    </r>
    <r>
      <rPr>
        <sz val="10"/>
        <rFont val="HGSｺﾞｼｯｸM"/>
        <family val="3"/>
        <charset val="128"/>
      </rPr>
      <t>　５．</t>
    </r>
    <r>
      <rPr>
        <sz val="8"/>
        <rFont val="HGSｺﾞｼｯｸM"/>
        <family val="3"/>
        <charset val="128"/>
      </rPr>
      <t>休棟中、休棟後の再開の予定なし、休棟・廃止予定</t>
    </r>
    <r>
      <rPr>
        <sz val="2"/>
        <rFont val="HGSｺﾞｼｯｸM"/>
        <family val="3"/>
        <charset val="128"/>
      </rPr>
      <t xml:space="preserve">
</t>
    </r>
    <r>
      <rPr>
        <sz val="10"/>
        <rFont val="HGSｺﾞｼｯｸM"/>
        <family val="3"/>
        <charset val="128"/>
      </rPr>
      <t>　６．介護保険施設等へ移行予定</t>
    </r>
    <r>
      <rPr>
        <sz val="8"/>
        <rFont val="HGSｺﾞｼｯｸM"/>
        <family val="3"/>
        <charset val="128"/>
      </rPr>
      <t>（左記②及び③に
　　　　ついて回答する場合に限ります。）</t>
    </r>
    <phoneticPr fontId="1"/>
  </si>
  <si>
    <t>　１．介護医療院に移行予定　　　２．介護老人保健施設に移行予定　　　３．介護老人福祉施設に移行予定
　４．１～３以外の介護サービスに移行予定</t>
    <rPh sb="3" eb="5">
      <t>カイゴ</t>
    </rPh>
    <rPh sb="5" eb="7">
      <t>イリョウ</t>
    </rPh>
    <rPh sb="7" eb="8">
      <t>イン</t>
    </rPh>
    <rPh sb="9" eb="11">
      <t>イコウ</t>
    </rPh>
    <rPh sb="11" eb="13">
      <t>ヨテイ</t>
    </rPh>
    <rPh sb="18" eb="20">
      <t>カイゴ</t>
    </rPh>
    <rPh sb="20" eb="22">
      <t>ロウジン</t>
    </rPh>
    <rPh sb="22" eb="24">
      <t>ホケン</t>
    </rPh>
    <rPh sb="24" eb="26">
      <t>シセツ</t>
    </rPh>
    <rPh sb="27" eb="29">
      <t>イコウ</t>
    </rPh>
    <rPh sb="29" eb="31">
      <t>ヨテイ</t>
    </rPh>
    <rPh sb="36" eb="38">
      <t>カイゴ</t>
    </rPh>
    <rPh sb="38" eb="40">
      <t>ロウジン</t>
    </rPh>
    <rPh sb="40" eb="42">
      <t>フクシ</t>
    </rPh>
    <rPh sb="42" eb="44">
      <t>シセツ</t>
    </rPh>
    <rPh sb="45" eb="47">
      <t>イコウ</t>
    </rPh>
    <rPh sb="47" eb="49">
      <t>ヨテイ</t>
    </rPh>
    <rPh sb="57" eb="59">
      <t>イガイ</t>
    </rPh>
    <rPh sb="60" eb="62">
      <t>カイゴ</t>
    </rPh>
    <rPh sb="67" eb="69">
      <t>イコウ</t>
    </rPh>
    <rPh sb="69" eb="71">
      <t>ヨテイ</t>
    </rPh>
    <phoneticPr fontId="1"/>
  </si>
  <si>
    <t>上記において「６年が経過した日における病床の機能の予定」に向けて、それ以前に変更予定がある場合は、下の項目にチェックを入れて、変更後の機能、その変更予定年月を入力してください。</t>
    <rPh sb="0" eb="2">
      <t>ジョウキ</t>
    </rPh>
    <rPh sb="29" eb="30">
      <t>ム</t>
    </rPh>
    <rPh sb="38" eb="40">
      <t>ヘンコウ</t>
    </rPh>
    <rPh sb="40" eb="42">
      <t>ヨテイ</t>
    </rPh>
    <rPh sb="45" eb="47">
      <t>バアイ</t>
    </rPh>
    <rPh sb="49" eb="50">
      <t>シタ</t>
    </rPh>
    <rPh sb="51" eb="53">
      <t>コウモク</t>
    </rPh>
    <rPh sb="59" eb="60">
      <t>イ</t>
    </rPh>
    <rPh sb="63" eb="65">
      <t>ヘンコウ</t>
    </rPh>
    <rPh sb="65" eb="66">
      <t>ゴ</t>
    </rPh>
    <rPh sb="67" eb="69">
      <t>キノウ</t>
    </rPh>
    <rPh sb="72" eb="74">
      <t>ヘンコウ</t>
    </rPh>
    <rPh sb="74" eb="76">
      <t>ヨテイ</t>
    </rPh>
    <rPh sb="76" eb="78">
      <t>ネンゲツ</t>
    </rPh>
    <rPh sb="79" eb="81">
      <t>ニュウリョク</t>
    </rPh>
    <phoneticPr fontId="1"/>
  </si>
  <si>
    <r>
      <t>③ 新規入棟患者数</t>
    </r>
    <r>
      <rPr>
        <u/>
        <sz val="10"/>
        <rFont val="HGSｺﾞｼｯｸM"/>
        <family val="3"/>
        <charset val="128"/>
      </rPr>
      <t>【平成28年７月１日～平成29年６月30日の１年間】《自動計算により算出》</t>
    </r>
    <rPh sb="2" eb="4">
      <t>シンキ</t>
    </rPh>
    <rPh sb="4" eb="5">
      <t>イ</t>
    </rPh>
    <rPh sb="5" eb="6">
      <t>ムネ</t>
    </rPh>
    <rPh sb="6" eb="8">
      <t>カンジャ</t>
    </rPh>
    <rPh sb="8" eb="9">
      <t>スウ</t>
    </rPh>
    <phoneticPr fontId="1"/>
  </si>
  <si>
    <r>
      <t>④ 退棟患者数</t>
    </r>
    <r>
      <rPr>
        <u/>
        <sz val="10"/>
        <rFont val="HGSｺﾞｼｯｸM"/>
        <family val="3"/>
        <charset val="128"/>
      </rPr>
      <t>【平成28年７月１日～平成29年６月30日の１年間】《自動計算により算出》</t>
    </r>
    <rPh sb="2" eb="3">
      <t>シリゾ</t>
    </rPh>
    <rPh sb="3" eb="4">
      <t>ムネ</t>
    </rPh>
    <rPh sb="4" eb="6">
      <t>カンジャ</t>
    </rPh>
    <rPh sb="6" eb="7">
      <t>スウ</t>
    </rPh>
    <phoneticPr fontId="1"/>
  </si>
  <si>
    <r>
      <t>⑥ 前月までの６か月間に回復期リハビリテーション病棟を退棟した回復期リハビリテーション
　 を要する状態の患者数</t>
    </r>
    <r>
      <rPr>
        <sz val="10"/>
        <rFont val="HGSｺﾞｼｯｸM"/>
        <family val="3"/>
        <charset val="128"/>
      </rPr>
      <t>【平成29年１月１日～６月30日の６か月間】</t>
    </r>
    <rPh sb="2" eb="4">
      <t>ゼンゲツ</t>
    </rPh>
    <rPh sb="9" eb="10">
      <t>ゲツ</t>
    </rPh>
    <rPh sb="10" eb="11">
      <t>カン</t>
    </rPh>
    <rPh sb="12" eb="14">
      <t>カイフク</t>
    </rPh>
    <rPh sb="14" eb="15">
      <t>キ</t>
    </rPh>
    <rPh sb="24" eb="26">
      <t>ビョウトウ</t>
    </rPh>
    <rPh sb="27" eb="28">
      <t>タイ</t>
    </rPh>
    <rPh sb="28" eb="29">
      <t>トウ</t>
    </rPh>
    <rPh sb="31" eb="33">
      <t>カイフク</t>
    </rPh>
    <rPh sb="33" eb="34">
      <t>キ</t>
    </rPh>
    <rPh sb="47" eb="48">
      <t>ヨウ</t>
    </rPh>
    <rPh sb="50" eb="52">
      <t>ジョウタイ</t>
    </rPh>
    <rPh sb="53" eb="56">
      <t>カンジャスウ</t>
    </rPh>
    <rPh sb="75" eb="76">
      <t>ゲツ</t>
    </rPh>
    <phoneticPr fontId="1"/>
  </si>
  <si>
    <r>
      <t>⑦ 上記⑥のうち、実績指数の計算対象とした患者数</t>
    </r>
    <r>
      <rPr>
        <sz val="10"/>
        <rFont val="HGSｺﾞｼｯｸM"/>
        <family val="3"/>
        <charset val="128"/>
      </rPr>
      <t xml:space="preserve">
　 【平成29年１月１日～６月30日の６か月間】</t>
    </r>
    <rPh sb="2" eb="4">
      <t>ジョウキ</t>
    </rPh>
    <rPh sb="9" eb="11">
      <t>ジッセキ</t>
    </rPh>
    <rPh sb="11" eb="13">
      <t>シスウ</t>
    </rPh>
    <rPh sb="14" eb="16">
      <t>ケイサン</t>
    </rPh>
    <rPh sb="16" eb="18">
      <t>タイショウ</t>
    </rPh>
    <rPh sb="21" eb="24">
      <t>カンジャスウ</t>
    </rPh>
    <phoneticPr fontId="1"/>
  </si>
  <si>
    <r>
      <t>⑧ 実績指数</t>
    </r>
    <r>
      <rPr>
        <sz val="10"/>
        <rFont val="HGSｺﾞｼｯｸM"/>
        <family val="3"/>
        <charset val="128"/>
      </rPr>
      <t>【平成29年１月１日～６月30日の６か月間】</t>
    </r>
    <rPh sb="2" eb="4">
      <t>ジッセキ</t>
    </rPh>
    <rPh sb="4" eb="6">
      <t>シスウ</t>
    </rPh>
    <phoneticPr fontId="1"/>
  </si>
  <si>
    <t>※「新規入棟患者数」及び「退棟患者数」の考え方は、上記の「６．入院患者数の状況」と同様になります。</t>
    <rPh sb="2" eb="4">
      <t>シンキ</t>
    </rPh>
    <rPh sb="4" eb="6">
      <t>ニュウトウ</t>
    </rPh>
    <rPh sb="6" eb="9">
      <t>カンジャスウ</t>
    </rPh>
    <rPh sb="10" eb="11">
      <t>オヨ</t>
    </rPh>
    <rPh sb="13" eb="15">
      <t>タイトウ</t>
    </rPh>
    <rPh sb="15" eb="18">
      <t>カンジャスウ</t>
    </rPh>
    <rPh sb="20" eb="21">
      <t>カンガ</t>
    </rPh>
    <rPh sb="22" eb="23">
      <t>カタ</t>
    </rPh>
    <rPh sb="25" eb="27">
      <t>ジョウキ</t>
    </rPh>
    <rPh sb="41" eb="43">
      <t>ドウヨウ</t>
    </rPh>
    <phoneticPr fontId="1"/>
  </si>
  <si>
    <r>
      <t>② 当該病棟から退院した患者数</t>
    </r>
    <r>
      <rPr>
        <u/>
        <sz val="10"/>
        <rFont val="HGSｺﾞｼｯｸM"/>
        <family val="3"/>
        <charset val="128"/>
      </rPr>
      <t>【平成28年７月１日～平成29年６月30日の１年間】</t>
    </r>
    <r>
      <rPr>
        <u/>
        <sz val="8"/>
        <rFont val="HGSｺﾞｼｯｸM"/>
        <family val="3"/>
        <charset val="128"/>
      </rPr>
      <t>《項目７．－④から自動計算により算出》　</t>
    </r>
    <r>
      <rPr>
        <sz val="10"/>
        <rFont val="HGSｺﾞｼｯｸM"/>
        <family val="3"/>
        <charset val="128"/>
      </rPr>
      <t>　</t>
    </r>
    <r>
      <rPr>
        <sz val="8"/>
        <rFont val="HGSｺﾞｼｯｸM"/>
        <family val="3"/>
        <charset val="128"/>
      </rPr>
      <t>※上記の項目７.－④「退棟患者数」のうち、</t>
    </r>
    <r>
      <rPr>
        <u/>
        <sz val="8"/>
        <rFont val="HGSｺﾞｼｯｸM"/>
        <family val="3"/>
        <charset val="128"/>
      </rPr>
      <t>(76)「家庭へ退院」～(82)「その他」の患者数の合計と一致</t>
    </r>
    <r>
      <rPr>
        <sz val="8"/>
        <rFont val="HGSｺﾞｼｯｸM"/>
        <family val="3"/>
        <charset val="128"/>
      </rPr>
      <t>すること</t>
    </r>
    <rPh sb="2" eb="4">
      <t>トウガイ</t>
    </rPh>
    <rPh sb="4" eb="6">
      <t>ビョウトウ</t>
    </rPh>
    <rPh sb="8" eb="10">
      <t>タイイン</t>
    </rPh>
    <rPh sb="12" eb="14">
      <t>カンジャ</t>
    </rPh>
    <rPh sb="14" eb="15">
      <t>スウ</t>
    </rPh>
    <rPh sb="63" eb="65">
      <t>ジョウキ</t>
    </rPh>
    <rPh sb="66" eb="68">
      <t>コウモク</t>
    </rPh>
    <rPh sb="73" eb="74">
      <t>タイ</t>
    </rPh>
    <rPh sb="74" eb="75">
      <t>トウ</t>
    </rPh>
    <rPh sb="75" eb="78">
      <t>カンジャスウ</t>
    </rPh>
    <rPh sb="88" eb="90">
      <t>カテイ</t>
    </rPh>
    <rPh sb="102" eb="103">
      <t>タ</t>
    </rPh>
    <rPh sb="105" eb="108">
      <t>カンジャスウ</t>
    </rPh>
    <rPh sb="109" eb="111">
      <t>ゴウケイ</t>
    </rPh>
    <rPh sb="112" eb="114">
      <t>イッチ</t>
    </rPh>
    <phoneticPr fontId="1"/>
  </si>
  <si>
    <r>
      <t>① 当該病棟から退院した患者数</t>
    </r>
    <r>
      <rPr>
        <u/>
        <sz val="10"/>
        <color indexed="8"/>
        <rFont val="HGSｺﾞｼｯｸM"/>
        <family val="3"/>
        <charset val="128"/>
      </rPr>
      <t>【平成29年６月の１か月間】</t>
    </r>
    <r>
      <rPr>
        <u/>
        <sz val="8"/>
        <color indexed="8"/>
        <rFont val="HGSｺﾞｼｯｸM"/>
        <family val="3"/>
        <charset val="128"/>
      </rPr>
      <t>《項目７．－②から自動計算により算出》</t>
    </r>
    <r>
      <rPr>
        <u/>
        <sz val="10"/>
        <color indexed="8"/>
        <rFont val="HGSｺﾞｼｯｸM"/>
        <family val="3"/>
        <charset val="128"/>
      </rPr>
      <t xml:space="preserve">
</t>
    </r>
    <r>
      <rPr>
        <sz val="10"/>
        <color indexed="8"/>
        <rFont val="HGSｺﾞｼｯｸM"/>
        <family val="3"/>
        <charset val="128"/>
      </rPr>
      <t>　</t>
    </r>
    <r>
      <rPr>
        <sz val="8"/>
        <color indexed="8"/>
        <rFont val="HGSｺﾞｼｯｸM"/>
        <family val="3"/>
        <charset val="128"/>
      </rPr>
      <t>※上記の項目７.－②「退棟患者数」のうち、</t>
    </r>
    <r>
      <rPr>
        <u/>
        <sz val="8"/>
        <color indexed="8"/>
        <rFont val="HGSｺﾞｼｯｸM"/>
        <family val="3"/>
        <charset val="128"/>
      </rPr>
      <t>(60)「家庭へ退院」～(66)「その他」の患者数の合計と一致</t>
    </r>
    <r>
      <rPr>
        <sz val="8"/>
        <color indexed="8"/>
        <rFont val="HGSｺﾞｼｯｸM"/>
        <family val="3"/>
        <charset val="128"/>
      </rPr>
      <t>すること</t>
    </r>
    <rPh sb="2" eb="4">
      <t>トウガイ</t>
    </rPh>
    <rPh sb="4" eb="6">
      <t>ビョウトウ</t>
    </rPh>
    <rPh sb="8" eb="10">
      <t>タイイン</t>
    </rPh>
    <rPh sb="12" eb="14">
      <t>カンジャ</t>
    </rPh>
    <rPh sb="14" eb="15">
      <t>スウ</t>
    </rPh>
    <rPh sb="51" eb="53">
      <t>ジョウキ</t>
    </rPh>
    <rPh sb="54" eb="56">
      <t>コウモク</t>
    </rPh>
    <rPh sb="61" eb="62">
      <t>タイ</t>
    </rPh>
    <rPh sb="62" eb="63">
      <t>トウ</t>
    </rPh>
    <rPh sb="63" eb="66">
      <t>カンジャスウ</t>
    </rPh>
    <rPh sb="76" eb="78">
      <t>カテイ</t>
    </rPh>
    <rPh sb="90" eb="91">
      <t>タ</t>
    </rPh>
    <rPh sb="93" eb="96">
      <t>カンジャスウ</t>
    </rPh>
    <rPh sb="97" eb="99">
      <t>ゴウケイ</t>
    </rPh>
    <rPh sb="100" eb="102">
      <t>イッチ</t>
    </rPh>
    <phoneticPr fontId="1"/>
  </si>
  <si>
    <t>「６年が経過した日における病床の機能の予定」において、「６．介護保険施設等へ移行予定」を選択した場合、６年後の移行予定先について選択してください。</t>
    <rPh sb="36" eb="37">
      <t>トウ</t>
    </rPh>
    <rPh sb="38" eb="40">
      <t>イコウ</t>
    </rPh>
    <rPh sb="44" eb="46">
      <t>センタク</t>
    </rPh>
    <rPh sb="48" eb="50">
      <t>バアイ</t>
    </rPh>
    <rPh sb="52" eb="54">
      <t>ネンゴ</t>
    </rPh>
    <rPh sb="55" eb="57">
      <t>イコウ</t>
    </rPh>
    <rPh sb="57" eb="59">
      <t>ヨテイ</t>
    </rPh>
    <rPh sb="59" eb="60">
      <t>サキ</t>
    </rPh>
    <rPh sb="64" eb="66">
      <t>センタク</t>
    </rPh>
    <phoneticPr fontId="1"/>
  </si>
  <si>
    <t>７．入棟前の場所・退棟先の場所別の入院患者の状況</t>
    <rPh sb="2" eb="3">
      <t>イ</t>
    </rPh>
    <rPh sb="3" eb="4">
      <t>トウ</t>
    </rPh>
    <rPh sb="4" eb="5">
      <t>マエ</t>
    </rPh>
    <rPh sb="6" eb="8">
      <t>バショ</t>
    </rPh>
    <rPh sb="9" eb="10">
      <t>タイ</t>
    </rPh>
    <rPh sb="10" eb="11">
      <t>ムネ</t>
    </rPh>
    <rPh sb="11" eb="12">
      <t>サキ</t>
    </rPh>
    <rPh sb="13" eb="15">
      <t>バショ</t>
    </rPh>
    <rPh sb="15" eb="16">
      <t>ベツ</t>
    </rPh>
    <rPh sb="17" eb="19">
      <t>ニュウイン</t>
    </rPh>
    <rPh sb="19" eb="21">
      <t>カンジャ</t>
    </rPh>
    <rPh sb="22" eb="24">
      <t>ジョウキョウ</t>
    </rPh>
    <phoneticPr fontId="1"/>
  </si>
  <si>
    <t>８．退院後に在宅医療を必要とする患者の状況</t>
    <rPh sb="2" eb="5">
      <t>タイインゴ</t>
    </rPh>
    <rPh sb="6" eb="8">
      <t>ザイタク</t>
    </rPh>
    <rPh sb="8" eb="10">
      <t>イリョウ</t>
    </rPh>
    <rPh sb="11" eb="13">
      <t>ヒツヨウ</t>
    </rPh>
    <rPh sb="16" eb="18">
      <t>カンジャ</t>
    </rPh>
    <rPh sb="19" eb="2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</si>
</sst>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86">
    <font>
      <sz val="11"/>
      <color theme="1"/>
      <name val="ＭＳ Ｐゴシック"/>
      <family val="3"/>
      <charset val="128"/>
      <scheme val="minor"/>
    </font>
    <font>
      <sz val="6"/>
      <name val="ＭＳ Ｐゴシック"/>
      <family val="3"/>
      <charset val="128"/>
    </font>
    <font>
      <sz val="9"/>
      <color indexed="8"/>
      <name val="HGSｺﾞｼｯｸM"/>
      <family val="3"/>
      <charset val="128"/>
    </font>
    <font>
      <sz val="10"/>
      <color indexed="8"/>
      <name val="HGSｺﾞｼｯｸM"/>
      <family val="3"/>
      <charset val="128"/>
    </font>
    <font>
      <sz val="8"/>
      <color indexed="8"/>
      <name val="HGSｺﾞｼｯｸM"/>
      <family val="3"/>
      <charset val="128"/>
    </font>
    <font>
      <sz val="9"/>
      <color indexed="9"/>
      <name val="HGSｺﾞｼｯｸM"/>
      <family val="3"/>
      <charset val="128"/>
    </font>
    <font>
      <sz val="10"/>
      <color indexed="9"/>
      <name val="HGSｺﾞｼｯｸM"/>
      <family val="3"/>
      <charset val="128"/>
    </font>
    <font>
      <sz val="6"/>
      <color indexed="9"/>
      <name val="HGPｺﾞｼｯｸM"/>
      <family val="3"/>
      <charset val="128"/>
    </font>
    <font>
      <sz val="10"/>
      <name val="HGSｺﾞｼｯｸM"/>
      <family val="3"/>
      <charset val="128"/>
    </font>
    <font>
      <sz val="6"/>
      <color indexed="9"/>
      <name val="HGSｺﾞｼｯｸM"/>
      <family val="3"/>
      <charset val="128"/>
    </font>
    <font>
      <sz val="7"/>
      <color indexed="9"/>
      <name val="HGSｺﾞｼｯｸM"/>
      <family val="3"/>
      <charset val="128"/>
    </font>
    <font>
      <sz val="9"/>
      <name val="HGSｺﾞｼｯｸM"/>
      <family val="3"/>
      <charset val="128"/>
    </font>
    <font>
      <u/>
      <sz val="9"/>
      <color indexed="8"/>
      <name val="HGSｺﾞｼｯｸM"/>
      <family val="3"/>
      <charset val="128"/>
    </font>
    <font>
      <u/>
      <sz val="10"/>
      <color indexed="8"/>
      <name val="HGSｺﾞｼｯｸM"/>
      <family val="3"/>
      <charset val="128"/>
    </font>
    <font>
      <sz val="10"/>
      <name val="HGPｺﾞｼｯｸM"/>
      <family val="3"/>
      <charset val="128"/>
    </font>
    <font>
      <sz val="8"/>
      <name val="HGSｺﾞｼｯｸM"/>
      <family val="3"/>
      <charset val="128"/>
    </font>
    <font>
      <sz val="9"/>
      <color indexed="62"/>
      <name val="HGSｺﾞｼｯｸM"/>
      <family val="3"/>
      <charset val="128"/>
    </font>
    <font>
      <b/>
      <sz val="18"/>
      <name val="HGS教科書体"/>
      <family val="1"/>
      <charset val="128"/>
    </font>
    <font>
      <u/>
      <sz val="10"/>
      <name val="HGSｺﾞｼｯｸM"/>
      <family val="3"/>
      <charset val="128"/>
    </font>
    <font>
      <b/>
      <u/>
      <sz val="9"/>
      <color indexed="8"/>
      <name val="HGSｺﾞｼｯｸE"/>
      <family val="3"/>
      <charset val="128"/>
    </font>
    <font>
      <u/>
      <sz val="10"/>
      <color indexed="9"/>
      <name val="HGSｺﾞｼｯｸM"/>
      <family val="3"/>
      <charset val="128"/>
    </font>
    <font>
      <u/>
      <sz val="9"/>
      <color indexed="9"/>
      <name val="HGSｺﾞｼｯｸM"/>
      <family val="3"/>
      <charset val="128"/>
    </font>
    <font>
      <u/>
      <sz val="8"/>
      <color indexed="8"/>
      <name val="HGSｺﾞｼｯｸM"/>
      <family val="3"/>
      <charset val="128"/>
    </font>
    <font>
      <sz val="11"/>
      <name val="ＭＳ Ｐゴシック"/>
      <family val="3"/>
      <charset val="128"/>
    </font>
    <font>
      <sz val="6"/>
      <name val="ＭＳ Ｐゴシック"/>
      <family val="3"/>
      <charset val="128"/>
    </font>
    <font>
      <sz val="8.5"/>
      <color indexed="62"/>
      <name val="HGSｺﾞｼｯｸM"/>
      <family val="3"/>
      <charset val="128"/>
    </font>
    <font>
      <sz val="8.5"/>
      <color indexed="9"/>
      <name val="HGSｺﾞｼｯｸM"/>
      <family val="3"/>
      <charset val="128"/>
    </font>
    <font>
      <sz val="8.5"/>
      <color indexed="8"/>
      <name val="HGSｺﾞｼｯｸM"/>
      <family val="3"/>
      <charset val="128"/>
    </font>
    <font>
      <b/>
      <u/>
      <sz val="10"/>
      <color indexed="18"/>
      <name val="HGSｺﾞｼｯｸM"/>
      <family val="3"/>
      <charset val="128"/>
    </font>
    <font>
      <b/>
      <sz val="10"/>
      <color indexed="18"/>
      <name val="HGSｺﾞｼｯｸM"/>
      <family val="3"/>
      <charset val="128"/>
    </font>
    <font>
      <sz val="11"/>
      <color indexed="8"/>
      <name val="HGSｺﾞｼｯｸM"/>
      <family val="3"/>
      <charset val="128"/>
    </font>
    <font>
      <sz val="10"/>
      <name val="ＭＳ Ｐ明朝"/>
      <family val="1"/>
      <charset val="128"/>
    </font>
    <font>
      <sz val="8.5"/>
      <name val="HGSｺﾞｼｯｸM"/>
      <family val="3"/>
      <charset val="128"/>
    </font>
    <font>
      <b/>
      <sz val="11"/>
      <color indexed="8"/>
      <name val="HGSｺﾞｼｯｸM"/>
      <family val="3"/>
      <charset val="128"/>
    </font>
    <font>
      <sz val="11"/>
      <color theme="1"/>
      <name val="ＭＳ Ｐゴシック"/>
      <family val="3"/>
      <charset val="128"/>
      <scheme val="minor"/>
    </font>
    <font>
      <u/>
      <sz val="11"/>
      <color theme="10"/>
      <name val="ＭＳ Ｐゴシック"/>
      <family val="3"/>
      <charset val="128"/>
    </font>
    <font>
      <sz val="14"/>
      <color theme="1"/>
      <name val="ＭＳ Ｐゴシック"/>
      <family val="3"/>
      <charset val="128"/>
      <scheme val="minor"/>
    </font>
    <font>
      <sz val="11"/>
      <color theme="1"/>
      <name val="HGS創英角ｺﾞｼｯｸUB"/>
      <family val="3"/>
      <charset val="128"/>
    </font>
    <font>
      <sz val="10"/>
      <color theme="1"/>
      <name val="HGSｺﾞｼｯｸM"/>
      <family val="3"/>
      <charset val="128"/>
    </font>
    <font>
      <sz val="9"/>
      <color theme="1"/>
      <name val="HGSｺﾞｼｯｸM"/>
      <family val="3"/>
      <charset val="128"/>
    </font>
    <font>
      <sz val="10"/>
      <color theme="0"/>
      <name val="HGSｺﾞｼｯｸM"/>
      <family val="3"/>
      <charset val="128"/>
    </font>
    <font>
      <sz val="8"/>
      <color theme="1"/>
      <name val="HGSｺﾞｼｯｸM"/>
      <family val="3"/>
      <charset val="128"/>
    </font>
    <font>
      <sz val="9"/>
      <color theme="0"/>
      <name val="HGSｺﾞｼｯｸM"/>
      <family val="3"/>
      <charset val="128"/>
    </font>
    <font>
      <sz val="6"/>
      <color theme="1"/>
      <name val="HGPｺﾞｼｯｸM"/>
      <family val="3"/>
      <charset val="128"/>
    </font>
    <font>
      <sz val="10"/>
      <color rgb="FFF95645"/>
      <name val="HGSｺﾞｼｯｸM"/>
      <family val="3"/>
      <charset val="128"/>
    </font>
    <font>
      <sz val="9"/>
      <color rgb="FFFF0000"/>
      <name val="HGSｺﾞｼｯｸM"/>
      <family val="3"/>
      <charset val="128"/>
    </font>
    <font>
      <u/>
      <sz val="10"/>
      <color theme="1"/>
      <name val="HGSｺﾞｼｯｸM"/>
      <family val="3"/>
      <charset val="128"/>
    </font>
    <font>
      <sz val="11"/>
      <name val="ＭＳ Ｐゴシック"/>
      <family val="3"/>
      <charset val="128"/>
      <scheme val="minor"/>
    </font>
    <font>
      <b/>
      <u/>
      <sz val="12"/>
      <color theme="0"/>
      <name val="HGSｺﾞｼｯｸE"/>
      <family val="3"/>
      <charset val="128"/>
    </font>
    <font>
      <sz val="11"/>
      <color theme="0"/>
      <name val="ＭＳ Ｐゴシック"/>
      <family val="3"/>
      <charset val="128"/>
      <scheme val="minor"/>
    </font>
    <font>
      <sz val="11"/>
      <color theme="0"/>
      <name val="HGSｺﾞｼｯｸM"/>
      <family val="3"/>
      <charset val="128"/>
    </font>
    <font>
      <b/>
      <u/>
      <sz val="14"/>
      <color theme="0"/>
      <name val="HGSｺﾞｼｯｸE"/>
      <family val="3"/>
      <charset val="128"/>
    </font>
    <font>
      <sz val="11"/>
      <color rgb="FF336600"/>
      <name val="ＭＳ Ｐゴシック"/>
      <family val="3"/>
      <charset val="128"/>
      <scheme val="minor"/>
    </font>
    <font>
      <sz val="10.5"/>
      <color rgb="FF000000"/>
      <name val="ＭＳ 明朝"/>
      <family val="1"/>
      <charset val="128"/>
    </font>
    <font>
      <sz val="14"/>
      <color theme="1"/>
      <name val="HGS創英角ｺﾞｼｯｸUB"/>
      <family val="3"/>
      <charset val="128"/>
    </font>
    <font>
      <sz val="10"/>
      <color rgb="FFFF0000"/>
      <name val="HGSｺﾞｼｯｸM"/>
      <family val="3"/>
      <charset val="128"/>
    </font>
    <font>
      <sz val="8.5"/>
      <color theme="0"/>
      <name val="HGSｺﾞｼｯｸM"/>
      <family val="3"/>
      <charset val="128"/>
    </font>
    <font>
      <b/>
      <sz val="10"/>
      <color theme="3" tint="-0.249977111117893"/>
      <name val="HGSｺﾞｼｯｸM"/>
      <family val="3"/>
      <charset val="128"/>
    </font>
    <font>
      <b/>
      <sz val="10"/>
      <color rgb="FF000066"/>
      <name val="HGSｺﾞｼｯｸM"/>
      <family val="3"/>
      <charset val="128"/>
    </font>
    <font>
      <sz val="11"/>
      <color rgb="FFFF0000"/>
      <name val="ＭＳ Ｐゴシック"/>
      <family val="3"/>
      <charset val="128"/>
      <scheme val="minor"/>
    </font>
    <font>
      <sz val="12"/>
      <color theme="1"/>
      <name val="ＭＳ Ｐゴシック"/>
      <family val="3"/>
      <charset val="128"/>
      <scheme val="minor"/>
    </font>
    <font>
      <b/>
      <sz val="11"/>
      <color rgb="FF000000"/>
      <name val="ＭＳ ゴシック"/>
      <family val="3"/>
      <charset val="128"/>
    </font>
    <font>
      <u/>
      <sz val="11"/>
      <color rgb="FF000000"/>
      <name val="HGSｺﾞｼｯｸE"/>
      <family val="3"/>
      <charset val="128"/>
    </font>
    <font>
      <sz val="10.5"/>
      <color rgb="FF000000"/>
      <name val="ＭＳ ゴシック"/>
      <family val="3"/>
      <charset val="128"/>
    </font>
    <font>
      <sz val="10"/>
      <color rgb="FF000000"/>
      <name val="ＭＳ ゴシック"/>
      <family val="3"/>
      <charset val="128"/>
    </font>
    <font>
      <sz val="10"/>
      <color theme="1"/>
      <name val="ＭＳ Ｐゴシック"/>
      <family val="3"/>
      <charset val="128"/>
      <scheme val="minor"/>
    </font>
    <font>
      <b/>
      <sz val="14"/>
      <color theme="1"/>
      <name val="HGSｺﾞｼｯｸM"/>
      <family val="3"/>
      <charset val="128"/>
    </font>
    <font>
      <b/>
      <sz val="12"/>
      <color theme="1"/>
      <name val="HGSｺﾞｼｯｸM"/>
      <family val="3"/>
      <charset val="128"/>
    </font>
    <font>
      <sz val="10"/>
      <color rgb="FF000000"/>
      <name val="HGSｺﾞｼｯｸM"/>
      <family val="3"/>
      <charset val="128"/>
    </font>
    <font>
      <b/>
      <sz val="10"/>
      <color theme="1"/>
      <name val="HGSｺﾞｼｯｸM"/>
      <family val="3"/>
      <charset val="128"/>
    </font>
    <font>
      <sz val="11"/>
      <color rgb="FF000000"/>
      <name val="ＭＳ ゴシック"/>
      <family val="3"/>
      <charset val="128"/>
    </font>
    <font>
      <sz val="11"/>
      <color theme="1"/>
      <name val="HGSｺﾞｼｯｸM"/>
      <family val="3"/>
      <charset val="128"/>
    </font>
    <font>
      <sz val="14"/>
      <color theme="1"/>
      <name val="ＭＳ Ｐゴシック"/>
      <family val="3"/>
      <charset val="128"/>
    </font>
    <font>
      <sz val="14"/>
      <color theme="1"/>
      <name val="HGSｺﾞｼｯｸM"/>
      <family val="3"/>
      <charset val="128"/>
    </font>
    <font>
      <sz val="10"/>
      <color theme="1"/>
      <name val="HGPｺﾞｼｯｸM"/>
      <family val="3"/>
      <charset val="128"/>
    </font>
    <font>
      <sz val="14"/>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b/>
      <sz val="16"/>
      <color theme="0"/>
      <name val="HGS創英角ｺﾞｼｯｸUB"/>
      <family val="3"/>
      <charset val="128"/>
    </font>
    <font>
      <sz val="6"/>
      <name val="ＭＳ Ｐゴシック"/>
      <family val="3"/>
      <charset val="128"/>
      <scheme val="minor"/>
    </font>
    <font>
      <u/>
      <sz val="10"/>
      <color rgb="FFF95645"/>
      <name val="HGSｺﾞｼｯｸM"/>
      <family val="3"/>
      <charset val="128"/>
    </font>
    <font>
      <u/>
      <sz val="9"/>
      <color theme="1"/>
      <name val="HGSｺﾞｼｯｸM"/>
      <family val="3"/>
      <charset val="128"/>
    </font>
    <font>
      <sz val="9.5"/>
      <color theme="1"/>
      <name val="HGSｺﾞｼｯｸM"/>
      <family val="3"/>
      <charset val="128"/>
    </font>
    <font>
      <sz val="4"/>
      <name val="HGSｺﾞｼｯｸM"/>
      <family val="3"/>
      <charset val="128"/>
    </font>
    <font>
      <sz val="2"/>
      <name val="HGSｺﾞｼｯｸM"/>
      <family val="3"/>
      <charset val="128"/>
    </font>
    <font>
      <u/>
      <sz val="8"/>
      <name val="HGSｺﾞｼｯｸM"/>
      <family val="3"/>
      <charset val="128"/>
    </font>
  </fonts>
  <fills count="13">
    <fill>
      <patternFill patternType="none"/>
    </fill>
    <fill>
      <patternFill patternType="gray125"/>
    </fill>
    <fill>
      <patternFill patternType="solid">
        <fgColor rgb="FFFF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499984740745262"/>
        <bgColor indexed="64"/>
      </patternFill>
    </fill>
  </fills>
  <borders count="111">
    <border>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right style="thin">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theme="0"/>
      </top>
      <bottom/>
      <diagonal/>
    </border>
    <border>
      <left/>
      <right/>
      <top/>
      <bottom style="thin">
        <color theme="0"/>
      </bottom>
      <diagonal/>
    </border>
    <border>
      <left style="thin">
        <color indexed="64"/>
      </left>
      <right/>
      <top/>
      <bottom style="thin">
        <color theme="0"/>
      </bottom>
      <diagonal/>
    </border>
    <border>
      <left style="thin">
        <color indexed="64"/>
      </left>
      <right/>
      <top style="thin">
        <color theme="0"/>
      </top>
      <bottom/>
      <diagonal/>
    </border>
    <border>
      <left/>
      <right style="thin">
        <color indexed="64"/>
      </right>
      <top/>
      <bottom style="thin">
        <color theme="0"/>
      </bottom>
      <diagonal/>
    </border>
    <border>
      <left style="mediumDashed">
        <color rgb="FFFF5050"/>
      </left>
      <right/>
      <top style="mediumDashed">
        <color rgb="FFFF5050"/>
      </top>
      <bottom/>
      <diagonal/>
    </border>
    <border>
      <left/>
      <right/>
      <top style="mediumDashed">
        <color rgb="FFFF5050"/>
      </top>
      <bottom/>
      <diagonal/>
    </border>
    <border>
      <left style="mediumDashed">
        <color rgb="FFFF5050"/>
      </left>
      <right/>
      <top/>
      <bottom/>
      <diagonal/>
    </border>
    <border>
      <left/>
      <right style="mediumDashed">
        <color rgb="FFFF5050"/>
      </right>
      <top/>
      <bottom/>
      <diagonal/>
    </border>
    <border>
      <left style="mediumDashed">
        <color rgb="FFFF5050"/>
      </left>
      <right/>
      <top/>
      <bottom style="mediumDashed">
        <color rgb="FFFF5050"/>
      </bottom>
      <diagonal/>
    </border>
    <border>
      <left/>
      <right/>
      <top/>
      <bottom style="mediumDashed">
        <color rgb="FFFF5050"/>
      </bottom>
      <diagonal/>
    </border>
    <border>
      <left/>
      <right style="mediumDashed">
        <color rgb="FFFF5050"/>
      </right>
      <top/>
      <bottom style="mediumDashed">
        <color rgb="FFFF5050"/>
      </bottom>
      <diagonal/>
    </border>
    <border>
      <left style="mediumDashed">
        <color theme="4"/>
      </left>
      <right/>
      <top style="mediumDashed">
        <color theme="4"/>
      </top>
      <bottom/>
      <diagonal/>
    </border>
    <border>
      <left/>
      <right/>
      <top style="mediumDashed">
        <color theme="4"/>
      </top>
      <bottom/>
      <diagonal/>
    </border>
    <border>
      <left style="mediumDashed">
        <color theme="4"/>
      </left>
      <right/>
      <top/>
      <bottom/>
      <diagonal/>
    </border>
    <border>
      <left/>
      <right style="mediumDashed">
        <color theme="4"/>
      </right>
      <top/>
      <bottom/>
      <diagonal/>
    </border>
    <border>
      <left style="mediumDashed">
        <color theme="4"/>
      </left>
      <right/>
      <top/>
      <bottom style="mediumDashed">
        <color theme="4"/>
      </bottom>
      <diagonal/>
    </border>
    <border>
      <left/>
      <right/>
      <top/>
      <bottom style="mediumDashed">
        <color theme="4"/>
      </bottom>
      <diagonal/>
    </border>
    <border>
      <left/>
      <right style="mediumDashed">
        <color theme="4"/>
      </right>
      <top/>
      <bottom style="mediumDashed">
        <color theme="4"/>
      </bottom>
      <diagonal/>
    </border>
    <border>
      <left style="thin">
        <color indexed="64"/>
      </left>
      <right style="thin">
        <color theme="0"/>
      </right>
      <top/>
      <bottom/>
      <diagonal/>
    </border>
    <border>
      <left style="thin">
        <color indexed="64"/>
      </left>
      <right style="thin">
        <color theme="0"/>
      </right>
      <top/>
      <bottom style="thin">
        <color theme="0"/>
      </bottom>
      <diagonal/>
    </border>
    <border>
      <left/>
      <right style="medium">
        <color indexed="64"/>
      </right>
      <top/>
      <bottom style="thin">
        <color theme="0"/>
      </bottom>
      <diagonal/>
    </border>
    <border>
      <left/>
      <right style="mediumDashed">
        <color theme="4"/>
      </right>
      <top style="mediumDashed">
        <color theme="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diagonal/>
    </border>
    <border>
      <left/>
      <right style="thin">
        <color indexed="64"/>
      </right>
      <top style="thin">
        <color theme="0"/>
      </top>
      <bottom/>
      <diagonal/>
    </border>
    <border>
      <left style="thin">
        <color theme="0"/>
      </left>
      <right/>
      <top style="thin">
        <color theme="0"/>
      </top>
      <bottom/>
      <diagonal/>
    </border>
    <border>
      <left/>
      <right style="medium">
        <color indexed="64"/>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indexed="64"/>
      </top>
      <bottom style="medium">
        <color indexed="64"/>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indexed="64"/>
      </right>
      <top style="thin">
        <color theme="0"/>
      </top>
      <bottom style="medium">
        <color indexed="64"/>
      </bottom>
      <diagonal/>
    </border>
    <border>
      <left/>
      <right style="mediumDashed">
        <color rgb="FFFF5050"/>
      </right>
      <top style="mediumDashed">
        <color rgb="FFFF5050"/>
      </top>
      <bottom/>
      <diagonal/>
    </border>
    <border>
      <left/>
      <right style="thin">
        <color theme="0"/>
      </right>
      <top style="thin">
        <color indexed="64"/>
      </top>
      <bottom style="thin">
        <color indexed="64"/>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right/>
      <top style="thin">
        <color auto="1"/>
      </top>
      <bottom style="mediumDashed">
        <color rgb="FFFF5050"/>
      </bottom>
      <diagonal/>
    </border>
    <border>
      <left style="medium">
        <color indexed="64"/>
      </left>
      <right style="thin">
        <color indexed="64"/>
      </right>
      <top/>
      <bottom style="thin">
        <color theme="0"/>
      </bottom>
      <diagonal/>
    </border>
    <border>
      <left style="medium">
        <color indexed="64"/>
      </left>
      <right style="thin">
        <color indexed="64"/>
      </right>
      <top style="thin">
        <color theme="0"/>
      </top>
      <bottom/>
      <diagonal/>
    </border>
    <border>
      <left style="thin">
        <color indexed="64"/>
      </left>
      <right style="thin">
        <color indexed="64"/>
      </right>
      <top/>
      <bottom style="thin">
        <color theme="0"/>
      </bottom>
      <diagonal/>
    </border>
  </borders>
  <cellStyleXfs count="6">
    <xf numFmtId="0" fontId="0" fillId="0" borderId="0">
      <alignment vertical="center"/>
    </xf>
    <xf numFmtId="0" fontId="35" fillId="0" borderId="0" applyNumberFormat="0" applyFill="0" applyBorder="0" applyAlignment="0" applyProtection="0">
      <alignment vertical="top"/>
      <protection locked="0"/>
    </xf>
    <xf numFmtId="0" fontId="23" fillId="0" borderId="0"/>
    <xf numFmtId="0" fontId="34" fillId="0" borderId="0">
      <alignment vertical="center"/>
    </xf>
    <xf numFmtId="0" fontId="23" fillId="0" borderId="0">
      <alignment vertical="center"/>
    </xf>
    <xf numFmtId="0" fontId="31" fillId="0" borderId="0"/>
  </cellStyleXfs>
  <cellXfs count="797">
    <xf numFmtId="0" fontId="0" fillId="0" borderId="0" xfId="0">
      <alignment vertical="center"/>
    </xf>
    <xf numFmtId="0" fontId="36" fillId="0" borderId="0" xfId="0" applyFont="1" applyAlignment="1">
      <alignment horizontal="center" vertical="center"/>
    </xf>
    <xf numFmtId="0" fontId="37" fillId="0" borderId="0" xfId="0" applyFont="1">
      <alignment vertical="center"/>
    </xf>
    <xf numFmtId="0" fontId="38" fillId="2" borderId="1" xfId="0" applyNumberFormat="1" applyFont="1" applyFill="1" applyBorder="1" applyAlignment="1">
      <alignment vertical="center"/>
    </xf>
    <xf numFmtId="0" fontId="38" fillId="2" borderId="2" xfId="0" applyNumberFormat="1" applyFont="1" applyFill="1" applyBorder="1" applyAlignment="1">
      <alignment vertical="center"/>
    </xf>
    <xf numFmtId="0" fontId="39" fillId="2" borderId="3" xfId="0" applyFont="1" applyFill="1" applyBorder="1" applyAlignment="1">
      <alignment horizontal="center" vertical="center"/>
    </xf>
    <xf numFmtId="0" fontId="38" fillId="2" borderId="3" xfId="0" applyNumberFormat="1" applyFont="1" applyFill="1" applyBorder="1" applyAlignment="1">
      <alignment vertical="center"/>
    </xf>
    <xf numFmtId="0" fontId="38" fillId="2" borderId="4" xfId="0" applyNumberFormat="1" applyFont="1" applyFill="1" applyBorder="1" applyAlignment="1">
      <alignment vertical="center"/>
    </xf>
    <xf numFmtId="0" fontId="39" fillId="3" borderId="5" xfId="0" applyNumberFormat="1" applyFont="1" applyFill="1" applyBorder="1" applyAlignment="1">
      <alignment horizontal="center" vertical="center"/>
    </xf>
    <xf numFmtId="0" fontId="39" fillId="3" borderId="6" xfId="0" applyNumberFormat="1" applyFont="1" applyFill="1" applyBorder="1" applyAlignment="1">
      <alignment horizontal="center" vertical="center"/>
    </xf>
    <xf numFmtId="0" fontId="38" fillId="2" borderId="7" xfId="0" applyNumberFormat="1" applyFont="1" applyFill="1" applyBorder="1" applyAlignment="1">
      <alignment vertical="center"/>
    </xf>
    <xf numFmtId="0" fontId="39" fillId="3" borderId="8" xfId="0" applyNumberFormat="1" applyFont="1" applyFill="1" applyBorder="1" applyAlignment="1">
      <alignment horizontal="center" vertical="center"/>
    </xf>
    <xf numFmtId="0" fontId="39" fillId="3" borderId="9" xfId="0" applyNumberFormat="1" applyFont="1" applyFill="1" applyBorder="1" applyAlignment="1">
      <alignment horizontal="center" vertical="center"/>
    </xf>
    <xf numFmtId="0" fontId="39" fillId="3" borderId="10" xfId="0" applyNumberFormat="1" applyFont="1" applyFill="1" applyBorder="1" applyAlignment="1">
      <alignment horizontal="center" vertical="center"/>
    </xf>
    <xf numFmtId="0" fontId="39" fillId="3" borderId="11" xfId="0" applyNumberFormat="1" applyFont="1" applyFill="1" applyBorder="1" applyAlignment="1">
      <alignment horizontal="center" vertical="center"/>
    </xf>
    <xf numFmtId="0" fontId="38" fillId="4" borderId="12" xfId="0" applyNumberFormat="1" applyFont="1" applyFill="1" applyBorder="1" applyAlignment="1">
      <alignment horizontal="center" vertical="center"/>
    </xf>
    <xf numFmtId="0" fontId="38" fillId="4" borderId="13" xfId="0" applyNumberFormat="1" applyFont="1" applyFill="1" applyBorder="1" applyAlignment="1">
      <alignment horizontal="center" vertical="center"/>
    </xf>
    <xf numFmtId="0" fontId="38" fillId="4" borderId="14" xfId="0" applyNumberFormat="1" applyFont="1" applyFill="1" applyBorder="1" applyAlignment="1">
      <alignment horizontal="center" vertical="center"/>
    </xf>
    <xf numFmtId="0" fontId="38" fillId="4" borderId="15" xfId="0" applyNumberFormat="1" applyFont="1" applyFill="1" applyBorder="1" applyAlignment="1">
      <alignment vertical="center"/>
    </xf>
    <xf numFmtId="0" fontId="38" fillId="4" borderId="0" xfId="0" applyNumberFormat="1" applyFont="1" applyFill="1" applyBorder="1" applyAlignment="1">
      <alignment vertical="center"/>
    </xf>
    <xf numFmtId="0" fontId="38" fillId="4" borderId="16" xfId="0" applyNumberFormat="1" applyFont="1" applyFill="1" applyBorder="1" applyAlignment="1">
      <alignment vertical="center"/>
    </xf>
    <xf numFmtId="0" fontId="38" fillId="4" borderId="17" xfId="0" applyNumberFormat="1" applyFont="1" applyFill="1" applyBorder="1" applyAlignment="1">
      <alignment horizontal="center" vertical="center"/>
    </xf>
    <xf numFmtId="0" fontId="38" fillId="4" borderId="3" xfId="0" applyNumberFormat="1" applyFont="1" applyFill="1" applyBorder="1" applyAlignment="1">
      <alignment horizontal="center" vertical="center"/>
    </xf>
    <xf numFmtId="0" fontId="38" fillId="4" borderId="18" xfId="0" applyNumberFormat="1" applyFont="1" applyFill="1" applyBorder="1" applyAlignment="1">
      <alignment horizontal="center" vertical="center"/>
    </xf>
    <xf numFmtId="0" fontId="38" fillId="4" borderId="19" xfId="0" applyNumberFormat="1" applyFont="1" applyFill="1" applyBorder="1" applyAlignment="1">
      <alignment horizontal="center" vertical="center"/>
    </xf>
    <xf numFmtId="0" fontId="38" fillId="4" borderId="20" xfId="0" applyNumberFormat="1" applyFont="1" applyFill="1" applyBorder="1" applyAlignment="1">
      <alignment horizontal="center" vertical="center"/>
    </xf>
    <xf numFmtId="0" fontId="38" fillId="4" borderId="21" xfId="0" applyNumberFormat="1" applyFont="1" applyFill="1" applyBorder="1" applyAlignment="1">
      <alignment horizontal="center" vertical="center"/>
    </xf>
    <xf numFmtId="0" fontId="38" fillId="4" borderId="22" xfId="0" applyNumberFormat="1" applyFont="1" applyFill="1" applyBorder="1" applyAlignment="1">
      <alignment horizontal="center" vertical="center"/>
    </xf>
    <xf numFmtId="0" fontId="38" fillId="4" borderId="23" xfId="0" applyNumberFormat="1" applyFont="1" applyFill="1" applyBorder="1" applyAlignment="1">
      <alignment horizontal="center" vertical="center"/>
    </xf>
    <xf numFmtId="0" fontId="38" fillId="4" borderId="24" xfId="0" applyNumberFormat="1" applyFont="1" applyFill="1" applyBorder="1" applyAlignment="1">
      <alignment horizontal="center" vertical="center"/>
    </xf>
    <xf numFmtId="0" fontId="38" fillId="4" borderId="15" xfId="0" applyNumberFormat="1" applyFont="1" applyFill="1" applyBorder="1" applyAlignment="1">
      <alignment horizontal="center" vertical="center"/>
    </xf>
    <xf numFmtId="0" fontId="38" fillId="4" borderId="0" xfId="0" applyNumberFormat="1" applyFont="1" applyFill="1" applyBorder="1" applyAlignment="1">
      <alignment horizontal="center" vertical="center"/>
    </xf>
    <xf numFmtId="0" fontId="38" fillId="4" borderId="16" xfId="0" applyNumberFormat="1" applyFont="1" applyFill="1" applyBorder="1" applyAlignment="1">
      <alignment horizontal="center" vertical="center"/>
    </xf>
    <xf numFmtId="0" fontId="38" fillId="2" borderId="1" xfId="0" applyNumberFormat="1" applyFont="1" applyFill="1" applyBorder="1" applyAlignment="1">
      <alignment vertical="center" shrinkToFit="1"/>
    </xf>
    <xf numFmtId="0" fontId="38" fillId="2" borderId="3" xfId="0" applyNumberFormat="1" applyFont="1" applyFill="1" applyBorder="1" applyAlignment="1">
      <alignment vertical="center" shrinkToFit="1"/>
    </xf>
    <xf numFmtId="0" fontId="38" fillId="2" borderId="4" xfId="0" applyNumberFormat="1" applyFont="1" applyFill="1" applyBorder="1" applyAlignment="1">
      <alignment vertical="center" shrinkToFit="1"/>
    </xf>
    <xf numFmtId="0" fontId="38" fillId="2" borderId="25" xfId="0" applyNumberFormat="1" applyFont="1" applyFill="1" applyBorder="1" applyAlignment="1">
      <alignment vertical="center" shrinkToFit="1"/>
    </xf>
    <xf numFmtId="0" fontId="38" fillId="2" borderId="20" xfId="0" applyNumberFormat="1" applyFont="1" applyFill="1" applyBorder="1" applyAlignment="1">
      <alignment vertical="center" shrinkToFit="1"/>
    </xf>
    <xf numFmtId="0" fontId="38" fillId="2" borderId="26" xfId="0" applyNumberFormat="1" applyFont="1" applyFill="1" applyBorder="1" applyAlignment="1">
      <alignment vertical="center" shrinkToFit="1"/>
    </xf>
    <xf numFmtId="0" fontId="38" fillId="2" borderId="3" xfId="0" applyNumberFormat="1" applyFont="1" applyFill="1" applyBorder="1" applyAlignment="1">
      <alignment vertical="center" wrapText="1"/>
    </xf>
    <xf numFmtId="0" fontId="39" fillId="4" borderId="12"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15" xfId="0" applyFont="1" applyFill="1" applyBorder="1" applyAlignment="1">
      <alignment vertical="center"/>
    </xf>
    <xf numFmtId="0" fontId="39" fillId="4" borderId="22" xfId="0" applyFont="1" applyFill="1" applyBorder="1" applyAlignment="1">
      <alignment horizontal="center" vertical="center"/>
    </xf>
    <xf numFmtId="0" fontId="39" fillId="4" borderId="23"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28" xfId="0" applyFont="1" applyFill="1" applyBorder="1" applyAlignment="1">
      <alignment horizontal="center" vertical="center"/>
    </xf>
    <xf numFmtId="0" fontId="38" fillId="2" borderId="25" xfId="0" applyNumberFormat="1" applyFont="1" applyFill="1" applyBorder="1" applyAlignment="1">
      <alignment horizontal="left" vertical="center"/>
    </xf>
    <xf numFmtId="0" fontId="39" fillId="2" borderId="20" xfId="0" applyFont="1" applyFill="1" applyBorder="1" applyAlignment="1">
      <alignment horizontal="center" vertical="center"/>
    </xf>
    <xf numFmtId="0" fontId="40" fillId="5" borderId="59" xfId="0" applyFont="1" applyFill="1" applyBorder="1" applyAlignment="1">
      <alignment vertical="center"/>
    </xf>
    <xf numFmtId="0" fontId="38" fillId="2" borderId="29" xfId="0" applyNumberFormat="1" applyFont="1" applyFill="1" applyBorder="1" applyAlignment="1">
      <alignment horizontal="center" vertical="center"/>
    </xf>
    <xf numFmtId="0" fontId="38" fillId="4" borderId="12" xfId="0" applyNumberFormat="1" applyFont="1" applyFill="1" applyBorder="1" applyAlignment="1">
      <alignment vertical="center"/>
    </xf>
    <xf numFmtId="0" fontId="38" fillId="4" borderId="13" xfId="0" applyNumberFormat="1" applyFont="1" applyFill="1" applyBorder="1" applyAlignment="1">
      <alignment vertical="center"/>
    </xf>
    <xf numFmtId="0" fontId="38" fillId="4" borderId="14" xfId="0" applyNumberFormat="1" applyFont="1" applyFill="1" applyBorder="1" applyAlignment="1">
      <alignment vertical="center"/>
    </xf>
    <xf numFmtId="0" fontId="38" fillId="4" borderId="17" xfId="0" applyNumberFormat="1" applyFont="1" applyFill="1" applyBorder="1" applyAlignment="1">
      <alignment vertical="center"/>
    </xf>
    <xf numFmtId="0" fontId="38" fillId="4" borderId="3" xfId="0" applyNumberFormat="1" applyFont="1" applyFill="1" applyBorder="1" applyAlignment="1">
      <alignment vertical="center"/>
    </xf>
    <xf numFmtId="0" fontId="38" fillId="4" borderId="18" xfId="0" applyNumberFormat="1" applyFont="1" applyFill="1" applyBorder="1" applyAlignment="1">
      <alignment vertical="center"/>
    </xf>
    <xf numFmtId="0" fontId="38" fillId="4" borderId="19" xfId="0" applyNumberFormat="1" applyFont="1" applyFill="1" applyBorder="1" applyAlignment="1">
      <alignment vertical="center"/>
    </xf>
    <xf numFmtId="0" fontId="38" fillId="4" borderId="20" xfId="0" applyNumberFormat="1" applyFont="1" applyFill="1" applyBorder="1" applyAlignment="1">
      <alignment vertical="center"/>
    </xf>
    <xf numFmtId="0" fontId="38" fillId="4" borderId="21" xfId="0" applyNumberFormat="1" applyFont="1" applyFill="1" applyBorder="1" applyAlignment="1">
      <alignment vertical="center"/>
    </xf>
    <xf numFmtId="0" fontId="38" fillId="2" borderId="30" xfId="0" applyNumberFormat="1" applyFont="1" applyFill="1" applyBorder="1" applyAlignment="1">
      <alignment vertical="center"/>
    </xf>
    <xf numFmtId="0" fontId="38" fillId="4" borderId="22" xfId="0" applyNumberFormat="1" applyFont="1" applyFill="1" applyBorder="1" applyAlignment="1">
      <alignment vertical="center"/>
    </xf>
    <xf numFmtId="0" fontId="38" fillId="4" borderId="23" xfId="0" applyNumberFormat="1" applyFont="1" applyFill="1" applyBorder="1" applyAlignment="1">
      <alignment vertical="center"/>
    </xf>
    <xf numFmtId="49" fontId="41" fillId="4" borderId="12" xfId="0" applyNumberFormat="1" applyFont="1" applyFill="1" applyBorder="1" applyAlignment="1">
      <alignment vertical="center"/>
    </xf>
    <xf numFmtId="49" fontId="41" fillId="4" borderId="13" xfId="0" applyNumberFormat="1" applyFont="1" applyFill="1" applyBorder="1" applyAlignment="1">
      <alignment vertical="center"/>
    </xf>
    <xf numFmtId="49" fontId="41" fillId="4" borderId="14" xfId="0" applyNumberFormat="1" applyFont="1" applyFill="1" applyBorder="1" applyAlignment="1">
      <alignment vertical="center"/>
    </xf>
    <xf numFmtId="49" fontId="41" fillId="4" borderId="24" xfId="0" applyNumberFormat="1" applyFont="1" applyFill="1" applyBorder="1" applyAlignment="1">
      <alignment vertical="center"/>
    </xf>
    <xf numFmtId="0" fontId="38" fillId="3" borderId="3" xfId="0" applyNumberFormat="1" applyFont="1" applyFill="1" applyBorder="1" applyAlignment="1">
      <alignment vertical="center"/>
    </xf>
    <xf numFmtId="49" fontId="41" fillId="3" borderId="25" xfId="0" applyNumberFormat="1" applyFont="1" applyFill="1" applyBorder="1" applyAlignment="1">
      <alignment vertical="center"/>
    </xf>
    <xf numFmtId="49" fontId="41" fillId="3" borderId="20" xfId="0" applyNumberFormat="1" applyFont="1" applyFill="1" applyBorder="1" applyAlignment="1">
      <alignment vertical="center"/>
    </xf>
    <xf numFmtId="0" fontId="38" fillId="3" borderId="20" xfId="0" applyNumberFormat="1" applyFont="1" applyFill="1" applyBorder="1" applyAlignment="1">
      <alignment vertical="center"/>
    </xf>
    <xf numFmtId="0" fontId="38" fillId="3" borderId="1" xfId="0" applyNumberFormat="1" applyFont="1" applyFill="1" applyBorder="1" applyAlignment="1">
      <alignment vertical="center"/>
    </xf>
    <xf numFmtId="0" fontId="38" fillId="2" borderId="31" xfId="0" applyNumberFormat="1" applyFont="1" applyFill="1" applyBorder="1" applyAlignment="1">
      <alignment vertical="center"/>
    </xf>
    <xf numFmtId="0" fontId="40" fillId="5" borderId="60" xfId="0" applyFont="1" applyFill="1" applyBorder="1" applyAlignment="1">
      <alignment vertical="center"/>
    </xf>
    <xf numFmtId="0" fontId="40" fillId="5" borderId="20" xfId="0" applyFont="1" applyFill="1" applyBorder="1" applyAlignment="1">
      <alignment vertical="center"/>
    </xf>
    <xf numFmtId="0" fontId="0" fillId="2" borderId="20" xfId="0" applyFill="1" applyBorder="1">
      <alignment vertical="center"/>
    </xf>
    <xf numFmtId="0" fontId="42" fillId="5" borderId="60" xfId="0" applyFont="1" applyFill="1" applyBorder="1" applyAlignment="1">
      <alignment horizontal="center" vertical="center"/>
    </xf>
    <xf numFmtId="0" fontId="42" fillId="5" borderId="59" xfId="0" applyFont="1" applyFill="1" applyBorder="1" applyAlignment="1">
      <alignment horizontal="center" vertical="center"/>
    </xf>
    <xf numFmtId="0" fontId="40" fillId="5" borderId="25" xfId="0" applyFont="1" applyFill="1" applyBorder="1" applyAlignment="1">
      <alignment horizontal="left" vertical="center"/>
    </xf>
    <xf numFmtId="0" fontId="40" fillId="5" borderId="20" xfId="0" applyFont="1" applyFill="1" applyBorder="1" applyAlignment="1">
      <alignment horizontal="left" vertical="center"/>
    </xf>
    <xf numFmtId="0" fontId="42" fillId="5" borderId="20" xfId="0" applyFont="1" applyFill="1" applyBorder="1" applyAlignment="1">
      <alignment horizontal="center" vertical="center"/>
    </xf>
    <xf numFmtId="0" fontId="42" fillId="5" borderId="0" xfId="0" applyFont="1" applyFill="1" applyBorder="1" applyAlignment="1">
      <alignment vertical="center"/>
    </xf>
    <xf numFmtId="0" fontId="40" fillId="5" borderId="60" xfId="0" applyFont="1" applyFill="1" applyBorder="1" applyAlignment="1">
      <alignment horizontal="left" vertical="center"/>
    </xf>
    <xf numFmtId="0" fontId="40" fillId="5" borderId="59" xfId="0" applyFont="1" applyFill="1" applyBorder="1" applyAlignment="1">
      <alignment horizontal="left" vertical="center"/>
    </xf>
    <xf numFmtId="0" fontId="40" fillId="5" borderId="61" xfId="0" applyFont="1" applyFill="1" applyBorder="1" applyAlignment="1">
      <alignment horizontal="left" vertical="center"/>
    </xf>
    <xf numFmtId="0" fontId="40" fillId="5" borderId="62" xfId="0" applyFont="1" applyFill="1" applyBorder="1" applyAlignment="1">
      <alignment horizontal="left" vertical="center"/>
    </xf>
    <xf numFmtId="0" fontId="39" fillId="4" borderId="0" xfId="0" applyFont="1" applyFill="1" applyBorder="1" applyAlignment="1">
      <alignment horizontal="center" vertical="center"/>
    </xf>
    <xf numFmtId="0" fontId="11" fillId="2" borderId="30" xfId="0" applyFont="1" applyFill="1" applyBorder="1" applyAlignment="1">
      <alignment vertical="center"/>
    </xf>
    <xf numFmtId="0" fontId="38" fillId="6" borderId="1" xfId="0" applyNumberFormat="1" applyFont="1" applyFill="1" applyBorder="1" applyAlignment="1">
      <alignment horizontal="left" vertical="center"/>
    </xf>
    <xf numFmtId="0" fontId="38" fillId="6" borderId="3" xfId="0" applyNumberFormat="1" applyFont="1" applyFill="1" applyBorder="1" applyAlignment="1">
      <alignment horizontal="left" vertical="center"/>
    </xf>
    <xf numFmtId="0" fontId="38" fillId="6" borderId="30" xfId="0" applyNumberFormat="1" applyFont="1" applyFill="1" applyBorder="1" applyAlignment="1">
      <alignment horizontal="left" vertical="center"/>
    </xf>
    <xf numFmtId="0" fontId="0" fillId="6" borderId="25" xfId="0" applyFill="1" applyBorder="1">
      <alignment vertical="center"/>
    </xf>
    <xf numFmtId="0" fontId="0" fillId="6" borderId="20" xfId="0" applyFill="1" applyBorder="1">
      <alignment vertical="center"/>
    </xf>
    <xf numFmtId="0" fontId="0" fillId="6" borderId="31" xfId="0" applyFill="1" applyBorder="1">
      <alignment vertical="center"/>
    </xf>
    <xf numFmtId="0" fontId="43" fillId="3" borderId="11" xfId="0" applyFont="1" applyFill="1" applyBorder="1" applyAlignment="1">
      <alignment horizontal="center" vertical="center" textRotation="255" wrapText="1"/>
    </xf>
    <xf numFmtId="0" fontId="0" fillId="2" borderId="29" xfId="0" applyFill="1" applyBorder="1">
      <alignment vertical="center"/>
    </xf>
    <xf numFmtId="0" fontId="38" fillId="2" borderId="1" xfId="0" applyNumberFormat="1" applyFont="1" applyFill="1" applyBorder="1" applyAlignment="1">
      <alignment vertical="center" wrapText="1"/>
    </xf>
    <xf numFmtId="0" fontId="0" fillId="2" borderId="1" xfId="0" applyFill="1" applyBorder="1">
      <alignment vertical="center"/>
    </xf>
    <xf numFmtId="0" fontId="43" fillId="3" borderId="6" xfId="0" applyFont="1" applyFill="1" applyBorder="1" applyAlignment="1">
      <alignment horizontal="center" vertical="center" textRotation="255" wrapText="1"/>
    </xf>
    <xf numFmtId="0" fontId="38" fillId="2" borderId="28" xfId="0" applyNumberFormat="1" applyFont="1" applyFill="1" applyBorder="1" applyAlignment="1">
      <alignment horizontal="center" vertical="center"/>
    </xf>
    <xf numFmtId="0" fontId="38" fillId="2" borderId="20" xfId="0" applyNumberFormat="1" applyFont="1" applyFill="1" applyBorder="1" applyAlignment="1">
      <alignment horizontal="center" vertical="center"/>
    </xf>
    <xf numFmtId="0" fontId="38" fillId="2" borderId="26" xfId="0" applyNumberFormat="1" applyFont="1" applyFill="1" applyBorder="1" applyAlignment="1">
      <alignment horizontal="center" vertical="center"/>
    </xf>
    <xf numFmtId="0" fontId="38" fillId="2" borderId="4" xfId="0" applyNumberFormat="1" applyFont="1" applyFill="1" applyBorder="1" applyAlignment="1">
      <alignment horizontal="center" vertical="center"/>
    </xf>
    <xf numFmtId="0" fontId="38" fillId="2" borderId="23" xfId="0" applyNumberFormat="1" applyFont="1" applyFill="1" applyBorder="1" applyAlignment="1">
      <alignment horizontal="center" vertical="center"/>
    </xf>
    <xf numFmtId="0" fontId="40" fillId="5" borderId="0" xfId="0" applyFont="1" applyFill="1" applyBorder="1" applyAlignment="1">
      <alignment vertical="center"/>
    </xf>
    <xf numFmtId="0" fontId="39" fillId="2" borderId="28" xfId="0" applyFont="1" applyFill="1" applyBorder="1" applyAlignment="1">
      <alignment horizontal="center" vertical="center"/>
    </xf>
    <xf numFmtId="0" fontId="38" fillId="2" borderId="25" xfId="0" applyNumberFormat="1" applyFont="1" applyFill="1" applyBorder="1" applyAlignment="1">
      <alignmen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9" fillId="7" borderId="28" xfId="0" applyFont="1" applyFill="1" applyBorder="1" applyAlignment="1">
      <alignment horizontal="center" vertical="center"/>
    </xf>
    <xf numFmtId="0" fontId="0" fillId="2" borderId="25" xfId="0" applyFill="1" applyBorder="1">
      <alignment vertical="center"/>
    </xf>
    <xf numFmtId="0" fontId="44" fillId="2" borderId="20" xfId="0" applyFont="1" applyFill="1" applyBorder="1" applyAlignment="1">
      <alignment vertical="center" wrapText="1"/>
    </xf>
    <xf numFmtId="0" fontId="38" fillId="2" borderId="1" xfId="1" applyFont="1" applyFill="1" applyBorder="1" applyAlignment="1" applyProtection="1">
      <alignment horizontal="center" vertical="center"/>
    </xf>
    <xf numFmtId="0" fontId="38" fillId="2" borderId="3" xfId="1" applyFont="1" applyFill="1" applyBorder="1" applyAlignment="1" applyProtection="1">
      <alignment horizontal="center" vertical="center"/>
    </xf>
    <xf numFmtId="0" fontId="44" fillId="8" borderId="25" xfId="0" applyFont="1" applyFill="1" applyBorder="1" applyAlignment="1">
      <alignment vertical="center" wrapText="1"/>
    </xf>
    <xf numFmtId="0" fontId="44" fillId="8" borderId="20" xfId="0" applyFont="1" applyFill="1" applyBorder="1" applyAlignment="1">
      <alignment vertical="center" wrapText="1"/>
    </xf>
    <xf numFmtId="0" fontId="44" fillId="8" borderId="31" xfId="0" applyFont="1" applyFill="1" applyBorder="1" applyAlignment="1">
      <alignment vertical="center" wrapText="1"/>
    </xf>
    <xf numFmtId="0" fontId="38" fillId="8" borderId="1" xfId="1" applyFont="1" applyFill="1" applyBorder="1" applyAlignment="1" applyProtection="1">
      <alignment horizontal="center" vertical="center"/>
    </xf>
    <xf numFmtId="0" fontId="38" fillId="8" borderId="3" xfId="1" applyFont="1" applyFill="1" applyBorder="1" applyAlignment="1" applyProtection="1">
      <alignment horizontal="center" vertical="center"/>
    </xf>
    <xf numFmtId="0" fontId="38" fillId="8" borderId="30" xfId="1" applyFont="1" applyFill="1" applyBorder="1" applyAlignment="1" applyProtection="1">
      <alignment horizontal="center" vertical="center"/>
    </xf>
    <xf numFmtId="0" fontId="40" fillId="5" borderId="1" xfId="0" applyFont="1" applyFill="1" applyBorder="1" applyAlignment="1">
      <alignment horizontal="center" vertical="center"/>
    </xf>
    <xf numFmtId="0" fontId="40" fillId="5" borderId="3" xfId="0" applyFont="1" applyFill="1" applyBorder="1" applyAlignment="1">
      <alignment horizontal="center" vertical="center"/>
    </xf>
    <xf numFmtId="0" fontId="44" fillId="5" borderId="25" xfId="0" applyFont="1" applyFill="1" applyBorder="1" applyAlignment="1">
      <alignment vertical="center" wrapText="1"/>
    </xf>
    <xf numFmtId="0" fontId="44" fillId="5" borderId="20" xfId="0" applyFont="1" applyFill="1" applyBorder="1" applyAlignment="1">
      <alignment vertical="center" wrapText="1"/>
    </xf>
    <xf numFmtId="0" fontId="39" fillId="5" borderId="20" xfId="0" applyFont="1" applyFill="1" applyBorder="1" applyAlignment="1">
      <alignment horizontal="center" vertical="center"/>
    </xf>
    <xf numFmtId="0" fontId="39" fillId="5" borderId="3" xfId="0" applyFont="1" applyFill="1" applyBorder="1" applyAlignment="1">
      <alignment horizontal="center" vertical="center"/>
    </xf>
    <xf numFmtId="0" fontId="0" fillId="3" borderId="12" xfId="0" applyFill="1" applyBorder="1">
      <alignment vertical="center"/>
    </xf>
    <xf numFmtId="0" fontId="0" fillId="3" borderId="22" xfId="0" applyFill="1" applyBorder="1">
      <alignment vertical="center"/>
    </xf>
    <xf numFmtId="0" fontId="38" fillId="2" borderId="20" xfId="0" applyNumberFormat="1" applyFont="1" applyFill="1" applyBorder="1" applyAlignment="1">
      <alignment horizontal="left" vertical="center" shrinkToFit="1"/>
    </xf>
    <xf numFmtId="0" fontId="38" fillId="2" borderId="3" xfId="0" applyNumberFormat="1" applyFont="1" applyFill="1" applyBorder="1" applyAlignment="1">
      <alignment horizontal="left" vertical="center" shrinkToFit="1"/>
    </xf>
    <xf numFmtId="0" fontId="38" fillId="2" borderId="0" xfId="0" applyNumberFormat="1" applyFont="1" applyFill="1" applyBorder="1" applyAlignment="1">
      <alignment vertical="center" wrapText="1"/>
    </xf>
    <xf numFmtId="0" fontId="38" fillId="2" borderId="28" xfId="0" applyNumberFormat="1" applyFont="1" applyFill="1" applyBorder="1" applyAlignment="1">
      <alignment vertical="center" wrapText="1"/>
    </xf>
    <xf numFmtId="0" fontId="39" fillId="2" borderId="7" xfId="0" applyFont="1" applyFill="1" applyBorder="1" applyAlignment="1">
      <alignment horizontal="center" vertical="center"/>
    </xf>
    <xf numFmtId="0" fontId="39" fillId="2" borderId="30" xfId="0" applyFont="1" applyFill="1" applyBorder="1" applyAlignment="1">
      <alignment horizontal="center" vertical="center"/>
    </xf>
    <xf numFmtId="0" fontId="38" fillId="2" borderId="32" xfId="0" applyNumberFormat="1" applyFont="1" applyFill="1" applyBorder="1" applyAlignment="1">
      <alignment vertical="center"/>
    </xf>
    <xf numFmtId="0" fontId="38" fillId="6" borderId="29" xfId="0" applyNumberFormat="1" applyFont="1" applyFill="1" applyBorder="1" applyAlignment="1">
      <alignment vertical="center"/>
    </xf>
    <xf numFmtId="0" fontId="38" fillId="6" borderId="0" xfId="0" applyNumberFormat="1" applyFont="1" applyFill="1" applyBorder="1" applyAlignment="1">
      <alignment vertical="center"/>
    </xf>
    <xf numFmtId="0" fontId="38" fillId="2" borderId="20" xfId="0" applyNumberFormat="1" applyFont="1" applyFill="1" applyBorder="1" applyAlignment="1">
      <alignment vertical="center"/>
    </xf>
    <xf numFmtId="0" fontId="38" fillId="4" borderId="29" xfId="0" applyNumberFormat="1" applyFont="1" applyFill="1" applyBorder="1" applyAlignment="1">
      <alignment vertical="center"/>
    </xf>
    <xf numFmtId="0" fontId="38" fillId="2" borderId="29" xfId="1" applyFont="1" applyFill="1" applyBorder="1" applyAlignment="1" applyProtection="1">
      <alignment vertical="center"/>
    </xf>
    <xf numFmtId="0" fontId="38" fillId="2" borderId="0" xfId="1" applyFont="1" applyFill="1" applyBorder="1" applyAlignment="1" applyProtection="1">
      <alignment vertical="center"/>
    </xf>
    <xf numFmtId="0" fontId="45" fillId="4" borderId="15" xfId="0" applyFont="1" applyFill="1" applyBorder="1" applyAlignment="1">
      <alignment vertical="center"/>
    </xf>
    <xf numFmtId="0" fontId="38" fillId="4" borderId="25" xfId="0" applyNumberFormat="1" applyFont="1" applyFill="1" applyBorder="1" applyAlignment="1">
      <alignment vertical="center"/>
    </xf>
    <xf numFmtId="0" fontId="45" fillId="2" borderId="0" xfId="0" applyFont="1" applyFill="1" applyBorder="1" applyAlignment="1">
      <alignment vertical="center" wrapText="1"/>
    </xf>
    <xf numFmtId="0" fontId="0" fillId="2" borderId="0" xfId="0" applyFill="1" applyBorder="1" applyAlignment="1">
      <alignment vertical="center"/>
    </xf>
    <xf numFmtId="0" fontId="11" fillId="2" borderId="0" xfId="0" applyFont="1" applyFill="1" applyBorder="1" applyAlignment="1">
      <alignment vertical="center" wrapText="1"/>
    </xf>
    <xf numFmtId="0" fontId="11" fillId="2" borderId="0" xfId="0" applyFont="1" applyFill="1" applyBorder="1" applyAlignment="1">
      <alignment horizontal="center" vertical="center"/>
    </xf>
    <xf numFmtId="0" fontId="42" fillId="5" borderId="25" xfId="0" applyFont="1" applyFill="1" applyBorder="1" applyAlignment="1">
      <alignment vertical="center" wrapText="1"/>
    </xf>
    <xf numFmtId="0" fontId="42" fillId="5" borderId="20" xfId="0" applyFont="1" applyFill="1" applyBorder="1" applyAlignment="1">
      <alignment vertical="center" wrapText="1"/>
    </xf>
    <xf numFmtId="0" fontId="42" fillId="5" borderId="31" xfId="0" applyFont="1" applyFill="1" applyBorder="1" applyAlignment="1">
      <alignment vertical="center" wrapText="1"/>
    </xf>
    <xf numFmtId="0" fontId="46" fillId="2" borderId="0" xfId="0" applyFont="1" applyFill="1" applyBorder="1" applyAlignment="1">
      <alignment horizontal="left" vertical="center"/>
    </xf>
    <xf numFmtId="0" fontId="42" fillId="5" borderId="61" xfId="0" applyFont="1" applyFill="1" applyBorder="1" applyAlignment="1">
      <alignment vertical="center" wrapText="1"/>
    </xf>
    <xf numFmtId="0" fontId="42" fillId="5" borderId="60" xfId="0" applyFont="1" applyFill="1" applyBorder="1" applyAlignment="1">
      <alignment vertical="center" wrapText="1"/>
    </xf>
    <xf numFmtId="0" fontId="42" fillId="5" borderId="63" xfId="0" applyFont="1" applyFill="1" applyBorder="1" applyAlignment="1">
      <alignment vertical="center" wrapText="1"/>
    </xf>
    <xf numFmtId="0" fontId="11" fillId="4" borderId="28" xfId="0" applyFont="1" applyFill="1" applyBorder="1" applyAlignment="1">
      <alignment horizontal="center" vertical="center"/>
    </xf>
    <xf numFmtId="0" fontId="8" fillId="4" borderId="15" xfId="0" applyNumberFormat="1" applyFont="1" applyFill="1" applyBorder="1" applyAlignment="1">
      <alignment vertical="center"/>
    </xf>
    <xf numFmtId="0" fontId="8" fillId="4" borderId="16" xfId="0" applyNumberFormat="1" applyFont="1" applyFill="1" applyBorder="1" applyAlignment="1">
      <alignment vertical="center"/>
    </xf>
    <xf numFmtId="0" fontId="11" fillId="3" borderId="6" xfId="0" applyNumberFormat="1" applyFont="1" applyFill="1" applyBorder="1" applyAlignment="1">
      <alignment horizontal="center" vertical="center"/>
    </xf>
    <xf numFmtId="0" fontId="11" fillId="4" borderId="23" xfId="0" applyFont="1" applyFill="1" applyBorder="1" applyAlignment="1">
      <alignment horizontal="center" vertical="center"/>
    </xf>
    <xf numFmtId="0" fontId="11" fillId="4" borderId="10" xfId="0" applyFont="1" applyFill="1" applyBorder="1" applyAlignment="1">
      <alignment horizontal="center" vertical="center"/>
    </xf>
    <xf numFmtId="0" fontId="8" fillId="4" borderId="22" xfId="0" applyNumberFormat="1" applyFont="1" applyFill="1" applyBorder="1" applyAlignment="1">
      <alignment vertical="center"/>
    </xf>
    <xf numFmtId="0" fontId="8" fillId="4" borderId="23" xfId="0" applyNumberFormat="1" applyFont="1" applyFill="1" applyBorder="1" applyAlignment="1">
      <alignment vertical="center"/>
    </xf>
    <xf numFmtId="49" fontId="15" fillId="4" borderId="24" xfId="0" applyNumberFormat="1" applyFont="1" applyFill="1" applyBorder="1" applyAlignment="1">
      <alignment vertical="center"/>
    </xf>
    <xf numFmtId="0" fontId="11" fillId="3" borderId="10" xfId="0" applyNumberFormat="1" applyFont="1" applyFill="1" applyBorder="1" applyAlignment="1">
      <alignment horizontal="center" vertical="center"/>
    </xf>
    <xf numFmtId="0" fontId="8" fillId="2" borderId="0" xfId="0" applyNumberFormat="1" applyFont="1" applyFill="1" applyBorder="1" applyAlignment="1">
      <alignment vertical="center"/>
    </xf>
    <xf numFmtId="49" fontId="15" fillId="2" borderId="0" xfId="0" applyNumberFormat="1" applyFont="1" applyFill="1" applyBorder="1" applyAlignment="1">
      <alignment vertical="center"/>
    </xf>
    <xf numFmtId="49" fontId="15" fillId="4" borderId="13" xfId="0" applyNumberFormat="1" applyFont="1" applyFill="1" applyBorder="1" applyAlignment="1">
      <alignment vertical="center"/>
    </xf>
    <xf numFmtId="49" fontId="15" fillId="4" borderId="14" xfId="0" applyNumberFormat="1" applyFont="1" applyFill="1" applyBorder="1" applyAlignment="1">
      <alignment vertical="center"/>
    </xf>
    <xf numFmtId="0" fontId="11" fillId="3" borderId="5" xfId="0" applyNumberFormat="1" applyFont="1" applyFill="1" applyBorder="1" applyAlignment="1">
      <alignment horizontal="center" vertical="center"/>
    </xf>
    <xf numFmtId="0" fontId="47" fillId="2" borderId="0" xfId="0" applyFont="1" applyFill="1" applyBorder="1">
      <alignment vertical="center"/>
    </xf>
    <xf numFmtId="0" fontId="47" fillId="2" borderId="7" xfId="0" applyFont="1" applyFill="1" applyBorder="1">
      <alignment vertical="center"/>
    </xf>
    <xf numFmtId="0" fontId="11" fillId="4" borderId="13" xfId="0" applyFont="1" applyFill="1" applyBorder="1" applyAlignment="1">
      <alignment horizontal="center" vertical="center"/>
    </xf>
    <xf numFmtId="0" fontId="11" fillId="4" borderId="27" xfId="0" applyFont="1" applyFill="1" applyBorder="1" applyAlignment="1">
      <alignment horizontal="center" vertical="center"/>
    </xf>
    <xf numFmtId="49" fontId="15" fillId="4" borderId="15" xfId="0" applyNumberFormat="1" applyFont="1" applyFill="1" applyBorder="1" applyAlignment="1">
      <alignment vertical="center"/>
    </xf>
    <xf numFmtId="49" fontId="15" fillId="4" borderId="0" xfId="0" applyNumberFormat="1" applyFont="1" applyFill="1" applyBorder="1" applyAlignment="1">
      <alignment vertical="center"/>
    </xf>
    <xf numFmtId="49" fontId="15" fillId="4" borderId="12" xfId="0" applyNumberFormat="1" applyFont="1" applyFill="1" applyBorder="1" applyAlignment="1">
      <alignment vertical="center"/>
    </xf>
    <xf numFmtId="0" fontId="11" fillId="2" borderId="33"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0" fillId="2" borderId="3" xfId="0" applyFill="1" applyBorder="1" applyAlignment="1">
      <alignment vertical="center"/>
    </xf>
    <xf numFmtId="49" fontId="8" fillId="2" borderId="0" xfId="0" applyNumberFormat="1" applyFont="1" applyFill="1" applyBorder="1" applyAlignment="1">
      <alignment vertical="center"/>
    </xf>
    <xf numFmtId="0" fontId="42" fillId="2" borderId="0" xfId="0" applyFont="1" applyFill="1" applyBorder="1" applyAlignment="1">
      <alignment vertical="center"/>
    </xf>
    <xf numFmtId="0" fontId="42" fillId="2" borderId="0" xfId="0" applyFont="1" applyFill="1" applyBorder="1" applyAlignment="1">
      <alignment vertical="center" wrapText="1"/>
    </xf>
    <xf numFmtId="0" fontId="42" fillId="2" borderId="7" xfId="0" applyFont="1" applyFill="1" applyBorder="1" applyAlignment="1">
      <alignment vertical="center"/>
    </xf>
    <xf numFmtId="0" fontId="39" fillId="2" borderId="34"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0" xfId="0" applyFill="1">
      <alignment vertical="center"/>
    </xf>
    <xf numFmtId="0" fontId="38" fillId="3" borderId="12" xfId="0" applyNumberFormat="1" applyFont="1" applyFill="1" applyBorder="1" applyAlignment="1">
      <alignment horizontal="center" vertical="center"/>
    </xf>
    <xf numFmtId="0" fontId="38" fillId="3" borderId="13" xfId="0" applyNumberFormat="1" applyFont="1" applyFill="1" applyBorder="1" applyAlignment="1">
      <alignment horizontal="center" vertical="center"/>
    </xf>
    <xf numFmtId="0" fontId="38" fillId="3" borderId="33" xfId="0" applyNumberFormat="1" applyFont="1" applyFill="1" applyBorder="1" applyAlignment="1">
      <alignment horizontal="center" vertical="center"/>
    </xf>
    <xf numFmtId="0" fontId="38" fillId="4" borderId="33" xfId="0" applyNumberFormat="1" applyFont="1" applyFill="1" applyBorder="1" applyAlignment="1">
      <alignment vertical="center"/>
    </xf>
    <xf numFmtId="0" fontId="39" fillId="3" borderId="27" xfId="0" applyNumberFormat="1" applyFont="1" applyFill="1" applyBorder="1" applyAlignment="1">
      <alignment horizontal="center" vertical="center"/>
    </xf>
    <xf numFmtId="0" fontId="38" fillId="4" borderId="7" xfId="0" applyNumberFormat="1" applyFont="1" applyFill="1" applyBorder="1" applyAlignment="1">
      <alignment vertical="center"/>
    </xf>
    <xf numFmtId="0" fontId="38" fillId="3" borderId="22" xfId="0" applyNumberFormat="1" applyFont="1" applyFill="1" applyBorder="1" applyAlignment="1">
      <alignment horizontal="center" vertical="center"/>
    </xf>
    <xf numFmtId="0" fontId="38" fillId="3" borderId="23" xfId="0" applyNumberFormat="1" applyFont="1" applyFill="1" applyBorder="1" applyAlignment="1">
      <alignment horizontal="center" vertical="center"/>
    </xf>
    <xf numFmtId="0" fontId="38" fillId="3" borderId="35" xfId="0" applyNumberFormat="1" applyFont="1" applyFill="1" applyBorder="1" applyAlignment="1">
      <alignment horizontal="center" vertical="center"/>
    </xf>
    <xf numFmtId="0" fontId="38" fillId="4" borderId="35" xfId="0" applyNumberFormat="1" applyFont="1" applyFill="1" applyBorder="1" applyAlignment="1">
      <alignment vertical="center"/>
    </xf>
    <xf numFmtId="0" fontId="0" fillId="0" borderId="0" xfId="0" applyProtection="1">
      <alignment vertical="center"/>
      <protection hidden="1"/>
    </xf>
    <xf numFmtId="0" fontId="0" fillId="9" borderId="0" xfId="0" applyFill="1" applyProtection="1">
      <alignment vertical="center"/>
      <protection hidden="1"/>
    </xf>
    <xf numFmtId="0" fontId="48" fillId="9" borderId="0" xfId="0" applyFont="1" applyFill="1" applyProtection="1">
      <alignment vertical="center"/>
      <protection hidden="1"/>
    </xf>
    <xf numFmtId="0" fontId="49" fillId="9" borderId="0" xfId="0" applyFont="1" applyFill="1" applyAlignment="1" applyProtection="1">
      <alignment horizontal="center" vertical="center"/>
      <protection hidden="1"/>
    </xf>
    <xf numFmtId="0" fontId="50" fillId="9" borderId="0" xfId="0" applyFont="1" applyFill="1" applyProtection="1">
      <alignment vertical="center"/>
      <protection hidden="1"/>
    </xf>
    <xf numFmtId="0" fontId="44" fillId="9" borderId="0" xfId="0" applyFont="1" applyFill="1" applyAlignment="1" applyProtection="1">
      <alignment horizontal="left" vertical="center"/>
      <protection hidden="1"/>
    </xf>
    <xf numFmtId="0" fontId="37" fillId="9" borderId="0" xfId="0" applyFont="1" applyFill="1" applyAlignment="1" applyProtection="1">
      <alignment vertical="center"/>
      <protection hidden="1"/>
    </xf>
    <xf numFmtId="0" fontId="37" fillId="9" borderId="0" xfId="0" applyFont="1" applyFill="1" applyProtection="1">
      <alignment vertical="center"/>
      <protection hidden="1"/>
    </xf>
    <xf numFmtId="0" fontId="0" fillId="9" borderId="0" xfId="0" applyFill="1" applyBorder="1" applyProtection="1">
      <alignment vertical="center"/>
      <protection hidden="1"/>
    </xf>
    <xf numFmtId="0" fontId="39" fillId="9" borderId="0" xfId="0" applyNumberFormat="1" applyFont="1" applyFill="1" applyBorder="1" applyAlignment="1" applyProtection="1">
      <alignment horizontal="center" vertical="center"/>
      <protection hidden="1"/>
    </xf>
    <xf numFmtId="0" fontId="51" fillId="9" borderId="0" xfId="0" applyNumberFormat="1" applyFont="1" applyFill="1" applyProtection="1">
      <alignment vertical="center"/>
      <protection hidden="1"/>
    </xf>
    <xf numFmtId="0" fontId="51" fillId="9" borderId="0" xfId="0" applyFont="1" applyFill="1" applyProtection="1">
      <alignment vertical="center"/>
      <protection hidden="1"/>
    </xf>
    <xf numFmtId="0" fontId="39" fillId="2" borderId="0" xfId="0" applyFont="1" applyFill="1" applyBorder="1" applyAlignment="1">
      <alignment horizontal="right" vertical="center"/>
    </xf>
    <xf numFmtId="0" fontId="38" fillId="8" borderId="29" xfId="1" applyFont="1" applyFill="1" applyBorder="1" applyAlignment="1" applyProtection="1">
      <alignment vertical="center"/>
    </xf>
    <xf numFmtId="0" fontId="38" fillId="8" borderId="7" xfId="1" applyFont="1" applyFill="1" applyBorder="1" applyAlignment="1" applyProtection="1">
      <alignment vertical="center"/>
    </xf>
    <xf numFmtId="0" fontId="0" fillId="8" borderId="25" xfId="0" applyFill="1" applyBorder="1" applyAlignment="1">
      <alignment vertical="center"/>
    </xf>
    <xf numFmtId="0" fontId="0" fillId="8" borderId="20" xfId="0" applyFill="1" applyBorder="1" applyAlignment="1">
      <alignment vertical="center"/>
    </xf>
    <xf numFmtId="0" fontId="0" fillId="8" borderId="31" xfId="0" applyFill="1" applyBorder="1" applyAlignment="1">
      <alignment vertical="center"/>
    </xf>
    <xf numFmtId="0" fontId="0" fillId="8" borderId="29" xfId="0" applyFill="1" applyBorder="1" applyAlignment="1">
      <alignment vertical="center"/>
    </xf>
    <xf numFmtId="0" fontId="0" fillId="8" borderId="7" xfId="0" applyFill="1" applyBorder="1" applyAlignment="1">
      <alignment vertical="center"/>
    </xf>
    <xf numFmtId="0" fontId="0" fillId="8" borderId="1" xfId="0" applyFill="1" applyBorder="1" applyAlignment="1">
      <alignment vertical="center"/>
    </xf>
    <xf numFmtId="0" fontId="0" fillId="8" borderId="3" xfId="0" applyFill="1" applyBorder="1" applyAlignment="1">
      <alignment vertical="center"/>
    </xf>
    <xf numFmtId="0" fontId="0" fillId="8" borderId="30" xfId="0" applyFill="1" applyBorder="1" applyAlignment="1">
      <alignment vertical="center"/>
    </xf>
    <xf numFmtId="0" fontId="52" fillId="9" borderId="0" xfId="0" applyFont="1" applyFill="1" applyProtection="1">
      <alignment vertical="center"/>
      <protection hidden="1"/>
    </xf>
    <xf numFmtId="0" fontId="38" fillId="6" borderId="1" xfId="0" applyNumberFormat="1" applyFont="1" applyFill="1" applyBorder="1" applyAlignment="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53" fillId="0" borderId="66" xfId="0" applyFont="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44" fillId="0" borderId="74" xfId="0" applyFont="1" applyBorder="1" applyAlignment="1">
      <alignment vertical="center" wrapText="1"/>
    </xf>
    <xf numFmtId="0" fontId="53" fillId="0" borderId="73" xfId="0" applyFont="1"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37" fillId="0" borderId="76" xfId="0" applyFont="1" applyBorder="1">
      <alignment vertical="center"/>
    </xf>
    <xf numFmtId="0" fontId="0" fillId="0" borderId="77" xfId="0" applyBorder="1">
      <alignment vertical="center"/>
    </xf>
    <xf numFmtId="0" fontId="54" fillId="0" borderId="0" xfId="0" applyFont="1" applyBorder="1">
      <alignment vertical="center"/>
    </xf>
    <xf numFmtId="0" fontId="38" fillId="2" borderId="25" xfId="0" applyFont="1" applyFill="1" applyBorder="1" applyAlignment="1">
      <alignment vertical="center"/>
    </xf>
    <xf numFmtId="0" fontId="38" fillId="2" borderId="20" xfId="0" applyFont="1" applyFill="1" applyBorder="1" applyAlignment="1">
      <alignment vertical="center"/>
    </xf>
    <xf numFmtId="0" fontId="38" fillId="2" borderId="31" xfId="0" applyFont="1" applyFill="1" applyBorder="1" applyAlignment="1">
      <alignment vertical="center"/>
    </xf>
    <xf numFmtId="0" fontId="44" fillId="0" borderId="67" xfId="0" applyFont="1" applyBorder="1" applyAlignment="1">
      <alignment vertical="center" wrapText="1"/>
    </xf>
    <xf numFmtId="0" fontId="38" fillId="2" borderId="29" xfId="0" applyNumberFormat="1" applyFont="1" applyFill="1" applyBorder="1" applyAlignment="1">
      <alignment vertical="center" wrapText="1"/>
    </xf>
    <xf numFmtId="0" fontId="38" fillId="2" borderId="26" xfId="0" applyNumberFormat="1" applyFont="1" applyFill="1" applyBorder="1" applyAlignment="1">
      <alignment vertical="center"/>
    </xf>
    <xf numFmtId="0" fontId="11" fillId="3" borderId="36" xfId="0" applyNumberFormat="1" applyFont="1" applyFill="1" applyBorder="1" applyAlignment="1">
      <alignment horizontal="center" vertical="center"/>
    </xf>
    <xf numFmtId="49" fontId="15" fillId="4" borderId="37" xfId="0" applyNumberFormat="1" applyFont="1" applyFill="1" applyBorder="1" applyAlignment="1">
      <alignment vertical="center"/>
    </xf>
    <xf numFmtId="0" fontId="11" fillId="3" borderId="38" xfId="0" applyNumberFormat="1" applyFont="1" applyFill="1" applyBorder="1" applyAlignment="1">
      <alignment horizontal="center" vertical="center"/>
    </xf>
    <xf numFmtId="0" fontId="8" fillId="4" borderId="29" xfId="0" applyNumberFormat="1" applyFont="1" applyFill="1" applyBorder="1" applyAlignment="1">
      <alignment vertical="center"/>
    </xf>
    <xf numFmtId="0" fontId="11" fillId="3" borderId="39" xfId="0" applyNumberFormat="1" applyFont="1" applyFill="1" applyBorder="1" applyAlignment="1">
      <alignment horizontal="center" vertical="center"/>
    </xf>
    <xf numFmtId="0" fontId="8" fillId="4" borderId="40" xfId="0" applyNumberFormat="1" applyFont="1" applyFill="1" applyBorder="1" applyAlignment="1">
      <alignment vertical="center"/>
    </xf>
    <xf numFmtId="49" fontId="41" fillId="4" borderId="19" xfId="0" applyNumberFormat="1" applyFont="1" applyFill="1" applyBorder="1" applyAlignment="1">
      <alignment vertical="center"/>
    </xf>
    <xf numFmtId="49" fontId="41" fillId="4" borderId="20" xfId="0" applyNumberFormat="1" applyFont="1" applyFill="1" applyBorder="1" applyAlignment="1">
      <alignment vertical="center"/>
    </xf>
    <xf numFmtId="0" fontId="0" fillId="4" borderId="20" xfId="0" applyFill="1" applyBorder="1">
      <alignment vertical="center"/>
    </xf>
    <xf numFmtId="0" fontId="38" fillId="4" borderId="24" xfId="0" applyNumberFormat="1" applyFont="1" applyFill="1" applyBorder="1" applyAlignment="1">
      <alignment vertical="center"/>
    </xf>
    <xf numFmtId="0" fontId="39" fillId="3" borderId="36" xfId="0" applyNumberFormat="1" applyFont="1" applyFill="1" applyBorder="1" applyAlignment="1">
      <alignment horizontal="center" vertical="center"/>
    </xf>
    <xf numFmtId="0" fontId="38" fillId="4" borderId="37" xfId="0" applyNumberFormat="1" applyFont="1" applyFill="1" applyBorder="1" applyAlignment="1">
      <alignment vertical="center"/>
    </xf>
    <xf numFmtId="0" fontId="39" fillId="3" borderId="38" xfId="0" applyNumberFormat="1" applyFont="1" applyFill="1" applyBorder="1" applyAlignment="1">
      <alignment horizontal="center" vertical="center"/>
    </xf>
    <xf numFmtId="0" fontId="39" fillId="3" borderId="41" xfId="0" applyNumberFormat="1" applyFont="1" applyFill="1" applyBorder="1" applyAlignment="1">
      <alignment horizontal="center" vertical="center"/>
    </xf>
    <xf numFmtId="0" fontId="39" fillId="3" borderId="39" xfId="0" applyNumberFormat="1" applyFont="1" applyFill="1" applyBorder="1" applyAlignment="1">
      <alignment horizontal="center" vertical="center"/>
    </xf>
    <xf numFmtId="0" fontId="38" fillId="4" borderId="40" xfId="0" applyNumberFormat="1" applyFont="1" applyFill="1" applyBorder="1" applyAlignment="1">
      <alignment vertical="center"/>
    </xf>
    <xf numFmtId="0" fontId="39" fillId="3" borderId="42" xfId="0" applyNumberFormat="1" applyFont="1" applyFill="1" applyBorder="1" applyAlignment="1">
      <alignment horizontal="center" vertical="center"/>
    </xf>
    <xf numFmtId="0" fontId="38" fillId="2" borderId="0" xfId="0" applyNumberFormat="1" applyFont="1" applyFill="1" applyBorder="1" applyAlignment="1">
      <alignment horizontal="center" vertical="center"/>
    </xf>
    <xf numFmtId="0" fontId="38" fillId="2" borderId="3" xfId="0" applyNumberFormat="1" applyFont="1" applyFill="1" applyBorder="1" applyAlignment="1">
      <alignment horizontal="center" vertical="center"/>
    </xf>
    <xf numFmtId="0" fontId="42" fillId="5" borderId="29" xfId="0" applyFont="1" applyFill="1" applyBorder="1" applyAlignment="1">
      <alignment vertical="center" wrapText="1"/>
    </xf>
    <xf numFmtId="0" fontId="42" fillId="5" borderId="78" xfId="0" applyFont="1" applyFill="1" applyBorder="1" applyAlignment="1">
      <alignment vertical="center" wrapText="1"/>
    </xf>
    <xf numFmtId="0" fontId="38" fillId="6" borderId="29" xfId="0" applyNumberFormat="1" applyFont="1" applyFill="1" applyBorder="1" applyAlignment="1">
      <alignment horizontal="left" vertical="center"/>
    </xf>
    <xf numFmtId="0" fontId="39" fillId="8" borderId="13" xfId="0" applyFont="1" applyFill="1" applyBorder="1" applyAlignment="1">
      <alignment horizontal="center" vertical="center"/>
    </xf>
    <xf numFmtId="0" fontId="39" fillId="8" borderId="37" xfId="0" applyFont="1" applyFill="1" applyBorder="1" applyAlignment="1">
      <alignment horizontal="center" vertical="center"/>
    </xf>
    <xf numFmtId="0" fontId="39" fillId="8" borderId="33" xfId="0" applyFont="1" applyFill="1" applyBorder="1" applyAlignment="1">
      <alignment horizontal="center" vertical="center"/>
    </xf>
    <xf numFmtId="0" fontId="39" fillId="8" borderId="29" xfId="0" applyFont="1" applyFill="1" applyBorder="1" applyAlignment="1">
      <alignment vertical="center"/>
    </xf>
    <xf numFmtId="0" fontId="39" fillId="8" borderId="7" xfId="0" applyFont="1" applyFill="1" applyBorder="1" applyAlignment="1">
      <alignment horizontal="center" vertical="center"/>
    </xf>
    <xf numFmtId="0" fontId="39" fillId="8" borderId="1" xfId="0" applyFont="1" applyFill="1" applyBorder="1" applyAlignment="1">
      <alignment horizontal="center" vertical="center"/>
    </xf>
    <xf numFmtId="0" fontId="39" fillId="8" borderId="3" xfId="0" applyFont="1" applyFill="1" applyBorder="1" applyAlignment="1">
      <alignment horizontal="center" vertical="center"/>
    </xf>
    <xf numFmtId="0" fontId="39" fillId="8" borderId="30" xfId="0" applyFont="1" applyFill="1" applyBorder="1" applyAlignment="1">
      <alignment horizontal="center" vertical="center"/>
    </xf>
    <xf numFmtId="0" fontId="0" fillId="2" borderId="7" xfId="0" applyFill="1" applyBorder="1" applyAlignment="1">
      <alignment vertical="center"/>
    </xf>
    <xf numFmtId="0" fontId="39" fillId="4" borderId="17"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39"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6" xfId="0" applyFont="1" applyFill="1" applyBorder="1" applyAlignment="1">
      <alignment horizontal="center" vertical="center"/>
    </xf>
    <xf numFmtId="0" fontId="8" fillId="4" borderId="17" xfId="0" applyNumberFormat="1" applyFont="1" applyFill="1" applyBorder="1" applyAlignment="1">
      <alignment vertical="center"/>
    </xf>
    <xf numFmtId="0" fontId="8" fillId="4" borderId="3" xfId="0" applyNumberFormat="1" applyFont="1" applyFill="1" applyBorder="1" applyAlignment="1">
      <alignment vertical="center"/>
    </xf>
    <xf numFmtId="49" fontId="15" fillId="4" borderId="3" xfId="0" applyNumberFormat="1" applyFont="1" applyFill="1" applyBorder="1" applyAlignment="1">
      <alignment vertical="center"/>
    </xf>
    <xf numFmtId="0" fontId="11" fillId="3" borderId="4" xfId="0" applyNumberFormat="1" applyFont="1" applyFill="1" applyBorder="1" applyAlignment="1">
      <alignment horizontal="center" vertical="center"/>
    </xf>
    <xf numFmtId="49" fontId="15" fillId="4" borderId="19" xfId="0" applyNumberFormat="1" applyFont="1" applyFill="1" applyBorder="1" applyAlignment="1">
      <alignment vertical="center"/>
    </xf>
    <xf numFmtId="49" fontId="15" fillId="4" borderId="20" xfId="0" applyNumberFormat="1" applyFont="1" applyFill="1" applyBorder="1" applyAlignment="1">
      <alignment vertical="center"/>
    </xf>
    <xf numFmtId="0" fontId="11" fillId="3" borderId="26" xfId="0" applyNumberFormat="1"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20" xfId="0" applyFont="1" applyFill="1" applyBorder="1" applyAlignment="1">
      <alignment horizontal="center" vertical="center"/>
    </xf>
    <xf numFmtId="0" fontId="39" fillId="4" borderId="26" xfId="0" applyFont="1" applyFill="1" applyBorder="1" applyAlignment="1">
      <alignment horizontal="center" vertical="center"/>
    </xf>
    <xf numFmtId="49" fontId="41" fillId="4" borderId="3" xfId="0" applyNumberFormat="1" applyFont="1" applyFill="1" applyBorder="1" applyAlignment="1">
      <alignment vertical="center"/>
    </xf>
    <xf numFmtId="0" fontId="39" fillId="3" borderId="4" xfId="0" applyNumberFormat="1" applyFont="1" applyFill="1" applyBorder="1" applyAlignment="1">
      <alignment horizontal="center" vertical="center"/>
    </xf>
    <xf numFmtId="0" fontId="39" fillId="3" borderId="26" xfId="0" applyNumberFormat="1" applyFont="1" applyFill="1" applyBorder="1" applyAlignment="1">
      <alignment horizontal="center" vertical="center"/>
    </xf>
    <xf numFmtId="0" fontId="38" fillId="2" borderId="29" xfId="0" applyNumberFormat="1" applyFont="1" applyFill="1" applyBorder="1" applyAlignment="1"/>
    <xf numFmtId="0" fontId="38" fillId="2" borderId="0" xfId="0" applyNumberFormat="1" applyFont="1" applyFill="1" applyBorder="1" applyAlignment="1"/>
    <xf numFmtId="0" fontId="0" fillId="2" borderId="0" xfId="0" applyFill="1" applyBorder="1" applyAlignment="1"/>
    <xf numFmtId="0" fontId="46" fillId="2" borderId="0" xfId="0" applyFont="1" applyFill="1" applyBorder="1" applyAlignment="1">
      <alignment horizontal="left"/>
    </xf>
    <xf numFmtId="0" fontId="11" fillId="2" borderId="7" xfId="0" applyNumberFormat="1" applyFont="1" applyFill="1" applyBorder="1" applyAlignment="1">
      <alignment horizontal="center"/>
    </xf>
    <xf numFmtId="0" fontId="0" fillId="9" borderId="0" xfId="0" applyFill="1" applyAlignment="1" applyProtection="1">
      <protection hidden="1"/>
    </xf>
    <xf numFmtId="0" fontId="0" fillId="9" borderId="0" xfId="0" applyFill="1" applyBorder="1" applyAlignment="1" applyProtection="1">
      <protection hidden="1"/>
    </xf>
    <xf numFmtId="0" fontId="0" fillId="0" borderId="0" xfId="0" applyAlignment="1"/>
    <xf numFmtId="0" fontId="39" fillId="2" borderId="43" xfId="0" applyFont="1" applyFill="1" applyBorder="1" applyAlignment="1">
      <alignment horizontal="center" vertical="center"/>
    </xf>
    <xf numFmtId="0" fontId="38" fillId="4" borderId="37" xfId="0" applyNumberFormat="1" applyFont="1" applyFill="1" applyBorder="1" applyAlignment="1">
      <alignment horizontal="center" vertical="center"/>
    </xf>
    <xf numFmtId="0" fontId="38" fillId="4" borderId="1" xfId="0" applyNumberFormat="1" applyFont="1" applyFill="1" applyBorder="1" applyAlignment="1">
      <alignment horizontal="center" vertical="center"/>
    </xf>
    <xf numFmtId="0" fontId="38" fillId="4" borderId="29" xfId="0" applyNumberFormat="1" applyFont="1" applyFill="1" applyBorder="1" applyAlignment="1">
      <alignment horizontal="center" vertical="center"/>
    </xf>
    <xf numFmtId="0" fontId="38" fillId="4" borderId="25" xfId="0" applyNumberFormat="1" applyFont="1" applyFill="1" applyBorder="1" applyAlignment="1">
      <alignment horizontal="center" vertical="center"/>
    </xf>
    <xf numFmtId="0" fontId="38" fillId="6" borderId="0" xfId="0" applyNumberFormat="1" applyFont="1" applyFill="1" applyBorder="1" applyAlignment="1">
      <alignment horizontal="left" vertical="center"/>
    </xf>
    <xf numFmtId="0" fontId="38" fillId="6" borderId="7" xfId="0" applyNumberFormat="1" applyFont="1" applyFill="1" applyBorder="1" applyAlignment="1">
      <alignment horizontal="left" vertical="center"/>
    </xf>
    <xf numFmtId="0" fontId="39" fillId="8" borderId="25" xfId="0" applyFont="1" applyFill="1" applyBorder="1" applyAlignment="1">
      <alignment horizontal="center" vertical="center"/>
    </xf>
    <xf numFmtId="0" fontId="39" fillId="8" borderId="20" xfId="0" applyFont="1" applyFill="1" applyBorder="1" applyAlignment="1">
      <alignment horizontal="center" vertical="center"/>
    </xf>
    <xf numFmtId="0" fontId="39" fillId="8" borderId="31" xfId="0" applyFont="1" applyFill="1" applyBorder="1" applyAlignment="1">
      <alignment horizontal="center" vertical="center"/>
    </xf>
    <xf numFmtId="0" fontId="39" fillId="10" borderId="20" xfId="0" applyFont="1" applyFill="1" applyBorder="1" applyAlignment="1">
      <alignment horizontal="center" vertical="center"/>
    </xf>
    <xf numFmtId="0" fontId="39" fillId="10" borderId="3" xfId="0" applyFont="1" applyFill="1" applyBorder="1" applyAlignment="1">
      <alignment horizontal="center" vertical="center"/>
    </xf>
    <xf numFmtId="0" fontId="39" fillId="10" borderId="7" xfId="0" applyFont="1" applyFill="1" applyBorder="1" applyAlignment="1">
      <alignment horizontal="center" vertical="center"/>
    </xf>
    <xf numFmtId="0" fontId="39" fillId="10" borderId="30" xfId="0" applyFont="1" applyFill="1" applyBorder="1" applyAlignment="1">
      <alignment horizontal="center" vertical="center"/>
    </xf>
    <xf numFmtId="0" fontId="39" fillId="10" borderId="31" xfId="0" applyFont="1" applyFill="1" applyBorder="1" applyAlignment="1">
      <alignment horizontal="center" vertical="center"/>
    </xf>
    <xf numFmtId="0" fontId="55" fillId="2" borderId="29" xfId="0" applyNumberFormat="1" applyFont="1" applyFill="1" applyBorder="1" applyAlignment="1">
      <alignment vertical="center" wrapText="1"/>
    </xf>
    <xf numFmtId="0" fontId="55" fillId="2" borderId="1" xfId="0" applyNumberFormat="1" applyFont="1" applyFill="1" applyBorder="1" applyAlignment="1">
      <alignment vertical="center" wrapText="1"/>
    </xf>
    <xf numFmtId="0" fontId="55" fillId="2" borderId="2" xfId="0" applyNumberFormat="1" applyFont="1" applyFill="1" applyBorder="1" applyAlignment="1">
      <alignment vertical="center" wrapText="1"/>
    </xf>
    <xf numFmtId="0" fontId="40" fillId="5" borderId="29" xfId="0" applyFont="1" applyFill="1" applyBorder="1" applyAlignment="1">
      <alignment vertical="center"/>
    </xf>
    <xf numFmtId="0" fontId="38" fillId="2" borderId="29" xfId="0" applyNumberFormat="1" applyFont="1" applyFill="1" applyBorder="1" applyAlignment="1">
      <alignment vertical="center"/>
    </xf>
    <xf numFmtId="0" fontId="38" fillId="2" borderId="0" xfId="0" applyNumberFormat="1" applyFont="1" applyFill="1" applyBorder="1" applyAlignment="1">
      <alignment vertical="center"/>
    </xf>
    <xf numFmtId="0" fontId="39" fillId="8" borderId="29" xfId="0" applyFont="1" applyFill="1" applyBorder="1" applyAlignment="1">
      <alignment horizontal="center" vertical="center"/>
    </xf>
    <xf numFmtId="0" fontId="39" fillId="8" borderId="0" xfId="0" applyFont="1" applyFill="1" applyBorder="1" applyAlignment="1">
      <alignment horizontal="center" vertical="center"/>
    </xf>
    <xf numFmtId="0" fontId="49" fillId="5" borderId="1" xfId="0" applyFont="1" applyFill="1" applyBorder="1" applyAlignment="1">
      <alignment vertical="center"/>
    </xf>
    <xf numFmtId="0" fontId="49" fillId="5" borderId="3" xfId="0" applyFont="1" applyFill="1" applyBorder="1" applyAlignment="1">
      <alignment vertical="center"/>
    </xf>
    <xf numFmtId="0" fontId="48" fillId="9" borderId="0" xfId="0" applyFont="1" applyFill="1" applyAlignment="1" applyProtection="1">
      <alignment vertical="center"/>
      <protection hidden="1"/>
    </xf>
    <xf numFmtId="0" fontId="0" fillId="9" borderId="0" xfId="0" applyFill="1">
      <alignment vertical="center"/>
    </xf>
    <xf numFmtId="0" fontId="40" fillId="9" borderId="0" xfId="0" applyFont="1" applyFill="1" applyProtection="1">
      <alignment vertical="center"/>
      <protection hidden="1"/>
    </xf>
    <xf numFmtId="0" fontId="38" fillId="2" borderId="3" xfId="0" applyNumberFormat="1" applyFont="1" applyFill="1" applyBorder="1" applyAlignment="1">
      <alignment horizontal="right" vertical="center"/>
    </xf>
    <xf numFmtId="49" fontId="41" fillId="2" borderId="0" xfId="0" applyNumberFormat="1" applyFont="1" applyFill="1" applyBorder="1" applyAlignment="1">
      <alignment horizontal="right" vertical="center"/>
    </xf>
    <xf numFmtId="0" fontId="38" fillId="2" borderId="0" xfId="0" applyNumberFormat="1" applyFont="1" applyFill="1" applyBorder="1" applyAlignment="1">
      <alignment horizontal="right" vertical="center"/>
    </xf>
    <xf numFmtId="0" fontId="0" fillId="4" borderId="23" xfId="0" applyFill="1" applyBorder="1">
      <alignment vertical="center"/>
    </xf>
    <xf numFmtId="0" fontId="56" fillId="5" borderId="29" xfId="0" applyFont="1" applyFill="1" applyBorder="1" applyAlignment="1">
      <alignment vertical="center" wrapText="1"/>
    </xf>
    <xf numFmtId="0" fontId="56" fillId="5" borderId="78" xfId="0" applyFont="1" applyFill="1" applyBorder="1" applyAlignment="1">
      <alignment vertical="center" wrapText="1"/>
    </xf>
    <xf numFmtId="0" fontId="56" fillId="5" borderId="79" xfId="0" applyFont="1" applyFill="1" applyBorder="1" applyAlignment="1">
      <alignment vertical="center" wrapText="1"/>
    </xf>
    <xf numFmtId="0" fontId="0" fillId="9" borderId="0" xfId="0" applyFill="1" applyAlignment="1"/>
    <xf numFmtId="0" fontId="0" fillId="9" borderId="0" xfId="0" applyFill="1" applyBorder="1">
      <alignment vertical="center"/>
    </xf>
    <xf numFmtId="0" fontId="39" fillId="2" borderId="19" xfId="0" applyNumberFormat="1" applyFont="1" applyFill="1" applyBorder="1" applyAlignment="1">
      <alignment horizontal="center" vertical="center"/>
    </xf>
    <xf numFmtId="0" fontId="38" fillId="2" borderId="26" xfId="0" applyNumberFormat="1" applyFont="1" applyFill="1" applyBorder="1" applyAlignment="1">
      <alignment horizontal="left" vertical="center" shrinkToFit="1"/>
    </xf>
    <xf numFmtId="0" fontId="39" fillId="2" borderId="20" xfId="0" applyNumberFormat="1" applyFont="1" applyFill="1" applyBorder="1" applyAlignment="1">
      <alignment horizontal="center" vertical="center"/>
    </xf>
    <xf numFmtId="0" fontId="57" fillId="0" borderId="0" xfId="0" applyFont="1" applyBorder="1" applyAlignment="1">
      <alignment horizontal="left" vertical="center" wrapText="1"/>
    </xf>
    <xf numFmtId="0" fontId="58" fillId="0" borderId="0" xfId="0" applyFont="1" applyBorder="1" applyAlignment="1">
      <alignment horizontal="left" vertical="center"/>
    </xf>
    <xf numFmtId="0" fontId="57" fillId="0" borderId="0" xfId="0" applyFont="1" applyBorder="1" applyAlignment="1">
      <alignment horizontal="left" vertical="center"/>
    </xf>
    <xf numFmtId="0" fontId="57" fillId="0" borderId="74" xfId="0" applyFont="1" applyBorder="1" applyAlignment="1">
      <alignment horizontal="left" vertical="center" wrapText="1"/>
    </xf>
    <xf numFmtId="0" fontId="39" fillId="3" borderId="37" xfId="0" applyNumberFormat="1" applyFont="1" applyFill="1" applyBorder="1" applyAlignment="1">
      <alignment horizontal="center" vertical="center"/>
    </xf>
    <xf numFmtId="0" fontId="0" fillId="3" borderId="19" xfId="0" applyFill="1" applyBorder="1">
      <alignment vertical="center"/>
    </xf>
    <xf numFmtId="0" fontId="0" fillId="3" borderId="20" xfId="0" applyFill="1" applyBorder="1">
      <alignment vertical="center"/>
    </xf>
    <xf numFmtId="0" fontId="0" fillId="3" borderId="31" xfId="0" applyFill="1" applyBorder="1">
      <alignment vertical="center"/>
    </xf>
    <xf numFmtId="0" fontId="39" fillId="3" borderId="40" xfId="0" applyNumberFormat="1" applyFont="1" applyFill="1" applyBorder="1" applyAlignment="1">
      <alignment horizontal="center" vertical="center"/>
    </xf>
    <xf numFmtId="0" fontId="0" fillId="3" borderId="17" xfId="0" applyFill="1" applyBorder="1">
      <alignment vertical="center"/>
    </xf>
    <xf numFmtId="0" fontId="0" fillId="3" borderId="3" xfId="0" applyFill="1" applyBorder="1">
      <alignment vertical="center"/>
    </xf>
    <xf numFmtId="0" fontId="0" fillId="3" borderId="30" xfId="0" applyFill="1" applyBorder="1">
      <alignment vertical="center"/>
    </xf>
    <xf numFmtId="0" fontId="0" fillId="0" borderId="0" xfId="0" applyFill="1" applyProtection="1">
      <alignment vertical="center"/>
      <protection hidden="1"/>
    </xf>
    <xf numFmtId="0" fontId="0" fillId="0" borderId="0" xfId="0" applyNumberFormat="1" applyProtection="1">
      <alignment vertical="center"/>
    </xf>
    <xf numFmtId="49" fontId="0" fillId="0" borderId="0" xfId="0" applyNumberFormat="1" applyProtection="1">
      <alignment vertical="center"/>
    </xf>
    <xf numFmtId="0" fontId="0" fillId="0" borderId="0" xfId="0" applyProtection="1">
      <alignment vertical="center"/>
    </xf>
    <xf numFmtId="0" fontId="39" fillId="2" borderId="0" xfId="0" applyFont="1" applyFill="1" applyBorder="1" applyAlignment="1">
      <alignment horizontal="center" vertical="center"/>
    </xf>
    <xf numFmtId="49" fontId="0" fillId="0" borderId="0" xfId="0" applyNumberFormat="1" applyProtection="1">
      <alignment vertical="center"/>
      <protection locked="0"/>
    </xf>
    <xf numFmtId="0" fontId="11" fillId="2" borderId="3" xfId="0" applyFont="1" applyFill="1" applyBorder="1" applyAlignment="1">
      <alignment horizontal="left" vertical="center" shrinkToFit="1"/>
    </xf>
    <xf numFmtId="0" fontId="39" fillId="4" borderId="15" xfId="0" applyFont="1" applyFill="1" applyBorder="1" applyAlignment="1">
      <alignment horizontal="center" vertical="center"/>
    </xf>
    <xf numFmtId="0" fontId="0" fillId="9" borderId="0" xfId="0" applyFont="1" applyFill="1" applyProtection="1">
      <alignment vertical="center"/>
      <protection hidden="1"/>
    </xf>
    <xf numFmtId="0" fontId="8" fillId="6" borderId="1" xfId="0" applyNumberFormat="1" applyFont="1" applyFill="1" applyBorder="1" applyAlignment="1">
      <alignment vertical="center" wrapText="1"/>
    </xf>
    <xf numFmtId="0" fontId="8" fillId="6" borderId="2" xfId="0" applyNumberFormat="1" applyFont="1" applyFill="1" applyBorder="1" applyAlignment="1">
      <alignment vertical="center" wrapText="1"/>
    </xf>
    <xf numFmtId="0" fontId="59" fillId="9" borderId="0" xfId="0" applyFont="1" applyFill="1" applyProtection="1">
      <alignment vertical="center"/>
      <protection hidden="1"/>
    </xf>
    <xf numFmtId="0" fontId="0" fillId="2" borderId="33" xfId="0" applyFill="1" applyBorder="1" applyAlignment="1">
      <alignment vertical="center"/>
    </xf>
    <xf numFmtId="0" fontId="38" fillId="4" borderId="40" xfId="0" applyNumberFormat="1" applyFont="1" applyFill="1" applyBorder="1" applyAlignment="1">
      <alignment horizontal="center" vertical="center"/>
    </xf>
    <xf numFmtId="0" fontId="11" fillId="2" borderId="35" xfId="0" applyFont="1" applyFill="1" applyBorder="1" applyAlignment="1">
      <alignment vertical="center" shrinkToFit="1"/>
    </xf>
    <xf numFmtId="0" fontId="55" fillId="2" borderId="3" xfId="0" applyNumberFormat="1" applyFont="1" applyFill="1" applyBorder="1" applyAlignment="1">
      <alignment vertical="center"/>
    </xf>
    <xf numFmtId="0" fontId="55" fillId="2" borderId="29"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29" xfId="0" applyNumberFormat="1" applyFont="1" applyFill="1" applyBorder="1" applyAlignment="1">
      <alignment vertical="center"/>
    </xf>
    <xf numFmtId="0" fontId="8" fillId="2" borderId="20" xfId="0" applyNumberFormat="1" applyFont="1" applyFill="1" applyBorder="1" applyAlignment="1">
      <alignment vertical="center"/>
    </xf>
    <xf numFmtId="0" fontId="8" fillId="2" borderId="25" xfId="0" applyNumberFormat="1" applyFont="1" applyFill="1" applyBorder="1" applyAlignment="1">
      <alignment vertical="center"/>
    </xf>
    <xf numFmtId="0" fontId="39" fillId="2" borderId="0" xfId="0" applyNumberFormat="1" applyFont="1" applyFill="1" applyBorder="1" applyAlignment="1">
      <alignment vertical="center" wrapText="1"/>
    </xf>
    <xf numFmtId="0" fontId="8" fillId="2" borderId="29" xfId="0" applyFont="1" applyFill="1" applyBorder="1" applyAlignment="1">
      <alignment vertical="center"/>
    </xf>
    <xf numFmtId="0" fontId="8" fillId="2" borderId="0" xfId="0" applyFont="1" applyFill="1" applyBorder="1" applyAlignment="1">
      <alignment vertical="center"/>
    </xf>
    <xf numFmtId="0" fontId="38" fillId="5" borderId="29" xfId="0" applyNumberFormat="1" applyFont="1" applyFill="1" applyBorder="1" applyAlignment="1">
      <alignment vertical="center" wrapText="1"/>
    </xf>
    <xf numFmtId="0" fontId="38" fillId="5" borderId="1" xfId="0" applyNumberFormat="1" applyFont="1" applyFill="1" applyBorder="1" applyAlignment="1">
      <alignment vertical="center" wrapText="1"/>
    </xf>
    <xf numFmtId="0" fontId="38" fillId="5" borderId="2" xfId="0" applyNumberFormat="1" applyFont="1" applyFill="1" applyBorder="1" applyAlignment="1">
      <alignment vertical="center" wrapText="1"/>
    </xf>
    <xf numFmtId="0" fontId="34" fillId="0" borderId="0" xfId="3">
      <alignment vertical="center"/>
    </xf>
    <xf numFmtId="0" fontId="36" fillId="0" borderId="0" xfId="3" applyFont="1">
      <alignment vertical="center"/>
    </xf>
    <xf numFmtId="0" fontId="60" fillId="0" borderId="0" xfId="3" applyFont="1">
      <alignment vertical="center"/>
    </xf>
    <xf numFmtId="0" fontId="34" fillId="11" borderId="25" xfId="3" applyFill="1" applyBorder="1">
      <alignment vertical="center"/>
    </xf>
    <xf numFmtId="0" fontId="34" fillId="11" borderId="20" xfId="3" applyFill="1" applyBorder="1">
      <alignment vertical="center"/>
    </xf>
    <xf numFmtId="0" fontId="34" fillId="11" borderId="31" xfId="3" applyFill="1" applyBorder="1">
      <alignment vertical="center"/>
    </xf>
    <xf numFmtId="0" fontId="34" fillId="11" borderId="29" xfId="3" applyFill="1" applyBorder="1">
      <alignment vertical="center"/>
    </xf>
    <xf numFmtId="0" fontId="61" fillId="11" borderId="0" xfId="3" applyFont="1" applyFill="1" applyBorder="1" applyAlignment="1">
      <alignment horizontal="justify" vertical="center"/>
    </xf>
    <xf numFmtId="0" fontId="34" fillId="11" borderId="0" xfId="3" applyFill="1" applyBorder="1">
      <alignment vertical="center"/>
    </xf>
    <xf numFmtId="0" fontId="62" fillId="11" borderId="0" xfId="3" applyFont="1" applyFill="1" applyBorder="1" applyAlignment="1">
      <alignment horizontal="justify" vertical="center"/>
    </xf>
    <xf numFmtId="0" fontId="34" fillId="11" borderId="7" xfId="3" applyFill="1" applyBorder="1">
      <alignment vertical="center"/>
    </xf>
    <xf numFmtId="0" fontId="34" fillId="11" borderId="0" xfId="3" applyFill="1" applyBorder="1" applyAlignment="1">
      <alignment vertical="top" wrapText="1"/>
    </xf>
    <xf numFmtId="0" fontId="63" fillId="11" borderId="0" xfId="3" applyFont="1" applyFill="1" applyBorder="1" applyAlignment="1">
      <alignment horizontal="justify" vertical="center"/>
    </xf>
    <xf numFmtId="0" fontId="64" fillId="11" borderId="0" xfId="3" applyFont="1" applyFill="1" applyBorder="1" applyAlignment="1">
      <alignment horizontal="right" vertical="center"/>
    </xf>
    <xf numFmtId="0" fontId="65" fillId="11" borderId="0" xfId="3" applyFont="1" applyFill="1" applyBorder="1" applyAlignment="1">
      <alignment horizontal="left" vertical="center"/>
    </xf>
    <xf numFmtId="49" fontId="65" fillId="11" borderId="0" xfId="3" applyNumberFormat="1" applyFont="1" applyFill="1" applyBorder="1" applyAlignment="1">
      <alignment horizontal="right" vertical="center"/>
    </xf>
    <xf numFmtId="0" fontId="34" fillId="11" borderId="1" xfId="3" applyFill="1" applyBorder="1">
      <alignment vertical="center"/>
    </xf>
    <xf numFmtId="0" fontId="61" fillId="11" borderId="3" xfId="3" applyFont="1" applyFill="1" applyBorder="1" applyAlignment="1">
      <alignment horizontal="justify" vertical="center"/>
    </xf>
    <xf numFmtId="0" fontId="34" fillId="11" borderId="3" xfId="3" applyFill="1" applyBorder="1">
      <alignment vertical="center"/>
    </xf>
    <xf numFmtId="0" fontId="34" fillId="11" borderId="30" xfId="3" applyFill="1" applyBorder="1">
      <alignment vertical="center"/>
    </xf>
    <xf numFmtId="0" fontId="61" fillId="0" borderId="0" xfId="3" applyFont="1" applyAlignment="1">
      <alignment horizontal="justify" vertical="center"/>
    </xf>
    <xf numFmtId="0" fontId="66" fillId="0" borderId="0" xfId="3" applyFont="1">
      <alignment vertical="center"/>
    </xf>
    <xf numFmtId="0" fontId="67" fillId="0" borderId="0" xfId="3" applyFont="1">
      <alignment vertical="center"/>
    </xf>
    <xf numFmtId="0" fontId="68" fillId="11" borderId="0" xfId="3" applyFont="1" applyFill="1" applyBorder="1" applyAlignment="1">
      <alignment horizontal="right" vertical="center"/>
    </xf>
    <xf numFmtId="0" fontId="34" fillId="4" borderId="0" xfId="3" applyFill="1" applyBorder="1">
      <alignment vertical="center"/>
    </xf>
    <xf numFmtId="0" fontId="69" fillId="4" borderId="0" xfId="3" applyFont="1" applyFill="1" applyBorder="1" applyAlignment="1">
      <alignment vertical="top"/>
    </xf>
    <xf numFmtId="0" fontId="65" fillId="4" borderId="0" xfId="3" applyFont="1" applyFill="1" applyBorder="1" applyAlignment="1">
      <alignment vertical="top"/>
    </xf>
    <xf numFmtId="0" fontId="65" fillId="4" borderId="0" xfId="3" applyFont="1" applyFill="1" applyBorder="1" applyAlignment="1">
      <alignment vertical="top" wrapText="1"/>
    </xf>
    <xf numFmtId="0" fontId="62" fillId="4" borderId="0" xfId="3" applyFont="1" applyFill="1" applyBorder="1" applyAlignment="1">
      <alignment horizontal="justify" vertical="center"/>
    </xf>
    <xf numFmtId="0" fontId="70" fillId="4" borderId="0" xfId="3" applyFont="1" applyFill="1" applyBorder="1" applyAlignment="1">
      <alignment horizontal="right" vertical="center"/>
    </xf>
    <xf numFmtId="0" fontId="70" fillId="4" borderId="0" xfId="3" applyFont="1" applyFill="1" applyBorder="1" applyAlignment="1">
      <alignment horizontal="justify" vertical="center"/>
    </xf>
    <xf numFmtId="0" fontId="70" fillId="4" borderId="0" xfId="3" applyFont="1" applyFill="1" applyBorder="1">
      <alignment vertical="center"/>
    </xf>
    <xf numFmtId="0" fontId="68" fillId="4" borderId="0" xfId="3" applyFont="1" applyFill="1" applyBorder="1" applyAlignment="1">
      <alignment horizontal="right" vertical="center"/>
    </xf>
    <xf numFmtId="0" fontId="38" fillId="4" borderId="0" xfId="3" applyFont="1" applyFill="1" applyBorder="1" applyAlignment="1">
      <alignment horizontal="left" vertical="center"/>
    </xf>
    <xf numFmtId="0" fontId="38" fillId="4" borderId="0" xfId="3" applyFont="1" applyFill="1" applyBorder="1" applyAlignment="1">
      <alignment horizontal="left" vertical="top" wrapText="1"/>
    </xf>
    <xf numFmtId="0" fontId="65" fillId="4" borderId="0" xfId="3" applyFont="1" applyFill="1" applyBorder="1" applyAlignment="1">
      <alignment horizontal="left" vertical="center"/>
    </xf>
    <xf numFmtId="0" fontId="38" fillId="4" borderId="0" xfId="3" applyFont="1" applyFill="1" applyBorder="1">
      <alignment vertical="center"/>
    </xf>
    <xf numFmtId="0" fontId="71" fillId="4" borderId="0" xfId="3" applyFont="1" applyFill="1" applyBorder="1">
      <alignment vertical="center"/>
    </xf>
    <xf numFmtId="49" fontId="65" fillId="4" borderId="0" xfId="3" applyNumberFormat="1" applyFont="1" applyFill="1" applyBorder="1" applyAlignment="1">
      <alignment horizontal="right" vertical="center"/>
    </xf>
    <xf numFmtId="0" fontId="65" fillId="4" borderId="0" xfId="3" applyFont="1" applyFill="1" applyBorder="1">
      <alignment vertical="center"/>
    </xf>
    <xf numFmtId="0" fontId="39" fillId="2" borderId="3" xfId="0" applyNumberFormat="1" applyFont="1" applyFill="1" applyBorder="1" applyAlignment="1">
      <alignment horizontal="center" vertical="center"/>
    </xf>
    <xf numFmtId="0" fontId="42" fillId="5" borderId="80" xfId="0" applyFont="1" applyFill="1" applyBorder="1" applyAlignment="1">
      <alignment horizontal="center" vertical="center"/>
    </xf>
    <xf numFmtId="0" fontId="0" fillId="0" borderId="20" xfId="0" applyBorder="1">
      <alignment vertical="center"/>
    </xf>
    <xf numFmtId="0" fontId="37" fillId="0" borderId="20" xfId="0" applyFont="1" applyBorder="1" applyAlignment="1">
      <alignment vertical="center"/>
    </xf>
    <xf numFmtId="0" fontId="59" fillId="2" borderId="29" xfId="0" applyFont="1" applyFill="1" applyBorder="1" applyAlignment="1">
      <alignment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7" xfId="0" applyFont="1" applyFill="1" applyBorder="1" applyAlignment="1">
      <alignment horizontal="center" vertical="center"/>
    </xf>
    <xf numFmtId="0" fontId="45" fillId="2" borderId="7" xfId="0" applyFont="1" applyFill="1" applyBorder="1" applyAlignment="1">
      <alignment horizontal="center" vertical="center"/>
    </xf>
    <xf numFmtId="0" fontId="45" fillId="4" borderId="15" xfId="0" applyFont="1" applyFill="1" applyBorder="1" applyAlignment="1">
      <alignment horizontal="center" vertical="center"/>
    </xf>
    <xf numFmtId="0" fontId="45" fillId="4" borderId="28" xfId="0" applyFont="1" applyFill="1" applyBorder="1" applyAlignment="1">
      <alignment horizontal="center" vertical="center"/>
    </xf>
    <xf numFmtId="0" fontId="0" fillId="0" borderId="3" xfId="0" applyBorder="1">
      <alignment vertical="center"/>
    </xf>
    <xf numFmtId="0" fontId="11" fillId="2" borderId="0" xfId="0" applyFont="1" applyFill="1" applyBorder="1" applyAlignment="1">
      <alignment vertical="center" shrinkToFit="1"/>
    </xf>
    <xf numFmtId="0" fontId="11" fillId="2" borderId="29" xfId="0" applyFont="1" applyFill="1" applyBorder="1" applyAlignment="1">
      <alignment vertical="center" shrinkToFit="1"/>
    </xf>
    <xf numFmtId="0" fontId="0" fillId="0" borderId="0" xfId="0">
      <alignment vertical="center"/>
    </xf>
    <xf numFmtId="0" fontId="0" fillId="0" borderId="0" xfId="0" applyBorder="1">
      <alignment vertical="center"/>
    </xf>
    <xf numFmtId="0" fontId="0" fillId="2" borderId="0" xfId="0" applyFill="1" applyBorder="1">
      <alignment vertical="center"/>
    </xf>
    <xf numFmtId="0" fontId="11" fillId="2" borderId="29"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7" xfId="0" applyFont="1" applyFill="1" applyBorder="1" applyAlignment="1">
      <alignment vertical="center"/>
    </xf>
    <xf numFmtId="0" fontId="44" fillId="0" borderId="0" xfId="0" applyFont="1" applyBorder="1" applyAlignment="1">
      <alignment vertical="center" wrapText="1"/>
    </xf>
    <xf numFmtId="0" fontId="38" fillId="2" borderId="20" xfId="0" applyNumberFormat="1" applyFont="1" applyFill="1" applyBorder="1" applyAlignment="1">
      <alignment horizontal="left" vertical="center"/>
    </xf>
    <xf numFmtId="0" fontId="38" fillId="2" borderId="0" xfId="0" applyNumberFormat="1" applyFont="1" applyFill="1" applyBorder="1" applyAlignment="1">
      <alignment horizontal="left" vertical="center"/>
    </xf>
    <xf numFmtId="0" fontId="39" fillId="3" borderId="28" xfId="0" applyNumberFormat="1" applyFont="1" applyFill="1" applyBorder="1" applyAlignment="1">
      <alignment horizontal="center" vertical="center"/>
    </xf>
    <xf numFmtId="0" fontId="55" fillId="4" borderId="12" xfId="0" applyNumberFormat="1" applyFont="1" applyFill="1" applyBorder="1" applyAlignment="1">
      <alignment horizontal="center" vertical="center"/>
    </xf>
    <xf numFmtId="0" fontId="55" fillId="4" borderId="13" xfId="0" applyNumberFormat="1" applyFont="1" applyFill="1" applyBorder="1" applyAlignment="1">
      <alignment horizontal="center" vertical="center"/>
    </xf>
    <xf numFmtId="0" fontId="43" fillId="3" borderId="5" xfId="0" applyFont="1" applyFill="1" applyBorder="1" applyAlignment="1">
      <alignment horizontal="center" vertical="center" textRotation="255" wrapText="1"/>
    </xf>
    <xf numFmtId="0" fontId="55" fillId="4" borderId="15" xfId="0" applyNumberFormat="1" applyFont="1" applyFill="1" applyBorder="1" applyAlignment="1">
      <alignment vertical="center"/>
    </xf>
    <xf numFmtId="0" fontId="55" fillId="4" borderId="22" xfId="0" applyNumberFormat="1" applyFont="1" applyFill="1" applyBorder="1" applyAlignment="1">
      <alignment horizontal="center" vertical="center"/>
    </xf>
    <xf numFmtId="0" fontId="55" fillId="4" borderId="23" xfId="0" applyNumberFormat="1" applyFont="1" applyFill="1" applyBorder="1" applyAlignment="1">
      <alignment horizontal="center" vertical="center"/>
    </xf>
    <xf numFmtId="0" fontId="55" fillId="2" borderId="0" xfId="0" applyFont="1" applyFill="1" applyBorder="1" applyAlignment="1">
      <alignment vertical="center" wrapText="1"/>
    </xf>
    <xf numFmtId="0" fontId="0" fillId="0" borderId="107" xfId="0" applyBorder="1">
      <alignment vertical="center"/>
    </xf>
    <xf numFmtId="0" fontId="8" fillId="0" borderId="107" xfId="0" applyFont="1" applyBorder="1" applyAlignment="1">
      <alignment vertical="center" wrapText="1"/>
    </xf>
    <xf numFmtId="0" fontId="8" fillId="2" borderId="1" xfId="0"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2" xfId="0" applyNumberFormat="1" applyFont="1" applyFill="1" applyBorder="1" applyAlignment="1">
      <alignment vertical="center"/>
    </xf>
    <xf numFmtId="0" fontId="47" fillId="0" borderId="0" xfId="0" applyFont="1">
      <alignment vertical="center"/>
    </xf>
    <xf numFmtId="0" fontId="40" fillId="5" borderId="20" xfId="0" applyNumberFormat="1" applyFont="1" applyFill="1" applyBorder="1" applyAlignment="1">
      <alignment horizontal="left" vertical="center"/>
    </xf>
    <xf numFmtId="0" fontId="0" fillId="0" borderId="0" xfId="0" applyBorder="1">
      <alignment vertical="center"/>
    </xf>
    <xf numFmtId="0" fontId="0" fillId="0" borderId="7" xfId="0" applyBorder="1">
      <alignment vertical="center"/>
    </xf>
    <xf numFmtId="0" fontId="0" fillId="0" borderId="29" xfId="0" applyBorder="1">
      <alignment vertical="center"/>
    </xf>
    <xf numFmtId="0" fontId="39" fillId="5" borderId="7" xfId="0" applyFont="1" applyFill="1" applyBorder="1" applyAlignment="1">
      <alignment horizontal="center" vertical="center"/>
    </xf>
    <xf numFmtId="0" fontId="39" fillId="5" borderId="108" xfId="0" applyFont="1" applyFill="1" applyBorder="1" applyAlignment="1">
      <alignment horizontal="center" vertical="center"/>
    </xf>
    <xf numFmtId="0" fontId="39" fillId="5" borderId="109" xfId="0" applyFont="1" applyFill="1" applyBorder="1" applyAlignment="1">
      <alignment horizontal="center" vertical="center"/>
    </xf>
    <xf numFmtId="0" fontId="39" fillId="5" borderId="110" xfId="0" applyFont="1" applyFill="1" applyBorder="1" applyAlignment="1">
      <alignment horizontal="center" vertical="center"/>
    </xf>
    <xf numFmtId="0" fontId="55" fillId="2" borderId="7" xfId="0" applyFont="1" applyFill="1" applyBorder="1" applyAlignment="1">
      <alignment vertical="center" wrapText="1"/>
    </xf>
    <xf numFmtId="0" fontId="59" fillId="2" borderId="0" xfId="0" applyFont="1" applyFill="1" applyBorder="1" applyAlignment="1">
      <alignment vertical="center"/>
    </xf>
    <xf numFmtId="0" fontId="8" fillId="0" borderId="0" xfId="0" applyFont="1" applyFill="1" applyBorder="1" applyAlignment="1" applyProtection="1">
      <alignment horizontal="left" vertical="top" wrapText="1"/>
    </xf>
    <xf numFmtId="0" fontId="30" fillId="0" borderId="0" xfId="3" applyFont="1" applyBorder="1" applyAlignment="1">
      <alignment horizontal="left" vertical="top" wrapText="1"/>
    </xf>
    <xf numFmtId="0" fontId="71" fillId="0" borderId="0" xfId="3" applyFont="1" applyBorder="1" applyAlignment="1">
      <alignment horizontal="left" vertical="top" wrapText="1"/>
    </xf>
    <xf numFmtId="0" fontId="68" fillId="11" borderId="0" xfId="3" applyFont="1" applyFill="1" applyBorder="1" applyAlignment="1">
      <alignment horizontal="left" vertical="top" wrapText="1"/>
    </xf>
    <xf numFmtId="0" fontId="68" fillId="4" borderId="0" xfId="3" applyFont="1" applyFill="1" applyBorder="1" applyAlignment="1">
      <alignment horizontal="left" vertical="top" wrapText="1"/>
    </xf>
    <xf numFmtId="0" fontId="78" fillId="12" borderId="101" xfId="0" applyFont="1" applyFill="1" applyBorder="1" applyAlignment="1">
      <alignment horizontal="center" vertical="center" wrapText="1"/>
    </xf>
    <xf numFmtId="0" fontId="0" fillId="0" borderId="102" xfId="0" applyBorder="1">
      <alignment vertical="center"/>
    </xf>
    <xf numFmtId="0" fontId="0" fillId="0" borderId="103" xfId="0" applyBorder="1">
      <alignment vertical="center"/>
    </xf>
    <xf numFmtId="0" fontId="78" fillId="12" borderId="104" xfId="0" applyFont="1" applyFill="1" applyBorder="1" applyAlignment="1">
      <alignment horizontal="center" vertical="center" wrapText="1"/>
    </xf>
    <xf numFmtId="0" fontId="78" fillId="12" borderId="105" xfId="0" applyFont="1" applyFill="1" applyBorder="1" applyAlignment="1">
      <alignment horizontal="center" vertical="center" wrapText="1"/>
    </xf>
    <xf numFmtId="0" fontId="78" fillId="12" borderId="106" xfId="0" applyFont="1" applyFill="1" applyBorder="1" applyAlignment="1">
      <alignment horizontal="center" vertical="center" wrapText="1"/>
    </xf>
    <xf numFmtId="0" fontId="8" fillId="6" borderId="53" xfId="0" applyNumberFormat="1" applyFont="1" applyFill="1" applyBorder="1" applyAlignment="1">
      <alignment horizontal="center" vertical="center" wrapText="1"/>
    </xf>
    <xf numFmtId="0" fontId="0" fillId="0" borderId="54" xfId="0" applyBorder="1">
      <alignment vertical="center"/>
    </xf>
    <xf numFmtId="0" fontId="0" fillId="0" borderId="57" xfId="0" applyBorder="1">
      <alignment vertical="center"/>
    </xf>
    <xf numFmtId="49" fontId="72" fillId="0" borderId="50" xfId="0" applyNumberFormat="1" applyFont="1" applyFill="1" applyBorder="1" applyAlignment="1" applyProtection="1">
      <alignment horizontal="center" vertical="center"/>
      <protection locked="0"/>
    </xf>
    <xf numFmtId="49" fontId="72" fillId="0" borderId="51" xfId="0" applyNumberFormat="1" applyFont="1" applyFill="1" applyBorder="1" applyAlignment="1" applyProtection="1">
      <alignment horizontal="center" vertical="center"/>
      <protection locked="0"/>
    </xf>
    <xf numFmtId="49" fontId="72" fillId="0" borderId="52" xfId="0" applyNumberFormat="1" applyFont="1" applyFill="1" applyBorder="1" applyAlignment="1" applyProtection="1">
      <alignment horizontal="center" vertical="center"/>
      <protection locked="0"/>
    </xf>
    <xf numFmtId="0" fontId="38" fillId="6" borderId="58" xfId="0" applyNumberFormat="1" applyFont="1" applyFill="1" applyBorder="1" applyAlignment="1">
      <alignment horizontal="center" vertical="center"/>
    </xf>
    <xf numFmtId="0" fontId="38" fillId="6" borderId="54" xfId="0" applyNumberFormat="1" applyFont="1" applyFill="1" applyBorder="1" applyAlignment="1">
      <alignment horizontal="center" vertical="center"/>
    </xf>
    <xf numFmtId="0" fontId="38" fillId="6" borderId="57" xfId="0" applyNumberFormat="1" applyFont="1" applyFill="1" applyBorder="1" applyAlignment="1">
      <alignment horizontal="center" vertical="center"/>
    </xf>
    <xf numFmtId="49" fontId="72" fillId="0" borderId="50" xfId="0" applyNumberFormat="1" applyFont="1" applyFill="1" applyBorder="1" applyAlignment="1" applyProtection="1">
      <alignment horizontal="center" vertical="center" shrinkToFit="1"/>
      <protection locked="0"/>
    </xf>
    <xf numFmtId="49" fontId="72" fillId="0" borderId="51" xfId="0" applyNumberFormat="1" applyFont="1" applyFill="1" applyBorder="1" applyAlignment="1" applyProtection="1">
      <alignment horizontal="center" vertical="center" shrinkToFit="1"/>
      <protection locked="0"/>
    </xf>
    <xf numFmtId="49" fontId="72" fillId="0" borderId="52" xfId="0" applyNumberFormat="1" applyFont="1" applyFill="1" applyBorder="1" applyAlignment="1" applyProtection="1">
      <alignment horizontal="center" vertical="center" shrinkToFit="1"/>
      <protection locked="0"/>
    </xf>
    <xf numFmtId="0" fontId="8" fillId="6" borderId="25" xfId="0" applyNumberFormat="1" applyFont="1" applyFill="1" applyBorder="1" applyAlignment="1">
      <alignment horizontal="center" vertical="center" wrapText="1"/>
    </xf>
    <xf numFmtId="0" fontId="8" fillId="6" borderId="20" xfId="0" applyNumberFormat="1" applyFont="1" applyFill="1" applyBorder="1" applyAlignment="1">
      <alignment horizontal="center" vertical="center" wrapText="1"/>
    </xf>
    <xf numFmtId="0" fontId="11" fillId="6" borderId="54" xfId="0" applyNumberFormat="1" applyFont="1" applyFill="1" applyBorder="1" applyAlignment="1">
      <alignment horizontal="left" vertical="center" wrapText="1"/>
    </xf>
    <xf numFmtId="0" fontId="11" fillId="6" borderId="55" xfId="0" applyNumberFormat="1" applyFont="1" applyFill="1" applyBorder="1" applyAlignment="1">
      <alignment horizontal="left" vertical="center" wrapText="1"/>
    </xf>
    <xf numFmtId="0" fontId="42" fillId="5" borderId="53" xfId="0" applyNumberFormat="1" applyFont="1" applyFill="1" applyBorder="1" applyAlignment="1">
      <alignment horizontal="center" vertical="center" wrapText="1"/>
    </xf>
    <xf numFmtId="0" fontId="42" fillId="5" borderId="54" xfId="0" applyNumberFormat="1" applyFont="1" applyFill="1" applyBorder="1" applyAlignment="1">
      <alignment horizontal="center" vertical="center" wrapText="1"/>
    </xf>
    <xf numFmtId="0" fontId="42" fillId="5" borderId="100" xfId="0" applyNumberFormat="1" applyFont="1" applyFill="1" applyBorder="1" applyAlignment="1">
      <alignment horizontal="center" vertical="center" wrapText="1"/>
    </xf>
    <xf numFmtId="0" fontId="40" fillId="5" borderId="83" xfId="0" applyNumberFormat="1" applyFont="1" applyFill="1" applyBorder="1" applyAlignment="1">
      <alignment horizontal="center" vertical="center" wrapText="1"/>
    </xf>
    <xf numFmtId="0" fontId="40" fillId="5" borderId="20" xfId="0" applyNumberFormat="1" applyFont="1" applyFill="1" applyBorder="1" applyAlignment="1">
      <alignment horizontal="center" vertical="center" wrapText="1"/>
    </xf>
    <xf numFmtId="0" fontId="40" fillId="5" borderId="48" xfId="0" applyNumberFormat="1" applyFont="1" applyFill="1" applyBorder="1" applyAlignment="1">
      <alignment horizontal="center" vertical="center" wrapText="1"/>
    </xf>
    <xf numFmtId="0" fontId="40" fillId="5" borderId="95" xfId="0" applyNumberFormat="1" applyFont="1" applyFill="1" applyBorder="1" applyAlignment="1">
      <alignment horizontal="center" vertical="center" wrapText="1"/>
    </xf>
    <xf numFmtId="0" fontId="40" fillId="5" borderId="94" xfId="0" applyNumberFormat="1" applyFont="1" applyFill="1" applyBorder="1" applyAlignment="1">
      <alignment horizontal="center" vertical="center" wrapText="1"/>
    </xf>
    <xf numFmtId="0" fontId="40" fillId="5" borderId="49" xfId="0" applyNumberFormat="1" applyFont="1" applyFill="1" applyBorder="1" applyAlignment="1">
      <alignment horizontal="center" vertical="center" wrapText="1"/>
    </xf>
    <xf numFmtId="0" fontId="77" fillId="2" borderId="53" xfId="0" applyNumberFormat="1" applyFont="1" applyFill="1" applyBorder="1" applyAlignment="1">
      <alignment horizontal="center" vertical="center" shrinkToFit="1"/>
    </xf>
    <xf numFmtId="0" fontId="77" fillId="2" borderId="54" xfId="0" applyNumberFormat="1" applyFont="1" applyFill="1" applyBorder="1" applyAlignment="1">
      <alignment horizontal="center" vertical="center" shrinkToFit="1"/>
    </xf>
    <xf numFmtId="0" fontId="77" fillId="2" borderId="55" xfId="0" applyNumberFormat="1" applyFont="1" applyFill="1" applyBorder="1" applyAlignment="1">
      <alignment horizontal="center" vertical="center" shrinkToFit="1"/>
    </xf>
    <xf numFmtId="49" fontId="72" fillId="2" borderId="53" xfId="0" applyNumberFormat="1" applyFont="1" applyFill="1" applyBorder="1" applyAlignment="1" applyProtection="1">
      <alignment horizontal="center" vertical="center"/>
    </xf>
    <xf numFmtId="49" fontId="72" fillId="2" borderId="54" xfId="0" applyNumberFormat="1" applyFont="1" applyFill="1" applyBorder="1" applyAlignment="1" applyProtection="1">
      <alignment horizontal="center" vertical="center"/>
    </xf>
    <xf numFmtId="49" fontId="72" fillId="2" borderId="57" xfId="0" applyNumberFormat="1" applyFont="1" applyFill="1" applyBorder="1" applyAlignment="1" applyProtection="1">
      <alignment horizontal="center" vertical="center"/>
    </xf>
    <xf numFmtId="49" fontId="36" fillId="0" borderId="50" xfId="0" applyNumberFormat="1" applyFont="1" applyFill="1" applyBorder="1" applyAlignment="1" applyProtection="1">
      <alignment horizontal="center" vertical="center"/>
      <protection locked="0"/>
    </xf>
    <xf numFmtId="49" fontId="36" fillId="0" borderId="51" xfId="0" applyNumberFormat="1" applyFont="1" applyFill="1" applyBorder="1" applyAlignment="1" applyProtection="1">
      <alignment horizontal="center" vertical="center"/>
      <protection locked="0"/>
    </xf>
    <xf numFmtId="49" fontId="36" fillId="0" borderId="52" xfId="0" applyNumberFormat="1" applyFont="1" applyFill="1" applyBorder="1" applyAlignment="1" applyProtection="1">
      <alignment horizontal="center" vertical="center"/>
      <protection locked="0"/>
    </xf>
    <xf numFmtId="0" fontId="38" fillId="6" borderId="25" xfId="0" applyNumberFormat="1" applyFont="1" applyFill="1" applyBorder="1" applyAlignment="1">
      <alignment horizontal="left" vertical="center"/>
    </xf>
    <xf numFmtId="0" fontId="38" fillId="6" borderId="20" xfId="0" applyNumberFormat="1" applyFont="1" applyFill="1" applyBorder="1" applyAlignment="1">
      <alignment horizontal="left" vertical="center"/>
    </xf>
    <xf numFmtId="0" fontId="38" fillId="6" borderId="31" xfId="0" applyNumberFormat="1" applyFont="1" applyFill="1" applyBorder="1" applyAlignment="1">
      <alignment horizontal="left" vertical="center"/>
    </xf>
    <xf numFmtId="0" fontId="42" fillId="5" borderId="0" xfId="0" applyFont="1" applyFill="1" applyBorder="1" applyAlignment="1">
      <alignment horizontal="right" vertical="center"/>
    </xf>
    <xf numFmtId="0" fontId="36" fillId="7" borderId="44" xfId="0" applyFont="1" applyFill="1" applyBorder="1" applyAlignment="1" applyProtection="1">
      <alignment horizontal="center" vertical="center"/>
      <protection locked="0"/>
    </xf>
    <xf numFmtId="0" fontId="36" fillId="7" borderId="45" xfId="0" applyFont="1" applyFill="1" applyBorder="1" applyAlignment="1" applyProtection="1">
      <alignment horizontal="center" vertical="center"/>
      <protection locked="0"/>
    </xf>
    <xf numFmtId="0" fontId="36" fillId="7" borderId="46" xfId="0" applyFont="1" applyFill="1" applyBorder="1" applyAlignment="1" applyProtection="1">
      <alignment horizontal="center" vertical="center"/>
      <protection locked="0"/>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49" fontId="8" fillId="2" borderId="0" xfId="0" applyNumberFormat="1" applyFont="1" applyFill="1" applyBorder="1" applyAlignment="1">
      <alignment horizontal="right" vertical="center"/>
    </xf>
    <xf numFmtId="0" fontId="75" fillId="7" borderId="44" xfId="0" applyFont="1" applyFill="1" applyBorder="1" applyAlignment="1" applyProtection="1">
      <alignment horizontal="center" vertical="center"/>
      <protection locked="0"/>
    </xf>
    <xf numFmtId="0" fontId="75" fillId="7" borderId="45" xfId="0" applyFont="1" applyFill="1" applyBorder="1" applyAlignment="1" applyProtection="1">
      <alignment horizontal="center" vertical="center"/>
      <protection locked="0"/>
    </xf>
    <xf numFmtId="0" fontId="75" fillId="7" borderId="46" xfId="0" applyFont="1" applyFill="1" applyBorder="1" applyAlignment="1" applyProtection="1">
      <alignment horizontal="center" vertical="center"/>
      <protection locked="0"/>
    </xf>
    <xf numFmtId="0" fontId="40" fillId="5" borderId="53" xfId="0" applyFont="1" applyFill="1" applyBorder="1" applyAlignment="1">
      <alignment horizontal="left" vertical="center" wrapText="1"/>
    </xf>
    <xf numFmtId="0" fontId="40" fillId="5" borderId="54" xfId="0" applyFont="1" applyFill="1" applyBorder="1" applyAlignment="1">
      <alignment horizontal="left" vertical="center" wrapText="1"/>
    </xf>
    <xf numFmtId="0" fontId="40" fillId="5" borderId="5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55" fillId="0" borderId="65" xfId="0" applyFont="1" applyBorder="1" applyAlignment="1">
      <alignment horizontal="left" vertical="center" wrapText="1"/>
    </xf>
    <xf numFmtId="0" fontId="55" fillId="0" borderId="99" xfId="0" applyFont="1" applyBorder="1" applyAlignment="1">
      <alignment horizontal="left" vertical="center" wrapText="1"/>
    </xf>
    <xf numFmtId="0" fontId="74" fillId="3" borderId="15"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7" xfId="0" applyFont="1" applyFill="1" applyBorder="1" applyAlignment="1">
      <alignment horizontal="center" vertical="center" wrapText="1"/>
    </xf>
    <xf numFmtId="0" fontId="36" fillId="7" borderId="44" xfId="0" applyNumberFormat="1" applyFont="1" applyFill="1" applyBorder="1" applyAlignment="1" applyProtection="1">
      <alignment horizontal="center" vertical="center"/>
      <protection locked="0"/>
    </xf>
    <xf numFmtId="0" fontId="36" fillId="7" borderId="45" xfId="0" applyNumberFormat="1" applyFont="1" applyFill="1" applyBorder="1" applyAlignment="1" applyProtection="1">
      <alignment horizontal="center" vertical="center"/>
      <protection locked="0"/>
    </xf>
    <xf numFmtId="0" fontId="36" fillId="7" borderId="46" xfId="0" applyNumberFormat="1" applyFont="1" applyFill="1" applyBorder="1" applyAlignment="1" applyProtection="1">
      <alignment horizontal="center" vertical="center"/>
      <protection locked="0"/>
    </xf>
    <xf numFmtId="0" fontId="39" fillId="6" borderId="0" xfId="0" applyNumberFormat="1" applyFont="1" applyFill="1" applyBorder="1" applyAlignment="1">
      <alignment horizontal="left" vertical="center"/>
    </xf>
    <xf numFmtId="0" fontId="76" fillId="0" borderId="0" xfId="0" applyFont="1" applyBorder="1" applyAlignment="1">
      <alignment horizontal="left" vertical="center"/>
    </xf>
    <xf numFmtId="0" fontId="76" fillId="0" borderId="7" xfId="0" applyFont="1" applyBorder="1" applyAlignment="1">
      <alignment horizontal="left" vertical="center"/>
    </xf>
    <xf numFmtId="0" fontId="39" fillId="6" borderId="3" xfId="0" applyNumberFormat="1" applyFont="1" applyFill="1" applyBorder="1" applyAlignment="1">
      <alignment horizontal="left" vertical="center" wrapText="1"/>
    </xf>
    <xf numFmtId="0" fontId="76" fillId="0" borderId="3" xfId="0" applyFont="1" applyBorder="1" applyAlignment="1">
      <alignment horizontal="left" vertical="center"/>
    </xf>
    <xf numFmtId="0" fontId="76" fillId="0" borderId="30" xfId="0" applyFont="1" applyBorder="1" applyAlignment="1">
      <alignment horizontal="left" vertical="center"/>
    </xf>
    <xf numFmtId="0" fontId="42" fillId="5" borderId="25" xfId="0" applyFont="1" applyFill="1" applyBorder="1" applyAlignment="1">
      <alignment horizontal="center" vertical="center" wrapText="1"/>
    </xf>
    <xf numFmtId="0" fontId="42" fillId="5" borderId="20"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42" fillId="5" borderId="29"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42" fillId="5" borderId="28"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17" fillId="0" borderId="44" xfId="0" applyFont="1" applyFill="1" applyBorder="1" applyAlignment="1" applyProtection="1">
      <alignment horizontal="center" vertical="center"/>
      <protection locked="0" hidden="1"/>
    </xf>
    <xf numFmtId="0" fontId="17" fillId="0" borderId="45" xfId="0" applyFont="1" applyFill="1" applyBorder="1" applyAlignment="1" applyProtection="1">
      <alignment horizontal="center" vertical="center"/>
      <protection locked="0" hidden="1"/>
    </xf>
    <xf numFmtId="0" fontId="17" fillId="0" borderId="46" xfId="0" applyFont="1" applyFill="1" applyBorder="1" applyAlignment="1" applyProtection="1">
      <alignment horizontal="center" vertical="center"/>
      <protection locked="0" hidden="1"/>
    </xf>
    <xf numFmtId="0" fontId="54" fillId="0" borderId="29" xfId="0" applyFont="1" applyBorder="1" applyAlignment="1">
      <alignment horizontal="center" vertical="center"/>
    </xf>
    <xf numFmtId="0" fontId="54" fillId="0" borderId="0" xfId="0" applyFont="1" applyBorder="1" applyAlignment="1">
      <alignment horizontal="center" vertical="center"/>
    </xf>
    <xf numFmtId="0" fontId="54" fillId="0" borderId="7" xfId="0" applyFont="1" applyBorder="1" applyAlignment="1">
      <alignment horizontal="center" vertical="center"/>
    </xf>
    <xf numFmtId="0" fontId="42" fillId="5" borderId="29" xfId="0" applyFont="1" applyFill="1" applyBorder="1" applyAlignment="1">
      <alignment horizontal="center" vertical="center"/>
    </xf>
    <xf numFmtId="0" fontId="42" fillId="5" borderId="0" xfId="0" applyFont="1" applyFill="1" applyBorder="1" applyAlignment="1">
      <alignment horizontal="center" vertical="center"/>
    </xf>
    <xf numFmtId="49" fontId="40" fillId="5" borderId="0" xfId="0" applyNumberFormat="1" applyFont="1" applyFill="1" applyBorder="1" applyAlignment="1">
      <alignment horizontal="right" vertical="center"/>
    </xf>
    <xf numFmtId="49" fontId="40" fillId="5" borderId="28" xfId="0" applyNumberFormat="1" applyFont="1" applyFill="1" applyBorder="1" applyAlignment="1">
      <alignment horizontal="right" vertical="center"/>
    </xf>
    <xf numFmtId="0" fontId="39" fillId="2" borderId="25" xfId="0" applyNumberFormat="1" applyFont="1" applyFill="1" applyBorder="1" applyAlignment="1">
      <alignment horizontal="left" vertical="center" wrapText="1"/>
    </xf>
    <xf numFmtId="0" fontId="39" fillId="2" borderId="20" xfId="0" applyNumberFormat="1" applyFont="1" applyFill="1" applyBorder="1" applyAlignment="1">
      <alignment horizontal="left" vertical="center" wrapText="1"/>
    </xf>
    <xf numFmtId="0" fontId="39" fillId="2" borderId="29" xfId="0" applyNumberFormat="1" applyFont="1" applyFill="1" applyBorder="1" applyAlignment="1">
      <alignment horizontal="left" vertical="center" wrapText="1"/>
    </xf>
    <xf numFmtId="0" fontId="39" fillId="2" borderId="0" xfId="0" applyNumberFormat="1" applyFont="1" applyFill="1" applyBorder="1" applyAlignment="1">
      <alignment horizontal="left" vertical="center" wrapText="1"/>
    </xf>
    <xf numFmtId="0" fontId="39" fillId="2" borderId="1" xfId="0" applyNumberFormat="1" applyFont="1" applyFill="1" applyBorder="1" applyAlignment="1">
      <alignment horizontal="left" vertical="center" wrapText="1"/>
    </xf>
    <xf numFmtId="0" fontId="39" fillId="2" borderId="3" xfId="0" applyNumberFormat="1" applyFont="1" applyFill="1" applyBorder="1" applyAlignment="1">
      <alignment horizontal="left" vertical="center" wrapText="1"/>
    </xf>
    <xf numFmtId="49" fontId="41" fillId="2" borderId="12" xfId="0" applyNumberFormat="1" applyFont="1" applyFill="1" applyBorder="1" applyAlignment="1">
      <alignment horizontal="center" vertical="center"/>
    </xf>
    <xf numFmtId="49" fontId="41" fillId="2" borderId="13" xfId="0" applyNumberFormat="1" applyFont="1" applyFill="1" applyBorder="1" applyAlignment="1">
      <alignment horizontal="center" vertical="center"/>
    </xf>
    <xf numFmtId="49" fontId="41" fillId="2" borderId="33" xfId="0" applyNumberFormat="1" applyFont="1" applyFill="1" applyBorder="1" applyAlignment="1">
      <alignment horizontal="center" vertical="center"/>
    </xf>
    <xf numFmtId="49" fontId="41" fillId="2" borderId="15" xfId="0" applyNumberFormat="1" applyFont="1" applyFill="1" applyBorder="1" applyAlignment="1">
      <alignment horizontal="center" vertical="center"/>
    </xf>
    <xf numFmtId="49" fontId="41" fillId="2" borderId="0" xfId="0" applyNumberFormat="1" applyFont="1" applyFill="1" applyBorder="1" applyAlignment="1">
      <alignment horizontal="center" vertical="center"/>
    </xf>
    <xf numFmtId="49" fontId="41" fillId="2" borderId="7" xfId="0" applyNumberFormat="1" applyFont="1" applyFill="1" applyBorder="1" applyAlignment="1">
      <alignment horizontal="center" vertical="center"/>
    </xf>
    <xf numFmtId="49" fontId="41" fillId="2" borderId="22" xfId="0" applyNumberFormat="1" applyFont="1" applyFill="1" applyBorder="1" applyAlignment="1">
      <alignment horizontal="center" vertical="center"/>
    </xf>
    <xf numFmtId="49" fontId="41" fillId="2" borderId="23" xfId="0" applyNumberFormat="1" applyFont="1" applyFill="1" applyBorder="1" applyAlignment="1">
      <alignment horizontal="center" vertical="center"/>
    </xf>
    <xf numFmtId="49" fontId="41" fillId="2" borderId="35" xfId="0" applyNumberFormat="1" applyFont="1" applyFill="1" applyBorder="1" applyAlignment="1">
      <alignment horizontal="center" vertical="center"/>
    </xf>
    <xf numFmtId="49" fontId="8" fillId="2" borderId="28" xfId="0" applyNumberFormat="1" applyFont="1" applyFill="1" applyBorder="1" applyAlignment="1">
      <alignment horizontal="right" vertical="center"/>
    </xf>
    <xf numFmtId="177" fontId="36" fillId="7" borderId="44" xfId="0" applyNumberFormat="1" applyFont="1" applyFill="1" applyBorder="1" applyAlignment="1" applyProtection="1">
      <alignment horizontal="center" vertical="center"/>
      <protection locked="0"/>
    </xf>
    <xf numFmtId="177" fontId="36" fillId="7" borderId="45" xfId="0" applyNumberFormat="1" applyFont="1" applyFill="1" applyBorder="1" applyAlignment="1" applyProtection="1">
      <alignment horizontal="center" vertical="center"/>
      <protection locked="0"/>
    </xf>
    <xf numFmtId="177" fontId="36" fillId="7" borderId="46" xfId="0" applyNumberFormat="1" applyFont="1" applyFill="1" applyBorder="1" applyAlignment="1" applyProtection="1">
      <alignment horizontal="center" vertical="center"/>
      <protection locked="0"/>
    </xf>
    <xf numFmtId="177" fontId="36" fillId="2" borderId="44" xfId="0" applyNumberFormat="1" applyFont="1" applyFill="1" applyBorder="1" applyAlignment="1" applyProtection="1">
      <alignment horizontal="center" vertical="center"/>
    </xf>
    <xf numFmtId="177" fontId="36" fillId="2" borderId="45" xfId="0" applyNumberFormat="1" applyFont="1" applyFill="1" applyBorder="1" applyAlignment="1" applyProtection="1">
      <alignment horizontal="center" vertical="center"/>
    </xf>
    <xf numFmtId="177" fontId="36" fillId="2" borderId="46" xfId="0" applyNumberFormat="1" applyFont="1" applyFill="1" applyBorder="1" applyAlignment="1" applyProtection="1">
      <alignment horizontal="center" vertical="center"/>
    </xf>
    <xf numFmtId="0" fontId="42" fillId="5" borderId="94" xfId="0" applyNumberFormat="1" applyFont="1" applyFill="1" applyBorder="1" applyAlignment="1">
      <alignment horizontal="center" vertical="center" wrapText="1"/>
    </xf>
    <xf numFmtId="0" fontId="42" fillId="5" borderId="48" xfId="0" applyNumberFormat="1" applyFont="1" applyFill="1" applyBorder="1" applyAlignment="1">
      <alignment horizontal="center" vertical="center" wrapText="1"/>
    </xf>
    <xf numFmtId="0" fontId="42" fillId="5" borderId="95" xfId="0" applyNumberFormat="1" applyFont="1" applyFill="1" applyBorder="1" applyAlignment="1">
      <alignment horizontal="center" vertical="center" wrapText="1"/>
    </xf>
    <xf numFmtId="0" fontId="42" fillId="5" borderId="96" xfId="0" applyNumberFormat="1" applyFont="1" applyFill="1" applyBorder="1" applyAlignment="1">
      <alignment horizontal="center" vertical="center" wrapText="1"/>
    </xf>
    <xf numFmtId="0" fontId="42" fillId="5" borderId="97" xfId="0" applyNumberFormat="1" applyFont="1" applyFill="1" applyBorder="1" applyAlignment="1">
      <alignment horizontal="center" vertical="center" wrapText="1"/>
    </xf>
    <xf numFmtId="0" fontId="42" fillId="5" borderId="98" xfId="0" applyNumberFormat="1" applyFont="1" applyFill="1" applyBorder="1" applyAlignment="1">
      <alignment horizontal="center" vertical="center" wrapText="1"/>
    </xf>
    <xf numFmtId="0" fontId="38" fillId="2" borderId="29" xfId="0" applyNumberFormat="1" applyFont="1" applyFill="1" applyBorder="1" applyAlignment="1">
      <alignment horizontal="left" vertical="center" wrapText="1"/>
    </xf>
    <xf numFmtId="0" fontId="38" fillId="2" borderId="0" xfId="0" applyNumberFormat="1" applyFont="1" applyFill="1" applyBorder="1" applyAlignment="1">
      <alignment horizontal="left" vertical="center" wrapText="1"/>
    </xf>
    <xf numFmtId="0" fontId="38" fillId="2" borderId="1" xfId="0" applyNumberFormat="1" applyFont="1" applyFill="1" applyBorder="1" applyAlignment="1">
      <alignment horizontal="left" vertical="center" wrapText="1"/>
    </xf>
    <xf numFmtId="0" fontId="38" fillId="2" borderId="3" xfId="0" applyNumberFormat="1" applyFont="1" applyFill="1" applyBorder="1" applyAlignment="1">
      <alignment horizontal="left" vertical="center" wrapText="1"/>
    </xf>
    <xf numFmtId="0" fontId="39" fillId="0" borderId="20" xfId="0" applyFont="1" applyBorder="1" applyAlignment="1">
      <alignment vertical="center" wrapText="1" shrinkToFit="1"/>
    </xf>
    <xf numFmtId="0" fontId="40" fillId="5" borderId="29"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8" fillId="0" borderId="50" xfId="0" applyFont="1" applyFill="1" applyBorder="1" applyAlignment="1" applyProtection="1">
      <alignment horizontal="left" vertical="top" wrapText="1"/>
      <protection locked="0"/>
    </xf>
    <xf numFmtId="0" fontId="8" fillId="0" borderId="51"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11" fillId="2" borderId="29" xfId="0" applyFont="1" applyFill="1" applyBorder="1" applyAlignment="1">
      <alignment vertical="center" wrapText="1" shrinkToFit="1"/>
    </xf>
    <xf numFmtId="0" fontId="11" fillId="2" borderId="0" xfId="0" applyFont="1" applyFill="1" applyBorder="1" applyAlignment="1">
      <alignment vertical="center" shrinkToFit="1"/>
    </xf>
    <xf numFmtId="0" fontId="11" fillId="2" borderId="0" xfId="0" applyFont="1" applyFill="1" applyBorder="1" applyAlignment="1">
      <alignment vertical="center" wrapText="1" shrinkToFit="1"/>
    </xf>
    <xf numFmtId="0" fontId="11" fillId="2" borderId="0" xfId="0" applyFont="1" applyFill="1" applyBorder="1" applyAlignment="1">
      <alignment horizontal="left" vertical="center" shrinkToFit="1"/>
    </xf>
    <xf numFmtId="0" fontId="11" fillId="2" borderId="7" xfId="0" applyFont="1" applyFill="1" applyBorder="1" applyAlignment="1">
      <alignment vertical="center" shrinkToFit="1"/>
    </xf>
    <xf numFmtId="0" fontId="11" fillId="2" borderId="29" xfId="0" applyFont="1" applyFill="1" applyBorder="1" applyAlignment="1">
      <alignment vertical="center" shrinkToFit="1"/>
    </xf>
    <xf numFmtId="0" fontId="38" fillId="6" borderId="53" xfId="0" applyNumberFormat="1" applyFont="1" applyFill="1" applyBorder="1" applyAlignment="1">
      <alignment horizontal="left" vertical="center"/>
    </xf>
    <xf numFmtId="0" fontId="38" fillId="6" borderId="54" xfId="0" applyNumberFormat="1" applyFont="1" applyFill="1" applyBorder="1" applyAlignment="1">
      <alignment horizontal="left" vertical="center"/>
    </xf>
    <xf numFmtId="0" fontId="38" fillId="6" borderId="55" xfId="0" applyNumberFormat="1" applyFont="1" applyFill="1" applyBorder="1" applyAlignment="1">
      <alignment horizontal="left" vertical="center"/>
    </xf>
    <xf numFmtId="0" fontId="11" fillId="2" borderId="25" xfId="0" applyFont="1" applyFill="1" applyBorder="1" applyAlignment="1">
      <alignment vertical="center" shrinkToFit="1"/>
    </xf>
    <xf numFmtId="0" fontId="0" fillId="0" borderId="20" xfId="0" applyBorder="1" applyAlignment="1">
      <alignment vertical="center" shrinkToFit="1"/>
    </xf>
    <xf numFmtId="0" fontId="11" fillId="2" borderId="20" xfId="0" applyFont="1" applyFill="1" applyBorder="1" applyAlignment="1">
      <alignment horizontal="left" vertical="center" shrinkToFit="1"/>
    </xf>
    <xf numFmtId="0" fontId="11" fillId="2" borderId="0" xfId="0" applyFont="1" applyFill="1" applyBorder="1" applyAlignment="1">
      <alignment horizontal="left" vertical="center" wrapText="1" shrinkToFit="1"/>
    </xf>
    <xf numFmtId="0" fontId="42" fillId="5" borderId="25" xfId="0" applyFont="1" applyFill="1" applyBorder="1" applyAlignment="1">
      <alignment horizontal="right" vertical="center" wrapText="1"/>
    </xf>
    <xf numFmtId="0" fontId="42" fillId="5" borderId="20" xfId="0" applyFont="1" applyFill="1" applyBorder="1" applyAlignment="1">
      <alignment horizontal="right" vertical="center" wrapText="1"/>
    </xf>
    <xf numFmtId="0" fontId="42" fillId="5" borderId="26" xfId="0" applyFont="1" applyFill="1" applyBorder="1" applyAlignment="1">
      <alignment horizontal="right" vertical="center" wrapText="1"/>
    </xf>
    <xf numFmtId="0" fontId="42" fillId="5" borderId="29" xfId="0" applyFont="1" applyFill="1" applyBorder="1" applyAlignment="1">
      <alignment horizontal="right" vertical="center" wrapText="1"/>
    </xf>
    <xf numFmtId="0" fontId="42" fillId="5" borderId="0" xfId="0" applyFont="1" applyFill="1" applyBorder="1" applyAlignment="1">
      <alignment horizontal="right" vertical="center" wrapText="1"/>
    </xf>
    <xf numFmtId="0" fontId="42" fillId="5" borderId="28" xfId="0" applyFont="1" applyFill="1" applyBorder="1" applyAlignment="1">
      <alignment horizontal="right" vertical="center" wrapText="1"/>
    </xf>
    <xf numFmtId="0" fontId="42" fillId="5" borderId="60" xfId="0" applyFont="1" applyFill="1" applyBorder="1" applyAlignment="1">
      <alignment horizontal="right" vertical="center" wrapText="1"/>
    </xf>
    <xf numFmtId="0" fontId="42" fillId="5" borderId="80" xfId="0" applyFont="1" applyFill="1" applyBorder="1" applyAlignment="1">
      <alignment horizontal="right" vertical="center" wrapText="1"/>
    </xf>
    <xf numFmtId="0" fontId="0" fillId="0" borderId="0" xfId="0">
      <alignment vertical="center"/>
    </xf>
    <xf numFmtId="0" fontId="0" fillId="0" borderId="0" xfId="0" applyBorder="1">
      <alignment vertical="center"/>
    </xf>
    <xf numFmtId="0" fontId="0" fillId="2" borderId="0" xfId="0" applyFill="1" applyBorder="1">
      <alignment vertical="center"/>
    </xf>
    <xf numFmtId="49" fontId="8" fillId="2" borderId="29" xfId="0" applyNumberFormat="1" applyFont="1" applyFill="1" applyBorder="1" applyAlignment="1">
      <alignment horizontal="right" vertical="center"/>
    </xf>
    <xf numFmtId="0" fontId="56" fillId="5" borderId="91" xfId="0" applyFont="1" applyFill="1" applyBorder="1" applyAlignment="1">
      <alignment horizontal="right" vertical="center" wrapText="1"/>
    </xf>
    <xf numFmtId="0" fontId="56" fillId="5" borderId="92" xfId="0" applyFont="1" applyFill="1" applyBorder="1" applyAlignment="1">
      <alignment horizontal="right" vertical="center" wrapText="1"/>
    </xf>
    <xf numFmtId="0" fontId="56" fillId="5" borderId="93" xfId="0" applyFont="1" applyFill="1" applyBorder="1" applyAlignment="1">
      <alignment horizontal="right" vertical="center" wrapText="1"/>
    </xf>
    <xf numFmtId="0" fontId="42" fillId="5" borderId="62" xfId="0" applyFont="1" applyFill="1" applyBorder="1" applyAlignment="1">
      <alignment horizontal="center" vertical="center" wrapText="1"/>
    </xf>
    <xf numFmtId="0" fontId="42" fillId="5" borderId="59"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86" xfId="0" applyFont="1" applyFill="1" applyBorder="1" applyAlignment="1">
      <alignment horizontal="center" vertical="center" wrapText="1"/>
    </xf>
    <xf numFmtId="0" fontId="42" fillId="5" borderId="30" xfId="0" applyFont="1" applyFill="1" applyBorder="1" applyAlignment="1">
      <alignment horizontal="center" vertical="center" wrapText="1"/>
    </xf>
    <xf numFmtId="0" fontId="56" fillId="5" borderId="87" xfId="0" applyFont="1" applyFill="1" applyBorder="1" applyAlignment="1">
      <alignment horizontal="right" vertical="center" wrapText="1"/>
    </xf>
    <xf numFmtId="0" fontId="56" fillId="5" borderId="59" xfId="0" applyFont="1" applyFill="1" applyBorder="1" applyAlignment="1">
      <alignment horizontal="right" vertical="center" wrapText="1"/>
    </xf>
    <xf numFmtId="0" fontId="56" fillId="5" borderId="88" xfId="0" applyFont="1" applyFill="1" applyBorder="1" applyAlignment="1">
      <alignment horizontal="right" vertical="center" wrapText="1"/>
    </xf>
    <xf numFmtId="0" fontId="0" fillId="2" borderId="7" xfId="0" applyFill="1" applyBorder="1">
      <alignment vertical="center"/>
    </xf>
    <xf numFmtId="0" fontId="11" fillId="3" borderId="25"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0" fillId="0" borderId="7" xfId="0" applyBorder="1">
      <alignment vertical="center"/>
    </xf>
    <xf numFmtId="0" fontId="56" fillId="5" borderId="25" xfId="0" applyFont="1" applyFill="1" applyBorder="1" applyAlignment="1">
      <alignment horizontal="right" vertical="center" wrapText="1"/>
    </xf>
    <xf numFmtId="0" fontId="56" fillId="5" borderId="20" xfId="0" applyFont="1" applyFill="1" applyBorder="1" applyAlignment="1">
      <alignment horizontal="right" vertical="center" wrapText="1"/>
    </xf>
    <xf numFmtId="0" fontId="56" fillId="5" borderId="0" xfId="0" applyFont="1" applyFill="1" applyBorder="1" applyAlignment="1">
      <alignment horizontal="right" vertical="center" wrapText="1"/>
    </xf>
    <xf numFmtId="0" fontId="56" fillId="5" borderId="26" xfId="0" applyFont="1" applyFill="1" applyBorder="1" applyAlignment="1">
      <alignment horizontal="right" vertical="center" wrapText="1"/>
    </xf>
    <xf numFmtId="0" fontId="56" fillId="5" borderId="29" xfId="0" applyFont="1" applyFill="1" applyBorder="1" applyAlignment="1">
      <alignment horizontal="right" vertical="center" wrapText="1"/>
    </xf>
    <xf numFmtId="0" fontId="56" fillId="5" borderId="28" xfId="0" applyFont="1" applyFill="1" applyBorder="1" applyAlignment="1">
      <alignment horizontal="right" vertical="center" wrapText="1"/>
    </xf>
    <xf numFmtId="0" fontId="56" fillId="5" borderId="60" xfId="0" applyFont="1" applyFill="1" applyBorder="1" applyAlignment="1">
      <alignment horizontal="right" vertical="center" wrapText="1"/>
    </xf>
    <xf numFmtId="0" fontId="56" fillId="5" borderId="80" xfId="0" applyFont="1" applyFill="1" applyBorder="1" applyAlignment="1">
      <alignment horizontal="right" vertical="center" wrapText="1"/>
    </xf>
    <xf numFmtId="0" fontId="56" fillId="5" borderId="89" xfId="0" applyFont="1" applyFill="1" applyBorder="1" applyAlignment="1">
      <alignment horizontal="right" vertical="center" wrapText="1"/>
    </xf>
    <xf numFmtId="0" fontId="56" fillId="5" borderId="90" xfId="0" applyFont="1" applyFill="1" applyBorder="1" applyAlignment="1">
      <alignment horizontal="right" vertical="center" wrapText="1"/>
    </xf>
    <xf numFmtId="0" fontId="42" fillId="5" borderId="61" xfId="0" applyFont="1" applyFill="1" applyBorder="1" applyAlignment="1">
      <alignment horizontal="center" vertical="center" wrapText="1"/>
    </xf>
    <xf numFmtId="0" fontId="42" fillId="5" borderId="60" xfId="0" applyFont="1" applyFill="1" applyBorder="1" applyAlignment="1">
      <alignment horizontal="center" vertical="center" wrapText="1"/>
    </xf>
    <xf numFmtId="0" fontId="42" fillId="5" borderId="63" xfId="0" applyFont="1" applyFill="1" applyBorder="1" applyAlignment="1">
      <alignment horizontal="center" vertical="center" wrapText="1"/>
    </xf>
    <xf numFmtId="0" fontId="39" fillId="2" borderId="0" xfId="0" applyFont="1" applyFill="1" applyBorder="1" applyAlignment="1">
      <alignment horizontal="left" shrinkToFit="1"/>
    </xf>
    <xf numFmtId="0" fontId="38" fillId="2" borderId="29" xfId="0" applyNumberFormat="1" applyFont="1" applyFill="1" applyBorder="1" applyAlignment="1">
      <alignment vertical="center" shrinkToFit="1"/>
    </xf>
    <xf numFmtId="0" fontId="38" fillId="2" borderId="0" xfId="0" applyNumberFormat="1" applyFont="1" applyFill="1" applyBorder="1" applyAlignment="1">
      <alignment vertical="center" shrinkToFit="1"/>
    </xf>
    <xf numFmtId="0" fontId="38" fillId="2" borderId="28" xfId="0" applyNumberFormat="1" applyFont="1" applyFill="1" applyBorder="1" applyAlignment="1">
      <alignment vertical="center" shrinkToFit="1"/>
    </xf>
    <xf numFmtId="177" fontId="72" fillId="7" borderId="44" xfId="0" applyNumberFormat="1" applyFont="1" applyFill="1" applyBorder="1" applyAlignment="1" applyProtection="1">
      <alignment horizontal="center" vertical="center"/>
      <protection locked="0"/>
    </xf>
    <xf numFmtId="177" fontId="72" fillId="7" borderId="45" xfId="0" applyNumberFormat="1" applyFont="1" applyFill="1" applyBorder="1" applyAlignment="1" applyProtection="1">
      <alignment horizontal="center" vertical="center"/>
      <protection locked="0"/>
    </xf>
    <xf numFmtId="177" fontId="72" fillId="7" borderId="46" xfId="0" applyNumberFormat="1" applyFont="1" applyFill="1" applyBorder="1" applyAlignment="1" applyProtection="1">
      <alignment horizontal="center" vertical="center"/>
      <protection locked="0"/>
    </xf>
    <xf numFmtId="176" fontId="36" fillId="7" borderId="44" xfId="0" applyNumberFormat="1" applyFont="1" applyFill="1" applyBorder="1" applyAlignment="1" applyProtection="1">
      <alignment horizontal="center" vertical="center"/>
      <protection locked="0"/>
    </xf>
    <xf numFmtId="176" fontId="36" fillId="7" borderId="45" xfId="0" applyNumberFormat="1" applyFont="1" applyFill="1" applyBorder="1" applyAlignment="1" applyProtection="1">
      <alignment horizontal="center" vertical="center"/>
      <protection locked="0"/>
    </xf>
    <xf numFmtId="176" fontId="36" fillId="7" borderId="46" xfId="0" applyNumberFormat="1" applyFont="1" applyFill="1" applyBorder="1" applyAlignment="1" applyProtection="1">
      <alignment horizontal="center" vertical="center"/>
      <protection locked="0"/>
    </xf>
    <xf numFmtId="0" fontId="38" fillId="2" borderId="15" xfId="0" applyNumberFormat="1" applyFont="1" applyFill="1" applyBorder="1" applyAlignment="1">
      <alignment horizontal="left" vertical="center" shrinkToFit="1"/>
    </xf>
    <xf numFmtId="0" fontId="38" fillId="2" borderId="0" xfId="0" applyNumberFormat="1" applyFont="1" applyFill="1" applyBorder="1" applyAlignment="1">
      <alignment horizontal="left" vertical="center" shrinkToFit="1"/>
    </xf>
    <xf numFmtId="0" fontId="38" fillId="2" borderId="28" xfId="0" applyNumberFormat="1" applyFont="1" applyFill="1" applyBorder="1" applyAlignment="1">
      <alignment horizontal="left" vertical="center" shrinkToFit="1"/>
    </xf>
    <xf numFmtId="0" fontId="39" fillId="6" borderId="0" xfId="0" applyNumberFormat="1" applyFont="1" applyFill="1" applyBorder="1" applyAlignment="1">
      <alignment horizontal="left" vertical="center" wrapText="1"/>
    </xf>
    <xf numFmtId="0" fontId="39" fillId="6" borderId="7" xfId="0" applyNumberFormat="1" applyFont="1" applyFill="1" applyBorder="1" applyAlignment="1">
      <alignment horizontal="left" vertical="center"/>
    </xf>
    <xf numFmtId="0" fontId="39" fillId="6" borderId="30" xfId="0" applyNumberFormat="1" applyFont="1" applyFill="1" applyBorder="1" applyAlignment="1">
      <alignment horizontal="left" vertical="center" wrapText="1"/>
    </xf>
    <xf numFmtId="0" fontId="49" fillId="5" borderId="53" xfId="0" applyFont="1" applyFill="1" applyBorder="1" applyAlignment="1">
      <alignment horizontal="center" vertical="center"/>
    </xf>
    <xf numFmtId="0" fontId="49" fillId="5" borderId="54" xfId="0" applyFont="1" applyFill="1" applyBorder="1" applyAlignment="1">
      <alignment horizontal="center" vertical="center"/>
    </xf>
    <xf numFmtId="0" fontId="40" fillId="5" borderId="82" xfId="0" applyNumberFormat="1" applyFont="1" applyFill="1" applyBorder="1" applyAlignment="1">
      <alignment horizontal="center" vertical="center" wrapText="1"/>
    </xf>
    <xf numFmtId="0" fontId="40" fillId="5" borderId="84" xfId="0" applyNumberFormat="1" applyFont="1" applyFill="1" applyBorder="1" applyAlignment="1">
      <alignment horizontal="center" vertical="center" wrapText="1"/>
    </xf>
    <xf numFmtId="0" fontId="40" fillId="5" borderId="85" xfId="0" applyNumberFormat="1" applyFont="1" applyFill="1" applyBorder="1" applyAlignment="1">
      <alignment horizontal="center" vertical="center" wrapText="1"/>
    </xf>
    <xf numFmtId="0" fontId="8" fillId="2" borderId="15" xfId="0" applyNumberFormat="1" applyFont="1" applyFill="1" applyBorder="1" applyAlignment="1">
      <alignment horizontal="left" vertical="center" shrinkToFit="1"/>
    </xf>
    <xf numFmtId="0" fontId="8" fillId="2" borderId="0" xfId="0" applyNumberFormat="1" applyFont="1" applyFill="1" applyBorder="1" applyAlignment="1">
      <alignment horizontal="left" vertical="center" shrinkToFit="1"/>
    </xf>
    <xf numFmtId="0" fontId="8" fillId="2" borderId="28" xfId="0" applyNumberFormat="1" applyFont="1" applyFill="1" applyBorder="1" applyAlignment="1">
      <alignment horizontal="left" vertical="center" shrinkToFit="1"/>
    </xf>
    <xf numFmtId="0" fontId="11" fillId="2" borderId="29"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7" xfId="0" applyFont="1" applyFill="1" applyBorder="1" applyAlignment="1">
      <alignment vertical="center"/>
    </xf>
    <xf numFmtId="0" fontId="11" fillId="6" borderId="3" xfId="0" applyNumberFormat="1" applyFont="1" applyFill="1" applyBorder="1" applyAlignment="1">
      <alignment horizontal="left" vertical="center" wrapText="1"/>
    </xf>
    <xf numFmtId="0" fontId="11" fillId="6" borderId="30" xfId="0" applyNumberFormat="1" applyFont="1" applyFill="1" applyBorder="1" applyAlignment="1">
      <alignment horizontal="left" vertical="center" wrapText="1"/>
    </xf>
    <xf numFmtId="0" fontId="11" fillId="2" borderId="20" xfId="0" applyFont="1" applyFill="1" applyBorder="1" applyAlignment="1">
      <alignment horizontal="left" vertical="center"/>
    </xf>
    <xf numFmtId="0" fontId="32" fillId="3" borderId="56" xfId="0" applyFont="1" applyFill="1" applyBorder="1" applyAlignment="1">
      <alignment horizontal="left" vertical="center" shrinkToFit="1"/>
    </xf>
    <xf numFmtId="0" fontId="39" fillId="6" borderId="7" xfId="0" applyNumberFormat="1"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9" fillId="2" borderId="0" xfId="0" applyFont="1" applyFill="1" applyBorder="1" applyAlignment="1">
      <alignment horizontal="left" vertical="center"/>
    </xf>
    <xf numFmtId="0" fontId="39" fillId="2" borderId="28" xfId="0" applyFont="1" applyFill="1" applyBorder="1" applyAlignment="1">
      <alignment horizontal="left" vertical="center"/>
    </xf>
    <xf numFmtId="0" fontId="39" fillId="2" borderId="3" xfId="0" applyFont="1" applyFill="1" applyBorder="1" applyAlignment="1">
      <alignment horizontal="left" vertical="center"/>
    </xf>
    <xf numFmtId="0" fontId="39" fillId="2" borderId="4" xfId="0" applyFont="1" applyFill="1" applyBorder="1" applyAlignment="1">
      <alignment horizontal="left" vertical="center"/>
    </xf>
    <xf numFmtId="49" fontId="8" fillId="2" borderId="7" xfId="0" applyNumberFormat="1" applyFont="1" applyFill="1" applyBorder="1" applyAlignment="1">
      <alignment horizontal="right" vertical="center"/>
    </xf>
    <xf numFmtId="0" fontId="39" fillId="3" borderId="29" xfId="0" applyFont="1" applyFill="1" applyBorder="1" applyAlignment="1">
      <alignment horizontal="center" vertical="center"/>
    </xf>
    <xf numFmtId="0" fontId="39" fillId="3" borderId="0" xfId="0" applyFont="1" applyFill="1" applyBorder="1" applyAlignment="1">
      <alignment horizontal="center" vertical="center"/>
    </xf>
    <xf numFmtId="177" fontId="36" fillId="2" borderId="44" xfId="0" applyNumberFormat="1" applyFont="1" applyFill="1" applyBorder="1" applyAlignment="1">
      <alignment horizontal="center" vertical="center"/>
    </xf>
    <xf numFmtId="177" fontId="36" fillId="2" borderId="45" xfId="0" applyNumberFormat="1" applyFont="1" applyFill="1" applyBorder="1" applyAlignment="1">
      <alignment horizontal="center" vertical="center"/>
    </xf>
    <xf numFmtId="177" fontId="36" fillId="2" borderId="46" xfId="0" applyNumberFormat="1" applyFont="1" applyFill="1" applyBorder="1" applyAlignment="1">
      <alignment horizontal="center" vertical="center"/>
    </xf>
    <xf numFmtId="0" fontId="8" fillId="6" borderId="25" xfId="0" applyNumberFormat="1" applyFont="1" applyFill="1" applyBorder="1" applyAlignment="1">
      <alignment horizontal="left" vertical="center"/>
    </xf>
    <xf numFmtId="0" fontId="8" fillId="6" borderId="20" xfId="0" applyNumberFormat="1" applyFont="1" applyFill="1" applyBorder="1" applyAlignment="1">
      <alignment horizontal="left" vertical="center"/>
    </xf>
    <xf numFmtId="0" fontId="8" fillId="6" borderId="31" xfId="0" applyNumberFormat="1" applyFont="1" applyFill="1" applyBorder="1" applyAlignment="1">
      <alignment horizontal="left" vertical="center"/>
    </xf>
    <xf numFmtId="0" fontId="38" fillId="2" borderId="56" xfId="0" applyNumberFormat="1" applyFont="1" applyFill="1" applyBorder="1" applyAlignment="1">
      <alignment horizontal="center" vertical="center" textRotation="255"/>
    </xf>
    <xf numFmtId="0" fontId="38" fillId="2" borderId="2" xfId="0" applyNumberFormat="1" applyFont="1" applyFill="1" applyBorder="1" applyAlignment="1">
      <alignment horizontal="center" vertical="center" textRotation="255"/>
    </xf>
    <xf numFmtId="0" fontId="38" fillId="2" borderId="32" xfId="0" applyNumberFormat="1" applyFont="1" applyFill="1" applyBorder="1" applyAlignment="1">
      <alignment horizontal="center" vertical="center" textRotation="255"/>
    </xf>
    <xf numFmtId="0" fontId="44" fillId="0" borderId="0" xfId="0" applyFont="1" applyBorder="1" applyAlignment="1">
      <alignment vertical="center" wrapText="1"/>
    </xf>
    <xf numFmtId="0" fontId="8" fillId="2" borderId="56" xfId="0" applyNumberFormat="1" applyFont="1" applyFill="1" applyBorder="1" applyAlignment="1">
      <alignment horizontal="center" vertical="center" textRotation="255"/>
    </xf>
    <xf numFmtId="0" fontId="8" fillId="2" borderId="2" xfId="0" applyNumberFormat="1" applyFont="1" applyFill="1" applyBorder="1" applyAlignment="1">
      <alignment horizontal="center" vertical="center" textRotation="255"/>
    </xf>
    <xf numFmtId="0" fontId="8" fillId="2" borderId="32" xfId="0" applyNumberFormat="1" applyFont="1" applyFill="1" applyBorder="1" applyAlignment="1">
      <alignment horizontal="center" vertical="center" textRotation="255"/>
    </xf>
    <xf numFmtId="0" fontId="38" fillId="2" borderId="25" xfId="0" applyNumberFormat="1" applyFont="1" applyFill="1" applyBorder="1" applyAlignment="1">
      <alignment horizontal="left" vertical="center" wrapText="1"/>
    </xf>
    <xf numFmtId="0" fontId="38" fillId="2" borderId="20" xfId="0" applyNumberFormat="1" applyFont="1" applyFill="1" applyBorder="1" applyAlignment="1">
      <alignment horizontal="left" vertical="center"/>
    </xf>
    <xf numFmtId="0" fontId="38" fillId="2" borderId="29" xfId="0" applyNumberFormat="1" applyFont="1" applyFill="1" applyBorder="1" applyAlignment="1">
      <alignment horizontal="left" vertical="center"/>
    </xf>
    <xf numFmtId="0" fontId="38" fillId="2" borderId="0" xfId="0" applyNumberFormat="1" applyFont="1" applyFill="1" applyBorder="1" applyAlignment="1">
      <alignment horizontal="left" vertical="center"/>
    </xf>
    <xf numFmtId="0" fontId="8" fillId="2" borderId="25" xfId="0" applyNumberFormat="1" applyFont="1" applyFill="1" applyBorder="1" applyAlignment="1">
      <alignment horizontal="left" vertical="center" wrapText="1"/>
    </xf>
    <xf numFmtId="0" fontId="8" fillId="2" borderId="20" xfId="0" applyNumberFormat="1" applyFont="1" applyFill="1" applyBorder="1" applyAlignment="1">
      <alignment horizontal="left" vertical="center"/>
    </xf>
    <xf numFmtId="0" fontId="8" fillId="2" borderId="29"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49" fontId="8" fillId="6" borderId="0" xfId="0" applyNumberFormat="1" applyFont="1" applyFill="1" applyBorder="1" applyAlignment="1">
      <alignment horizontal="right" vertical="center"/>
    </xf>
    <xf numFmtId="0" fontId="8" fillId="0" borderId="0" xfId="0" applyFont="1" applyBorder="1" applyAlignment="1">
      <alignment vertical="center" wrapText="1"/>
    </xf>
    <xf numFmtId="0" fontId="40" fillId="5" borderId="29" xfId="0" applyNumberFormat="1" applyFont="1" applyFill="1" applyBorder="1" applyAlignment="1">
      <alignment horizontal="left" vertical="center" wrapText="1"/>
    </xf>
    <xf numFmtId="0" fontId="40" fillId="5" borderId="3" xfId="0" applyNumberFormat="1" applyFont="1" applyFill="1" applyBorder="1" applyAlignment="1">
      <alignment horizontal="left" vertical="center" wrapText="1"/>
    </xf>
    <xf numFmtId="0" fontId="40" fillId="5" borderId="54" xfId="0" applyNumberFormat="1" applyFont="1" applyFill="1" applyBorder="1" applyAlignment="1">
      <alignment horizontal="left" vertical="center" wrapText="1"/>
    </xf>
    <xf numFmtId="0" fontId="40" fillId="5" borderId="20" xfId="0" applyNumberFormat="1" applyFont="1" applyFill="1" applyBorder="1" applyAlignment="1">
      <alignment horizontal="left" vertical="center" wrapText="1"/>
    </xf>
    <xf numFmtId="0" fontId="40" fillId="5" borderId="31" xfId="0" applyNumberFormat="1" applyFont="1" applyFill="1" applyBorder="1" applyAlignment="1">
      <alignment horizontal="left" vertical="center" wrapText="1"/>
    </xf>
    <xf numFmtId="0" fontId="39" fillId="10" borderId="25" xfId="0" applyNumberFormat="1" applyFont="1" applyFill="1" applyBorder="1" applyAlignment="1">
      <alignment horizontal="left" vertical="center" wrapText="1"/>
    </xf>
    <xf numFmtId="0" fontId="39" fillId="10" borderId="20" xfId="0" applyNumberFormat="1" applyFont="1" applyFill="1" applyBorder="1" applyAlignment="1">
      <alignment horizontal="left" vertical="center" wrapText="1"/>
    </xf>
    <xf numFmtId="0" fontId="39" fillId="10" borderId="29" xfId="0" applyNumberFormat="1" applyFont="1" applyFill="1" applyBorder="1" applyAlignment="1">
      <alignment horizontal="left" vertical="center" wrapText="1"/>
    </xf>
    <xf numFmtId="0" fontId="39" fillId="10" borderId="0" xfId="0" applyNumberFormat="1" applyFont="1" applyFill="1" applyBorder="1" applyAlignment="1">
      <alignment horizontal="left" vertical="center" wrapText="1"/>
    </xf>
    <xf numFmtId="0" fontId="39" fillId="10" borderId="1" xfId="0" applyNumberFormat="1" applyFont="1" applyFill="1" applyBorder="1" applyAlignment="1">
      <alignment horizontal="left" vertical="center" wrapText="1"/>
    </xf>
    <xf numFmtId="0" fontId="39" fillId="10" borderId="3" xfId="0" applyNumberFormat="1" applyFont="1" applyFill="1" applyBorder="1" applyAlignment="1">
      <alignment horizontal="left" vertical="center" wrapText="1"/>
    </xf>
    <xf numFmtId="49" fontId="8" fillId="10" borderId="0" xfId="0" applyNumberFormat="1" applyFont="1" applyFill="1" applyBorder="1" applyAlignment="1">
      <alignment horizontal="right" vertical="center"/>
    </xf>
    <xf numFmtId="0" fontId="40" fillId="5" borderId="25" xfId="0" applyNumberFormat="1" applyFont="1" applyFill="1" applyBorder="1" applyAlignment="1">
      <alignment horizontal="left" vertical="center" wrapText="1"/>
    </xf>
    <xf numFmtId="0" fontId="40" fillId="5" borderId="55" xfId="0" applyNumberFormat="1" applyFont="1" applyFill="1" applyBorder="1" applyAlignment="1">
      <alignment horizontal="left" vertical="center" wrapText="1"/>
    </xf>
    <xf numFmtId="0" fontId="38" fillId="2" borderId="20" xfId="0" applyNumberFormat="1" applyFont="1" applyFill="1" applyBorder="1" applyAlignment="1">
      <alignment horizontal="left" vertical="center" wrapText="1"/>
    </xf>
    <xf numFmtId="0" fontId="40" fillId="5" borderId="0" xfId="0" applyNumberFormat="1" applyFont="1" applyFill="1" applyBorder="1" applyAlignment="1">
      <alignment horizontal="left" vertical="center" wrapText="1"/>
    </xf>
    <xf numFmtId="0" fontId="40" fillId="5" borderId="7" xfId="0" applyNumberFormat="1" applyFont="1" applyFill="1" applyBorder="1" applyAlignment="1">
      <alignment horizontal="left" vertical="center" wrapText="1"/>
    </xf>
    <xf numFmtId="0" fontId="38" fillId="2" borderId="29" xfId="0" applyNumberFormat="1" applyFont="1" applyFill="1" applyBorder="1" applyAlignment="1">
      <alignment horizontal="left" vertical="center" shrinkToFit="1"/>
    </xf>
    <xf numFmtId="176" fontId="75" fillId="7" borderId="44" xfId="0" applyNumberFormat="1" applyFont="1" applyFill="1" applyBorder="1" applyAlignment="1" applyProtection="1">
      <alignment horizontal="center" vertical="center"/>
      <protection locked="0"/>
    </xf>
    <xf numFmtId="176" fontId="75" fillId="7" borderId="45" xfId="0" applyNumberFormat="1" applyFont="1" applyFill="1" applyBorder="1" applyAlignment="1" applyProtection="1">
      <alignment horizontal="center" vertical="center"/>
      <protection locked="0"/>
    </xf>
    <xf numFmtId="176" fontId="75" fillId="7" borderId="46" xfId="0" applyNumberFormat="1" applyFont="1" applyFill="1" applyBorder="1" applyAlignment="1" applyProtection="1">
      <alignment horizontal="center" vertical="center"/>
      <protection locked="0"/>
    </xf>
    <xf numFmtId="0" fontId="8" fillId="0" borderId="3" xfId="0" applyFont="1" applyBorder="1" applyAlignment="1">
      <alignment vertical="center" wrapText="1"/>
    </xf>
    <xf numFmtId="0" fontId="40" fillId="5" borderId="53" xfId="0" applyNumberFormat="1" applyFont="1" applyFill="1" applyBorder="1" applyAlignment="1">
      <alignment horizontal="left" vertical="center"/>
    </xf>
    <xf numFmtId="0" fontId="40" fillId="5" borderId="54" xfId="0" applyNumberFormat="1" applyFont="1" applyFill="1" applyBorder="1" applyAlignment="1">
      <alignment horizontal="left" vertical="center"/>
    </xf>
    <xf numFmtId="0" fontId="40" fillId="5" borderId="20" xfId="0" applyNumberFormat="1" applyFont="1" applyFill="1" applyBorder="1" applyAlignment="1">
      <alignment horizontal="left" vertical="center"/>
    </xf>
    <xf numFmtId="0" fontId="40" fillId="5" borderId="55" xfId="0" applyNumberFormat="1" applyFont="1" applyFill="1" applyBorder="1" applyAlignment="1">
      <alignment horizontal="left" vertical="center"/>
    </xf>
    <xf numFmtId="177" fontId="75" fillId="7" borderId="44" xfId="0" applyNumberFormat="1" applyFont="1" applyFill="1" applyBorder="1" applyAlignment="1" applyProtection="1">
      <alignment horizontal="center" vertical="center"/>
      <protection locked="0"/>
    </xf>
    <xf numFmtId="177" fontId="75" fillId="7" borderId="45" xfId="0" applyNumberFormat="1" applyFont="1" applyFill="1" applyBorder="1" applyAlignment="1" applyProtection="1">
      <alignment horizontal="center" vertical="center"/>
      <protection locked="0"/>
    </xf>
    <xf numFmtId="177" fontId="75" fillId="7" borderId="46" xfId="0" applyNumberFormat="1" applyFont="1" applyFill="1" applyBorder="1" applyAlignment="1" applyProtection="1">
      <alignment horizontal="center" vertical="center"/>
      <protection locked="0"/>
    </xf>
    <xf numFmtId="0" fontId="40" fillId="5" borderId="53" xfId="0" applyNumberFormat="1" applyFont="1" applyFill="1" applyBorder="1" applyAlignment="1">
      <alignment horizontal="left" vertical="center" wrapText="1"/>
    </xf>
    <xf numFmtId="0" fontId="8" fillId="2" borderId="29" xfId="0" applyNumberFormat="1" applyFont="1" applyFill="1" applyBorder="1" applyAlignment="1">
      <alignment horizontal="left" vertical="center" wrapText="1" shrinkToFit="1"/>
    </xf>
    <xf numFmtId="0" fontId="8" fillId="2" borderId="29" xfId="0" applyNumberFormat="1" applyFont="1" applyFill="1" applyBorder="1" applyAlignment="1">
      <alignment horizontal="left" vertical="center" shrinkToFit="1"/>
    </xf>
    <xf numFmtId="0" fontId="73" fillId="7" borderId="44" xfId="0" applyNumberFormat="1" applyFont="1" applyFill="1" applyBorder="1" applyAlignment="1" applyProtection="1">
      <alignment horizontal="center" vertical="center"/>
      <protection locked="0"/>
    </xf>
    <xf numFmtId="0" fontId="73" fillId="7" borderId="45" xfId="0" applyNumberFormat="1" applyFont="1" applyFill="1" applyBorder="1" applyAlignment="1" applyProtection="1">
      <alignment horizontal="center" vertical="center"/>
      <protection locked="0"/>
    </xf>
    <xf numFmtId="0" fontId="73" fillId="7" borderId="46" xfId="0" applyNumberFormat="1" applyFont="1" applyFill="1" applyBorder="1" applyAlignment="1" applyProtection="1">
      <alignment horizontal="center" vertical="center"/>
      <protection locked="0"/>
    </xf>
    <xf numFmtId="0" fontId="71" fillId="3" borderId="15" xfId="0" applyFont="1" applyFill="1" applyBorder="1" applyAlignment="1">
      <alignment horizontal="center" vertical="center"/>
    </xf>
    <xf numFmtId="0" fontId="71" fillId="3" borderId="0" xfId="0" applyFont="1" applyFill="1" applyBorder="1" applyAlignment="1">
      <alignment horizontal="center" vertical="center"/>
    </xf>
    <xf numFmtId="0" fontId="71" fillId="3" borderId="7" xfId="0" applyFont="1" applyFill="1" applyBorder="1" applyAlignment="1">
      <alignment horizontal="center" vertical="center"/>
    </xf>
    <xf numFmtId="0" fontId="38" fillId="6" borderId="47" xfId="0" applyNumberFormat="1" applyFont="1" applyFill="1" applyBorder="1" applyAlignment="1">
      <alignment horizontal="left" vertical="center"/>
    </xf>
    <xf numFmtId="0" fontId="38" fillId="6" borderId="48" xfId="0" applyNumberFormat="1" applyFont="1" applyFill="1" applyBorder="1" applyAlignment="1">
      <alignment horizontal="left" vertical="center"/>
    </xf>
    <xf numFmtId="0" fontId="38" fillId="6" borderId="49" xfId="0" applyNumberFormat="1" applyFont="1" applyFill="1" applyBorder="1" applyAlignment="1">
      <alignment horizontal="left" vertical="center"/>
    </xf>
    <xf numFmtId="0" fontId="58" fillId="0" borderId="72" xfId="0" applyFont="1" applyBorder="1" applyAlignment="1">
      <alignment horizontal="left" vertical="center" wrapText="1"/>
    </xf>
    <xf numFmtId="0" fontId="58" fillId="0" borderId="81" xfId="0" applyFont="1" applyBorder="1" applyAlignment="1">
      <alignment horizontal="left" vertical="center" wrapText="1"/>
    </xf>
    <xf numFmtId="0" fontId="58" fillId="0" borderId="0" xfId="0" applyFont="1" applyBorder="1" applyAlignment="1">
      <alignment horizontal="left" vertical="center" wrapText="1"/>
    </xf>
    <xf numFmtId="0" fontId="58" fillId="0" borderId="74" xfId="0" applyFont="1" applyBorder="1" applyAlignment="1">
      <alignment horizontal="left" vertical="center" wrapText="1"/>
    </xf>
    <xf numFmtId="0" fontId="38" fillId="2" borderId="25" xfId="1" applyFont="1" applyFill="1" applyBorder="1" applyAlignment="1" applyProtection="1">
      <alignment horizontal="center" vertical="center" wrapText="1"/>
    </xf>
    <xf numFmtId="0" fontId="38" fillId="2" borderId="20" xfId="1" applyFont="1" applyFill="1" applyBorder="1" applyAlignment="1" applyProtection="1">
      <alignment horizontal="center" vertical="center" wrapText="1"/>
    </xf>
    <xf numFmtId="0" fontId="38" fillId="2" borderId="29" xfId="1" applyFont="1" applyFill="1" applyBorder="1" applyAlignment="1" applyProtection="1">
      <alignment horizontal="center" vertical="center" wrapText="1"/>
    </xf>
    <xf numFmtId="0" fontId="38" fillId="2" borderId="0" xfId="1" applyFont="1" applyFill="1" applyBorder="1" applyAlignment="1" applyProtection="1">
      <alignment horizontal="center" vertical="center" wrapText="1"/>
    </xf>
    <xf numFmtId="0" fontId="38" fillId="2" borderId="1" xfId="1" applyFont="1" applyFill="1" applyBorder="1" applyAlignment="1" applyProtection="1">
      <alignment horizontal="center" vertical="center" wrapText="1"/>
    </xf>
    <xf numFmtId="0" fontId="38" fillId="2" borderId="3" xfId="1" applyFont="1" applyFill="1" applyBorder="1" applyAlignment="1" applyProtection="1">
      <alignment horizontal="center" vertical="center" wrapText="1"/>
    </xf>
    <xf numFmtId="0" fontId="39" fillId="3" borderId="29" xfId="0" applyNumberFormat="1" applyFont="1" applyFill="1" applyBorder="1" applyAlignment="1">
      <alignment horizontal="center" vertical="center"/>
    </xf>
    <xf numFmtId="0" fontId="39" fillId="3" borderId="28" xfId="0" applyNumberFormat="1" applyFont="1"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0" fontId="8" fillId="2" borderId="20" xfId="0" applyNumberFormat="1" applyFont="1" applyFill="1" applyBorder="1" applyAlignment="1">
      <alignment horizontal="left" vertical="center" wrapText="1"/>
    </xf>
    <xf numFmtId="0" fontId="8" fillId="2" borderId="29"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3"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0" fillId="0" borderId="0" xfId="0" applyAlignment="1" applyProtection="1">
      <alignment vertical="center"/>
      <protection locked="0"/>
    </xf>
    <xf numFmtId="0" fontId="0" fillId="0" borderId="0" xfId="0" applyProtection="1">
      <alignment vertical="center"/>
      <protection locked="0"/>
    </xf>
  </cellXfs>
  <cellStyles count="6">
    <cellStyle name="ハイパーリンク" xfId="1" builtinId="8"/>
    <cellStyle name="標準" xfId="0" builtinId="0"/>
    <cellStyle name="標準 2" xfId="2"/>
    <cellStyle name="標準 3" xfId="3"/>
    <cellStyle name="標準 4" xfId="4"/>
    <cellStyle name="標準 4 2" xfId="5"/>
  </cellStyles>
  <dxfs count="3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577081</xdr:colOff>
      <xdr:row>24</xdr:row>
      <xdr:rowOff>47625</xdr:rowOff>
    </xdr:from>
    <xdr:to>
      <xdr:col>1</xdr:col>
      <xdr:colOff>577081</xdr:colOff>
      <xdr:row>56</xdr:row>
      <xdr:rowOff>127753</xdr:rowOff>
    </xdr:to>
    <xdr:cxnSp macro="">
      <xdr:nvCxnSpPr>
        <xdr:cNvPr id="2" name="直線コネクタ 1"/>
        <xdr:cNvCxnSpPr/>
      </xdr:nvCxnSpPr>
      <xdr:spPr>
        <a:xfrm>
          <a:off x="672331" y="4448175"/>
          <a:ext cx="0" cy="547127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537350</xdr:colOff>
      <xdr:row>22</xdr:row>
      <xdr:rowOff>134597</xdr:rowOff>
    </xdr:from>
    <xdr:to>
      <xdr:col>6</xdr:col>
      <xdr:colOff>47626</xdr:colOff>
      <xdr:row>30</xdr:row>
      <xdr:rowOff>104774</xdr:rowOff>
    </xdr:to>
    <xdr:cxnSp macro="">
      <xdr:nvCxnSpPr>
        <xdr:cNvPr id="3" name="カギ線コネクタ 2"/>
        <xdr:cNvCxnSpPr/>
      </xdr:nvCxnSpPr>
      <xdr:spPr>
        <a:xfrm rot="16200000" flipH="1">
          <a:off x="1064637" y="4312660"/>
          <a:ext cx="1246527" cy="1005701"/>
        </a:xfrm>
        <a:prstGeom prst="bentConnector3">
          <a:avLst>
            <a:gd name="adj1" fmla="val 99668"/>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533401</xdr:colOff>
      <xdr:row>33</xdr:row>
      <xdr:rowOff>123625</xdr:rowOff>
    </xdr:from>
    <xdr:to>
      <xdr:col>6</xdr:col>
      <xdr:colOff>414022</xdr:colOff>
      <xdr:row>56</xdr:row>
      <xdr:rowOff>123825</xdr:rowOff>
    </xdr:to>
    <xdr:cxnSp macro="">
      <xdr:nvCxnSpPr>
        <xdr:cNvPr id="4" name="カギ線コネクタ 3"/>
        <xdr:cNvCxnSpPr/>
      </xdr:nvCxnSpPr>
      <xdr:spPr>
        <a:xfrm rot="5400000">
          <a:off x="-102651" y="7255727"/>
          <a:ext cx="3943550" cy="1376046"/>
        </a:xfrm>
        <a:prstGeom prst="bentConnector3">
          <a:avLst>
            <a:gd name="adj1" fmla="val -131"/>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52069</xdr:colOff>
      <xdr:row>27</xdr:row>
      <xdr:rowOff>80763</xdr:rowOff>
    </xdr:from>
    <xdr:to>
      <xdr:col>10</xdr:col>
      <xdr:colOff>452645</xdr:colOff>
      <xdr:row>37</xdr:row>
      <xdr:rowOff>118863</xdr:rowOff>
    </xdr:to>
    <xdr:sp macro="" textlink="">
      <xdr:nvSpPr>
        <xdr:cNvPr id="5" name="Text Box 43"/>
        <xdr:cNvSpPr txBox="1">
          <a:spLocks noChangeArrowheads="1"/>
        </xdr:cNvSpPr>
      </xdr:nvSpPr>
      <xdr:spPr bwMode="auto">
        <a:xfrm>
          <a:off x="2195194" y="4986138"/>
          <a:ext cx="3143776" cy="1666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HGSｺﾞｼｯｸM" pitchFamily="50" charset="-128"/>
              <a:ea typeface="HGSｺﾞｼｯｸM" pitchFamily="50" charset="-128"/>
            </a:rPr>
            <a:t>「報告様式１入力ファイル」</a:t>
          </a:r>
          <a:endParaRPr lang="ja-JP" altLang="en-US" sz="1050" b="0" i="0" u="none" strike="noStrike" baseline="0">
            <a:solidFill>
              <a:srgbClr val="000000"/>
            </a:solidFill>
            <a:latin typeface="HGSｺﾞｼｯｸM" pitchFamily="50" charset="-128"/>
            <a:ea typeface="HGSｺﾞｼｯｸM" pitchFamily="50" charset="-128"/>
          </a:endParaRPr>
        </a:p>
        <a:p>
          <a:pPr algn="l" rtl="0">
            <a:lnSpc>
              <a:spcPts val="1300"/>
            </a:lnSpc>
            <a:defRPr sz="1000"/>
          </a:pPr>
          <a:r>
            <a:rPr lang="ja-JP" altLang="en-US" sz="1100" b="0" i="0" u="none" strike="noStrike" baseline="0">
              <a:solidFill>
                <a:srgbClr val="000000"/>
              </a:solidFill>
              <a:latin typeface="HGSｺﾞｼｯｸM" pitchFamily="50" charset="-128"/>
              <a:ea typeface="HGSｺﾞｼｯｸM" pitchFamily="50" charset="-128"/>
            </a:rPr>
            <a:t>（テキストファイル形式）を作成（</a:t>
          </a:r>
          <a:r>
            <a:rPr lang="en-US" altLang="ja-JP" sz="1100" b="0" i="0" u="none" strike="noStrike" baseline="0">
              <a:solidFill>
                <a:srgbClr val="000000"/>
              </a:solidFill>
              <a:latin typeface="HGSｺﾞｼｯｸM" pitchFamily="50" charset="-128"/>
              <a:ea typeface="HGSｺﾞｼｯｸM" pitchFamily="50" charset="-128"/>
            </a:rPr>
            <a:t>※</a:t>
          </a:r>
          <a:r>
            <a:rPr lang="ja-JP" altLang="en-US" sz="1100" b="0" i="0" u="none" strike="noStrike" baseline="0">
              <a:solidFill>
                <a:srgbClr val="000000"/>
              </a:solidFill>
              <a:latin typeface="HGSｺﾞｼｯｸM" pitchFamily="50" charset="-128"/>
              <a:ea typeface="HGSｺﾞｼｯｸM" pitchFamily="50" charset="-128"/>
            </a:rPr>
            <a:t>２）</a:t>
          </a:r>
        </a:p>
      </xdr:txBody>
    </xdr:sp>
    <xdr:clientData/>
  </xdr:twoCellAnchor>
  <xdr:twoCellAnchor>
    <xdr:from>
      <xdr:col>6</xdr:col>
      <xdr:colOff>213994</xdr:colOff>
      <xdr:row>31</xdr:row>
      <xdr:rowOff>36313</xdr:rowOff>
    </xdr:from>
    <xdr:to>
      <xdr:col>9</xdr:col>
      <xdr:colOff>242570</xdr:colOff>
      <xdr:row>32</xdr:row>
      <xdr:rowOff>45839</xdr:rowOff>
    </xdr:to>
    <xdr:sp macro="" textlink="">
      <xdr:nvSpPr>
        <xdr:cNvPr id="6" name="AutoShape 13"/>
        <xdr:cNvSpPr>
          <a:spLocks noChangeArrowheads="1"/>
        </xdr:cNvSpPr>
      </xdr:nvSpPr>
      <xdr:spPr bwMode="auto">
        <a:xfrm>
          <a:off x="2357119" y="5541763"/>
          <a:ext cx="2085976" cy="180976"/>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基本票</a:t>
          </a:r>
        </a:p>
      </xdr:txBody>
    </xdr:sp>
    <xdr:clientData/>
  </xdr:twoCellAnchor>
  <xdr:twoCellAnchor>
    <xdr:from>
      <xdr:col>6</xdr:col>
      <xdr:colOff>213994</xdr:colOff>
      <xdr:row>32</xdr:row>
      <xdr:rowOff>71239</xdr:rowOff>
    </xdr:from>
    <xdr:to>
      <xdr:col>9</xdr:col>
      <xdr:colOff>242570</xdr:colOff>
      <xdr:row>33</xdr:row>
      <xdr:rowOff>78278</xdr:rowOff>
    </xdr:to>
    <xdr:sp macro="" textlink="">
      <xdr:nvSpPr>
        <xdr:cNvPr id="7" name="AutoShape 12"/>
        <xdr:cNvSpPr>
          <a:spLocks noChangeArrowheads="1"/>
        </xdr:cNvSpPr>
      </xdr:nvSpPr>
      <xdr:spPr bwMode="auto">
        <a:xfrm>
          <a:off x="2357119" y="5748139"/>
          <a:ext cx="2085976" cy="178489"/>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9</xdr:col>
      <xdr:colOff>242570</xdr:colOff>
      <xdr:row>36</xdr:row>
      <xdr:rowOff>7738</xdr:rowOff>
    </xdr:from>
    <xdr:to>
      <xdr:col>9</xdr:col>
      <xdr:colOff>517860</xdr:colOff>
      <xdr:row>37</xdr:row>
      <xdr:rowOff>26789</xdr:rowOff>
    </xdr:to>
    <xdr:sp macro="" textlink="">
      <xdr:nvSpPr>
        <xdr:cNvPr id="8" name="Text Box 11"/>
        <xdr:cNvSpPr txBox="1">
          <a:spLocks noChangeArrowheads="1"/>
        </xdr:cNvSpPr>
      </xdr:nvSpPr>
      <xdr:spPr bwMode="auto">
        <a:xfrm>
          <a:off x="4443095" y="6370438"/>
          <a:ext cx="27529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6</xdr:col>
      <xdr:colOff>213994</xdr:colOff>
      <xdr:row>33</xdr:row>
      <xdr:rowOff>118863</xdr:rowOff>
    </xdr:from>
    <xdr:to>
      <xdr:col>9</xdr:col>
      <xdr:colOff>242570</xdr:colOff>
      <xdr:row>34</xdr:row>
      <xdr:rowOff>128388</xdr:rowOff>
    </xdr:to>
    <xdr:sp macro="" textlink="">
      <xdr:nvSpPr>
        <xdr:cNvPr id="9" name="AutoShape 10"/>
        <xdr:cNvSpPr>
          <a:spLocks noChangeArrowheads="1"/>
        </xdr:cNvSpPr>
      </xdr:nvSpPr>
      <xdr:spPr bwMode="auto">
        <a:xfrm>
          <a:off x="2357119" y="5967213"/>
          <a:ext cx="2085976" cy="180975"/>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病棟票１</a:t>
          </a:r>
        </a:p>
      </xdr:txBody>
    </xdr:sp>
    <xdr:clientData/>
  </xdr:twoCellAnchor>
  <xdr:twoCellAnchor>
    <xdr:from>
      <xdr:col>6</xdr:col>
      <xdr:colOff>213994</xdr:colOff>
      <xdr:row>34</xdr:row>
      <xdr:rowOff>166488</xdr:rowOff>
    </xdr:from>
    <xdr:to>
      <xdr:col>9</xdr:col>
      <xdr:colOff>242570</xdr:colOff>
      <xdr:row>36</xdr:row>
      <xdr:rowOff>7738</xdr:rowOff>
    </xdr:to>
    <xdr:sp macro="" textlink="">
      <xdr:nvSpPr>
        <xdr:cNvPr id="10" name="AutoShape 9"/>
        <xdr:cNvSpPr>
          <a:spLocks noChangeArrowheads="1"/>
        </xdr:cNvSpPr>
      </xdr:nvSpPr>
      <xdr:spPr bwMode="auto">
        <a:xfrm>
          <a:off x="2357119" y="6186288"/>
          <a:ext cx="2085976" cy="184150"/>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病棟票２</a:t>
          </a:r>
        </a:p>
      </xdr:txBody>
    </xdr:sp>
    <xdr:clientData/>
  </xdr:twoCellAnchor>
  <xdr:twoCellAnchor>
    <xdr:from>
      <xdr:col>6</xdr:col>
      <xdr:colOff>213994</xdr:colOff>
      <xdr:row>36</xdr:row>
      <xdr:rowOff>45838</xdr:rowOff>
    </xdr:from>
    <xdr:to>
      <xdr:col>9</xdr:col>
      <xdr:colOff>242570</xdr:colOff>
      <xdr:row>37</xdr:row>
      <xdr:rowOff>52189</xdr:rowOff>
    </xdr:to>
    <xdr:sp macro="" textlink="">
      <xdr:nvSpPr>
        <xdr:cNvPr id="11" name="AutoShape 8"/>
        <xdr:cNvSpPr>
          <a:spLocks noChangeArrowheads="1"/>
        </xdr:cNvSpPr>
      </xdr:nvSpPr>
      <xdr:spPr bwMode="auto">
        <a:xfrm>
          <a:off x="2357119" y="6408538"/>
          <a:ext cx="2085976" cy="177801"/>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病棟票３</a:t>
          </a:r>
        </a:p>
      </xdr:txBody>
    </xdr:sp>
    <xdr:clientData/>
  </xdr:twoCellAnchor>
  <xdr:twoCellAnchor>
    <xdr:from>
      <xdr:col>6</xdr:col>
      <xdr:colOff>185419</xdr:colOff>
      <xdr:row>30</xdr:row>
      <xdr:rowOff>17263</xdr:rowOff>
    </xdr:from>
    <xdr:to>
      <xdr:col>8</xdr:col>
      <xdr:colOff>71119</xdr:colOff>
      <xdr:row>31</xdr:row>
      <xdr:rowOff>36313</xdr:rowOff>
    </xdr:to>
    <xdr:sp macro="" textlink="">
      <xdr:nvSpPr>
        <xdr:cNvPr id="12" name="Text Box 7"/>
        <xdr:cNvSpPr txBox="1">
          <a:spLocks noChangeArrowheads="1"/>
        </xdr:cNvSpPr>
      </xdr:nvSpPr>
      <xdr:spPr bwMode="auto">
        <a:xfrm>
          <a:off x="2328544" y="5351263"/>
          <a:ext cx="1257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sng" strike="noStrike" baseline="0">
              <a:solidFill>
                <a:srgbClr val="000000"/>
              </a:solidFill>
              <a:latin typeface="HGSｺﾞｼｯｸM" pitchFamily="50" charset="-128"/>
              <a:ea typeface="HGSｺﾞｼｯｸM" pitchFamily="50" charset="-128"/>
            </a:rPr>
            <a:t>テキストファイル</a:t>
          </a:r>
        </a:p>
      </xdr:txBody>
    </xdr:sp>
    <xdr:clientData/>
  </xdr:twoCellAnchor>
  <xdr:twoCellAnchor>
    <xdr:from>
      <xdr:col>1</xdr:col>
      <xdr:colOff>123824</xdr:colOff>
      <xdr:row>18</xdr:row>
      <xdr:rowOff>133350</xdr:rowOff>
    </xdr:from>
    <xdr:to>
      <xdr:col>6</xdr:col>
      <xdr:colOff>123824</xdr:colOff>
      <xdr:row>24</xdr:row>
      <xdr:rowOff>161925</xdr:rowOff>
    </xdr:to>
    <xdr:sp macro="" textlink="">
      <xdr:nvSpPr>
        <xdr:cNvPr id="13" name="Text Box 42"/>
        <xdr:cNvSpPr txBox="1">
          <a:spLocks noChangeArrowheads="1"/>
        </xdr:cNvSpPr>
      </xdr:nvSpPr>
      <xdr:spPr bwMode="auto">
        <a:xfrm>
          <a:off x="219074" y="3505200"/>
          <a:ext cx="2047875" cy="10572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HGSｺﾞｼｯｸM" pitchFamily="50" charset="-128"/>
              <a:ea typeface="HGSｺﾞｼｯｸM" pitchFamily="50" charset="-128"/>
            </a:rPr>
            <a:t>「報告様式１（入力用）」に</a:t>
          </a:r>
        </a:p>
        <a:p>
          <a:pPr algn="l" rtl="0">
            <a:lnSpc>
              <a:spcPts val="1000"/>
            </a:lnSpc>
            <a:defRPr sz="1000"/>
          </a:pPr>
          <a:r>
            <a:rPr lang="ja-JP" altLang="en-US" sz="900" b="0" i="0" u="none" strike="noStrike" baseline="0">
              <a:solidFill>
                <a:srgbClr val="000000"/>
              </a:solidFill>
              <a:latin typeface="HGSｺﾞｼｯｸM" pitchFamily="50" charset="-128"/>
              <a:ea typeface="HGSｺﾞｼｯｸM" pitchFamily="50" charset="-128"/>
            </a:rPr>
            <a:t>報告内容を入力（</a:t>
          </a:r>
          <a:r>
            <a:rPr lang="en-US" altLang="ja-JP" sz="900" b="0" i="0" u="none" strike="noStrike" baseline="0">
              <a:solidFill>
                <a:srgbClr val="000000"/>
              </a:solidFill>
              <a:latin typeface="HGSｺﾞｼｯｸM" pitchFamily="50" charset="-128"/>
              <a:ea typeface="HGSｺﾞｼｯｸM" pitchFamily="50" charset="-128"/>
            </a:rPr>
            <a:t>※</a:t>
          </a:r>
          <a:r>
            <a:rPr lang="ja-JP" altLang="en-US" sz="900" b="0" i="0" u="none" strike="noStrike" baseline="0">
              <a:solidFill>
                <a:srgbClr val="000000"/>
              </a:solidFill>
              <a:latin typeface="HGSｺﾞｼｯｸM" pitchFamily="50" charset="-128"/>
              <a:ea typeface="HGSｺﾞｼｯｸM" pitchFamily="50" charset="-128"/>
            </a:rPr>
            <a:t>１）</a:t>
          </a:r>
        </a:p>
      </xdr:txBody>
    </xdr:sp>
    <xdr:clientData/>
  </xdr:twoCellAnchor>
  <xdr:twoCellAnchor>
    <xdr:from>
      <xdr:col>1</xdr:col>
      <xdr:colOff>200025</xdr:colOff>
      <xdr:row>22</xdr:row>
      <xdr:rowOff>57151</xdr:rowOff>
    </xdr:from>
    <xdr:to>
      <xdr:col>2</xdr:col>
      <xdr:colOff>85725</xdr:colOff>
      <xdr:row>24</xdr:row>
      <xdr:rowOff>47625</xdr:rowOff>
    </xdr:to>
    <xdr:sp macro="" textlink="">
      <xdr:nvSpPr>
        <xdr:cNvPr id="14" name="AutoShape 20"/>
        <xdr:cNvSpPr>
          <a:spLocks noChangeArrowheads="1"/>
        </xdr:cNvSpPr>
      </xdr:nvSpPr>
      <xdr:spPr bwMode="auto">
        <a:xfrm>
          <a:off x="295275" y="4114801"/>
          <a:ext cx="466725" cy="333374"/>
        </a:xfrm>
        <a:prstGeom prst="foldedCorner">
          <a:avLst>
            <a:gd name="adj" fmla="val 16463"/>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基本票</a:t>
          </a:r>
        </a:p>
      </xdr:txBody>
    </xdr:sp>
    <xdr:clientData/>
  </xdr:twoCellAnchor>
  <xdr:twoCellAnchor>
    <xdr:from>
      <xdr:col>2</xdr:col>
      <xdr:colOff>142874</xdr:colOff>
      <xdr:row>22</xdr:row>
      <xdr:rowOff>57151</xdr:rowOff>
    </xdr:from>
    <xdr:to>
      <xdr:col>3</xdr:col>
      <xdr:colOff>123824</xdr:colOff>
      <xdr:row>24</xdr:row>
      <xdr:rowOff>47625</xdr:rowOff>
    </xdr:to>
    <xdr:sp macro="" textlink="">
      <xdr:nvSpPr>
        <xdr:cNvPr id="15" name="AutoShape 19"/>
        <xdr:cNvSpPr>
          <a:spLocks noChangeArrowheads="1"/>
        </xdr:cNvSpPr>
      </xdr:nvSpPr>
      <xdr:spPr bwMode="auto">
        <a:xfrm>
          <a:off x="819149" y="4114801"/>
          <a:ext cx="485775"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5</xdr:col>
      <xdr:colOff>219075</xdr:colOff>
      <xdr:row>23</xdr:row>
      <xdr:rowOff>66675</xdr:rowOff>
    </xdr:from>
    <xdr:to>
      <xdr:col>5</xdr:col>
      <xdr:colOff>221316</xdr:colOff>
      <xdr:row>24</xdr:row>
      <xdr:rowOff>85725</xdr:rowOff>
    </xdr:to>
    <xdr:sp macro="" textlink="">
      <xdr:nvSpPr>
        <xdr:cNvPr id="16" name="Text Box 15"/>
        <xdr:cNvSpPr txBox="1">
          <a:spLocks noChangeArrowheads="1"/>
        </xdr:cNvSpPr>
      </xdr:nvSpPr>
      <xdr:spPr bwMode="auto">
        <a:xfrm>
          <a:off x="2124075" y="4295775"/>
          <a:ext cx="2241"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1</xdr:col>
      <xdr:colOff>200024</xdr:colOff>
      <xdr:row>21</xdr:row>
      <xdr:rowOff>8281</xdr:rowOff>
    </xdr:from>
    <xdr:to>
      <xdr:col>6</xdr:col>
      <xdr:colOff>99391</xdr:colOff>
      <xdr:row>22</xdr:row>
      <xdr:rowOff>8283</xdr:rowOff>
    </xdr:to>
    <xdr:sp macro="" textlink="">
      <xdr:nvSpPr>
        <xdr:cNvPr id="17" name="Text Box 14"/>
        <xdr:cNvSpPr txBox="1">
          <a:spLocks noChangeArrowheads="1"/>
        </xdr:cNvSpPr>
      </xdr:nvSpPr>
      <xdr:spPr bwMode="auto">
        <a:xfrm>
          <a:off x="295274" y="3894481"/>
          <a:ext cx="1947242" cy="171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sng" strike="noStrike" baseline="0">
              <a:solidFill>
                <a:srgbClr val="000000"/>
              </a:solidFill>
              <a:latin typeface="HGSｺﾞｼｯｸM" pitchFamily="50" charset="-128"/>
              <a:ea typeface="HGSｺﾞｼｯｸM" pitchFamily="50" charset="-128"/>
            </a:rPr>
            <a:t>Excelファイル等</a:t>
          </a:r>
        </a:p>
      </xdr:txBody>
    </xdr:sp>
    <xdr:clientData/>
  </xdr:twoCellAnchor>
  <xdr:twoCellAnchor>
    <xdr:from>
      <xdr:col>3</xdr:col>
      <xdr:colOff>295274</xdr:colOff>
      <xdr:row>22</xdr:row>
      <xdr:rowOff>133350</xdr:rowOff>
    </xdr:from>
    <xdr:to>
      <xdr:col>5</xdr:col>
      <xdr:colOff>183215</xdr:colOff>
      <xdr:row>24</xdr:row>
      <xdr:rowOff>123824</xdr:rowOff>
    </xdr:to>
    <xdr:sp macro="" textlink="">
      <xdr:nvSpPr>
        <xdr:cNvPr id="18" name="AutoShape 19"/>
        <xdr:cNvSpPr>
          <a:spLocks noChangeArrowheads="1"/>
        </xdr:cNvSpPr>
      </xdr:nvSpPr>
      <xdr:spPr bwMode="auto">
        <a:xfrm>
          <a:off x="1476374" y="4191000"/>
          <a:ext cx="61184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3</xdr:col>
      <xdr:colOff>200024</xdr:colOff>
      <xdr:row>22</xdr:row>
      <xdr:rowOff>104775</xdr:rowOff>
    </xdr:from>
    <xdr:to>
      <xdr:col>5</xdr:col>
      <xdr:colOff>87965</xdr:colOff>
      <xdr:row>24</xdr:row>
      <xdr:rowOff>95249</xdr:rowOff>
    </xdr:to>
    <xdr:sp macro="" textlink="">
      <xdr:nvSpPr>
        <xdr:cNvPr id="19" name="AutoShape 19"/>
        <xdr:cNvSpPr>
          <a:spLocks noChangeArrowheads="1"/>
        </xdr:cNvSpPr>
      </xdr:nvSpPr>
      <xdr:spPr bwMode="auto">
        <a:xfrm>
          <a:off x="1381124" y="4162425"/>
          <a:ext cx="61184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3</xdr:col>
      <xdr:colOff>180974</xdr:colOff>
      <xdr:row>22</xdr:row>
      <xdr:rowOff>57150</xdr:rowOff>
    </xdr:from>
    <xdr:to>
      <xdr:col>4</xdr:col>
      <xdr:colOff>307040</xdr:colOff>
      <xdr:row>24</xdr:row>
      <xdr:rowOff>47624</xdr:rowOff>
    </xdr:to>
    <xdr:sp macro="" textlink="">
      <xdr:nvSpPr>
        <xdr:cNvPr id="20" name="AutoShape 19"/>
        <xdr:cNvSpPr>
          <a:spLocks noChangeArrowheads="1"/>
        </xdr:cNvSpPr>
      </xdr:nvSpPr>
      <xdr:spPr bwMode="auto">
        <a:xfrm>
          <a:off x="1362074" y="4114800"/>
          <a:ext cx="51659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a:t>
          </a:r>
        </a:p>
      </xdr:txBody>
    </xdr:sp>
    <xdr:clientData/>
  </xdr:twoCellAnchor>
  <xdr:twoCellAnchor>
    <xdr:from>
      <xdr:col>1</xdr:col>
      <xdr:colOff>107675</xdr:colOff>
      <xdr:row>56</xdr:row>
      <xdr:rowOff>124238</xdr:rowOff>
    </xdr:from>
    <xdr:to>
      <xdr:col>6</xdr:col>
      <xdr:colOff>437029</xdr:colOff>
      <xdr:row>59</xdr:row>
      <xdr:rowOff>53702</xdr:rowOff>
    </xdr:to>
    <xdr:sp macro="" textlink="">
      <xdr:nvSpPr>
        <xdr:cNvPr id="21" name="Text Box 41"/>
        <xdr:cNvSpPr txBox="1">
          <a:spLocks noChangeArrowheads="1"/>
        </xdr:cNvSpPr>
      </xdr:nvSpPr>
      <xdr:spPr bwMode="auto">
        <a:xfrm>
          <a:off x="202925" y="9915938"/>
          <a:ext cx="2377229" cy="443814"/>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HGSｺﾞｼｯｸM" pitchFamily="50" charset="-128"/>
              <a:ea typeface="HGSｺﾞｼｯｸM" pitchFamily="50" charset="-128"/>
            </a:rPr>
            <a:t>「報告様式１チェックソフト」</a:t>
          </a:r>
          <a:endParaRPr lang="en-US" altLang="ja-JP" sz="1100" b="0" i="0" u="none" strike="noStrike" baseline="0">
            <a:solidFill>
              <a:srgbClr val="000000"/>
            </a:solidFill>
            <a:latin typeface="HGSｺﾞｼｯｸM" pitchFamily="50" charset="-128"/>
            <a:ea typeface="HGSｺﾞｼｯｸM" pitchFamily="50" charset="-128"/>
          </a:endParaRPr>
        </a:p>
        <a:p>
          <a:pPr algn="ctr" rtl="0">
            <a:lnSpc>
              <a:spcPts val="1200"/>
            </a:lnSpc>
            <a:defRPr sz="1000"/>
          </a:pPr>
          <a:r>
            <a:rPr lang="ja-JP" altLang="en-US" sz="1100" b="0" i="0" u="none" strike="noStrike" baseline="0">
              <a:solidFill>
                <a:srgbClr val="000000"/>
              </a:solidFill>
              <a:latin typeface="HGSｺﾞｼｯｸM" pitchFamily="50" charset="-128"/>
              <a:ea typeface="HGSｺﾞｼｯｸM" pitchFamily="50" charset="-128"/>
            </a:rPr>
            <a:t>による不備確認へ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497</xdr:row>
      <xdr:rowOff>66675</xdr:rowOff>
    </xdr:from>
    <xdr:to>
      <xdr:col>2</xdr:col>
      <xdr:colOff>19050</xdr:colOff>
      <xdr:row>498</xdr:row>
      <xdr:rowOff>19045</xdr:rowOff>
    </xdr:to>
    <xdr:pic>
      <xdr:nvPicPr>
        <xdr:cNvPr id="2"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704075"/>
          <a:ext cx="352425" cy="28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462</xdr:row>
      <xdr:rowOff>76200</xdr:rowOff>
    </xdr:from>
    <xdr:to>
      <xdr:col>1</xdr:col>
      <xdr:colOff>180975</xdr:colOff>
      <xdr:row>462</xdr:row>
      <xdr:rowOff>314325</xdr:rowOff>
    </xdr:to>
    <xdr:pic>
      <xdr:nvPicPr>
        <xdr:cNvPr id="3"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113025"/>
          <a:ext cx="295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358</xdr:row>
      <xdr:rowOff>76200</xdr:rowOff>
    </xdr:from>
    <xdr:to>
      <xdr:col>1</xdr:col>
      <xdr:colOff>180975</xdr:colOff>
      <xdr:row>358</xdr:row>
      <xdr:rowOff>304800</xdr:rowOff>
    </xdr:to>
    <xdr:pic>
      <xdr:nvPicPr>
        <xdr:cNvPr id="4"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4416325"/>
          <a:ext cx="2952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66675</xdr:rowOff>
    </xdr:from>
    <xdr:to>
      <xdr:col>2</xdr:col>
      <xdr:colOff>104775</xdr:colOff>
      <xdr:row>38</xdr:row>
      <xdr:rowOff>304800</xdr:rowOff>
    </xdr:to>
    <xdr:pic>
      <xdr:nvPicPr>
        <xdr:cNvPr id="5"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5524500"/>
          <a:ext cx="295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270</xdr:row>
      <xdr:rowOff>76201</xdr:rowOff>
    </xdr:from>
    <xdr:to>
      <xdr:col>1</xdr:col>
      <xdr:colOff>180975</xdr:colOff>
      <xdr:row>270</xdr:row>
      <xdr:rowOff>314741</xdr:rowOff>
    </xdr:to>
    <xdr:pic>
      <xdr:nvPicPr>
        <xdr:cNvPr id="6"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4129326"/>
          <a:ext cx="295275" cy="23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101048</xdr:colOff>
      <xdr:row>337</xdr:row>
      <xdr:rowOff>51353</xdr:rowOff>
    </xdr:from>
    <xdr:to>
      <xdr:col>1</xdr:col>
      <xdr:colOff>140805</xdr:colOff>
      <xdr:row>337</xdr:row>
      <xdr:rowOff>237368</xdr:rowOff>
    </xdr:to>
    <xdr:pic>
      <xdr:nvPicPr>
        <xdr:cNvPr id="7"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48" y="51724478"/>
          <a:ext cx="230257" cy="186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61"/>
  <sheetViews>
    <sheetView showGridLines="0" zoomScaleNormal="100" zoomScaleSheetLayoutView="115" workbookViewId="0"/>
  </sheetViews>
  <sheetFormatPr defaultRowHeight="13.5"/>
  <cols>
    <col min="1" max="1" width="1.25" style="385" customWidth="1"/>
    <col min="2" max="2" width="7.625" style="385" customWidth="1"/>
    <col min="3" max="3" width="6.625" style="385" customWidth="1"/>
    <col min="4" max="4" width="5.125" style="385" customWidth="1"/>
    <col min="5" max="5" width="4.375" style="385" customWidth="1"/>
    <col min="6" max="6" width="3.125" style="385" customWidth="1"/>
    <col min="7" max="7" width="9" style="385"/>
    <col min="8" max="8" width="9" style="385" customWidth="1"/>
    <col min="9" max="10" width="9" style="385"/>
    <col min="11" max="11" width="9.875" style="385" customWidth="1"/>
    <col min="12" max="12" width="11.75" style="385" customWidth="1"/>
    <col min="13" max="13" width="2.25" style="385" customWidth="1"/>
    <col min="14" max="14" width="1.25" style="385" customWidth="1"/>
    <col min="15" max="16384" width="9" style="385"/>
  </cols>
  <sheetData>
    <row r="1" spans="2:13" ht="9.75" customHeight="1"/>
    <row r="2" spans="2:13" ht="17.25">
      <c r="B2" s="406" t="s">
        <v>164</v>
      </c>
    </row>
    <row r="3" spans="2:13" ht="6.75" customHeight="1">
      <c r="B3" s="386"/>
    </row>
    <row r="4" spans="2:13" ht="16.5" customHeight="1">
      <c r="B4" s="474" t="s">
        <v>219</v>
      </c>
      <c r="C4" s="475"/>
      <c r="D4" s="475"/>
      <c r="E4" s="475"/>
      <c r="F4" s="475"/>
      <c r="G4" s="475"/>
      <c r="H4" s="475"/>
      <c r="I4" s="475"/>
      <c r="J4" s="475"/>
      <c r="K4" s="475"/>
      <c r="L4" s="475"/>
      <c r="M4" s="475"/>
    </row>
    <row r="5" spans="2:13" ht="16.5" customHeight="1">
      <c r="B5" s="475"/>
      <c r="C5" s="475"/>
      <c r="D5" s="475"/>
      <c r="E5" s="475"/>
      <c r="F5" s="475"/>
      <c r="G5" s="475"/>
      <c r="H5" s="475"/>
      <c r="I5" s="475"/>
      <c r="J5" s="475"/>
      <c r="K5" s="475"/>
      <c r="L5" s="475"/>
      <c r="M5" s="475"/>
    </row>
    <row r="6" spans="2:13" ht="16.5" customHeight="1">
      <c r="B6" s="475"/>
      <c r="C6" s="475"/>
      <c r="D6" s="475"/>
      <c r="E6" s="475"/>
      <c r="F6" s="475"/>
      <c r="G6" s="475"/>
      <c r="H6" s="475"/>
      <c r="I6" s="475"/>
      <c r="J6" s="475"/>
      <c r="K6" s="475"/>
      <c r="L6" s="475"/>
      <c r="M6" s="475"/>
    </row>
    <row r="7" spans="2:13" ht="16.5" customHeight="1">
      <c r="B7" s="475"/>
      <c r="C7" s="475"/>
      <c r="D7" s="475"/>
      <c r="E7" s="475"/>
      <c r="F7" s="475"/>
      <c r="G7" s="475"/>
      <c r="H7" s="475"/>
      <c r="I7" s="475"/>
      <c r="J7" s="475"/>
      <c r="K7" s="475"/>
      <c r="L7" s="475"/>
      <c r="M7" s="475"/>
    </row>
    <row r="8" spans="2:13" ht="16.5" customHeight="1">
      <c r="B8" s="475"/>
      <c r="C8" s="475"/>
      <c r="D8" s="475"/>
      <c r="E8" s="475"/>
      <c r="F8" s="475"/>
      <c r="G8" s="475"/>
      <c r="H8" s="475"/>
      <c r="I8" s="475"/>
      <c r="J8" s="475"/>
      <c r="K8" s="475"/>
      <c r="L8" s="475"/>
      <c r="M8" s="475"/>
    </row>
    <row r="9" spans="2:13" ht="16.5" customHeight="1">
      <c r="B9" s="475"/>
      <c r="C9" s="475"/>
      <c r="D9" s="475"/>
      <c r="E9" s="475"/>
      <c r="F9" s="475"/>
      <c r="G9" s="475"/>
      <c r="H9" s="475"/>
      <c r="I9" s="475"/>
      <c r="J9" s="475"/>
      <c r="K9" s="475"/>
      <c r="L9" s="475"/>
      <c r="M9" s="475"/>
    </row>
    <row r="10" spans="2:13" ht="16.5" customHeight="1">
      <c r="B10" s="475"/>
      <c r="C10" s="475"/>
      <c r="D10" s="475"/>
      <c r="E10" s="475"/>
      <c r="F10" s="475"/>
      <c r="G10" s="475"/>
      <c r="H10" s="475"/>
      <c r="I10" s="475"/>
      <c r="J10" s="475"/>
      <c r="K10" s="475"/>
      <c r="L10" s="475"/>
      <c r="M10" s="475"/>
    </row>
    <row r="11" spans="2:13" ht="16.5" customHeight="1">
      <c r="B11" s="475"/>
      <c r="C11" s="475"/>
      <c r="D11" s="475"/>
      <c r="E11" s="475"/>
      <c r="F11" s="475"/>
      <c r="G11" s="475"/>
      <c r="H11" s="475"/>
      <c r="I11" s="475"/>
      <c r="J11" s="475"/>
      <c r="K11" s="475"/>
      <c r="L11" s="475"/>
      <c r="M11" s="475"/>
    </row>
    <row r="12" spans="2:13" ht="16.5" customHeight="1">
      <c r="B12" s="475"/>
      <c r="C12" s="475"/>
      <c r="D12" s="475"/>
      <c r="E12" s="475"/>
      <c r="F12" s="475"/>
      <c r="G12" s="475"/>
      <c r="H12" s="475"/>
      <c r="I12" s="475"/>
      <c r="J12" s="475"/>
      <c r="K12" s="475"/>
      <c r="L12" s="475"/>
      <c r="M12" s="475"/>
    </row>
    <row r="13" spans="2:13" ht="16.5" customHeight="1">
      <c r="B13" s="475"/>
      <c r="C13" s="475"/>
      <c r="D13" s="475"/>
      <c r="E13" s="475"/>
      <c r="F13" s="475"/>
      <c r="G13" s="475"/>
      <c r="H13" s="475"/>
      <c r="I13" s="475"/>
      <c r="J13" s="475"/>
      <c r="K13" s="475"/>
      <c r="L13" s="475"/>
      <c r="M13" s="475"/>
    </row>
    <row r="14" spans="2:13" ht="16.5" customHeight="1">
      <c r="B14" s="475"/>
      <c r="C14" s="475"/>
      <c r="D14" s="475"/>
      <c r="E14" s="475"/>
      <c r="F14" s="475"/>
      <c r="G14" s="475"/>
      <c r="H14" s="475"/>
      <c r="I14" s="475"/>
      <c r="J14" s="475"/>
      <c r="K14" s="475"/>
      <c r="L14" s="475"/>
      <c r="M14" s="475"/>
    </row>
    <row r="15" spans="2:13" ht="16.5" customHeight="1">
      <c r="B15" s="475"/>
      <c r="C15" s="475"/>
      <c r="D15" s="475"/>
      <c r="E15" s="475"/>
      <c r="F15" s="475"/>
      <c r="G15" s="475"/>
      <c r="H15" s="475"/>
      <c r="I15" s="475"/>
      <c r="J15" s="475"/>
      <c r="K15" s="475"/>
      <c r="L15" s="475"/>
      <c r="M15" s="475"/>
    </row>
    <row r="16" spans="2:13" ht="9" customHeight="1"/>
    <row r="17" spans="2:13" ht="14.25">
      <c r="B17" s="407" t="s">
        <v>165</v>
      </c>
    </row>
    <row r="18" spans="2:13" ht="10.5" customHeight="1">
      <c r="B18" s="387"/>
    </row>
    <row r="19" spans="2:13">
      <c r="B19" s="388"/>
      <c r="C19" s="389"/>
      <c r="D19" s="389"/>
      <c r="E19" s="389"/>
      <c r="F19" s="389"/>
      <c r="G19" s="389"/>
      <c r="H19" s="389"/>
      <c r="I19" s="389"/>
      <c r="J19" s="389"/>
      <c r="K19" s="389"/>
      <c r="L19" s="389"/>
      <c r="M19" s="390"/>
    </row>
    <row r="20" spans="2:13">
      <c r="B20" s="391"/>
      <c r="C20" s="392"/>
      <c r="D20" s="393"/>
      <c r="E20" s="393"/>
      <c r="F20" s="393"/>
      <c r="G20" s="393"/>
      <c r="H20" s="394"/>
      <c r="I20" s="393"/>
      <c r="J20" s="393"/>
      <c r="K20" s="393"/>
      <c r="L20" s="393"/>
      <c r="M20" s="395"/>
    </row>
    <row r="21" spans="2:13" ht="13.5" customHeight="1">
      <c r="B21" s="391"/>
      <c r="C21" s="392"/>
      <c r="D21" s="393"/>
      <c r="E21" s="393"/>
      <c r="F21" s="393"/>
      <c r="G21" s="408" t="s">
        <v>220</v>
      </c>
      <c r="H21" s="476" t="s">
        <v>221</v>
      </c>
      <c r="I21" s="476"/>
      <c r="J21" s="476"/>
      <c r="K21" s="476"/>
      <c r="L21" s="476"/>
      <c r="M21" s="395"/>
    </row>
    <row r="22" spans="2:13" ht="13.5" customHeight="1">
      <c r="B22" s="391"/>
      <c r="C22" s="392"/>
      <c r="D22" s="393"/>
      <c r="E22" s="393"/>
      <c r="F22" s="393"/>
      <c r="G22" s="393"/>
      <c r="H22" s="476"/>
      <c r="I22" s="476"/>
      <c r="J22" s="476"/>
      <c r="K22" s="476"/>
      <c r="L22" s="476"/>
      <c r="M22" s="395"/>
    </row>
    <row r="23" spans="2:13">
      <c r="B23" s="391"/>
      <c r="C23" s="392"/>
      <c r="D23" s="393"/>
      <c r="E23" s="393"/>
      <c r="F23" s="393"/>
      <c r="G23" s="393"/>
      <c r="H23" s="476"/>
      <c r="I23" s="476"/>
      <c r="J23" s="476"/>
      <c r="K23" s="476"/>
      <c r="L23" s="476"/>
      <c r="M23" s="395"/>
    </row>
    <row r="24" spans="2:13">
      <c r="B24" s="391"/>
      <c r="C24" s="392"/>
      <c r="D24" s="393"/>
      <c r="E24" s="393"/>
      <c r="F24" s="393"/>
      <c r="G24" s="393"/>
      <c r="H24" s="476"/>
      <c r="I24" s="476"/>
      <c r="J24" s="476"/>
      <c r="K24" s="476"/>
      <c r="L24" s="476"/>
      <c r="M24" s="395"/>
    </row>
    <row r="25" spans="2:13">
      <c r="B25" s="391"/>
      <c r="C25" s="392"/>
      <c r="D25" s="393"/>
      <c r="E25" s="393"/>
      <c r="F25" s="393"/>
      <c r="G25" s="393"/>
      <c r="H25" s="476"/>
      <c r="I25" s="476"/>
      <c r="J25" s="476"/>
      <c r="K25" s="476"/>
      <c r="L25" s="476"/>
      <c r="M25" s="395"/>
    </row>
    <row r="26" spans="2:13">
      <c r="B26" s="391"/>
      <c r="C26" s="392"/>
      <c r="D26" s="393"/>
      <c r="E26" s="393"/>
      <c r="F26" s="393"/>
      <c r="G26" s="393"/>
      <c r="H26" s="397"/>
      <c r="I26" s="396"/>
      <c r="J26" s="396"/>
      <c r="K26" s="396"/>
      <c r="L26" s="393"/>
      <c r="M26" s="395"/>
    </row>
    <row r="27" spans="2:13" ht="12.75" customHeight="1">
      <c r="B27" s="391"/>
      <c r="C27" s="392"/>
      <c r="D27" s="393"/>
      <c r="E27" s="409"/>
      <c r="F27" s="409"/>
      <c r="G27" s="410" t="s">
        <v>222</v>
      </c>
      <c r="H27" s="411"/>
      <c r="I27" s="412"/>
      <c r="J27" s="412"/>
      <c r="K27" s="412"/>
      <c r="L27" s="412"/>
      <c r="M27" s="395"/>
    </row>
    <row r="28" spans="2:13" ht="6.75" customHeight="1">
      <c r="B28" s="391"/>
      <c r="C28" s="392"/>
      <c r="D28" s="393"/>
      <c r="E28" s="409"/>
      <c r="F28" s="409"/>
      <c r="G28" s="412"/>
      <c r="H28" s="412"/>
      <c r="I28" s="412"/>
      <c r="J28" s="412"/>
      <c r="K28" s="412"/>
      <c r="L28" s="412"/>
      <c r="M28" s="395"/>
    </row>
    <row r="29" spans="2:13">
      <c r="B29" s="391"/>
      <c r="C29" s="392"/>
      <c r="D29" s="393"/>
      <c r="E29" s="409"/>
      <c r="F29" s="409"/>
      <c r="G29" s="409"/>
      <c r="H29" s="413"/>
      <c r="I29" s="409"/>
      <c r="J29" s="409"/>
      <c r="K29" s="409"/>
      <c r="L29" s="409"/>
      <c r="M29" s="395"/>
    </row>
    <row r="30" spans="2:13">
      <c r="B30" s="391"/>
      <c r="C30" s="392"/>
      <c r="D30" s="393"/>
      <c r="E30" s="409"/>
      <c r="F30" s="409"/>
      <c r="G30" s="409"/>
      <c r="H30" s="414"/>
      <c r="I30" s="409"/>
      <c r="J30" s="409"/>
      <c r="K30" s="409"/>
      <c r="L30" s="409"/>
      <c r="M30" s="395"/>
    </row>
    <row r="31" spans="2:13">
      <c r="B31" s="391"/>
      <c r="C31" s="392"/>
      <c r="D31" s="393"/>
      <c r="E31" s="409"/>
      <c r="F31" s="409"/>
      <c r="G31" s="409"/>
      <c r="H31" s="415"/>
      <c r="I31" s="409"/>
      <c r="J31" s="409"/>
      <c r="K31" s="409"/>
      <c r="L31" s="409"/>
      <c r="M31" s="395"/>
    </row>
    <row r="32" spans="2:13">
      <c r="B32" s="391"/>
      <c r="C32" s="392"/>
      <c r="D32" s="393"/>
      <c r="E32" s="409"/>
      <c r="F32" s="409"/>
      <c r="G32" s="409"/>
      <c r="H32" s="415"/>
      <c r="I32" s="409"/>
      <c r="J32" s="409"/>
      <c r="K32" s="409"/>
      <c r="L32" s="409"/>
      <c r="M32" s="395"/>
    </row>
    <row r="33" spans="2:13">
      <c r="B33" s="391"/>
      <c r="C33" s="392"/>
      <c r="D33" s="393"/>
      <c r="E33" s="409"/>
      <c r="F33" s="409"/>
      <c r="G33" s="409"/>
      <c r="H33" s="415"/>
      <c r="I33" s="409"/>
      <c r="J33" s="409"/>
      <c r="K33" s="409"/>
      <c r="L33" s="409"/>
      <c r="M33" s="395"/>
    </row>
    <row r="34" spans="2:13">
      <c r="B34" s="391"/>
      <c r="C34" s="392"/>
      <c r="D34" s="393"/>
      <c r="E34" s="409"/>
      <c r="F34" s="409"/>
      <c r="G34" s="409"/>
      <c r="H34" s="413"/>
      <c r="I34" s="409"/>
      <c r="J34" s="409"/>
      <c r="K34" s="409"/>
      <c r="L34" s="409"/>
      <c r="M34" s="395"/>
    </row>
    <row r="35" spans="2:13">
      <c r="B35" s="391"/>
      <c r="C35" s="392"/>
      <c r="D35" s="393"/>
      <c r="E35" s="409"/>
      <c r="F35" s="409"/>
      <c r="G35" s="409"/>
      <c r="H35" s="416"/>
      <c r="I35" s="409"/>
      <c r="J35" s="409"/>
      <c r="K35" s="409"/>
      <c r="L35" s="409"/>
      <c r="M35" s="395"/>
    </row>
    <row r="36" spans="2:13">
      <c r="B36" s="391"/>
      <c r="C36" s="392"/>
      <c r="D36" s="393"/>
      <c r="E36" s="409"/>
      <c r="F36" s="409"/>
      <c r="G36" s="409"/>
      <c r="H36" s="409"/>
      <c r="I36" s="409"/>
      <c r="J36" s="409"/>
      <c r="K36" s="409"/>
      <c r="L36" s="409"/>
      <c r="M36" s="395"/>
    </row>
    <row r="37" spans="2:13">
      <c r="B37" s="391"/>
      <c r="C37" s="392"/>
      <c r="D37" s="393"/>
      <c r="E37" s="409"/>
      <c r="F37" s="409"/>
      <c r="G37" s="409"/>
      <c r="H37" s="409"/>
      <c r="I37" s="409"/>
      <c r="J37" s="409"/>
      <c r="K37" s="409"/>
      <c r="L37" s="409"/>
      <c r="M37" s="395"/>
    </row>
    <row r="38" spans="2:13">
      <c r="B38" s="391"/>
      <c r="C38" s="392"/>
      <c r="D38" s="393"/>
      <c r="E38" s="409"/>
      <c r="F38" s="409"/>
      <c r="G38" s="409"/>
      <c r="H38" s="409"/>
      <c r="I38" s="409"/>
      <c r="J38" s="409"/>
      <c r="K38" s="409"/>
      <c r="L38" s="409"/>
      <c r="M38" s="395"/>
    </row>
    <row r="39" spans="2:13" ht="5.25" customHeight="1">
      <c r="B39" s="391"/>
      <c r="C39" s="392"/>
      <c r="D39" s="393"/>
      <c r="E39" s="409"/>
      <c r="F39" s="409"/>
      <c r="G39" s="409"/>
      <c r="H39" s="409"/>
      <c r="I39" s="409"/>
      <c r="J39" s="409"/>
      <c r="K39" s="409"/>
      <c r="L39" s="409"/>
      <c r="M39" s="395"/>
    </row>
    <row r="40" spans="2:13" ht="13.5" customHeight="1">
      <c r="B40" s="391"/>
      <c r="C40" s="398"/>
      <c r="D40" s="398"/>
      <c r="E40" s="417" t="s">
        <v>166</v>
      </c>
      <c r="F40" s="477" t="s">
        <v>223</v>
      </c>
      <c r="G40" s="477"/>
      <c r="H40" s="477"/>
      <c r="I40" s="477"/>
      <c r="J40" s="477"/>
      <c r="K40" s="477"/>
      <c r="L40" s="477"/>
      <c r="M40" s="395"/>
    </row>
    <row r="41" spans="2:13">
      <c r="B41" s="391"/>
      <c r="C41" s="392"/>
      <c r="D41" s="393"/>
      <c r="E41" s="409"/>
      <c r="F41" s="477"/>
      <c r="G41" s="477"/>
      <c r="H41" s="477"/>
      <c r="I41" s="477"/>
      <c r="J41" s="477"/>
      <c r="K41" s="477"/>
      <c r="L41" s="477"/>
      <c r="M41" s="395"/>
    </row>
    <row r="42" spans="2:13">
      <c r="B42" s="391"/>
      <c r="C42" s="392"/>
      <c r="D42" s="393"/>
      <c r="E42" s="409"/>
      <c r="F42" s="477"/>
      <c r="G42" s="477"/>
      <c r="H42" s="477"/>
      <c r="I42" s="477"/>
      <c r="J42" s="477"/>
      <c r="K42" s="477"/>
      <c r="L42" s="477"/>
      <c r="M42" s="395"/>
    </row>
    <row r="43" spans="2:13" ht="16.5" customHeight="1">
      <c r="B43" s="391"/>
      <c r="C43" s="392"/>
      <c r="D43" s="393"/>
      <c r="E43" s="409"/>
      <c r="F43" s="477"/>
      <c r="G43" s="477"/>
      <c r="H43" s="477"/>
      <c r="I43" s="477"/>
      <c r="J43" s="477"/>
      <c r="K43" s="477"/>
      <c r="L43" s="477"/>
      <c r="M43" s="395"/>
    </row>
    <row r="44" spans="2:13" ht="15.75" customHeight="1">
      <c r="B44" s="391"/>
      <c r="C44" s="392"/>
      <c r="D44" s="393"/>
      <c r="E44" s="409"/>
      <c r="F44" s="477"/>
      <c r="G44" s="477"/>
      <c r="H44" s="477"/>
      <c r="I44" s="477"/>
      <c r="J44" s="477"/>
      <c r="K44" s="477"/>
      <c r="L44" s="477"/>
      <c r="M44" s="395"/>
    </row>
    <row r="45" spans="2:13" ht="16.5" customHeight="1">
      <c r="B45" s="391"/>
      <c r="C45" s="392"/>
      <c r="D45" s="393"/>
      <c r="E45" s="409"/>
      <c r="F45" s="477"/>
      <c r="G45" s="477"/>
      <c r="H45" s="477"/>
      <c r="I45" s="477"/>
      <c r="J45" s="477"/>
      <c r="K45" s="477"/>
      <c r="L45" s="477"/>
      <c r="M45" s="395"/>
    </row>
    <row r="46" spans="2:13" ht="13.5" customHeight="1">
      <c r="B46" s="391"/>
      <c r="C46" s="392"/>
      <c r="D46" s="393"/>
      <c r="E46" s="409"/>
      <c r="F46" s="418" t="s">
        <v>167</v>
      </c>
      <c r="G46" s="419"/>
      <c r="H46" s="419"/>
      <c r="I46" s="419"/>
      <c r="J46" s="419"/>
      <c r="K46" s="419"/>
      <c r="L46" s="419"/>
      <c r="M46" s="395"/>
    </row>
    <row r="47" spans="2:13">
      <c r="B47" s="391"/>
      <c r="C47" s="392"/>
      <c r="D47" s="399"/>
      <c r="E47" s="420"/>
      <c r="F47" s="418" t="s">
        <v>170</v>
      </c>
      <c r="G47" s="421"/>
      <c r="H47" s="421"/>
      <c r="I47" s="421"/>
      <c r="J47" s="422"/>
      <c r="K47" s="422"/>
      <c r="L47" s="422"/>
      <c r="M47" s="395"/>
    </row>
    <row r="48" spans="2:13">
      <c r="B48" s="391"/>
      <c r="C48" s="392"/>
      <c r="D48" s="399"/>
      <c r="E48" s="420"/>
      <c r="F48" s="418" t="s">
        <v>173</v>
      </c>
      <c r="G48" s="421"/>
      <c r="H48" s="421"/>
      <c r="I48" s="421"/>
      <c r="J48" s="422"/>
      <c r="K48" s="422"/>
      <c r="L48" s="422"/>
      <c r="M48" s="395"/>
    </row>
    <row r="49" spans="2:13">
      <c r="B49" s="391"/>
      <c r="C49" s="392"/>
      <c r="D49" s="399"/>
      <c r="E49" s="420"/>
      <c r="F49" s="418"/>
      <c r="G49" s="421" t="s">
        <v>224</v>
      </c>
      <c r="H49" s="421"/>
      <c r="I49" s="421"/>
      <c r="J49" s="422"/>
      <c r="K49" s="422"/>
      <c r="L49" s="422"/>
      <c r="M49" s="395"/>
    </row>
    <row r="50" spans="2:13">
      <c r="B50" s="391"/>
      <c r="C50" s="392"/>
      <c r="D50" s="400"/>
      <c r="E50" s="423"/>
      <c r="F50" s="421" t="s">
        <v>168</v>
      </c>
      <c r="G50" s="422"/>
      <c r="H50" s="422"/>
      <c r="I50" s="422"/>
      <c r="J50" s="422"/>
      <c r="K50" s="422"/>
      <c r="L50" s="422"/>
      <c r="M50" s="395"/>
    </row>
    <row r="51" spans="2:13">
      <c r="B51" s="391"/>
      <c r="C51" s="392"/>
      <c r="D51" s="400"/>
      <c r="E51" s="423"/>
      <c r="F51" s="421" t="s">
        <v>171</v>
      </c>
      <c r="G51" s="422"/>
      <c r="H51" s="422"/>
      <c r="I51" s="422"/>
      <c r="J51" s="422"/>
      <c r="K51" s="422"/>
      <c r="L51" s="422"/>
      <c r="M51" s="395"/>
    </row>
    <row r="52" spans="2:13">
      <c r="B52" s="391"/>
      <c r="C52" s="392"/>
      <c r="D52" s="400"/>
      <c r="E52" s="423"/>
      <c r="F52" s="421" t="s">
        <v>169</v>
      </c>
      <c r="G52" s="422"/>
      <c r="H52" s="422"/>
      <c r="I52" s="422"/>
      <c r="J52" s="422"/>
      <c r="K52" s="422"/>
      <c r="L52" s="422"/>
      <c r="M52" s="395"/>
    </row>
    <row r="53" spans="2:13">
      <c r="B53" s="391"/>
      <c r="C53" s="392"/>
      <c r="D53" s="400"/>
      <c r="E53" s="423"/>
      <c r="F53" s="421" t="s">
        <v>225</v>
      </c>
      <c r="G53" s="422"/>
      <c r="H53" s="422"/>
      <c r="I53" s="422"/>
      <c r="J53" s="422"/>
      <c r="K53" s="422"/>
      <c r="L53" s="422"/>
      <c r="M53" s="395"/>
    </row>
    <row r="54" spans="2:13">
      <c r="B54" s="391"/>
      <c r="C54" s="392"/>
      <c r="D54" s="400"/>
      <c r="E54" s="423"/>
      <c r="F54" s="421" t="s">
        <v>174</v>
      </c>
      <c r="G54" s="422"/>
      <c r="H54" s="422"/>
      <c r="I54" s="422"/>
      <c r="J54" s="422"/>
      <c r="K54" s="422"/>
      <c r="L54" s="422"/>
      <c r="M54" s="395"/>
    </row>
    <row r="55" spans="2:13">
      <c r="B55" s="391"/>
      <c r="C55" s="392"/>
      <c r="D55" s="400"/>
      <c r="E55" s="423"/>
      <c r="F55" s="421"/>
      <c r="G55" s="421" t="s">
        <v>226</v>
      </c>
      <c r="H55" s="422"/>
      <c r="I55" s="422"/>
      <c r="J55" s="422"/>
      <c r="K55" s="422"/>
      <c r="L55" s="422"/>
      <c r="M55" s="395"/>
    </row>
    <row r="56" spans="2:13">
      <c r="B56" s="391"/>
      <c r="C56" s="392"/>
      <c r="D56" s="393"/>
      <c r="E56" s="409"/>
      <c r="F56" s="409"/>
      <c r="G56" s="424"/>
      <c r="H56" s="409"/>
      <c r="I56" s="409"/>
      <c r="J56" s="409"/>
      <c r="K56" s="409"/>
      <c r="L56" s="409"/>
      <c r="M56" s="395"/>
    </row>
    <row r="57" spans="2:13">
      <c r="B57" s="391"/>
      <c r="C57" s="392"/>
      <c r="D57" s="393"/>
      <c r="E57" s="393"/>
      <c r="F57" s="393"/>
      <c r="G57" s="393"/>
      <c r="H57" s="393"/>
      <c r="I57" s="393"/>
      <c r="J57" s="393"/>
      <c r="K57" s="393"/>
      <c r="L57" s="393"/>
      <c r="M57" s="395"/>
    </row>
    <row r="58" spans="2:13">
      <c r="B58" s="391"/>
      <c r="C58" s="392"/>
      <c r="D58" s="393"/>
      <c r="E58" s="393"/>
      <c r="F58" s="393"/>
      <c r="G58" s="393"/>
      <c r="H58" s="393"/>
      <c r="I58" s="393"/>
      <c r="J58" s="393"/>
      <c r="K58" s="393"/>
      <c r="L58" s="393"/>
      <c r="M58" s="395"/>
    </row>
    <row r="59" spans="2:13">
      <c r="B59" s="391"/>
      <c r="C59" s="392"/>
      <c r="D59" s="393"/>
      <c r="E59" s="393"/>
      <c r="F59" s="393"/>
      <c r="G59" s="393"/>
      <c r="H59" s="393"/>
      <c r="I59" s="393"/>
      <c r="J59" s="393"/>
      <c r="K59" s="393"/>
      <c r="L59" s="393"/>
      <c r="M59" s="395"/>
    </row>
    <row r="60" spans="2:13" ht="8.25" customHeight="1">
      <c r="B60" s="401"/>
      <c r="C60" s="402"/>
      <c r="D60" s="403"/>
      <c r="E60" s="403"/>
      <c r="F60" s="403"/>
      <c r="G60" s="403"/>
      <c r="H60" s="403"/>
      <c r="I60" s="403"/>
      <c r="J60" s="403"/>
      <c r="K60" s="403"/>
      <c r="L60" s="403"/>
      <c r="M60" s="404"/>
    </row>
    <row r="61" spans="2:13" ht="5.25" customHeight="1">
      <c r="C61" s="405"/>
    </row>
  </sheetData>
  <sheetProtection password="B972" sheet="1" objects="1" scenarios="1" formatCells="0" selectLockedCells="1"/>
  <mergeCells count="3">
    <mergeCell ref="B4:M15"/>
    <mergeCell ref="H21:L25"/>
    <mergeCell ref="F40:L45"/>
  </mergeCells>
  <phoneticPr fontId="79"/>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48"/>
  <sheetViews>
    <sheetView showGridLines="0" tabSelected="1" zoomScaleNormal="100" zoomScaleSheetLayoutView="100" workbookViewId="0">
      <selection activeCell="M4" sqref="M4:AA4"/>
    </sheetView>
  </sheetViews>
  <sheetFormatPr defaultRowHeight="13.5"/>
  <cols>
    <col min="1" max="6" width="2.5" style="186" customWidth="1"/>
    <col min="7" max="7" width="0.625" style="186" customWidth="1"/>
    <col min="8" max="8" width="2.5" style="186" customWidth="1"/>
    <col min="9" max="9" width="0.625" style="186" customWidth="1"/>
    <col min="10" max="10" width="2.5" style="186" customWidth="1"/>
    <col min="11" max="11" width="0.625" style="186" customWidth="1"/>
    <col min="12" max="12" width="2.5" style="186" customWidth="1"/>
    <col min="13" max="13" width="0.625" style="186" customWidth="1"/>
    <col min="14" max="14" width="2.5" style="186" customWidth="1"/>
    <col min="15" max="15" width="0.625" style="186" customWidth="1"/>
    <col min="16" max="16" width="2.5" style="186" customWidth="1"/>
    <col min="17" max="17" width="0.625" style="186" customWidth="1"/>
    <col min="18" max="18" width="2.5" style="186" customWidth="1"/>
    <col min="19" max="19" width="0.625" style="186" customWidth="1"/>
    <col min="20" max="20" width="2.5" style="186" customWidth="1"/>
    <col min="21" max="21" width="0.625" style="186" customWidth="1"/>
    <col min="22" max="22" width="2.5" style="186" customWidth="1"/>
    <col min="23" max="23" width="0.625" style="186" customWidth="1"/>
    <col min="24" max="24" width="2.5" style="186" customWidth="1"/>
    <col min="25" max="25" width="0.625" style="186" customWidth="1"/>
    <col min="26" max="26" width="2.5" style="186" customWidth="1"/>
    <col min="27" max="27" width="0.625" style="186" customWidth="1"/>
    <col min="28" max="28" width="2.5" style="186" customWidth="1"/>
    <col min="29" max="29" width="0.625" style="186" customWidth="1"/>
    <col min="30" max="30" width="2.5" style="186" customWidth="1"/>
    <col min="31" max="31" width="0.625" style="186" customWidth="1"/>
    <col min="32" max="32" width="2.5" style="186" customWidth="1"/>
    <col min="33" max="34" width="0.625" style="186" customWidth="1"/>
    <col min="35" max="35" width="2.125" style="186" customWidth="1"/>
    <col min="36" max="36" width="2.5" style="186" customWidth="1"/>
    <col min="37" max="37" width="0.625" style="186" customWidth="1"/>
    <col min="38" max="38" width="2.125" style="186" customWidth="1"/>
    <col min="39" max="39" width="1.875" style="186" customWidth="1"/>
    <col min="40" max="40" width="2.125" style="186" customWidth="1"/>
    <col min="41" max="41" width="0.625" style="186" customWidth="1"/>
    <col min="42" max="42" width="2.5" style="186" customWidth="1"/>
    <col min="43" max="43" width="0.625" style="186" customWidth="1"/>
    <col min="44" max="44" width="2.5" style="186" customWidth="1"/>
    <col min="45" max="45" width="0.625" style="186" customWidth="1"/>
    <col min="46" max="46" width="2.5" style="186" customWidth="1"/>
    <col min="47" max="47" width="0.625" style="186" customWidth="1"/>
    <col min="48" max="48" width="2.5" style="186" customWidth="1"/>
    <col min="49" max="49" width="0.625" style="186" customWidth="1"/>
    <col min="50" max="50" width="2.5" style="186" customWidth="1"/>
    <col min="51" max="51" width="0.625" style="186" customWidth="1"/>
    <col min="52" max="52" width="2.5" style="186" customWidth="1"/>
    <col min="53" max="53" width="0.625" style="186" customWidth="1"/>
    <col min="54" max="54" width="2.5" style="186" customWidth="1"/>
    <col min="55" max="55" width="0.625" style="186" customWidth="1"/>
    <col min="56" max="56" width="2.5" style="186" customWidth="1"/>
    <col min="57" max="57" width="0.625" style="186" customWidth="1"/>
    <col min="58" max="58" width="2.5" style="186" customWidth="1"/>
    <col min="59" max="59" width="0.625" style="186" customWidth="1"/>
    <col min="60" max="60" width="2.5" style="186" customWidth="1"/>
    <col min="61" max="61" width="0.625" style="186" customWidth="1"/>
    <col min="62" max="62" width="2.5" style="186" customWidth="1"/>
    <col min="63" max="63" width="0.625" style="186" customWidth="1"/>
    <col min="64" max="64" width="2.5" style="186" customWidth="1"/>
    <col min="65" max="104" width="3.375" style="358" customWidth="1"/>
    <col min="105" max="155" width="3.375" style="186" customWidth="1"/>
    <col min="156" max="16384" width="9" style="186"/>
  </cols>
  <sheetData>
    <row r="1" spans="1:155" s="439" customFormat="1" ht="38.25" customHeight="1" thickTop="1">
      <c r="A1" s="478" t="s">
        <v>175</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80"/>
      <c r="BM1" s="198"/>
      <c r="BN1" s="331" t="str">
        <f>IF(COUNTIF($BN$4:$BN$502,"●")&gt;0,"●が記載された項目は、未記入もしくは記入内容の見直しが必要な欄になります。以下のメッセージの内容をご確認ください。","")</f>
        <v>●が記載された項目は、未記入もしくは記入内容の見直しが必要な欄になります。以下のメッセージの内容をご確認ください。</v>
      </c>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c r="EH1" s="332"/>
      <c r="EI1" s="332"/>
      <c r="EJ1" s="332"/>
      <c r="EK1" s="332"/>
      <c r="EL1" s="332"/>
      <c r="EM1" s="332"/>
      <c r="EN1" s="332"/>
      <c r="EO1" s="332"/>
      <c r="EP1" s="332"/>
      <c r="EQ1" s="332"/>
      <c r="ER1" s="332"/>
      <c r="ES1" s="332"/>
      <c r="ET1" s="332"/>
      <c r="EU1" s="332"/>
      <c r="EV1" s="332"/>
      <c r="EW1" s="332"/>
      <c r="EX1" s="332"/>
      <c r="EY1" s="332"/>
    </row>
    <row r="2" spans="1:155" s="439" customFormat="1" ht="1.5" customHeight="1" thickBot="1">
      <c r="A2" s="481"/>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c r="BJ2" s="482"/>
      <c r="BK2" s="482"/>
      <c r="BL2" s="483"/>
      <c r="BM2" s="198"/>
      <c r="BN2" s="331"/>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row>
    <row r="3" spans="1:155" s="439" customFormat="1" ht="9.75" customHeight="1" thickTop="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row>
    <row r="4" spans="1:155" s="439" customFormat="1" ht="27.75" customHeight="1" thickBot="1">
      <c r="A4" s="484" t="s">
        <v>159</v>
      </c>
      <c r="B4" s="485"/>
      <c r="C4" s="485"/>
      <c r="D4" s="485"/>
      <c r="E4" s="485"/>
      <c r="F4" s="485"/>
      <c r="G4" s="485"/>
      <c r="H4" s="485"/>
      <c r="I4" s="485"/>
      <c r="J4" s="485"/>
      <c r="K4" s="485"/>
      <c r="L4" s="486"/>
      <c r="M4" s="487"/>
      <c r="N4" s="488"/>
      <c r="O4" s="488"/>
      <c r="P4" s="488"/>
      <c r="Q4" s="488"/>
      <c r="R4" s="488"/>
      <c r="S4" s="488"/>
      <c r="T4" s="488"/>
      <c r="U4" s="488"/>
      <c r="V4" s="488"/>
      <c r="W4" s="488"/>
      <c r="X4" s="488"/>
      <c r="Y4" s="488"/>
      <c r="Z4" s="488"/>
      <c r="AA4" s="489"/>
      <c r="AB4" s="490" t="s">
        <v>227</v>
      </c>
      <c r="AC4" s="491"/>
      <c r="AD4" s="491"/>
      <c r="AE4" s="491"/>
      <c r="AF4" s="491"/>
      <c r="AG4" s="492"/>
      <c r="AH4" s="493"/>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5"/>
      <c r="BM4" s="198"/>
      <c r="BN4" s="200" t="str">
        <f>IF(BO4&lt;&gt;"","●","")</f>
        <v>●</v>
      </c>
      <c r="BO4" s="201" t="str">
        <f>IF(AND(M4&lt;&gt;"",AH4&lt;&gt;""),IF(M4&lt;&gt;"",IF(LEN(M4)&lt;&gt;8,"「ＩＤ」が８桁ではありません。事前に送付する案内文書の送付状に記載されている医療機関ＩＤ（８桁）をご記入ください。",IF(ISNUMBER(M4*1),"","「ＩＤ」が数値以外で記入されています。数値でご記入ください。")),"「ＩＤ」が未記入です。ご記入ください。"),"「ＩＤ」あるいは「貴院名」に未記入の欄があります。すべての欄にご記入ください。")</f>
        <v>「ＩＤ」あるいは「貴院名」に未記入の欄があります。すべての欄にご記入ください。</v>
      </c>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row>
    <row r="5" spans="1:155" s="439" customFormat="1" ht="8.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98"/>
      <c r="BN5" s="199"/>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row>
    <row r="6" spans="1:155" s="439" customFormat="1" ht="104.25" customHeight="1">
      <c r="A6" s="496" t="s">
        <v>228</v>
      </c>
      <c r="B6" s="497"/>
      <c r="C6" s="497"/>
      <c r="D6" s="497"/>
      <c r="E6" s="497"/>
      <c r="F6" s="498" t="s">
        <v>229</v>
      </c>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9"/>
      <c r="BM6" s="198"/>
      <c r="BN6" s="200"/>
      <c r="BO6" s="201"/>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row>
    <row r="7" spans="1:155" s="439" customFormat="1" ht="22.5" customHeight="1" thickBot="1">
      <c r="A7" s="368"/>
      <c r="B7" s="500" t="s">
        <v>230</v>
      </c>
      <c r="C7" s="501"/>
      <c r="D7" s="501"/>
      <c r="E7" s="501"/>
      <c r="F7" s="501"/>
      <c r="G7" s="501"/>
      <c r="H7" s="501"/>
      <c r="I7" s="501"/>
      <c r="J7" s="501"/>
      <c r="K7" s="501"/>
      <c r="L7" s="501"/>
      <c r="M7" s="501"/>
      <c r="N7" s="502"/>
      <c r="O7" s="503" t="s">
        <v>231</v>
      </c>
      <c r="P7" s="504"/>
      <c r="Q7" s="504"/>
      <c r="R7" s="504"/>
      <c r="S7" s="504"/>
      <c r="T7" s="504"/>
      <c r="U7" s="504"/>
      <c r="V7" s="504"/>
      <c r="W7" s="505"/>
      <c r="X7" s="505"/>
      <c r="Y7" s="505"/>
      <c r="Z7" s="505"/>
      <c r="AA7" s="505"/>
      <c r="AB7" s="505"/>
      <c r="AC7" s="505"/>
      <c r="AD7" s="505"/>
      <c r="AE7" s="505"/>
      <c r="AF7" s="505"/>
      <c r="AG7" s="506"/>
      <c r="AH7" s="507" t="s">
        <v>232</v>
      </c>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8"/>
      <c r="BM7" s="198"/>
      <c r="BN7" s="200"/>
      <c r="BO7" s="201"/>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row>
    <row r="8" spans="1:155" s="439" customFormat="1" ht="27.75" customHeight="1" thickBot="1">
      <c r="A8" s="367"/>
      <c r="B8" s="509" t="str">
        <f>IF(W8="","",IF(OR(LEFT(W8,1)*1&lt;1,LEFT(W8,1)*1&gt;5,RIGHT(W8,4)*1&lt;1,RIGHT(W8,4)*1&gt;50),"該当コード無し",IF(MID(W8,1,1)*1=1,"高度急性期機能"&amp;MID(W8,4,2),IF(MID(W8,1,1)*1=2,"急性期機能病棟"&amp;MID(W8,4,2),IF(MID(W8,1,1)*1=3,"回復期機能病棟"&amp;MID(W8,4,2),IF(MID(W8,1,1)*1=4,"慢性期機能病棟"&amp;MID(W8,4,2),IF(MID(W8,1,1)*1=5,"休棟中等"&amp;MID(W8,4,2),"該当コード無し")))))))</f>
        <v/>
      </c>
      <c r="C8" s="510"/>
      <c r="D8" s="510"/>
      <c r="E8" s="510"/>
      <c r="F8" s="510"/>
      <c r="G8" s="510"/>
      <c r="H8" s="510"/>
      <c r="I8" s="510"/>
      <c r="J8" s="510"/>
      <c r="K8" s="510"/>
      <c r="L8" s="510"/>
      <c r="M8" s="510"/>
      <c r="N8" s="511"/>
      <c r="O8" s="512" t="s">
        <v>233</v>
      </c>
      <c r="P8" s="513"/>
      <c r="Q8" s="513"/>
      <c r="R8" s="513"/>
      <c r="S8" s="513"/>
      <c r="T8" s="513"/>
      <c r="U8" s="513"/>
      <c r="V8" s="514"/>
      <c r="W8" s="487"/>
      <c r="X8" s="488"/>
      <c r="Y8" s="488"/>
      <c r="Z8" s="488"/>
      <c r="AA8" s="488"/>
      <c r="AB8" s="488"/>
      <c r="AC8" s="488"/>
      <c r="AD8" s="488"/>
      <c r="AE8" s="488"/>
      <c r="AF8" s="488"/>
      <c r="AG8" s="489"/>
      <c r="AH8" s="515"/>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7"/>
      <c r="BM8" s="198"/>
      <c r="BN8" s="200" t="str">
        <f>IF(BO8&lt;&gt;"","●","")</f>
        <v>●</v>
      </c>
      <c r="BO8" s="201" t="str">
        <f>IF(AND(W8&lt;&gt;"",AH8&lt;&gt;""),IF(LEN(W8)&lt;&gt;5,"「病棟コード」が右欄の「１９０６」とあわせて９桁ではありません。病棟コード（９桁）をご記入ください。",IF(ISNUMBER(W8*1),IF(OR(LEFT(W8,1)*1&lt;1,LEFT(W8,1)*1&gt;5,RIGHT(W8,4)*1&lt;1,RIGHT(W8,4)*1&gt;50),"「病棟コード」が厚生労働省ホームページで公開されている病床機能報告用マスターファイルで指定されている病棟コードと異なります。正しい病棟コードをご記入ください（ただし、休棟中等の場合、病棟コードの５桁目を「５」とすることは可とします）。",""),"「病棟コード」が数値以外で記入されています。数値でご記入ください。")),"「病棟コード」あるいは「病棟名」に未記入の欄があります。すべての欄にご記入ください。")</f>
        <v>「病棟コード」あるいは「病棟名」に未記入の欄があります。すべての欄にご記入ください。</v>
      </c>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row>
    <row r="9" spans="1:155" s="439" customFormat="1" ht="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98"/>
      <c r="BN9" s="199"/>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row>
    <row r="10" spans="1:155" s="439" customFormat="1" ht="17.25" customHeight="1" thickBot="1">
      <c r="A10" s="518" t="s">
        <v>415</v>
      </c>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BH10" s="519"/>
      <c r="BI10" s="519"/>
      <c r="BJ10" s="519"/>
      <c r="BK10" s="519"/>
      <c r="BL10" s="520"/>
      <c r="BM10" s="198"/>
      <c r="BN10" s="199"/>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row>
    <row r="11" spans="1:155" s="439" customFormat="1" ht="16.5" hidden="1" customHeight="1">
      <c r="A11" s="466"/>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5"/>
      <c r="BM11" s="198"/>
      <c r="BN11" s="199"/>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row>
    <row r="12" spans="1:155" s="439" customFormat="1" ht="35.25" hidden="1" customHeight="1">
      <c r="A12" s="466"/>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5"/>
      <c r="BM12" s="198"/>
      <c r="BN12" s="199"/>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row>
    <row r="13" spans="1:155" s="439" customFormat="1" ht="15.75" hidden="1" customHeight="1">
      <c r="A13" s="466"/>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5"/>
      <c r="BM13" s="198"/>
      <c r="BN13" s="199"/>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row>
    <row r="14" spans="1:155" s="439" customFormat="1" ht="39" hidden="1" customHeight="1">
      <c r="A14" s="466"/>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5"/>
      <c r="BM14" s="198"/>
      <c r="BN14" s="199"/>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row>
    <row r="15" spans="1:155" s="439" customFormat="1" ht="36.75" hidden="1" customHeight="1">
      <c r="A15" s="466"/>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5"/>
      <c r="BM15" s="198"/>
      <c r="BN15" s="199"/>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row>
    <row r="16" spans="1:155" s="439" customFormat="1" ht="2.25" hidden="1" customHeight="1">
      <c r="A16" s="466"/>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4"/>
      <c r="BK16" s="464"/>
      <c r="BL16" s="465"/>
      <c r="BM16" s="198"/>
      <c r="BN16" s="199"/>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row>
    <row r="17" spans="1:155" s="439" customFormat="1" ht="41.25" hidden="1" customHeight="1">
      <c r="A17" s="466"/>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5"/>
      <c r="BM17" s="198"/>
      <c r="BN17" s="199"/>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row>
    <row r="18" spans="1:155" s="439" customFormat="1" ht="98.25" hidden="1" customHeight="1">
      <c r="A18" s="466"/>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5"/>
      <c r="BM18" s="198"/>
      <c r="BN18" s="199"/>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row>
    <row r="19" spans="1:155" s="439" customFormat="1" ht="122.25" hidden="1" customHeight="1">
      <c r="A19" s="466"/>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5"/>
      <c r="BM19" s="198"/>
      <c r="BN19" s="199"/>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row>
    <row r="20" spans="1:155" s="439" customFormat="1" ht="45.75" hidden="1" customHeight="1">
      <c r="A20" s="466"/>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5"/>
      <c r="BM20" s="198"/>
      <c r="BN20" s="199"/>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row>
    <row r="21" spans="1:155" s="439" customFormat="1" ht="36" hidden="1" customHeight="1">
      <c r="A21" s="466"/>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465"/>
      <c r="BM21" s="198"/>
      <c r="BN21" s="199"/>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row>
    <row r="22" spans="1:155" s="439" customFormat="1" ht="36.75" hidden="1" customHeight="1" thickBot="1">
      <c r="A22" s="466"/>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5"/>
      <c r="BM22" s="198"/>
      <c r="BN22" s="199"/>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row>
    <row r="23" spans="1:155" s="439" customFormat="1" ht="2.4500000000000002" customHeight="1">
      <c r="A23" s="241"/>
      <c r="B23" s="242"/>
      <c r="C23" s="242"/>
      <c r="D23" s="242"/>
      <c r="E23" s="242"/>
      <c r="F23" s="242"/>
      <c r="G23" s="242"/>
      <c r="H23" s="242"/>
      <c r="I23" s="242"/>
      <c r="J23" s="242"/>
      <c r="K23" s="242"/>
      <c r="L23" s="242"/>
      <c r="M23" s="242"/>
      <c r="N23" s="242"/>
      <c r="O23" s="242"/>
      <c r="P23" s="242"/>
      <c r="Q23" s="242"/>
      <c r="R23" s="242"/>
      <c r="S23" s="242"/>
      <c r="T23" s="242"/>
      <c r="U23" s="242"/>
      <c r="V23" s="242"/>
      <c r="W23" s="243"/>
      <c r="X23" s="79"/>
      <c r="Y23" s="80"/>
      <c r="Z23" s="80"/>
      <c r="AA23" s="80"/>
      <c r="AB23" s="80"/>
      <c r="AC23" s="80"/>
      <c r="AD23" s="80"/>
      <c r="AE23" s="80"/>
      <c r="AF23" s="80"/>
      <c r="AG23" s="80"/>
      <c r="AH23" s="80"/>
      <c r="AI23" s="80"/>
      <c r="AJ23" s="80"/>
      <c r="AK23" s="80"/>
      <c r="AL23" s="80"/>
      <c r="AM23" s="80"/>
      <c r="AN23" s="80"/>
      <c r="AO23" s="80"/>
      <c r="AP23" s="80"/>
      <c r="AQ23" s="75"/>
      <c r="AR23" s="81"/>
      <c r="AS23" s="81"/>
      <c r="AT23" s="81"/>
      <c r="AU23" s="81"/>
      <c r="AV23" s="81"/>
      <c r="AW23" s="81"/>
      <c r="AX23" s="81"/>
      <c r="AY23" s="463"/>
      <c r="AZ23" s="81"/>
      <c r="BA23" s="81"/>
      <c r="BB23" s="81"/>
      <c r="BC23" s="81"/>
      <c r="BD23" s="81"/>
      <c r="BE23" s="81"/>
      <c r="BF23" s="81"/>
      <c r="BG23" s="40"/>
      <c r="BH23" s="41"/>
      <c r="BI23" s="41"/>
      <c r="BJ23" s="41"/>
      <c r="BK23" s="42"/>
      <c r="BL23" s="467"/>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row>
    <row r="24" spans="1:155" s="439" customFormat="1" ht="19.5" customHeight="1">
      <c r="A24" s="525" t="s">
        <v>416</v>
      </c>
      <c r="B24" s="526"/>
      <c r="C24" s="526"/>
      <c r="D24" s="526"/>
      <c r="E24" s="526"/>
      <c r="F24" s="526"/>
      <c r="G24" s="526"/>
      <c r="H24" s="526"/>
      <c r="I24" s="526"/>
      <c r="J24" s="526"/>
      <c r="K24" s="526"/>
      <c r="L24" s="526"/>
      <c r="M24" s="526"/>
      <c r="N24" s="526"/>
      <c r="O24" s="526"/>
      <c r="P24" s="526"/>
      <c r="Q24" s="526"/>
      <c r="R24" s="526"/>
      <c r="S24" s="526"/>
      <c r="T24" s="526"/>
      <c r="U24" s="526"/>
      <c r="V24" s="526"/>
      <c r="W24" s="526"/>
      <c r="X24" s="324" t="s">
        <v>176</v>
      </c>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521" t="s">
        <v>213</v>
      </c>
      <c r="AY24" s="521"/>
      <c r="AZ24" s="521"/>
      <c r="BA24" s="521"/>
      <c r="BB24" s="521"/>
      <c r="BC24" s="521"/>
      <c r="BD24" s="521"/>
      <c r="BE24" s="521"/>
      <c r="BF24" s="521"/>
      <c r="BG24" s="43"/>
      <c r="BH24" s="522"/>
      <c r="BI24" s="523"/>
      <c r="BJ24" s="524"/>
      <c r="BK24" s="47"/>
      <c r="BL24" s="467"/>
      <c r="BM24" s="198"/>
      <c r="BN24" s="200" t="str">
        <f>IF(BO24="選択番号が未記入です。該当する選択肢をご記入ください。","●","")</f>
        <v>●</v>
      </c>
      <c r="BO24" s="201" t="str">
        <f>IF(BH24="","選択番号が未記入です。該当する選択肢をご記入ください。",IF(AND(OR(BH24=2,BH24=3,BH24=4),$AZ$88&gt;=18,$AZ$88&lt;=34),"項目３．で「18．救命救急入院料１」～「34．新生児治療回復室入院医療管理料」を算定していますが、「２．急性期機能」、「３．回復期機能」あるいは「４．慢性期機能」が選択されています。念のため、ご記入に誤りがないかご確認ください。",IF(AND(OR(BH24=1,BH24=2,BH24=3),OR(AND($AZ$88&gt;=6,$AZ$88&lt;=8),$AZ$88=35,AND($AZ$88&gt;=48,$AZ$88&lt;=49),$BF$97&gt;0)),"項目３．で「６．療養病棟入院基本料１」～「８．療養病棟特別入院基本料」、「35．特殊疾患入院医療管理料」、「48．特殊疾患病棟入院料１」、「49．特殊疾患病棟入院料２」、「療養型介護療養施設サービス費等」を算定していますが、「１．高度急性期機能」、「２．急性期機能」あるいは「３．回復期機能」が選択されています。念のため、ご記入に誤りがないかご確認ください。",IF(AND(OR(BH24=1,BH24=2,BH24=4),AND($AZ$88&gt;=41,$AZ$88&lt;=43)),"項目３．で「41．回復期リハビリテーション病棟入院料１」～「43．回復期リハビリテーション病棟入院料３」を算定していますが、「１．高度急性期機能」、「２．急性期機能」あるいは「４．慢性期機能」が選択されています。念のため、ご記入に誤りがないかご確認ください。",IF(AND(BH24=1,AND($AZ$88&gt;=44,$AZ$88&lt;=47)),"項目３．で「44．地域包括ケア病棟入院料１」～「47．地域包括ケア入院医療管理料２」を算定していますが、「１．高度急性期機能」が選択されています。念のため、ご記入に誤りがないかご確認ください。",IF(W8="","「病棟コード」が未記入です。正しい病棟コードをご記入ください。",IF(MID(W8,1,1)*1&lt;&gt;BH24,"当該項目の「医療機能」が「病棟コード」における「医療機能」と一致していません。念のため、ご記入に誤りがないかご確認ください。","")))))))</f>
        <v>選択番号が未記入です。該当する選択肢をご記入ください。</v>
      </c>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row>
    <row r="25" spans="1:155" s="439" customFormat="1" ht="2.4500000000000002" customHeight="1" thickBot="1">
      <c r="A25" s="525"/>
      <c r="B25" s="526"/>
      <c r="C25" s="526"/>
      <c r="D25" s="526"/>
      <c r="E25" s="526"/>
      <c r="F25" s="526"/>
      <c r="G25" s="526"/>
      <c r="H25" s="526"/>
      <c r="I25" s="526"/>
      <c r="J25" s="526"/>
      <c r="K25" s="526"/>
      <c r="L25" s="526"/>
      <c r="M25" s="526"/>
      <c r="N25" s="526"/>
      <c r="O25" s="526"/>
      <c r="P25" s="526"/>
      <c r="Q25" s="526"/>
      <c r="R25" s="526"/>
      <c r="S25" s="526"/>
      <c r="T25" s="526"/>
      <c r="U25" s="526"/>
      <c r="V25" s="526"/>
      <c r="W25" s="526"/>
      <c r="X25" s="85"/>
      <c r="Y25" s="83"/>
      <c r="Z25" s="83"/>
      <c r="AA25" s="83"/>
      <c r="AB25" s="83"/>
      <c r="AC25" s="83"/>
      <c r="AD25" s="83"/>
      <c r="AE25" s="83"/>
      <c r="AF25" s="83"/>
      <c r="AG25" s="83"/>
      <c r="AH25" s="83"/>
      <c r="AI25" s="83"/>
      <c r="AJ25" s="83"/>
      <c r="AK25" s="83"/>
      <c r="AL25" s="83"/>
      <c r="AM25" s="83"/>
      <c r="AN25" s="83"/>
      <c r="AO25" s="83"/>
      <c r="AP25" s="83"/>
      <c r="AQ25" s="74"/>
      <c r="AR25" s="77"/>
      <c r="AS25" s="77"/>
      <c r="AT25" s="77"/>
      <c r="AU25" s="77"/>
      <c r="AV25" s="77"/>
      <c r="AW25" s="77"/>
      <c r="AX25" s="77"/>
      <c r="AY25" s="77"/>
      <c r="AZ25" s="77"/>
      <c r="BA25" s="77"/>
      <c r="BB25" s="77"/>
      <c r="BC25" s="77"/>
      <c r="BD25" s="77"/>
      <c r="BE25" s="77"/>
      <c r="BF25" s="77"/>
      <c r="BG25" s="44"/>
      <c r="BH25" s="45"/>
      <c r="BI25" s="45"/>
      <c r="BJ25" s="45"/>
      <c r="BK25" s="46"/>
      <c r="BL25" s="468"/>
      <c r="BM25" s="198"/>
      <c r="BN25" s="198"/>
      <c r="BO25" s="366"/>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row>
    <row r="26" spans="1:155" s="439" customFormat="1" ht="2.4500000000000002" customHeight="1">
      <c r="A26" s="525"/>
      <c r="B26" s="526"/>
      <c r="C26" s="526"/>
      <c r="D26" s="526"/>
      <c r="E26" s="526"/>
      <c r="F26" s="526"/>
      <c r="G26" s="526"/>
      <c r="H26" s="526"/>
      <c r="I26" s="526"/>
      <c r="J26" s="526"/>
      <c r="K26" s="526"/>
      <c r="L26" s="526"/>
      <c r="M26" s="526"/>
      <c r="N26" s="526"/>
      <c r="O26" s="526"/>
      <c r="P26" s="526"/>
      <c r="Q26" s="526"/>
      <c r="R26" s="526"/>
      <c r="S26" s="526"/>
      <c r="T26" s="526"/>
      <c r="U26" s="526"/>
      <c r="V26" s="526"/>
      <c r="W26" s="526"/>
      <c r="X26" s="86"/>
      <c r="Y26" s="84"/>
      <c r="Z26" s="84"/>
      <c r="AA26" s="84"/>
      <c r="AB26" s="84"/>
      <c r="AC26" s="84"/>
      <c r="AD26" s="84"/>
      <c r="AE26" s="84"/>
      <c r="AF26" s="84"/>
      <c r="AG26" s="84"/>
      <c r="AH26" s="84"/>
      <c r="AI26" s="84"/>
      <c r="AJ26" s="84"/>
      <c r="AK26" s="84"/>
      <c r="AL26" s="84"/>
      <c r="AM26" s="84"/>
      <c r="AN26" s="84"/>
      <c r="AO26" s="84"/>
      <c r="AP26" s="84"/>
      <c r="AQ26" s="50"/>
      <c r="AR26" s="78"/>
      <c r="AS26" s="78"/>
      <c r="AT26" s="78"/>
      <c r="AU26" s="78"/>
      <c r="AV26" s="78"/>
      <c r="AW26" s="78"/>
      <c r="AX26" s="78"/>
      <c r="AY26" s="78"/>
      <c r="AZ26" s="78"/>
      <c r="BA26" s="78"/>
      <c r="BB26" s="78"/>
      <c r="BC26" s="78"/>
      <c r="BD26" s="78"/>
      <c r="BE26" s="78"/>
      <c r="BF26" s="78"/>
      <c r="BG26" s="40"/>
      <c r="BH26" s="41"/>
      <c r="BI26" s="41"/>
      <c r="BJ26" s="41"/>
      <c r="BK26" s="42"/>
      <c r="BL26" s="469"/>
      <c r="BM26" s="198"/>
      <c r="BN26" s="198"/>
      <c r="BO26" s="366"/>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row>
    <row r="27" spans="1:155" s="439" customFormat="1" ht="19.5" customHeight="1">
      <c r="A27" s="525"/>
      <c r="B27" s="526"/>
      <c r="C27" s="526"/>
      <c r="D27" s="526"/>
      <c r="E27" s="526"/>
      <c r="F27" s="526"/>
      <c r="G27" s="526"/>
      <c r="H27" s="526"/>
      <c r="I27" s="526"/>
      <c r="J27" s="526"/>
      <c r="K27" s="526"/>
      <c r="L27" s="526"/>
      <c r="M27" s="526"/>
      <c r="N27" s="526"/>
      <c r="O27" s="526"/>
      <c r="P27" s="526"/>
      <c r="Q27" s="526"/>
      <c r="R27" s="526"/>
      <c r="S27" s="526"/>
      <c r="T27" s="526"/>
      <c r="U27" s="526"/>
      <c r="V27" s="526"/>
      <c r="W27" s="526"/>
      <c r="X27" s="324" t="s">
        <v>104</v>
      </c>
      <c r="Y27" s="105"/>
      <c r="Z27" s="105"/>
      <c r="AA27" s="105"/>
      <c r="AB27" s="105"/>
      <c r="AC27" s="105"/>
      <c r="AD27" s="105"/>
      <c r="AE27" s="105"/>
      <c r="AF27" s="105"/>
      <c r="AG27" s="105"/>
      <c r="AH27" s="105"/>
      <c r="AI27" s="105"/>
      <c r="AJ27" s="105"/>
      <c r="AK27" s="105"/>
      <c r="AL27" s="105"/>
      <c r="AM27" s="105"/>
      <c r="AN27" s="105"/>
      <c r="AO27" s="105"/>
      <c r="AP27" s="105"/>
      <c r="AQ27" s="105"/>
      <c r="AR27" s="82"/>
      <c r="AS27" s="82"/>
      <c r="AT27" s="82"/>
      <c r="AU27" s="82"/>
      <c r="AV27" s="82"/>
      <c r="AW27" s="82"/>
      <c r="AX27" s="521" t="s">
        <v>234</v>
      </c>
      <c r="AY27" s="521"/>
      <c r="AZ27" s="521"/>
      <c r="BA27" s="521"/>
      <c r="BB27" s="521"/>
      <c r="BC27" s="521"/>
      <c r="BD27" s="521"/>
      <c r="BE27" s="521"/>
      <c r="BF27" s="521"/>
      <c r="BG27" s="43"/>
      <c r="BH27" s="522"/>
      <c r="BI27" s="523"/>
      <c r="BJ27" s="524"/>
      <c r="BK27" s="47"/>
      <c r="BL27" s="467"/>
      <c r="BM27" s="198"/>
      <c r="BN27" s="200" t="str">
        <f>IF(BO27="選択番号が未記入です。該当する選択肢をご記入ください。","●","")</f>
        <v>●</v>
      </c>
      <c r="BO27" s="201" t="str">
        <f>IF(BH27="","選択番号が未記入です。該当する選択肢をご記入ください。","")</f>
        <v>選択番号が未記入です。該当する選択肢をご記入ください。</v>
      </c>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row>
    <row r="28" spans="1:155" s="439" customFormat="1" ht="2.4500000000000002" customHeight="1" thickBot="1">
      <c r="A28" s="525"/>
      <c r="B28" s="526"/>
      <c r="C28" s="526"/>
      <c r="D28" s="526"/>
      <c r="E28" s="526"/>
      <c r="F28" s="526"/>
      <c r="G28" s="526"/>
      <c r="H28" s="526"/>
      <c r="I28" s="526"/>
      <c r="J28" s="526"/>
      <c r="K28" s="526"/>
      <c r="L28" s="526"/>
      <c r="M28" s="526"/>
      <c r="N28" s="526"/>
      <c r="O28" s="526"/>
      <c r="P28" s="526"/>
      <c r="Q28" s="526"/>
      <c r="R28" s="526"/>
      <c r="S28" s="526"/>
      <c r="T28" s="526"/>
      <c r="U28" s="526"/>
      <c r="V28" s="526"/>
      <c r="W28" s="526"/>
      <c r="X28" s="85"/>
      <c r="Y28" s="83"/>
      <c r="Z28" s="83"/>
      <c r="AA28" s="83"/>
      <c r="AB28" s="83"/>
      <c r="AC28" s="83"/>
      <c r="AD28" s="83"/>
      <c r="AE28" s="83"/>
      <c r="AF28" s="83"/>
      <c r="AG28" s="83"/>
      <c r="AH28" s="83"/>
      <c r="AI28" s="83"/>
      <c r="AJ28" s="83"/>
      <c r="AK28" s="83"/>
      <c r="AL28" s="83"/>
      <c r="AM28" s="83"/>
      <c r="AN28" s="83"/>
      <c r="AO28" s="83"/>
      <c r="AP28" s="74"/>
      <c r="AQ28" s="74"/>
      <c r="AR28" s="77"/>
      <c r="AS28" s="77"/>
      <c r="AT28" s="77"/>
      <c r="AU28" s="77"/>
      <c r="AV28" s="77"/>
      <c r="AW28" s="77"/>
      <c r="AX28" s="77"/>
      <c r="AY28" s="77"/>
      <c r="AZ28" s="77"/>
      <c r="BA28" s="77"/>
      <c r="BB28" s="77"/>
      <c r="BC28" s="77"/>
      <c r="BD28" s="77"/>
      <c r="BE28" s="77"/>
      <c r="BF28" s="77"/>
      <c r="BG28" s="44"/>
      <c r="BH28" s="45"/>
      <c r="BI28" s="45"/>
      <c r="BJ28" s="45"/>
      <c r="BK28" s="46"/>
      <c r="BL28" s="46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row>
    <row r="29" spans="1:155" s="439" customFormat="1" ht="2.4500000000000002" customHeight="1">
      <c r="A29" s="525"/>
      <c r="B29" s="526"/>
      <c r="C29" s="526"/>
      <c r="D29" s="526"/>
      <c r="E29" s="526"/>
      <c r="F29" s="526"/>
      <c r="G29" s="526"/>
      <c r="H29" s="526"/>
      <c r="I29" s="526"/>
      <c r="J29" s="526"/>
      <c r="K29" s="526"/>
      <c r="L29" s="526"/>
      <c r="M29" s="526"/>
      <c r="N29" s="526"/>
      <c r="O29" s="526"/>
      <c r="P29" s="526"/>
      <c r="Q29" s="526"/>
      <c r="R29" s="526"/>
      <c r="S29" s="526"/>
      <c r="T29" s="526"/>
      <c r="U29" s="526"/>
      <c r="V29" s="526"/>
      <c r="W29" s="526"/>
      <c r="X29" s="86"/>
      <c r="Y29" s="84"/>
      <c r="Z29" s="84"/>
      <c r="AA29" s="84"/>
      <c r="AB29" s="84"/>
      <c r="AC29" s="84"/>
      <c r="AD29" s="84"/>
      <c r="AE29" s="84"/>
      <c r="AF29" s="84"/>
      <c r="AG29" s="84"/>
      <c r="AH29" s="84"/>
      <c r="AI29" s="84"/>
      <c r="AJ29" s="84"/>
      <c r="AK29" s="84"/>
      <c r="AL29" s="84"/>
      <c r="AM29" s="84"/>
      <c r="AN29" s="84"/>
      <c r="AO29" s="84"/>
      <c r="AP29" s="50"/>
      <c r="AQ29" s="50"/>
      <c r="AR29" s="78"/>
      <c r="AS29" s="78"/>
      <c r="AT29" s="78"/>
      <c r="AU29" s="78"/>
      <c r="AV29" s="78"/>
      <c r="AW29" s="78"/>
      <c r="AX29" s="78"/>
      <c r="AY29" s="78"/>
      <c r="AZ29" s="78"/>
      <c r="BA29" s="78"/>
      <c r="BB29" s="78"/>
      <c r="BC29" s="78"/>
      <c r="BD29" s="78"/>
      <c r="BE29" s="78"/>
      <c r="BF29" s="78"/>
      <c r="BG29" s="40"/>
      <c r="BH29" s="41"/>
      <c r="BI29" s="41"/>
      <c r="BJ29" s="41"/>
      <c r="BK29" s="42"/>
      <c r="BL29" s="469"/>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row>
    <row r="30" spans="1:155" s="439" customFormat="1" ht="19.5" customHeight="1">
      <c r="A30" s="525"/>
      <c r="B30" s="526"/>
      <c r="C30" s="526"/>
      <c r="D30" s="526"/>
      <c r="E30" s="526"/>
      <c r="F30" s="526"/>
      <c r="G30" s="526"/>
      <c r="H30" s="526"/>
      <c r="I30" s="526"/>
      <c r="J30" s="526"/>
      <c r="K30" s="526"/>
      <c r="L30" s="526"/>
      <c r="M30" s="526"/>
      <c r="N30" s="526"/>
      <c r="O30" s="526"/>
      <c r="P30" s="526"/>
      <c r="Q30" s="526"/>
      <c r="R30" s="526"/>
      <c r="S30" s="526"/>
      <c r="T30" s="526"/>
      <c r="U30" s="526"/>
      <c r="V30" s="526"/>
      <c r="W30" s="526"/>
      <c r="X30" s="324" t="s">
        <v>105</v>
      </c>
      <c r="Y30" s="105"/>
      <c r="Z30" s="105"/>
      <c r="AA30" s="105"/>
      <c r="AB30" s="105"/>
      <c r="AC30" s="105"/>
      <c r="AD30" s="105"/>
      <c r="AE30" s="105"/>
      <c r="AF30" s="105"/>
      <c r="AG30" s="105"/>
      <c r="AH30" s="105"/>
      <c r="AI30" s="105"/>
      <c r="AJ30" s="105"/>
      <c r="AK30" s="105"/>
      <c r="AL30" s="105"/>
      <c r="AM30" s="105"/>
      <c r="AN30" s="105"/>
      <c r="AO30" s="105"/>
      <c r="AP30" s="105"/>
      <c r="AQ30" s="105"/>
      <c r="AR30" s="82"/>
      <c r="AS30" s="82"/>
      <c r="AT30" s="82"/>
      <c r="AU30" s="82"/>
      <c r="AV30" s="82"/>
      <c r="AW30" s="82"/>
      <c r="AX30" s="521" t="s">
        <v>235</v>
      </c>
      <c r="AY30" s="521"/>
      <c r="AZ30" s="521"/>
      <c r="BA30" s="521"/>
      <c r="BB30" s="521"/>
      <c r="BC30" s="521"/>
      <c r="BD30" s="521"/>
      <c r="BE30" s="521"/>
      <c r="BF30" s="521"/>
      <c r="BG30" s="43"/>
      <c r="BH30" s="522"/>
      <c r="BI30" s="523"/>
      <c r="BJ30" s="524"/>
      <c r="BK30" s="47"/>
      <c r="BL30" s="467"/>
      <c r="BM30" s="198"/>
      <c r="BN30" s="200"/>
      <c r="BO30" s="201"/>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row>
    <row r="31" spans="1:155" s="439" customFormat="1" ht="2.4500000000000002" customHeight="1" thickBot="1">
      <c r="A31" s="525"/>
      <c r="B31" s="526"/>
      <c r="C31" s="526"/>
      <c r="D31" s="526"/>
      <c r="E31" s="526"/>
      <c r="F31" s="526"/>
      <c r="G31" s="526"/>
      <c r="H31" s="526"/>
      <c r="I31" s="526"/>
      <c r="J31" s="526"/>
      <c r="K31" s="526"/>
      <c r="L31" s="526"/>
      <c r="M31" s="526"/>
      <c r="N31" s="526"/>
      <c r="O31" s="526"/>
      <c r="P31" s="526"/>
      <c r="Q31" s="526"/>
      <c r="R31" s="526"/>
      <c r="S31" s="526"/>
      <c r="T31" s="526"/>
      <c r="U31" s="526"/>
      <c r="V31" s="526"/>
      <c r="W31" s="526"/>
      <c r="X31" s="83"/>
      <c r="Y31" s="83"/>
      <c r="Z31" s="83"/>
      <c r="AA31" s="83"/>
      <c r="AB31" s="83"/>
      <c r="AC31" s="83"/>
      <c r="AD31" s="83"/>
      <c r="AE31" s="83"/>
      <c r="AF31" s="83"/>
      <c r="AG31" s="83"/>
      <c r="AH31" s="83"/>
      <c r="AI31" s="83"/>
      <c r="AJ31" s="83"/>
      <c r="AK31" s="83"/>
      <c r="AL31" s="83"/>
      <c r="AM31" s="83"/>
      <c r="AN31" s="83"/>
      <c r="AO31" s="83"/>
      <c r="AP31" s="74"/>
      <c r="AQ31" s="74"/>
      <c r="AR31" s="77"/>
      <c r="AS31" s="77"/>
      <c r="AT31" s="77"/>
      <c r="AU31" s="77"/>
      <c r="AV31" s="77"/>
      <c r="AW31" s="77"/>
      <c r="AX31" s="77"/>
      <c r="AY31" s="77"/>
      <c r="AZ31" s="77"/>
      <c r="BA31" s="77"/>
      <c r="BB31" s="77"/>
      <c r="BC31" s="77"/>
      <c r="BD31" s="77"/>
      <c r="BE31" s="77"/>
      <c r="BF31" s="426"/>
      <c r="BG31" s="44"/>
      <c r="BH31" s="45"/>
      <c r="BI31" s="45"/>
      <c r="BJ31" s="45"/>
      <c r="BK31" s="45"/>
      <c r="BL31" s="470"/>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row>
    <row r="32" spans="1:155" s="439" customFormat="1" ht="15" customHeight="1">
      <c r="A32" s="525"/>
      <c r="B32" s="526"/>
      <c r="C32" s="526"/>
      <c r="D32" s="526"/>
      <c r="E32" s="526"/>
      <c r="F32" s="526"/>
      <c r="G32" s="526"/>
      <c r="H32" s="526"/>
      <c r="I32" s="526"/>
      <c r="J32" s="526"/>
      <c r="K32" s="526"/>
      <c r="L32" s="526"/>
      <c r="M32" s="526"/>
      <c r="N32" s="526"/>
      <c r="O32" s="526"/>
      <c r="P32" s="526"/>
      <c r="Q32" s="526"/>
      <c r="R32" s="526"/>
      <c r="S32" s="526"/>
      <c r="T32" s="526"/>
      <c r="U32" s="526"/>
      <c r="V32" s="526"/>
      <c r="W32" s="52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71"/>
      <c r="BM32" s="202"/>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row>
    <row r="33" spans="1:155" s="439" customFormat="1" ht="30.75" customHeight="1" thickBot="1">
      <c r="A33" s="531" t="s">
        <v>427</v>
      </c>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532"/>
      <c r="BB33" s="532"/>
      <c r="BC33" s="532"/>
      <c r="BD33" s="532"/>
      <c r="BE33" s="532"/>
      <c r="BF33" s="532"/>
      <c r="BG33" s="532"/>
      <c r="BH33" s="532"/>
      <c r="BI33" s="532"/>
      <c r="BJ33" s="532"/>
      <c r="BK33" s="532"/>
      <c r="BL33" s="533"/>
      <c r="BM33" s="202"/>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c r="EN33" s="332"/>
      <c r="EO33" s="332"/>
      <c r="EP33" s="332"/>
      <c r="EQ33" s="332"/>
      <c r="ER33" s="332"/>
      <c r="ES33" s="332"/>
      <c r="ET33" s="332"/>
      <c r="EU33" s="332"/>
      <c r="EV33" s="332"/>
      <c r="EW33" s="332"/>
      <c r="EX33" s="332"/>
      <c r="EY33" s="332"/>
    </row>
    <row r="34" spans="1:155" s="439" customFormat="1" ht="2.4500000000000002" customHeight="1">
      <c r="A34" s="429"/>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30"/>
      <c r="BH34" s="431"/>
      <c r="BI34" s="431"/>
      <c r="BJ34" s="431"/>
      <c r="BK34" s="432"/>
      <c r="BL34" s="433"/>
      <c r="BM34" s="202"/>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row>
    <row r="35" spans="1:155" s="439" customFormat="1" ht="19.5" customHeight="1">
      <c r="A35" s="525" t="s">
        <v>417</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472"/>
      <c r="BD35" s="527" t="s">
        <v>214</v>
      </c>
      <c r="BE35" s="527"/>
      <c r="BF35" s="527"/>
      <c r="BG35" s="434"/>
      <c r="BH35" s="528"/>
      <c r="BI35" s="529"/>
      <c r="BJ35" s="530"/>
      <c r="BK35" s="435"/>
      <c r="BL35" s="433"/>
      <c r="BM35" s="198"/>
      <c r="BN35" s="200" t="str">
        <f>IF(BO35&lt;&gt;"","●","")</f>
        <v/>
      </c>
      <c r="BO35" s="201" t="str">
        <f>IF(AND(BH27=6,OR(BH35="",BH35="　")),"②６年が経過した日における病床機能の予定で「６．介護保健施設へ転換予定」を選択していますが、選択番号が未記入です。該当する選択肢をご記入ください。",IF(AND(BH27&lt;&gt;6,BH35&lt;&gt;""),"「６年が経過した日における病床の機能の予定」において、「６．介護保険施設等へ移行予定」が選択されていませんが、左記の６年後の移行予定先が選択されています。ご確認ください。",""))</f>
        <v/>
      </c>
      <c r="BP35" s="198"/>
      <c r="BQ35" s="198"/>
      <c r="BR35" s="203"/>
      <c r="BS35" s="203"/>
      <c r="BT35" s="204"/>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row>
    <row r="36" spans="1:155" s="439" customFormat="1" ht="2.4500000000000002" customHeight="1" thickBot="1">
      <c r="A36" s="525"/>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145"/>
      <c r="BD36" s="145"/>
      <c r="BE36" s="145"/>
      <c r="BF36" s="145"/>
      <c r="BG36" s="44"/>
      <c r="BH36" s="45"/>
      <c r="BI36" s="45"/>
      <c r="BJ36" s="45"/>
      <c r="BK36" s="46"/>
      <c r="BL36" s="133"/>
      <c r="BM36" s="198"/>
      <c r="BN36" s="198"/>
      <c r="BO36" s="198"/>
      <c r="BP36" s="198"/>
      <c r="BQ36" s="198"/>
      <c r="BR36" s="203"/>
      <c r="BS36" s="203"/>
      <c r="BT36" s="204"/>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row>
    <row r="37" spans="1:155" s="439" customFormat="1" ht="22.5" customHeight="1">
      <c r="A37" s="534"/>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5"/>
      <c r="AZ37" s="535"/>
      <c r="BA37" s="535"/>
      <c r="BB37" s="535"/>
      <c r="BC37" s="179"/>
      <c r="BD37" s="179"/>
      <c r="BE37" s="179"/>
      <c r="BF37" s="179"/>
      <c r="BG37" s="5"/>
      <c r="BH37" s="5"/>
      <c r="BI37" s="5"/>
      <c r="BJ37" s="5"/>
      <c r="BK37" s="5"/>
      <c r="BL37" s="134"/>
      <c r="BM37" s="198"/>
      <c r="BN37" s="198"/>
      <c r="BO37" s="198"/>
      <c r="BP37" s="198"/>
      <c r="BQ37" s="198"/>
      <c r="BR37" s="203"/>
      <c r="BS37" s="203"/>
      <c r="BT37" s="204"/>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c r="EN37" s="332"/>
      <c r="EO37" s="332"/>
      <c r="EP37" s="332"/>
      <c r="EQ37" s="332"/>
      <c r="ER37" s="332"/>
      <c r="ES37" s="332"/>
      <c r="ET37" s="332"/>
      <c r="EU37" s="332"/>
      <c r="EV37" s="332"/>
      <c r="EW37" s="332"/>
      <c r="EX37" s="332"/>
      <c r="EY37" s="332"/>
    </row>
    <row r="38" spans="1:155" s="439" customFormat="1" ht="9.75" customHeight="1" thickBot="1">
      <c r="A38" s="457"/>
      <c r="B38" s="457"/>
      <c r="C38" s="457"/>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202"/>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332"/>
      <c r="EK38" s="332"/>
      <c r="EL38" s="332"/>
      <c r="EM38" s="332"/>
      <c r="EN38" s="332"/>
      <c r="EO38" s="332"/>
      <c r="EP38" s="332"/>
      <c r="EQ38" s="332"/>
      <c r="ER38" s="332"/>
      <c r="ES38" s="332"/>
      <c r="ET38" s="332"/>
      <c r="EU38" s="332"/>
      <c r="EV38" s="332"/>
      <c r="EW38" s="332"/>
      <c r="EX38" s="332"/>
      <c r="EY38" s="332"/>
    </row>
    <row r="39" spans="1:155" s="439" customFormat="1" ht="30.75" customHeight="1" thickBot="1">
      <c r="A39" s="222"/>
      <c r="B39" s="223"/>
      <c r="C39" s="223"/>
      <c r="D39" s="536" t="s">
        <v>418</v>
      </c>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7"/>
      <c r="BM39" s="202"/>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c r="EV39" s="332"/>
      <c r="EW39" s="332"/>
      <c r="EX39" s="332"/>
      <c r="EY39" s="332"/>
    </row>
    <row r="40" spans="1:155" s="439" customFormat="1" ht="2.4500000000000002" customHeight="1">
      <c r="A40" s="224"/>
      <c r="B40" s="111"/>
      <c r="C40" s="76"/>
      <c r="D40" s="76"/>
      <c r="E40" s="112"/>
      <c r="F40" s="112"/>
      <c r="G40" s="112"/>
      <c r="H40" s="112"/>
      <c r="I40" s="112"/>
      <c r="J40" s="112"/>
      <c r="K40" s="112"/>
      <c r="L40" s="112"/>
      <c r="M40" s="115"/>
      <c r="N40" s="116"/>
      <c r="O40" s="116"/>
      <c r="P40" s="116"/>
      <c r="Q40" s="117"/>
      <c r="R40" s="446"/>
      <c r="S40" s="446"/>
      <c r="T40" s="446"/>
      <c r="U40" s="123"/>
      <c r="V40" s="124"/>
      <c r="W40" s="124"/>
      <c r="X40" s="124"/>
      <c r="Y40" s="124"/>
      <c r="Z40" s="124"/>
      <c r="AA40" s="124"/>
      <c r="AB40" s="124"/>
      <c r="AC40" s="124"/>
      <c r="AD40" s="125"/>
      <c r="AE40" s="125"/>
      <c r="AF40" s="125"/>
      <c r="AG40" s="52"/>
      <c r="AH40" s="53"/>
      <c r="AI40" s="53"/>
      <c r="AJ40" s="53"/>
      <c r="AK40" s="42"/>
      <c r="AL40" s="440"/>
      <c r="AM40" s="550" t="s">
        <v>236</v>
      </c>
      <c r="AN40" s="551"/>
      <c r="AO40" s="551"/>
      <c r="AP40" s="551"/>
      <c r="AQ40" s="551"/>
      <c r="AR40" s="551"/>
      <c r="AS40" s="552"/>
      <c r="AT40" s="127"/>
      <c r="AU40" s="188"/>
      <c r="AV40" s="188"/>
      <c r="AW40" s="188"/>
      <c r="AX40" s="189"/>
      <c r="AY40" s="16"/>
      <c r="AZ40" s="16"/>
      <c r="BA40" s="16"/>
      <c r="BB40" s="16"/>
      <c r="BC40" s="17"/>
      <c r="BD40" s="8"/>
      <c r="BE40" s="53"/>
      <c r="BF40" s="53"/>
      <c r="BG40" s="53"/>
      <c r="BH40" s="53"/>
      <c r="BI40" s="53"/>
      <c r="BJ40" s="8"/>
      <c r="BK40" s="446"/>
      <c r="BL40" s="244"/>
      <c r="BM40" s="202"/>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row>
    <row r="41" spans="1:155" s="439" customFormat="1" ht="19.5" customHeight="1">
      <c r="A41" s="225"/>
      <c r="B41" s="140" t="s">
        <v>85</v>
      </c>
      <c r="C41" s="141"/>
      <c r="D41" s="141"/>
      <c r="E41" s="141"/>
      <c r="F41" s="141"/>
      <c r="G41" s="141"/>
      <c r="H41" s="141"/>
      <c r="I41" s="141"/>
      <c r="J41" s="141"/>
      <c r="K41" s="141"/>
      <c r="L41" s="141"/>
      <c r="M41" s="210"/>
      <c r="N41" s="559"/>
      <c r="O41" s="560"/>
      <c r="P41" s="561"/>
      <c r="Q41" s="211"/>
      <c r="R41" s="562" t="s">
        <v>215</v>
      </c>
      <c r="S41" s="563"/>
      <c r="T41" s="564"/>
      <c r="U41" s="565" t="s">
        <v>86</v>
      </c>
      <c r="V41" s="566"/>
      <c r="W41" s="566"/>
      <c r="X41" s="566"/>
      <c r="Y41" s="566"/>
      <c r="Z41" s="566"/>
      <c r="AA41" s="566"/>
      <c r="AB41" s="566"/>
      <c r="AC41" s="566"/>
      <c r="AD41" s="567" t="s">
        <v>216</v>
      </c>
      <c r="AE41" s="567"/>
      <c r="AF41" s="568"/>
      <c r="AG41" s="18"/>
      <c r="AH41" s="541"/>
      <c r="AI41" s="542"/>
      <c r="AJ41" s="543"/>
      <c r="AK41" s="110"/>
      <c r="AL41" s="440"/>
      <c r="AM41" s="553"/>
      <c r="AN41" s="554"/>
      <c r="AO41" s="554"/>
      <c r="AP41" s="554"/>
      <c r="AQ41" s="554"/>
      <c r="AR41" s="554"/>
      <c r="AS41" s="555"/>
      <c r="AT41" s="538" t="s">
        <v>90</v>
      </c>
      <c r="AU41" s="539"/>
      <c r="AV41" s="539"/>
      <c r="AW41" s="539"/>
      <c r="AX41" s="540"/>
      <c r="AY41" s="19"/>
      <c r="AZ41" s="541"/>
      <c r="BA41" s="542"/>
      <c r="BB41" s="543"/>
      <c r="BC41" s="20"/>
      <c r="BD41" s="9" t="s">
        <v>0</v>
      </c>
      <c r="BE41" s="19"/>
      <c r="BF41" s="541"/>
      <c r="BG41" s="542"/>
      <c r="BH41" s="543"/>
      <c r="BI41" s="19"/>
      <c r="BJ41" s="9" t="s">
        <v>81</v>
      </c>
      <c r="BK41" s="440"/>
      <c r="BL41" s="226"/>
      <c r="BM41" s="198"/>
      <c r="BN41" s="200" t="str">
        <f>IF(BO41&lt;&gt;"","●","")</f>
        <v/>
      </c>
      <c r="BO41" s="201" t="str">
        <f>IF(OR($N$41="",$N$41="　"),IF(AND(AH41="",AZ41="",BF41=""),"","「チェックボックス」が未記入です。すべての欄にご記入ください。"),IF(AND(AH41&lt;&gt;"",AZ41&lt;&gt;"",BF41&lt;&gt;""),IF(AND(AZ41=29,BF41&lt;7),"「変更予定年月」が平成29年７月以前となっています。平成29年７月以降の年月をご記入ください。",IF(AND(AZ41=35,BF41&gt;7),"「変更予定年月」が平成35年７月以降となっています。平成35年７月以前の年月をご記入ください。","")),"「変更後の機能」あるいは「変更予定年月」に未記入の欄があります。すべての欄にご記入ください。"))</f>
        <v/>
      </c>
      <c r="BP41" s="198"/>
      <c r="BQ41" s="198"/>
      <c r="BR41" s="203"/>
      <c r="BS41" s="203"/>
      <c r="BT41" s="204"/>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332"/>
      <c r="DB41" s="332"/>
      <c r="DC41" s="332"/>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332"/>
      <c r="EJ41" s="332"/>
      <c r="EK41" s="332"/>
      <c r="EL41" s="332"/>
      <c r="EM41" s="332"/>
      <c r="EN41" s="332"/>
      <c r="EO41" s="332"/>
      <c r="EP41" s="332"/>
      <c r="EQ41" s="332"/>
      <c r="ER41" s="332"/>
      <c r="ES41" s="332"/>
      <c r="ET41" s="332"/>
      <c r="EU41" s="332"/>
      <c r="EV41" s="332"/>
      <c r="EW41" s="332"/>
      <c r="EX41" s="332"/>
      <c r="EY41" s="332"/>
    </row>
    <row r="42" spans="1:155" s="439" customFormat="1" ht="2.4500000000000002" customHeight="1" thickBot="1">
      <c r="A42" s="225"/>
      <c r="B42" s="113"/>
      <c r="C42" s="114"/>
      <c r="D42" s="114"/>
      <c r="E42" s="114"/>
      <c r="F42" s="114"/>
      <c r="G42" s="114"/>
      <c r="H42" s="114"/>
      <c r="I42" s="114"/>
      <c r="J42" s="114"/>
      <c r="K42" s="114"/>
      <c r="L42" s="114"/>
      <c r="M42" s="118"/>
      <c r="N42" s="119"/>
      <c r="O42" s="119"/>
      <c r="P42" s="119"/>
      <c r="Q42" s="120"/>
      <c r="R42" s="440"/>
      <c r="S42" s="440"/>
      <c r="T42" s="440"/>
      <c r="U42" s="121"/>
      <c r="V42" s="122"/>
      <c r="W42" s="122"/>
      <c r="X42" s="122"/>
      <c r="Y42" s="122"/>
      <c r="Z42" s="122"/>
      <c r="AA42" s="122"/>
      <c r="AB42" s="122"/>
      <c r="AC42" s="122"/>
      <c r="AD42" s="126"/>
      <c r="AE42" s="126"/>
      <c r="AF42" s="126"/>
      <c r="AG42" s="62"/>
      <c r="AH42" s="63"/>
      <c r="AI42" s="63"/>
      <c r="AJ42" s="63"/>
      <c r="AK42" s="46"/>
      <c r="AL42" s="440"/>
      <c r="AM42" s="556"/>
      <c r="AN42" s="557"/>
      <c r="AO42" s="557"/>
      <c r="AP42" s="557"/>
      <c r="AQ42" s="557"/>
      <c r="AR42" s="557"/>
      <c r="AS42" s="558"/>
      <c r="AT42" s="128"/>
      <c r="AU42" s="194"/>
      <c r="AV42" s="194"/>
      <c r="AW42" s="194"/>
      <c r="AX42" s="195"/>
      <c r="AY42" s="28"/>
      <c r="AZ42" s="28"/>
      <c r="BA42" s="28"/>
      <c r="BB42" s="28"/>
      <c r="BC42" s="29"/>
      <c r="BD42" s="14"/>
      <c r="BE42" s="63"/>
      <c r="BF42" s="63"/>
      <c r="BG42" s="63"/>
      <c r="BH42" s="63"/>
      <c r="BI42" s="63"/>
      <c r="BJ42" s="14"/>
      <c r="BK42" s="440"/>
      <c r="BL42" s="226"/>
      <c r="BM42" s="198"/>
      <c r="BN42" s="198"/>
      <c r="BO42" s="198"/>
      <c r="BP42" s="198"/>
      <c r="BQ42" s="198"/>
      <c r="BR42" s="203"/>
      <c r="BS42" s="203"/>
      <c r="BT42" s="204"/>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EP42" s="332"/>
      <c r="EQ42" s="332"/>
      <c r="ER42" s="332"/>
      <c r="ES42" s="332"/>
      <c r="ET42" s="332"/>
      <c r="EU42" s="332"/>
      <c r="EV42" s="332"/>
      <c r="EW42" s="332"/>
      <c r="EX42" s="332"/>
      <c r="EY42" s="332"/>
    </row>
    <row r="43" spans="1:155" s="439" customFormat="1" ht="4.5" customHeight="1" thickBot="1">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9"/>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EP43" s="332"/>
      <c r="EQ43" s="332"/>
      <c r="ER43" s="332"/>
      <c r="ES43" s="332"/>
      <c r="ET43" s="332"/>
      <c r="EU43" s="332"/>
      <c r="EV43" s="332"/>
      <c r="EW43" s="332"/>
      <c r="EX43" s="332"/>
      <c r="EY43" s="332"/>
    </row>
    <row r="44" spans="1:155" s="439" customFormat="1" ht="15" customHeight="1">
      <c r="BK44" s="2"/>
      <c r="BM44" s="203"/>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row>
    <row r="45" spans="1:155" s="439" customFormat="1" ht="15" customHeight="1">
      <c r="A45" s="518" t="s">
        <v>177</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20"/>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EP45" s="332"/>
      <c r="EQ45" s="332"/>
      <c r="ER45" s="332"/>
      <c r="ES45" s="332"/>
      <c r="ET45" s="332"/>
      <c r="EU45" s="332"/>
      <c r="EV45" s="332"/>
      <c r="EW45" s="332"/>
      <c r="EX45" s="332"/>
      <c r="EY45" s="332"/>
    </row>
    <row r="46" spans="1:155" s="439" customFormat="1" ht="12" customHeight="1">
      <c r="A46" s="268"/>
      <c r="B46" s="544" t="s">
        <v>143</v>
      </c>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45"/>
      <c r="AY46" s="545"/>
      <c r="AZ46" s="545"/>
      <c r="BA46" s="545"/>
      <c r="BB46" s="545"/>
      <c r="BC46" s="545"/>
      <c r="BD46" s="545"/>
      <c r="BE46" s="545"/>
      <c r="BF46" s="545"/>
      <c r="BG46" s="545"/>
      <c r="BH46" s="545"/>
      <c r="BI46" s="545"/>
      <c r="BJ46" s="545"/>
      <c r="BK46" s="545"/>
      <c r="BL46" s="546"/>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row>
    <row r="47" spans="1:155" s="439" customFormat="1" ht="34.5" customHeight="1">
      <c r="A47" s="89"/>
      <c r="B47" s="547" t="s">
        <v>237</v>
      </c>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548"/>
      <c r="AZ47" s="548"/>
      <c r="BA47" s="548"/>
      <c r="BB47" s="548"/>
      <c r="BC47" s="548"/>
      <c r="BD47" s="548"/>
      <c r="BE47" s="548"/>
      <c r="BF47" s="548"/>
      <c r="BG47" s="548"/>
      <c r="BH47" s="548"/>
      <c r="BI47" s="548"/>
      <c r="BJ47" s="548"/>
      <c r="BK47" s="548"/>
      <c r="BL47" s="549"/>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332"/>
      <c r="EP47" s="332"/>
      <c r="EQ47" s="332"/>
      <c r="ER47" s="332"/>
      <c r="ES47" s="332"/>
      <c r="ET47" s="332"/>
      <c r="EU47" s="332"/>
      <c r="EV47" s="332"/>
      <c r="EW47" s="332"/>
      <c r="EX47" s="332"/>
      <c r="EY47" s="332"/>
    </row>
    <row r="48" spans="1:155" s="439" customFormat="1" ht="45.75" customHeight="1" thickBot="1">
      <c r="A48" s="329"/>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507" t="s">
        <v>238</v>
      </c>
      <c r="AP48" s="505"/>
      <c r="AQ48" s="505"/>
      <c r="AR48" s="505"/>
      <c r="AS48" s="505"/>
      <c r="AT48" s="505"/>
      <c r="AU48" s="505"/>
      <c r="AV48" s="506"/>
      <c r="AW48" s="591" t="s">
        <v>239</v>
      </c>
      <c r="AX48" s="592"/>
      <c r="AY48" s="592"/>
      <c r="AZ48" s="592"/>
      <c r="BA48" s="592"/>
      <c r="BB48" s="592"/>
      <c r="BC48" s="592"/>
      <c r="BD48" s="593"/>
      <c r="BE48" s="594" t="s">
        <v>106</v>
      </c>
      <c r="BF48" s="595"/>
      <c r="BG48" s="595"/>
      <c r="BH48" s="595"/>
      <c r="BI48" s="595"/>
      <c r="BJ48" s="595"/>
      <c r="BK48" s="595"/>
      <c r="BL48" s="596"/>
      <c r="BM48" s="198"/>
      <c r="BN48" s="200" t="str">
        <f>IF(BO48&lt;&gt;"","●","")</f>
        <v>●</v>
      </c>
      <c r="BO48" s="201" t="str">
        <f>IF(AND(AP50=0,AP56=0,AP50=0,AP59=0,AP62=0),"当該病棟の「許可病床数」が全て0床となっています。正しい許可病床数をご記入ください。",IF(OR(AND(AP50&gt;0,OR(AP56&gt;0,AP59&gt;0,AP62&gt;0)),AND(AX50&gt;0,OR(AX56&gt;0,AX59&gt;0,AX62&gt;0))),"当該病棟に「一般病床」と「療養病床」が混在しています。正しい病床数をご記入ください。",IF(AND(AX50=0,AX56=0,AX59=0,AX62=0,AZ214&gt;0),"項目６．で過去１年間の「在棟患者延べ数」が1人以上いますが、「稼働病床数」が0床となっています。正しい病床数をご記入ください。",IF(AND(OR(AX50&gt;0,AX56&gt;0,AX59&gt;0,AX62&gt;0),AZ214=0),"項目６．で過去１年間の「在棟患者延べ数」が0人となっていますが、「稼働病床数」が1床以上となっています。正しい病床数をご記入ください。",IF(OR(AP50&lt;0,AX50&lt;0,BF50&lt;0,AP53&lt;0,AP56&lt;0,AX56&lt;0,BF56&lt;0,AP59&lt;0,AX59&lt;0,BF59&lt;0,AP62&lt;0,AX62&lt;0,BF62&lt;0),"いずれかの「病床数」が0床より小さくなっています。正しい病床数をご記入ください。","")))))</f>
        <v>当該病棟の「許可病床数」が全て0床となっています。正しい許可病床数をご記入ください。</v>
      </c>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332"/>
      <c r="EP48" s="332"/>
      <c r="EQ48" s="332"/>
      <c r="ER48" s="332"/>
      <c r="ES48" s="332"/>
      <c r="ET48" s="332"/>
      <c r="EU48" s="332"/>
      <c r="EV48" s="332"/>
      <c r="EW48" s="332"/>
      <c r="EX48" s="332"/>
      <c r="EY48" s="332"/>
    </row>
    <row r="49" spans="1:155" s="439" customFormat="1" ht="2.4500000000000002" customHeight="1">
      <c r="A49" s="107"/>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2"/>
      <c r="AP49" s="53"/>
      <c r="AQ49" s="53"/>
      <c r="AR49" s="53"/>
      <c r="AS49" s="53"/>
      <c r="AT49" s="53"/>
      <c r="AU49" s="54"/>
      <c r="AV49" s="257"/>
      <c r="AW49" s="258"/>
      <c r="AX49" s="53"/>
      <c r="AY49" s="53"/>
      <c r="AZ49" s="53"/>
      <c r="BA49" s="53"/>
      <c r="BB49" s="53"/>
      <c r="BC49" s="54"/>
      <c r="BD49" s="257"/>
      <c r="BE49" s="258"/>
      <c r="BF49" s="53"/>
      <c r="BG49" s="53"/>
      <c r="BH49" s="53"/>
      <c r="BI49" s="53"/>
      <c r="BJ49" s="53"/>
      <c r="BK49" s="54"/>
      <c r="BL49" s="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332"/>
      <c r="EP49" s="332"/>
      <c r="EQ49" s="332"/>
      <c r="ER49" s="332"/>
      <c r="ES49" s="332"/>
      <c r="ET49" s="332"/>
      <c r="EU49" s="332"/>
      <c r="EV49" s="332"/>
      <c r="EW49" s="332"/>
      <c r="EX49" s="332"/>
      <c r="EY49" s="332"/>
    </row>
    <row r="50" spans="1:155" s="439" customFormat="1" ht="19.5" customHeight="1">
      <c r="A50" s="325" t="s">
        <v>107</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527" t="s">
        <v>240</v>
      </c>
      <c r="AN50" s="584"/>
      <c r="AO50" s="18"/>
      <c r="AP50" s="585"/>
      <c r="AQ50" s="586"/>
      <c r="AR50" s="586"/>
      <c r="AS50" s="586"/>
      <c r="AT50" s="587"/>
      <c r="AU50" s="20"/>
      <c r="AV50" s="259" t="s">
        <v>5</v>
      </c>
      <c r="AW50" s="139"/>
      <c r="AX50" s="588">
        <f>AP50-BF50</f>
        <v>0</v>
      </c>
      <c r="AY50" s="589"/>
      <c r="AZ50" s="589"/>
      <c r="BA50" s="589"/>
      <c r="BB50" s="590"/>
      <c r="BC50" s="20"/>
      <c r="BD50" s="259" t="s">
        <v>5</v>
      </c>
      <c r="BE50" s="139"/>
      <c r="BF50" s="585"/>
      <c r="BG50" s="586"/>
      <c r="BH50" s="586"/>
      <c r="BI50" s="586"/>
      <c r="BJ50" s="587"/>
      <c r="BK50" s="20"/>
      <c r="BL50" s="9" t="s">
        <v>5</v>
      </c>
      <c r="BM50" s="198"/>
      <c r="BN50" s="200" t="str">
        <f>IF(BO50&lt;&gt;"","●","")</f>
        <v>●</v>
      </c>
      <c r="BO50" s="201" t="str">
        <f>IF(AND(AP50&lt;&gt;"",BF50&lt;&gt;""),IF(OR(AP50&lt;AX50,AP50&lt;BF50),"「許可病床数」よりも「稼働病床数」あるいは「入院患者を収容しなかった病床数」が大きくなっています。稼働病床数等は許可病床数の内数をご記入ください。",IF(AP50&lt;&gt;AX50+BF50,"「稼働病床数」と「入院患者を収容しなかった病床数」の合計値が「許可病床数」と一致していません。「稼働病床数」と「入院患者を収容しなかった病床数」の合計値が「許可病床数」と一致するようご記入ください。","")),"「病床数」に未記入の欄があります。病床数が0の場合は「0」とご記入ください。")</f>
        <v>「病床数」に未記入の欄があります。病床数が0の場合は「0」とご記入ください。</v>
      </c>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row>
    <row r="51" spans="1:155" s="439" customFormat="1" ht="2.4500000000000002" customHeight="1" thickBot="1">
      <c r="A51" s="32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334"/>
      <c r="AN51" s="334"/>
      <c r="AO51" s="55"/>
      <c r="AP51" s="56"/>
      <c r="AQ51" s="56"/>
      <c r="AR51" s="56"/>
      <c r="AS51" s="56"/>
      <c r="AT51" s="56"/>
      <c r="AU51" s="57"/>
      <c r="AV51" s="263"/>
      <c r="AW51" s="262"/>
      <c r="AX51" s="63"/>
      <c r="AY51" s="63"/>
      <c r="AZ51" s="63"/>
      <c r="BA51" s="63"/>
      <c r="BB51" s="63"/>
      <c r="BC51" s="256"/>
      <c r="BD51" s="261"/>
      <c r="BE51" s="262"/>
      <c r="BF51" s="63"/>
      <c r="BG51" s="63"/>
      <c r="BH51" s="63"/>
      <c r="BI51" s="63"/>
      <c r="BJ51" s="63"/>
      <c r="BK51" s="256"/>
      <c r="BL51" s="14"/>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2"/>
      <c r="EA51" s="332"/>
      <c r="EB51" s="332"/>
      <c r="EC51" s="332"/>
      <c r="ED51" s="332"/>
      <c r="EE51" s="332"/>
      <c r="EF51" s="332"/>
      <c r="EG51" s="332"/>
      <c r="EH51" s="332"/>
      <c r="EI51" s="332"/>
      <c r="EJ51" s="332"/>
      <c r="EK51" s="332"/>
      <c r="EL51" s="332"/>
      <c r="EM51" s="332"/>
      <c r="EN51" s="332"/>
      <c r="EO51" s="332"/>
      <c r="EP51" s="332"/>
      <c r="EQ51" s="332"/>
      <c r="ER51" s="332"/>
      <c r="ES51" s="332"/>
      <c r="ET51" s="332"/>
      <c r="EU51" s="332"/>
      <c r="EV51" s="332"/>
      <c r="EW51" s="332"/>
      <c r="EX51" s="332"/>
      <c r="EY51" s="332"/>
    </row>
    <row r="52" spans="1:155" s="439" customFormat="1" ht="7.5" customHeight="1">
      <c r="A52" s="245"/>
      <c r="B52" s="569" t="s">
        <v>108</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335"/>
      <c r="AN52" s="336"/>
      <c r="AO52" s="253"/>
      <c r="AP52" s="254"/>
      <c r="AQ52" s="254"/>
      <c r="AR52" s="59"/>
      <c r="AS52" s="59"/>
      <c r="AT52" s="59"/>
      <c r="AU52" s="255"/>
      <c r="AV52" s="12"/>
      <c r="AW52" s="575"/>
      <c r="AX52" s="576"/>
      <c r="AY52" s="576"/>
      <c r="AZ52" s="576"/>
      <c r="BA52" s="576"/>
      <c r="BB52" s="576"/>
      <c r="BC52" s="576"/>
      <c r="BD52" s="576"/>
      <c r="BE52" s="576"/>
      <c r="BF52" s="576"/>
      <c r="BG52" s="576"/>
      <c r="BH52" s="576"/>
      <c r="BI52" s="576"/>
      <c r="BJ52" s="576"/>
      <c r="BK52" s="576"/>
      <c r="BL52" s="577"/>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c r="EN52" s="332"/>
      <c r="EO52" s="332"/>
      <c r="EP52" s="332"/>
      <c r="EQ52" s="332"/>
      <c r="ER52" s="332"/>
      <c r="ES52" s="332"/>
      <c r="ET52" s="332"/>
      <c r="EU52" s="332"/>
      <c r="EV52" s="332"/>
      <c r="EW52" s="332"/>
      <c r="EX52" s="332"/>
      <c r="EY52" s="332"/>
    </row>
    <row r="53" spans="1:155" s="439" customFormat="1" ht="19.5" customHeight="1">
      <c r="A53" s="245"/>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27" t="s">
        <v>241</v>
      </c>
      <c r="AN53" s="584"/>
      <c r="AO53" s="18"/>
      <c r="AP53" s="585"/>
      <c r="AQ53" s="586"/>
      <c r="AR53" s="586"/>
      <c r="AS53" s="586"/>
      <c r="AT53" s="587"/>
      <c r="AU53" s="20"/>
      <c r="AV53" s="9" t="s">
        <v>5</v>
      </c>
      <c r="AW53" s="578"/>
      <c r="AX53" s="579"/>
      <c r="AY53" s="579"/>
      <c r="AZ53" s="579"/>
      <c r="BA53" s="579"/>
      <c r="BB53" s="579"/>
      <c r="BC53" s="579"/>
      <c r="BD53" s="579"/>
      <c r="BE53" s="579"/>
      <c r="BF53" s="579"/>
      <c r="BG53" s="579"/>
      <c r="BH53" s="579"/>
      <c r="BI53" s="579"/>
      <c r="BJ53" s="579"/>
      <c r="BK53" s="579"/>
      <c r="BL53" s="580"/>
      <c r="BM53" s="198"/>
      <c r="BN53" s="200" t="str">
        <f>IF(BO53&lt;&gt;"","●","")</f>
        <v>●</v>
      </c>
      <c r="BO53" s="201" t="str">
        <f>IF(AND(AP53&lt;&gt;""),IF(OR(AP50&lt;AP53),"①の「病床数」よりも値が大きくなっています。①の内数をご記入ください。",""),"「病床数」に未記入の欄があります。病床数が0の場合は「0」とご記入ください。")</f>
        <v>「病床数」に未記入の欄があります。病床数が0の場合は「0」とご記入ください。</v>
      </c>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332"/>
      <c r="DB53" s="332"/>
      <c r="DC53" s="332"/>
      <c r="DD53" s="332"/>
      <c r="DE53" s="332"/>
      <c r="DF53" s="332"/>
      <c r="DG53" s="332"/>
      <c r="DH53" s="332"/>
      <c r="DI53" s="332"/>
      <c r="DJ53" s="332"/>
      <c r="DK53" s="332"/>
      <c r="DL53" s="332"/>
      <c r="DM53" s="332"/>
      <c r="DN53" s="332"/>
      <c r="DO53" s="332"/>
      <c r="DP53" s="332"/>
      <c r="DQ53" s="332"/>
      <c r="DR53" s="332"/>
      <c r="DS53" s="332"/>
      <c r="DT53" s="332"/>
      <c r="DU53" s="332"/>
      <c r="DV53" s="332"/>
      <c r="DW53" s="332"/>
      <c r="DX53" s="332"/>
      <c r="DY53" s="332"/>
      <c r="DZ53" s="332"/>
      <c r="EA53" s="332"/>
      <c r="EB53" s="332"/>
      <c r="EC53" s="332"/>
      <c r="ED53" s="332"/>
      <c r="EE53" s="332"/>
      <c r="EF53" s="332"/>
      <c r="EG53" s="332"/>
      <c r="EH53" s="332"/>
      <c r="EI53" s="332"/>
      <c r="EJ53" s="332"/>
      <c r="EK53" s="332"/>
      <c r="EL53" s="332"/>
      <c r="EM53" s="332"/>
      <c r="EN53" s="332"/>
      <c r="EO53" s="332"/>
      <c r="EP53" s="332"/>
      <c r="EQ53" s="332"/>
      <c r="ER53" s="332"/>
      <c r="ES53" s="332"/>
      <c r="ET53" s="332"/>
      <c r="EU53" s="332"/>
      <c r="EV53" s="332"/>
      <c r="EW53" s="332"/>
      <c r="EX53" s="332"/>
      <c r="EY53" s="332"/>
    </row>
    <row r="54" spans="1:155" s="439" customFormat="1" ht="7.5" customHeight="1" thickBot="1">
      <c r="A54" s="97"/>
      <c r="B54" s="573"/>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334"/>
      <c r="AN54" s="334"/>
      <c r="AO54" s="62"/>
      <c r="AP54" s="63"/>
      <c r="AQ54" s="63"/>
      <c r="AR54" s="63"/>
      <c r="AS54" s="63"/>
      <c r="AT54" s="63"/>
      <c r="AU54" s="337"/>
      <c r="AV54" s="13"/>
      <c r="AW54" s="581"/>
      <c r="AX54" s="582"/>
      <c r="AY54" s="582"/>
      <c r="AZ54" s="582"/>
      <c r="BA54" s="582"/>
      <c r="BB54" s="582"/>
      <c r="BC54" s="582"/>
      <c r="BD54" s="582"/>
      <c r="BE54" s="582"/>
      <c r="BF54" s="582"/>
      <c r="BG54" s="582"/>
      <c r="BH54" s="582"/>
      <c r="BI54" s="582"/>
      <c r="BJ54" s="582"/>
      <c r="BK54" s="582"/>
      <c r="BL54" s="583"/>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332"/>
      <c r="DB54" s="332"/>
      <c r="DC54" s="332"/>
      <c r="DD54" s="332"/>
      <c r="DE54" s="332"/>
      <c r="DF54" s="332"/>
      <c r="DG54" s="332"/>
      <c r="DH54" s="332"/>
      <c r="DI54" s="332"/>
      <c r="DJ54" s="332"/>
      <c r="DK54" s="332"/>
      <c r="DL54" s="332"/>
      <c r="DM54" s="332"/>
      <c r="DN54" s="332"/>
      <c r="DO54" s="332"/>
      <c r="DP54" s="332"/>
      <c r="DQ54" s="332"/>
      <c r="DR54" s="332"/>
      <c r="DS54" s="332"/>
      <c r="DT54" s="332"/>
      <c r="DU54" s="332"/>
      <c r="DV54" s="332"/>
      <c r="DW54" s="332"/>
      <c r="DX54" s="332"/>
      <c r="DY54" s="332"/>
      <c r="DZ54" s="332"/>
      <c r="EA54" s="332"/>
      <c r="EB54" s="332"/>
      <c r="EC54" s="332"/>
      <c r="ED54" s="332"/>
      <c r="EE54" s="332"/>
      <c r="EF54" s="332"/>
      <c r="EG54" s="332"/>
      <c r="EH54" s="332"/>
      <c r="EI54" s="332"/>
      <c r="EJ54" s="332"/>
      <c r="EK54" s="332"/>
      <c r="EL54" s="332"/>
      <c r="EM54" s="332"/>
      <c r="EN54" s="332"/>
      <c r="EO54" s="332"/>
      <c r="EP54" s="332"/>
      <c r="EQ54" s="332"/>
      <c r="ER54" s="332"/>
      <c r="ES54" s="332"/>
      <c r="ET54" s="332"/>
      <c r="EU54" s="332"/>
      <c r="EV54" s="332"/>
      <c r="EW54" s="332"/>
      <c r="EX54" s="332"/>
      <c r="EY54" s="332"/>
    </row>
    <row r="55" spans="1:155" s="439" customFormat="1" ht="2.4500000000000002" customHeight="1">
      <c r="A55" s="32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36"/>
      <c r="AN55" s="336"/>
      <c r="AO55" s="52"/>
      <c r="AP55" s="53"/>
      <c r="AQ55" s="53"/>
      <c r="AR55" s="53"/>
      <c r="AS55" s="53"/>
      <c r="AT55" s="53"/>
      <c r="AU55" s="54"/>
      <c r="AV55" s="257"/>
      <c r="AW55" s="258"/>
      <c r="AX55" s="53"/>
      <c r="AY55" s="53"/>
      <c r="AZ55" s="53"/>
      <c r="BA55" s="53"/>
      <c r="BB55" s="53"/>
      <c r="BC55" s="54"/>
      <c r="BD55" s="257"/>
      <c r="BE55" s="258"/>
      <c r="BF55" s="53"/>
      <c r="BG55" s="53"/>
      <c r="BH55" s="53"/>
      <c r="BI55" s="53"/>
      <c r="BJ55" s="53"/>
      <c r="BK55" s="54"/>
      <c r="BL55" s="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332"/>
      <c r="DB55" s="332"/>
      <c r="DC55" s="332"/>
      <c r="DD55" s="332"/>
      <c r="DE55" s="332"/>
      <c r="DF55" s="332"/>
      <c r="DG55" s="332"/>
      <c r="DH55" s="332"/>
      <c r="DI55" s="332"/>
      <c r="DJ55" s="332"/>
      <c r="DK55" s="332"/>
      <c r="DL55" s="332"/>
      <c r="DM55" s="332"/>
      <c r="DN55" s="332"/>
      <c r="DO55" s="332"/>
      <c r="DP55" s="332"/>
      <c r="DQ55" s="332"/>
      <c r="DR55" s="332"/>
      <c r="DS55" s="332"/>
      <c r="DT55" s="332"/>
      <c r="DU55" s="332"/>
      <c r="DV55" s="332"/>
      <c r="DW55" s="332"/>
      <c r="DX55" s="332"/>
      <c r="DY55" s="332"/>
      <c r="DZ55" s="332"/>
      <c r="EA55" s="332"/>
      <c r="EB55" s="332"/>
      <c r="EC55" s="332"/>
      <c r="ED55" s="332"/>
      <c r="EE55" s="332"/>
      <c r="EF55" s="332"/>
      <c r="EG55" s="332"/>
      <c r="EH55" s="332"/>
      <c r="EI55" s="332"/>
      <c r="EJ55" s="332"/>
      <c r="EK55" s="332"/>
      <c r="EL55" s="332"/>
      <c r="EM55" s="332"/>
      <c r="EN55" s="332"/>
      <c r="EO55" s="332"/>
      <c r="EP55" s="332"/>
      <c r="EQ55" s="332"/>
      <c r="ER55" s="332"/>
      <c r="ES55" s="332"/>
      <c r="ET55" s="332"/>
      <c r="EU55" s="332"/>
      <c r="EV55" s="332"/>
      <c r="EW55" s="332"/>
      <c r="EX55" s="332"/>
      <c r="EY55" s="332"/>
    </row>
    <row r="56" spans="1:155" s="439" customFormat="1" ht="19.5" customHeight="1">
      <c r="A56" s="325" t="s">
        <v>109</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527" t="s">
        <v>242</v>
      </c>
      <c r="AN56" s="584"/>
      <c r="AO56" s="18"/>
      <c r="AP56" s="585"/>
      <c r="AQ56" s="586"/>
      <c r="AR56" s="586"/>
      <c r="AS56" s="586"/>
      <c r="AT56" s="587"/>
      <c r="AU56" s="20"/>
      <c r="AV56" s="259" t="s">
        <v>5</v>
      </c>
      <c r="AW56" s="139"/>
      <c r="AX56" s="588">
        <f>AP56-BF56</f>
        <v>0</v>
      </c>
      <c r="AY56" s="589"/>
      <c r="AZ56" s="589"/>
      <c r="BA56" s="589"/>
      <c r="BB56" s="590"/>
      <c r="BC56" s="20"/>
      <c r="BD56" s="259" t="s">
        <v>5</v>
      </c>
      <c r="BE56" s="139"/>
      <c r="BF56" s="585"/>
      <c r="BG56" s="586"/>
      <c r="BH56" s="586"/>
      <c r="BI56" s="586"/>
      <c r="BJ56" s="587"/>
      <c r="BK56" s="20"/>
      <c r="BL56" s="9" t="s">
        <v>5</v>
      </c>
      <c r="BM56" s="198"/>
      <c r="BN56" s="200" t="str">
        <f>IF(BO56&lt;&gt;"","●","")</f>
        <v>●</v>
      </c>
      <c r="BO56" s="201" t="str">
        <f>IF(AND(AP56&lt;&gt;"",BF56&lt;&gt;""),IF(OR(AP56&lt;AX56,AP56&lt;BF56),"「許可病床数」よりも「稼働病床数」あるいは「入院患者を収容しなかった病床数」が大きくなっています。稼働病床数等は許可病床数の内数をご記入ください。",IF(AP56&lt;&gt;AX56+BF56,"「稼働病床数」と「入院患者を収容しなかった病床数」の合計値が「許可病床数」と一致していません。「稼働病床数」と「入院患者を収容しなかった病床数」の合計値が「許可病床数」と一致するようご記入ください。","")),"「病床数」に未記入の欄があります。病床数が0の場合は「0」とご記入ください。")</f>
        <v>「病床数」に未記入の欄があります。病床数が0の場合は「0」とご記入ください。</v>
      </c>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332"/>
      <c r="DB56" s="332"/>
      <c r="DC56" s="332"/>
      <c r="DD56" s="332"/>
      <c r="DE56" s="332"/>
      <c r="DF56" s="332"/>
      <c r="DG56" s="332"/>
      <c r="DH56" s="332"/>
      <c r="DI56" s="332"/>
      <c r="DJ56" s="332"/>
      <c r="DK56" s="332"/>
      <c r="DL56" s="332"/>
      <c r="DM56" s="332"/>
      <c r="DN56" s="332"/>
      <c r="DO56" s="332"/>
      <c r="DP56" s="332"/>
      <c r="DQ56" s="332"/>
      <c r="DR56" s="332"/>
      <c r="DS56" s="332"/>
      <c r="DT56" s="332"/>
      <c r="DU56" s="332"/>
      <c r="DV56" s="332"/>
      <c r="DW56" s="332"/>
      <c r="DX56" s="332"/>
      <c r="DY56" s="332"/>
      <c r="DZ56" s="332"/>
      <c r="EA56" s="332"/>
      <c r="EB56" s="332"/>
      <c r="EC56" s="332"/>
      <c r="ED56" s="332"/>
      <c r="EE56" s="332"/>
      <c r="EF56" s="332"/>
      <c r="EG56" s="332"/>
      <c r="EH56" s="332"/>
      <c r="EI56" s="332"/>
      <c r="EJ56" s="332"/>
      <c r="EK56" s="332"/>
      <c r="EL56" s="332"/>
      <c r="EM56" s="332"/>
      <c r="EN56" s="332"/>
      <c r="EO56" s="332"/>
      <c r="EP56" s="332"/>
      <c r="EQ56" s="332"/>
      <c r="ER56" s="332"/>
      <c r="ES56" s="332"/>
      <c r="ET56" s="332"/>
      <c r="EU56" s="332"/>
      <c r="EV56" s="332"/>
      <c r="EW56" s="332"/>
      <c r="EX56" s="332"/>
      <c r="EY56" s="332"/>
    </row>
    <row r="57" spans="1:155" s="439" customFormat="1" ht="2.4500000000000002" customHeight="1">
      <c r="A57" s="32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334"/>
      <c r="AN57" s="334"/>
      <c r="AO57" s="18"/>
      <c r="AP57" s="19"/>
      <c r="AQ57" s="19"/>
      <c r="AR57" s="19"/>
      <c r="AS57" s="19"/>
      <c r="AT57" s="19"/>
      <c r="AU57" s="20"/>
      <c r="AV57" s="259"/>
      <c r="AW57" s="139"/>
      <c r="AX57" s="19"/>
      <c r="AY57" s="19"/>
      <c r="AZ57" s="19"/>
      <c r="BA57" s="19"/>
      <c r="BB57" s="19"/>
      <c r="BC57" s="20"/>
      <c r="BD57" s="259"/>
      <c r="BE57" s="139"/>
      <c r="BF57" s="19"/>
      <c r="BG57" s="19"/>
      <c r="BH57" s="19"/>
      <c r="BI57" s="19"/>
      <c r="BJ57" s="19"/>
      <c r="BK57" s="20"/>
      <c r="BL57" s="9"/>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332"/>
      <c r="DB57" s="332"/>
      <c r="DC57" s="332"/>
      <c r="DD57" s="332"/>
      <c r="DE57" s="332"/>
      <c r="DF57" s="332"/>
      <c r="DG57" s="332"/>
      <c r="DH57" s="332"/>
      <c r="DI57" s="332"/>
      <c r="DJ57" s="332"/>
      <c r="DK57" s="332"/>
      <c r="DL57" s="332"/>
      <c r="DM57" s="332"/>
      <c r="DN57" s="332"/>
      <c r="DO57" s="332"/>
      <c r="DP57" s="332"/>
      <c r="DQ57" s="332"/>
      <c r="DR57" s="332"/>
      <c r="DS57" s="332"/>
      <c r="DT57" s="332"/>
      <c r="DU57" s="332"/>
      <c r="DV57" s="332"/>
      <c r="DW57" s="332"/>
      <c r="DX57" s="332"/>
      <c r="DY57" s="332"/>
      <c r="DZ57" s="332"/>
      <c r="EA57" s="332"/>
      <c r="EB57" s="332"/>
      <c r="EC57" s="332"/>
      <c r="ED57" s="332"/>
      <c r="EE57" s="332"/>
      <c r="EF57" s="332"/>
      <c r="EG57" s="332"/>
      <c r="EH57" s="332"/>
      <c r="EI57" s="332"/>
      <c r="EJ57" s="332"/>
      <c r="EK57" s="332"/>
      <c r="EL57" s="332"/>
      <c r="EM57" s="332"/>
      <c r="EN57" s="332"/>
      <c r="EO57" s="332"/>
      <c r="EP57" s="332"/>
      <c r="EQ57" s="332"/>
      <c r="ER57" s="332"/>
      <c r="ES57" s="332"/>
      <c r="ET57" s="332"/>
      <c r="EU57" s="332"/>
      <c r="EV57" s="332"/>
      <c r="EW57" s="332"/>
      <c r="EX57" s="332"/>
      <c r="EY57" s="332"/>
    </row>
    <row r="58" spans="1:155" s="439" customFormat="1" ht="2.4500000000000002" customHeight="1">
      <c r="A58" s="325"/>
      <c r="B58" s="325"/>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36"/>
      <c r="AN58" s="336"/>
      <c r="AO58" s="58"/>
      <c r="AP58" s="59"/>
      <c r="AQ58" s="59"/>
      <c r="AR58" s="59"/>
      <c r="AS58" s="59"/>
      <c r="AT58" s="59"/>
      <c r="AU58" s="60"/>
      <c r="AV58" s="260"/>
      <c r="AW58" s="143"/>
      <c r="AX58" s="59"/>
      <c r="AY58" s="59"/>
      <c r="AZ58" s="59"/>
      <c r="BA58" s="59"/>
      <c r="BB58" s="59"/>
      <c r="BC58" s="60"/>
      <c r="BD58" s="260"/>
      <c r="BE58" s="143"/>
      <c r="BF58" s="59"/>
      <c r="BG58" s="59"/>
      <c r="BH58" s="59"/>
      <c r="BI58" s="59"/>
      <c r="BJ58" s="59"/>
      <c r="BK58" s="60"/>
      <c r="BL58" s="12"/>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row>
    <row r="59" spans="1:155" s="439" customFormat="1" ht="19.5" customHeight="1">
      <c r="A59" s="325"/>
      <c r="B59" s="325" t="s">
        <v>110</v>
      </c>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527" t="s">
        <v>243</v>
      </c>
      <c r="AN59" s="584"/>
      <c r="AO59" s="18"/>
      <c r="AP59" s="585"/>
      <c r="AQ59" s="586"/>
      <c r="AR59" s="586"/>
      <c r="AS59" s="586"/>
      <c r="AT59" s="587"/>
      <c r="AU59" s="20"/>
      <c r="AV59" s="259" t="s">
        <v>5</v>
      </c>
      <c r="AW59" s="139"/>
      <c r="AX59" s="588">
        <f>AP59-BF59</f>
        <v>0</v>
      </c>
      <c r="AY59" s="589"/>
      <c r="AZ59" s="589"/>
      <c r="BA59" s="589"/>
      <c r="BB59" s="590"/>
      <c r="BC59" s="20"/>
      <c r="BD59" s="259" t="s">
        <v>5</v>
      </c>
      <c r="BE59" s="139"/>
      <c r="BF59" s="585"/>
      <c r="BG59" s="586"/>
      <c r="BH59" s="586"/>
      <c r="BI59" s="586"/>
      <c r="BJ59" s="587"/>
      <c r="BK59" s="20"/>
      <c r="BL59" s="9" t="s">
        <v>5</v>
      </c>
      <c r="BM59" s="198"/>
      <c r="BN59" s="200" t="str">
        <f>IF(BO59&lt;&gt;"","●","")</f>
        <v>●</v>
      </c>
      <c r="BO59" s="201" t="str">
        <f>IF(OR(AP56&lt;AP59,AX56&lt;AX59,BF56&lt;BF59),"②の「病床数」よりも値が大きくなっています。②の内数をご記入ください。",IF(OR($AP$56&lt;&gt;SUM($AP$59,$AP$62),$AX$56&lt;&gt;SUM($AX$59,$AX$62),$BF$56&lt;&gt;SUM($BF$59,$BF$62)),"内訳の合計値が②の「病床数」と一致していません。②の内数をご記入ください。",IF(AND(AP59&lt;&gt;"",BF59&lt;&gt;""),IF(OR(AP59&lt;AX59,AP59&lt;BF59),"「許可病床数」よりも「稼働病床数」あるいは「入院患者を収容しなかった病床数」が大きくなっています。稼働病床数等は許可病床数の内数をご記入ください。",IF(AP59&lt;&gt;AX59+BF59,"「稼働病床数」と「入院患者を収容しなかった病床数」の合計値が「許可病床数」と一致していません。「稼働病床数」と「入院患者を収容しなかった病床数」の合計値が「許可病床数」と一致するようご記入ください。","")),"「病床数」に未記入の欄があります。病床数が0の場合は「0」とご記入ください。")))</f>
        <v>「病床数」に未記入の欄があります。病床数が0の場合は「0」とご記入ください。</v>
      </c>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c r="EI59" s="332"/>
      <c r="EJ59" s="332"/>
      <c r="EK59" s="332"/>
      <c r="EL59" s="332"/>
      <c r="EM59" s="332"/>
      <c r="EN59" s="332"/>
      <c r="EO59" s="332"/>
      <c r="EP59" s="332"/>
      <c r="EQ59" s="332"/>
      <c r="ER59" s="332"/>
      <c r="ES59" s="332"/>
      <c r="ET59" s="332"/>
      <c r="EU59" s="332"/>
      <c r="EV59" s="332"/>
      <c r="EW59" s="332"/>
      <c r="EX59" s="332"/>
      <c r="EY59" s="332"/>
    </row>
    <row r="60" spans="1:155" s="439" customFormat="1" ht="2.4500000000000002" customHeight="1">
      <c r="A60" s="4"/>
      <c r="B60" s="3"/>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334"/>
      <c r="AN60" s="334"/>
      <c r="AO60" s="18"/>
      <c r="AP60" s="19"/>
      <c r="AQ60" s="19"/>
      <c r="AR60" s="19"/>
      <c r="AS60" s="19"/>
      <c r="AT60" s="19"/>
      <c r="AU60" s="20"/>
      <c r="AV60" s="259"/>
      <c r="AW60" s="139"/>
      <c r="AX60" s="19"/>
      <c r="AY60" s="19"/>
      <c r="AZ60" s="19"/>
      <c r="BA60" s="19"/>
      <c r="BB60" s="19"/>
      <c r="BC60" s="20"/>
      <c r="BD60" s="259"/>
      <c r="BE60" s="139"/>
      <c r="BF60" s="19"/>
      <c r="BG60" s="19"/>
      <c r="BH60" s="19"/>
      <c r="BI60" s="19"/>
      <c r="BJ60" s="19"/>
      <c r="BK60" s="20"/>
      <c r="BL60" s="9"/>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c r="EI60" s="332"/>
      <c r="EJ60" s="332"/>
      <c r="EK60" s="332"/>
      <c r="EL60" s="332"/>
      <c r="EM60" s="332"/>
      <c r="EN60" s="332"/>
      <c r="EO60" s="332"/>
      <c r="EP60" s="332"/>
      <c r="EQ60" s="332"/>
      <c r="ER60" s="332"/>
      <c r="ES60" s="332"/>
      <c r="ET60" s="332"/>
      <c r="EU60" s="332"/>
      <c r="EV60" s="332"/>
      <c r="EW60" s="332"/>
      <c r="EX60" s="332"/>
      <c r="EY60" s="332"/>
    </row>
    <row r="61" spans="1:155" s="439" customFormat="1" ht="2.4500000000000002" customHeight="1">
      <c r="A61" s="4"/>
      <c r="B61" s="325"/>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36"/>
      <c r="AN61" s="336"/>
      <c r="AO61" s="58"/>
      <c r="AP61" s="59"/>
      <c r="AQ61" s="59"/>
      <c r="AR61" s="59"/>
      <c r="AS61" s="59"/>
      <c r="AT61" s="59"/>
      <c r="AU61" s="60"/>
      <c r="AV61" s="260"/>
      <c r="AW61" s="143"/>
      <c r="AX61" s="59"/>
      <c r="AY61" s="59"/>
      <c r="AZ61" s="59"/>
      <c r="BA61" s="59"/>
      <c r="BB61" s="59"/>
      <c r="BC61" s="60"/>
      <c r="BD61" s="260"/>
      <c r="BE61" s="143"/>
      <c r="BF61" s="59"/>
      <c r="BG61" s="59"/>
      <c r="BH61" s="59"/>
      <c r="BI61" s="59"/>
      <c r="BJ61" s="59"/>
      <c r="BK61" s="60"/>
      <c r="BL61" s="12"/>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row>
    <row r="62" spans="1:155" s="439" customFormat="1" ht="19.5" customHeight="1">
      <c r="A62" s="325"/>
      <c r="B62" s="325" t="s">
        <v>111</v>
      </c>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527" t="s">
        <v>244</v>
      </c>
      <c r="AN62" s="584"/>
      <c r="AO62" s="18"/>
      <c r="AP62" s="588">
        <f>AP56-AP59</f>
        <v>0</v>
      </c>
      <c r="AQ62" s="589"/>
      <c r="AR62" s="589"/>
      <c r="AS62" s="589"/>
      <c r="AT62" s="590"/>
      <c r="AU62" s="20"/>
      <c r="AV62" s="259" t="s">
        <v>5</v>
      </c>
      <c r="AW62" s="139"/>
      <c r="AX62" s="588">
        <f>AX56-AX59</f>
        <v>0</v>
      </c>
      <c r="AY62" s="589"/>
      <c r="AZ62" s="589"/>
      <c r="BA62" s="589"/>
      <c r="BB62" s="590"/>
      <c r="BC62" s="20"/>
      <c r="BD62" s="259" t="s">
        <v>5</v>
      </c>
      <c r="BE62" s="139"/>
      <c r="BF62" s="588">
        <f>BF56-BF59</f>
        <v>0</v>
      </c>
      <c r="BG62" s="589"/>
      <c r="BH62" s="589"/>
      <c r="BI62" s="589"/>
      <c r="BJ62" s="590"/>
      <c r="BK62" s="20"/>
      <c r="BL62" s="9" t="s">
        <v>5</v>
      </c>
      <c r="BM62" s="198"/>
      <c r="BN62" s="200" t="str">
        <f>IF(BO62&lt;&gt;"","●","")</f>
        <v/>
      </c>
      <c r="BO62" s="201" t="str">
        <f>IF(OR(AP56&lt;AP62,AX56&lt;AX62,BF56&lt;BF62),"②の「病床数」よりも値が大きくなっています。②の内数をご記入ください。",IF(OR($AP$56&lt;&gt;SUM($AP$59,$AP$62),$AX$56&lt;&gt;SUM($AX$59,$AX$62),$BF$56&lt;&gt;SUM($BF$59,$BF$62)),"内訳の合計値が②の「病床数」と一致していません。②の内数をご記入ください。",IF(AND(AP62&lt;&gt;"",BF62&lt;&gt;""),IF(OR(AP62&lt;AX62,AP62&lt;BF62),"「許可病床数」よりも「稼働病床数」あるいは「入院患者を収容しなかった病床数」が大きくなっています。稼働病床数等は許可病床数の内数をご記入ください。",IF(AP62&lt;&gt;AX62+BF62,"「稼働病床数」と「入院患者を収容しなかった病床数」の合計値が「許可病床数」と一致していません。「稼働病床数」と「入院患者を収容しなかった病床数」の合計値が「許可病床数」と一致するようご記入ください。","")),"「病床数」に未記入の欄があります。病床数が0の場合は「0」とご記入ください。")))</f>
        <v/>
      </c>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332"/>
      <c r="DB62" s="332"/>
      <c r="DC62" s="332"/>
      <c r="DD62" s="332"/>
      <c r="DE62" s="332"/>
      <c r="DF62" s="332"/>
      <c r="DG62" s="332"/>
      <c r="DH62" s="332"/>
      <c r="DI62" s="332"/>
      <c r="DJ62" s="332"/>
      <c r="DK62" s="332"/>
      <c r="DL62" s="332"/>
      <c r="DM62" s="332"/>
      <c r="DN62" s="332"/>
      <c r="DO62" s="332"/>
      <c r="DP62" s="332"/>
      <c r="DQ62" s="332"/>
      <c r="DR62" s="332"/>
      <c r="DS62" s="332"/>
      <c r="DT62" s="332"/>
      <c r="DU62" s="332"/>
      <c r="DV62" s="332"/>
      <c r="DW62" s="332"/>
      <c r="DX62" s="332"/>
      <c r="DY62" s="332"/>
      <c r="DZ62" s="332"/>
      <c r="EA62" s="332"/>
      <c r="EB62" s="332"/>
      <c r="EC62" s="332"/>
      <c r="ED62" s="332"/>
      <c r="EE62" s="332"/>
      <c r="EF62" s="332"/>
      <c r="EG62" s="332"/>
      <c r="EH62" s="332"/>
      <c r="EI62" s="332"/>
      <c r="EJ62" s="332"/>
      <c r="EK62" s="332"/>
      <c r="EL62" s="332"/>
      <c r="EM62" s="332"/>
      <c r="EN62" s="332"/>
      <c r="EO62" s="332"/>
      <c r="EP62" s="332"/>
      <c r="EQ62" s="332"/>
      <c r="ER62" s="332"/>
      <c r="ES62" s="332"/>
      <c r="ET62" s="332"/>
      <c r="EU62" s="332"/>
      <c r="EV62" s="332"/>
      <c r="EW62" s="332"/>
      <c r="EX62" s="332"/>
      <c r="EY62" s="332"/>
    </row>
    <row r="63" spans="1:155" s="439" customFormat="1" ht="2.4500000000000002" customHeight="1" thickBot="1">
      <c r="A63" s="135"/>
      <c r="B63" s="3"/>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2"/>
      <c r="AP63" s="63"/>
      <c r="AQ63" s="63"/>
      <c r="AR63" s="63"/>
      <c r="AS63" s="63"/>
      <c r="AT63" s="63"/>
      <c r="AU63" s="256"/>
      <c r="AV63" s="261"/>
      <c r="AW63" s="262"/>
      <c r="AX63" s="63"/>
      <c r="AY63" s="63"/>
      <c r="AZ63" s="63"/>
      <c r="BA63" s="63"/>
      <c r="BB63" s="63"/>
      <c r="BC63" s="256"/>
      <c r="BD63" s="261"/>
      <c r="BE63" s="262"/>
      <c r="BF63" s="63"/>
      <c r="BG63" s="63"/>
      <c r="BH63" s="63"/>
      <c r="BI63" s="63"/>
      <c r="BJ63" s="63"/>
      <c r="BK63" s="256"/>
      <c r="BL63" s="14"/>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row>
    <row r="64" spans="1:155" s="439" customFormat="1" ht="2.4500000000000002" customHeight="1">
      <c r="A64" s="597" t="s">
        <v>112</v>
      </c>
      <c r="B64" s="598"/>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8"/>
      <c r="AY64" s="598"/>
      <c r="AZ64" s="598"/>
      <c r="BA64" s="598"/>
      <c r="BB64" s="598"/>
      <c r="BC64" s="598"/>
      <c r="BD64" s="49"/>
      <c r="BE64" s="49"/>
      <c r="BF64" s="49"/>
      <c r="BG64" s="270"/>
      <c r="BH64" s="269"/>
      <c r="BI64" s="269"/>
      <c r="BJ64" s="269"/>
      <c r="BK64" s="271"/>
      <c r="BL64" s="133"/>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row>
    <row r="65" spans="1:155" s="439" customFormat="1" ht="19.5" customHeight="1">
      <c r="A65" s="597"/>
      <c r="B65" s="598"/>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c r="AT65" s="598"/>
      <c r="AU65" s="598"/>
      <c r="AV65" s="598"/>
      <c r="AW65" s="598"/>
      <c r="AX65" s="598"/>
      <c r="AY65" s="598"/>
      <c r="AZ65" s="598"/>
      <c r="BA65" s="598"/>
      <c r="BB65" s="598"/>
      <c r="BC65" s="598"/>
      <c r="BD65" s="527" t="s">
        <v>245</v>
      </c>
      <c r="BE65" s="527"/>
      <c r="BF65" s="527"/>
      <c r="BG65" s="272"/>
      <c r="BH65" s="559"/>
      <c r="BI65" s="560"/>
      <c r="BJ65" s="561"/>
      <c r="BK65" s="273"/>
      <c r="BL65" s="133"/>
      <c r="BM65" s="201"/>
      <c r="BN65" s="200" t="str">
        <f>IF(BO65&lt;&gt;"","●","")</f>
        <v/>
      </c>
      <c r="BO65" s="201" t="str">
        <f>IF(AND(OR(SUM(AX50,AX56)&gt;60,SUM(AX50,AX59,AX62)&gt;60,SUM(AX50,AX59)&gt;60),OR(BH65="",BH65="　")),"１病棟当たりの稼働病床数が60床を超えているものの、「やむを得ない理由があり、認められている場合にチェックを入れる項目」が未記入です。やむを得ない理由があり、認められている場合には、当該項目にチェックを入れてください。","")</f>
        <v/>
      </c>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row>
    <row r="66" spans="1:155" s="439" customFormat="1" ht="2.4500000000000002" customHeight="1">
      <c r="A66" s="599"/>
      <c r="B66" s="600"/>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c r="BD66" s="5"/>
      <c r="BE66" s="5"/>
      <c r="BF66" s="5"/>
      <c r="BG66" s="274"/>
      <c r="BH66" s="275"/>
      <c r="BI66" s="275"/>
      <c r="BJ66" s="275"/>
      <c r="BK66" s="276"/>
      <c r="BL66" s="134"/>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row>
    <row r="67" spans="1:155" s="439" customFormat="1" ht="23.25" customHeight="1">
      <c r="A67" s="601" t="s">
        <v>246</v>
      </c>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1"/>
      <c r="AP67" s="601"/>
      <c r="AQ67" s="601"/>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332"/>
      <c r="EK67" s="332"/>
      <c r="EL67" s="332"/>
      <c r="EM67" s="332"/>
      <c r="EN67" s="332"/>
      <c r="EO67" s="332"/>
      <c r="EP67" s="332"/>
      <c r="EQ67" s="332"/>
      <c r="ER67" s="332"/>
      <c r="ES67" s="332"/>
      <c r="ET67" s="332"/>
      <c r="EU67" s="332"/>
      <c r="EV67" s="332"/>
      <c r="EW67" s="332"/>
      <c r="EX67" s="332"/>
      <c r="EY67" s="332"/>
    </row>
    <row r="68" spans="1:155" s="440" customFormat="1" ht="4.5" customHeight="1">
      <c r="A68" s="436"/>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row>
    <row r="69" spans="1:155" s="439" customFormat="1" ht="16.5" customHeight="1" thickBot="1">
      <c r="A69" s="602" t="s">
        <v>217</v>
      </c>
      <c r="B69" s="603"/>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220"/>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332"/>
      <c r="DB69" s="332"/>
      <c r="DC69" s="332"/>
      <c r="DD69" s="332"/>
      <c r="DE69" s="332"/>
      <c r="DF69" s="332"/>
      <c r="DG69" s="332"/>
      <c r="DH69" s="332"/>
      <c r="DI69" s="332"/>
      <c r="DJ69" s="332"/>
      <c r="DK69" s="332"/>
      <c r="DL69" s="332"/>
      <c r="DM69" s="332"/>
      <c r="DN69" s="332"/>
      <c r="DO69" s="332"/>
      <c r="DP69" s="332"/>
      <c r="DQ69" s="332"/>
      <c r="DR69" s="332"/>
      <c r="DS69" s="332"/>
      <c r="DT69" s="332"/>
      <c r="DU69" s="332"/>
      <c r="DV69" s="332"/>
      <c r="DW69" s="332"/>
      <c r="DX69" s="332"/>
      <c r="DY69" s="332"/>
      <c r="DZ69" s="332"/>
      <c r="EA69" s="332"/>
      <c r="EB69" s="332"/>
      <c r="EC69" s="332"/>
      <c r="ED69" s="332"/>
      <c r="EE69" s="332"/>
      <c r="EF69" s="332"/>
      <c r="EG69" s="332"/>
      <c r="EH69" s="332"/>
      <c r="EI69" s="332"/>
      <c r="EJ69" s="332"/>
      <c r="EK69" s="332"/>
      <c r="EL69" s="332"/>
      <c r="EM69" s="332"/>
      <c r="EN69" s="332"/>
      <c r="EO69" s="332"/>
      <c r="EP69" s="332"/>
      <c r="EQ69" s="332"/>
      <c r="ER69" s="332"/>
      <c r="ES69" s="332"/>
      <c r="ET69" s="332"/>
      <c r="EU69" s="332"/>
      <c r="EV69" s="332"/>
      <c r="EW69" s="332"/>
      <c r="EX69" s="332"/>
      <c r="EY69" s="332"/>
    </row>
    <row r="70" spans="1:155" s="439" customFormat="1" ht="31.5" customHeight="1" thickBot="1">
      <c r="A70" s="604"/>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c r="BI70" s="605"/>
      <c r="BJ70" s="605"/>
      <c r="BK70" s="605"/>
      <c r="BL70" s="606"/>
      <c r="BM70" s="220"/>
      <c r="BN70" s="200" t="str">
        <f>IF(BO70&lt;&gt;"","●","")</f>
        <v>●</v>
      </c>
      <c r="BO70" s="201" t="str">
        <f>IF(AND(AX50=0,AX56=0,AX59=0,AX62=0,OR(A70="",A70="　")),"当該病棟の「稼動病床数」の合計が０床ですが、その理由が未記入です。理由をご記入ください。","")</f>
        <v>当該病棟の「稼動病床数」の合計が０床ですが、その理由が未記入です。理由をご記入ください。</v>
      </c>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332"/>
      <c r="DB70" s="332"/>
      <c r="DC70" s="332"/>
      <c r="DD70" s="332"/>
      <c r="DE70" s="332"/>
      <c r="DF70" s="332"/>
      <c r="DG70" s="332"/>
      <c r="DH70" s="332"/>
      <c r="DI70" s="332"/>
      <c r="DJ70" s="332"/>
      <c r="DK70" s="332"/>
      <c r="DL70" s="332"/>
      <c r="DM70" s="332"/>
      <c r="DN70" s="332"/>
      <c r="DO70" s="332"/>
      <c r="DP70" s="332"/>
      <c r="DQ70" s="332"/>
      <c r="DR70" s="332"/>
      <c r="DS70" s="332"/>
      <c r="DT70" s="332"/>
      <c r="DU70" s="332"/>
      <c r="DV70" s="332"/>
      <c r="DW70" s="332"/>
      <c r="DX70" s="332"/>
      <c r="DY70" s="332"/>
      <c r="DZ70" s="332"/>
      <c r="EA70" s="332"/>
      <c r="EB70" s="332"/>
      <c r="EC70" s="332"/>
      <c r="ED70" s="332"/>
      <c r="EE70" s="332"/>
      <c r="EF70" s="332"/>
      <c r="EG70" s="332"/>
      <c r="EH70" s="332"/>
      <c r="EI70" s="332"/>
      <c r="EJ70" s="332"/>
      <c r="EK70" s="332"/>
      <c r="EL70" s="332"/>
      <c r="EM70" s="332"/>
      <c r="EN70" s="332"/>
      <c r="EO70" s="332"/>
      <c r="EP70" s="332"/>
      <c r="EQ70" s="332"/>
      <c r="ER70" s="332"/>
      <c r="ES70" s="332"/>
      <c r="ET70" s="332"/>
      <c r="EU70" s="332"/>
      <c r="EV70" s="332"/>
      <c r="EW70" s="332"/>
      <c r="EX70" s="332"/>
      <c r="EY70" s="332"/>
    </row>
    <row r="71" spans="1:155" s="439" customFormat="1" ht="12.75" customHeight="1">
      <c r="A71" s="473"/>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473"/>
      <c r="BA71" s="473"/>
      <c r="BB71" s="473"/>
      <c r="BC71" s="473"/>
      <c r="BD71" s="473"/>
      <c r="BE71" s="473"/>
      <c r="BF71" s="473"/>
      <c r="BG71" s="473"/>
      <c r="BH71" s="473"/>
      <c r="BI71" s="473"/>
      <c r="BJ71" s="473"/>
      <c r="BK71" s="473"/>
      <c r="BL71" s="473"/>
      <c r="BM71" s="220"/>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332"/>
      <c r="DB71" s="332"/>
      <c r="DC71" s="332"/>
      <c r="DD71" s="332"/>
      <c r="DE71" s="332"/>
      <c r="DF71" s="332"/>
      <c r="DG71" s="332"/>
      <c r="DH71" s="332"/>
      <c r="DI71" s="332"/>
      <c r="DJ71" s="332"/>
      <c r="DK71" s="332"/>
      <c r="DL71" s="332"/>
      <c r="DM71" s="332"/>
      <c r="DN71" s="332"/>
      <c r="DO71" s="332"/>
      <c r="DP71" s="332"/>
      <c r="DQ71" s="332"/>
      <c r="DR71" s="332"/>
      <c r="DS71" s="332"/>
      <c r="DT71" s="332"/>
      <c r="DU71" s="332"/>
      <c r="DV71" s="332"/>
      <c r="DW71" s="332"/>
      <c r="DX71" s="332"/>
      <c r="DY71" s="332"/>
      <c r="DZ71" s="332"/>
      <c r="EA71" s="332"/>
      <c r="EB71" s="332"/>
      <c r="EC71" s="332"/>
      <c r="ED71" s="332"/>
      <c r="EE71" s="332"/>
      <c r="EF71" s="332"/>
      <c r="EG71" s="332"/>
      <c r="EH71" s="332"/>
      <c r="EI71" s="332"/>
      <c r="EJ71" s="332"/>
      <c r="EK71" s="332"/>
      <c r="EL71" s="332"/>
      <c r="EM71" s="332"/>
      <c r="EN71" s="332"/>
      <c r="EO71" s="332"/>
      <c r="EP71" s="332"/>
      <c r="EQ71" s="332"/>
      <c r="ER71" s="332"/>
      <c r="ES71" s="332"/>
      <c r="ET71" s="332"/>
      <c r="EU71" s="332"/>
      <c r="EV71" s="332"/>
      <c r="EW71" s="332"/>
      <c r="EX71" s="332"/>
      <c r="EY71" s="332"/>
    </row>
    <row r="72" spans="1:155" s="439" customFormat="1" ht="15" customHeight="1">
      <c r="A72" s="613" t="s">
        <v>247</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5"/>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row>
    <row r="73" spans="1:155" s="439" customFormat="1" ht="18.75" customHeight="1">
      <c r="A73" s="616" t="s">
        <v>51</v>
      </c>
      <c r="B73" s="617"/>
      <c r="C73" s="617"/>
      <c r="D73" s="617"/>
      <c r="E73" s="617"/>
      <c r="F73" s="617"/>
      <c r="G73" s="617"/>
      <c r="H73" s="617"/>
      <c r="I73" s="617"/>
      <c r="J73" s="617"/>
      <c r="K73" s="617"/>
      <c r="L73" s="617"/>
      <c r="M73" s="617"/>
      <c r="N73" s="608" t="s">
        <v>52</v>
      </c>
      <c r="O73" s="608"/>
      <c r="P73" s="608"/>
      <c r="Q73" s="608"/>
      <c r="R73" s="608"/>
      <c r="S73" s="608"/>
      <c r="T73" s="608"/>
      <c r="U73" s="608"/>
      <c r="V73" s="608"/>
      <c r="W73" s="608"/>
      <c r="X73" s="608"/>
      <c r="Y73" s="608"/>
      <c r="Z73" s="608"/>
      <c r="AA73" s="608"/>
      <c r="AB73" s="608"/>
      <c r="AC73" s="608"/>
      <c r="AD73" s="608"/>
      <c r="AE73" s="618" t="s">
        <v>53</v>
      </c>
      <c r="AF73" s="618"/>
      <c r="AG73" s="618"/>
      <c r="AH73" s="618"/>
      <c r="AI73" s="618"/>
      <c r="AJ73" s="618"/>
      <c r="AK73" s="618"/>
      <c r="AL73" s="618"/>
      <c r="AM73" s="618"/>
      <c r="AN73" s="618"/>
      <c r="AO73" s="618"/>
      <c r="AP73" s="618"/>
      <c r="AQ73" s="618"/>
      <c r="AR73" s="618"/>
      <c r="AS73" s="618"/>
      <c r="AT73" s="618"/>
      <c r="AU73" s="618"/>
      <c r="AV73" s="608" t="s">
        <v>54</v>
      </c>
      <c r="AW73" s="608"/>
      <c r="AX73" s="608"/>
      <c r="AY73" s="608"/>
      <c r="AZ73" s="608"/>
      <c r="BA73" s="608"/>
      <c r="BB73" s="608"/>
      <c r="BC73" s="608"/>
      <c r="BD73" s="608"/>
      <c r="BE73" s="608"/>
      <c r="BF73" s="608"/>
      <c r="BG73" s="608"/>
      <c r="BH73" s="608"/>
      <c r="BI73" s="608"/>
      <c r="BJ73" s="608"/>
      <c r="BK73" s="608"/>
      <c r="BL73" s="611"/>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row>
    <row r="74" spans="1:155" s="439" customFormat="1" ht="18.75" customHeight="1">
      <c r="A74" s="612" t="s">
        <v>248</v>
      </c>
      <c r="B74" s="608"/>
      <c r="C74" s="608"/>
      <c r="D74" s="608"/>
      <c r="E74" s="608"/>
      <c r="F74" s="608"/>
      <c r="G74" s="608"/>
      <c r="H74" s="608"/>
      <c r="I74" s="608"/>
      <c r="J74" s="608"/>
      <c r="K74" s="608"/>
      <c r="L74" s="608"/>
      <c r="M74" s="608"/>
      <c r="N74" s="608" t="s">
        <v>55</v>
      </c>
      <c r="O74" s="608"/>
      <c r="P74" s="608"/>
      <c r="Q74" s="608"/>
      <c r="R74" s="608"/>
      <c r="S74" s="608"/>
      <c r="T74" s="608"/>
      <c r="U74" s="608"/>
      <c r="V74" s="608"/>
      <c r="W74" s="608"/>
      <c r="X74" s="608"/>
      <c r="Y74" s="608"/>
      <c r="Z74" s="608"/>
      <c r="AA74" s="608"/>
      <c r="AB74" s="608"/>
      <c r="AC74" s="608"/>
      <c r="AD74" s="608"/>
      <c r="AE74" s="610" t="s">
        <v>56</v>
      </c>
      <c r="AF74" s="610"/>
      <c r="AG74" s="610"/>
      <c r="AH74" s="610"/>
      <c r="AI74" s="610"/>
      <c r="AJ74" s="610"/>
      <c r="AK74" s="610"/>
      <c r="AL74" s="610"/>
      <c r="AM74" s="610"/>
      <c r="AN74" s="610"/>
      <c r="AO74" s="610"/>
      <c r="AP74" s="610"/>
      <c r="AQ74" s="610"/>
      <c r="AR74" s="610"/>
      <c r="AS74" s="610"/>
      <c r="AT74" s="610"/>
      <c r="AU74" s="610"/>
      <c r="AV74" s="608" t="s">
        <v>103</v>
      </c>
      <c r="AW74" s="608"/>
      <c r="AX74" s="608"/>
      <c r="AY74" s="608"/>
      <c r="AZ74" s="608"/>
      <c r="BA74" s="608"/>
      <c r="BB74" s="608"/>
      <c r="BC74" s="608"/>
      <c r="BD74" s="608"/>
      <c r="BE74" s="608"/>
      <c r="BF74" s="608"/>
      <c r="BG74" s="608"/>
      <c r="BH74" s="608"/>
      <c r="BI74" s="608"/>
      <c r="BJ74" s="608"/>
      <c r="BK74" s="608"/>
      <c r="BL74" s="611"/>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row>
    <row r="75" spans="1:155" s="439" customFormat="1" ht="22.5" customHeight="1">
      <c r="A75" s="607" t="s">
        <v>154</v>
      </c>
      <c r="B75" s="608"/>
      <c r="C75" s="608"/>
      <c r="D75" s="608"/>
      <c r="E75" s="608"/>
      <c r="F75" s="608"/>
      <c r="G75" s="608"/>
      <c r="H75" s="608"/>
      <c r="I75" s="608"/>
      <c r="J75" s="608"/>
      <c r="K75" s="608"/>
      <c r="L75" s="608"/>
      <c r="M75" s="608"/>
      <c r="N75" s="609" t="s">
        <v>155</v>
      </c>
      <c r="O75" s="608"/>
      <c r="P75" s="608"/>
      <c r="Q75" s="608"/>
      <c r="R75" s="608"/>
      <c r="S75" s="608"/>
      <c r="T75" s="608"/>
      <c r="U75" s="608"/>
      <c r="V75" s="608"/>
      <c r="W75" s="608"/>
      <c r="X75" s="608"/>
      <c r="Y75" s="608"/>
      <c r="Z75" s="608"/>
      <c r="AA75" s="608"/>
      <c r="AB75" s="608"/>
      <c r="AC75" s="608"/>
      <c r="AD75" s="608"/>
      <c r="AE75" s="610" t="s">
        <v>57</v>
      </c>
      <c r="AF75" s="610"/>
      <c r="AG75" s="610"/>
      <c r="AH75" s="610"/>
      <c r="AI75" s="610"/>
      <c r="AJ75" s="610"/>
      <c r="AK75" s="610"/>
      <c r="AL75" s="610"/>
      <c r="AM75" s="610"/>
      <c r="AN75" s="610"/>
      <c r="AO75" s="610"/>
      <c r="AP75" s="610"/>
      <c r="AQ75" s="610"/>
      <c r="AR75" s="610"/>
      <c r="AS75" s="610"/>
      <c r="AT75" s="610"/>
      <c r="AU75" s="610"/>
      <c r="AV75" s="608" t="s">
        <v>58</v>
      </c>
      <c r="AW75" s="608"/>
      <c r="AX75" s="608"/>
      <c r="AY75" s="608"/>
      <c r="AZ75" s="608"/>
      <c r="BA75" s="608"/>
      <c r="BB75" s="608"/>
      <c r="BC75" s="608"/>
      <c r="BD75" s="608"/>
      <c r="BE75" s="608"/>
      <c r="BF75" s="608"/>
      <c r="BG75" s="608"/>
      <c r="BH75" s="608"/>
      <c r="BI75" s="608"/>
      <c r="BJ75" s="608"/>
      <c r="BK75" s="608"/>
      <c r="BL75" s="611"/>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row>
    <row r="76" spans="1:155" s="439" customFormat="1" ht="18.75" customHeight="1">
      <c r="A76" s="612" t="s">
        <v>59</v>
      </c>
      <c r="B76" s="608"/>
      <c r="C76" s="608"/>
      <c r="D76" s="608"/>
      <c r="E76" s="608"/>
      <c r="F76" s="608"/>
      <c r="G76" s="608"/>
      <c r="H76" s="608"/>
      <c r="I76" s="608"/>
      <c r="J76" s="608"/>
      <c r="K76" s="608"/>
      <c r="L76" s="608"/>
      <c r="M76" s="608"/>
      <c r="N76" s="608" t="s">
        <v>60</v>
      </c>
      <c r="O76" s="608"/>
      <c r="P76" s="608"/>
      <c r="Q76" s="608"/>
      <c r="R76" s="608"/>
      <c r="S76" s="608"/>
      <c r="T76" s="608"/>
      <c r="U76" s="608"/>
      <c r="V76" s="608"/>
      <c r="W76" s="608"/>
      <c r="X76" s="608"/>
      <c r="Y76" s="608"/>
      <c r="Z76" s="608"/>
      <c r="AA76" s="608"/>
      <c r="AB76" s="608"/>
      <c r="AC76" s="608"/>
      <c r="AD76" s="608"/>
      <c r="AE76" s="610" t="s">
        <v>61</v>
      </c>
      <c r="AF76" s="610"/>
      <c r="AG76" s="610"/>
      <c r="AH76" s="610"/>
      <c r="AI76" s="610"/>
      <c r="AJ76" s="610"/>
      <c r="AK76" s="610"/>
      <c r="AL76" s="610"/>
      <c r="AM76" s="610"/>
      <c r="AN76" s="610"/>
      <c r="AO76" s="610"/>
      <c r="AP76" s="610"/>
      <c r="AQ76" s="610"/>
      <c r="AR76" s="610"/>
      <c r="AS76" s="610"/>
      <c r="AT76" s="610"/>
      <c r="AU76" s="610"/>
      <c r="AV76" s="608" t="s">
        <v>62</v>
      </c>
      <c r="AW76" s="608"/>
      <c r="AX76" s="608"/>
      <c r="AY76" s="608"/>
      <c r="AZ76" s="608"/>
      <c r="BA76" s="608"/>
      <c r="BB76" s="608"/>
      <c r="BC76" s="608"/>
      <c r="BD76" s="608"/>
      <c r="BE76" s="608"/>
      <c r="BF76" s="608"/>
      <c r="BG76" s="608"/>
      <c r="BH76" s="608"/>
      <c r="BI76" s="608"/>
      <c r="BJ76" s="608"/>
      <c r="BK76" s="608"/>
      <c r="BL76" s="611"/>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332"/>
      <c r="DB76" s="332"/>
      <c r="DC76" s="332"/>
      <c r="DD76" s="332"/>
      <c r="DE76" s="332"/>
      <c r="DF76" s="332"/>
      <c r="DG76" s="332"/>
      <c r="DH76" s="332"/>
      <c r="DI76" s="332"/>
      <c r="DJ76" s="332"/>
      <c r="DK76" s="332"/>
      <c r="DL76" s="332"/>
      <c r="DM76" s="332"/>
      <c r="DN76" s="332"/>
      <c r="DO76" s="332"/>
      <c r="DP76" s="332"/>
      <c r="DQ76" s="332"/>
      <c r="DR76" s="332"/>
      <c r="DS76" s="332"/>
      <c r="DT76" s="332"/>
      <c r="DU76" s="332"/>
      <c r="DV76" s="332"/>
      <c r="DW76" s="332"/>
      <c r="DX76" s="332"/>
      <c r="DY76" s="332"/>
      <c r="DZ76" s="332"/>
      <c r="EA76" s="332"/>
      <c r="EB76" s="332"/>
      <c r="EC76" s="332"/>
      <c r="ED76" s="332"/>
      <c r="EE76" s="332"/>
      <c r="EF76" s="332"/>
      <c r="EG76" s="332"/>
      <c r="EH76" s="332"/>
      <c r="EI76" s="332"/>
      <c r="EJ76" s="332"/>
      <c r="EK76" s="332"/>
      <c r="EL76" s="332"/>
      <c r="EM76" s="332"/>
      <c r="EN76" s="332"/>
      <c r="EO76" s="332"/>
      <c r="EP76" s="332"/>
      <c r="EQ76" s="332"/>
      <c r="ER76" s="332"/>
      <c r="ES76" s="332"/>
      <c r="ET76" s="332"/>
      <c r="EU76" s="332"/>
      <c r="EV76" s="332"/>
      <c r="EW76" s="332"/>
      <c r="EX76" s="332"/>
      <c r="EY76" s="332"/>
    </row>
    <row r="77" spans="1:155" s="439" customFormat="1" ht="18.75" customHeight="1">
      <c r="A77" s="612" t="s">
        <v>63</v>
      </c>
      <c r="B77" s="608"/>
      <c r="C77" s="608"/>
      <c r="D77" s="608"/>
      <c r="E77" s="608"/>
      <c r="F77" s="608"/>
      <c r="G77" s="608"/>
      <c r="H77" s="608"/>
      <c r="I77" s="608"/>
      <c r="J77" s="608"/>
      <c r="K77" s="608"/>
      <c r="L77" s="608"/>
      <c r="M77" s="608"/>
      <c r="N77" s="608" t="s">
        <v>64</v>
      </c>
      <c r="O77" s="608"/>
      <c r="P77" s="608"/>
      <c r="Q77" s="608"/>
      <c r="R77" s="608"/>
      <c r="S77" s="608"/>
      <c r="T77" s="608"/>
      <c r="U77" s="608"/>
      <c r="V77" s="608"/>
      <c r="W77" s="608"/>
      <c r="X77" s="608"/>
      <c r="Y77" s="608"/>
      <c r="Z77" s="608"/>
      <c r="AA77" s="608"/>
      <c r="AB77" s="608"/>
      <c r="AC77" s="608"/>
      <c r="AD77" s="608"/>
      <c r="AE77" s="610" t="s">
        <v>65</v>
      </c>
      <c r="AF77" s="610"/>
      <c r="AG77" s="610"/>
      <c r="AH77" s="610"/>
      <c r="AI77" s="610"/>
      <c r="AJ77" s="610"/>
      <c r="AK77" s="610"/>
      <c r="AL77" s="610"/>
      <c r="AM77" s="610"/>
      <c r="AN77" s="610"/>
      <c r="AO77" s="610"/>
      <c r="AP77" s="610"/>
      <c r="AQ77" s="610"/>
      <c r="AR77" s="610"/>
      <c r="AS77" s="610"/>
      <c r="AT77" s="610"/>
      <c r="AU77" s="610"/>
      <c r="AV77" s="608" t="s">
        <v>66</v>
      </c>
      <c r="AW77" s="608"/>
      <c r="AX77" s="608"/>
      <c r="AY77" s="608"/>
      <c r="AZ77" s="608"/>
      <c r="BA77" s="608"/>
      <c r="BB77" s="608"/>
      <c r="BC77" s="608"/>
      <c r="BD77" s="608"/>
      <c r="BE77" s="608"/>
      <c r="BF77" s="608"/>
      <c r="BG77" s="608"/>
      <c r="BH77" s="608"/>
      <c r="BI77" s="608"/>
      <c r="BJ77" s="608"/>
      <c r="BK77" s="608"/>
      <c r="BL77" s="611"/>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row>
    <row r="78" spans="1:155" s="439" customFormat="1" ht="18.75" customHeight="1">
      <c r="A78" s="612" t="s">
        <v>67</v>
      </c>
      <c r="B78" s="608"/>
      <c r="C78" s="608"/>
      <c r="D78" s="608"/>
      <c r="E78" s="608"/>
      <c r="F78" s="608"/>
      <c r="G78" s="608"/>
      <c r="H78" s="608"/>
      <c r="I78" s="608"/>
      <c r="J78" s="608"/>
      <c r="K78" s="608"/>
      <c r="L78" s="608"/>
      <c r="M78" s="608"/>
      <c r="N78" s="608" t="s">
        <v>68</v>
      </c>
      <c r="O78" s="608"/>
      <c r="P78" s="608"/>
      <c r="Q78" s="608"/>
      <c r="R78" s="608"/>
      <c r="S78" s="608"/>
      <c r="T78" s="608"/>
      <c r="U78" s="608"/>
      <c r="V78" s="608"/>
      <c r="W78" s="608"/>
      <c r="X78" s="608"/>
      <c r="Y78" s="608"/>
      <c r="Z78" s="608"/>
      <c r="AA78" s="608"/>
      <c r="AB78" s="608"/>
      <c r="AC78" s="608"/>
      <c r="AD78" s="608"/>
      <c r="AE78" s="610" t="s">
        <v>69</v>
      </c>
      <c r="AF78" s="610"/>
      <c r="AG78" s="610"/>
      <c r="AH78" s="610"/>
      <c r="AI78" s="610"/>
      <c r="AJ78" s="610"/>
      <c r="AK78" s="610"/>
      <c r="AL78" s="610"/>
      <c r="AM78" s="610"/>
      <c r="AN78" s="610"/>
      <c r="AO78" s="610"/>
      <c r="AP78" s="610"/>
      <c r="AQ78" s="610"/>
      <c r="AR78" s="610"/>
      <c r="AS78" s="610"/>
      <c r="AT78" s="610"/>
      <c r="AU78" s="610"/>
      <c r="AV78" s="608" t="s">
        <v>70</v>
      </c>
      <c r="AW78" s="608"/>
      <c r="AX78" s="608"/>
      <c r="AY78" s="608"/>
      <c r="AZ78" s="608"/>
      <c r="BA78" s="608"/>
      <c r="BB78" s="608"/>
      <c r="BC78" s="608"/>
      <c r="BD78" s="608"/>
      <c r="BE78" s="608"/>
      <c r="BF78" s="608"/>
      <c r="BG78" s="608"/>
      <c r="BH78" s="608"/>
      <c r="BI78" s="608"/>
      <c r="BJ78" s="608"/>
      <c r="BK78" s="608"/>
      <c r="BL78" s="611"/>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row>
    <row r="79" spans="1:155" s="439" customFormat="1" ht="18.75" customHeight="1">
      <c r="A79" s="612" t="s">
        <v>71</v>
      </c>
      <c r="B79" s="608"/>
      <c r="C79" s="608"/>
      <c r="D79" s="608"/>
      <c r="E79" s="608"/>
      <c r="F79" s="608"/>
      <c r="G79" s="608"/>
      <c r="H79" s="608"/>
      <c r="I79" s="608"/>
      <c r="J79" s="608"/>
      <c r="K79" s="608"/>
      <c r="L79" s="608"/>
      <c r="M79" s="608"/>
      <c r="N79" s="608" t="s">
        <v>82</v>
      </c>
      <c r="O79" s="608"/>
      <c r="P79" s="608"/>
      <c r="Q79" s="608"/>
      <c r="R79" s="608"/>
      <c r="S79" s="608"/>
      <c r="T79" s="608"/>
      <c r="U79" s="608"/>
      <c r="V79" s="608"/>
      <c r="W79" s="608"/>
      <c r="X79" s="608"/>
      <c r="Y79" s="608"/>
      <c r="Z79" s="608"/>
      <c r="AA79" s="608"/>
      <c r="AB79" s="608"/>
      <c r="AC79" s="608"/>
      <c r="AD79" s="608"/>
      <c r="AE79" s="610" t="s">
        <v>83</v>
      </c>
      <c r="AF79" s="610"/>
      <c r="AG79" s="610"/>
      <c r="AH79" s="610"/>
      <c r="AI79" s="610"/>
      <c r="AJ79" s="610"/>
      <c r="AK79" s="610"/>
      <c r="AL79" s="610"/>
      <c r="AM79" s="610"/>
      <c r="AN79" s="610"/>
      <c r="AO79" s="610"/>
      <c r="AP79" s="610"/>
      <c r="AQ79" s="610"/>
      <c r="AR79" s="610"/>
      <c r="AS79" s="610"/>
      <c r="AT79" s="610"/>
      <c r="AU79" s="610"/>
      <c r="AV79" s="608" t="s">
        <v>84</v>
      </c>
      <c r="AW79" s="608"/>
      <c r="AX79" s="608"/>
      <c r="AY79" s="608"/>
      <c r="AZ79" s="608"/>
      <c r="BA79" s="608"/>
      <c r="BB79" s="608"/>
      <c r="BC79" s="608"/>
      <c r="BD79" s="608"/>
      <c r="BE79" s="608"/>
      <c r="BF79" s="608"/>
      <c r="BG79" s="608"/>
      <c r="BH79" s="608"/>
      <c r="BI79" s="608"/>
      <c r="BJ79" s="608"/>
      <c r="BK79" s="608"/>
      <c r="BL79" s="611"/>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c r="EJ79" s="332"/>
      <c r="EK79" s="332"/>
      <c r="EL79" s="332"/>
      <c r="EM79" s="332"/>
      <c r="EN79" s="332"/>
      <c r="EO79" s="332"/>
      <c r="EP79" s="332"/>
      <c r="EQ79" s="332"/>
      <c r="ER79" s="332"/>
      <c r="ES79" s="332"/>
      <c r="ET79" s="332"/>
      <c r="EU79" s="332"/>
      <c r="EV79" s="332"/>
      <c r="EW79" s="332"/>
      <c r="EX79" s="332"/>
      <c r="EY79" s="332"/>
    </row>
    <row r="80" spans="1:155" s="439" customFormat="1" ht="22.5" customHeight="1">
      <c r="A80" s="612" t="s">
        <v>72</v>
      </c>
      <c r="B80" s="608"/>
      <c r="C80" s="608"/>
      <c r="D80" s="608"/>
      <c r="E80" s="608"/>
      <c r="F80" s="608"/>
      <c r="G80" s="608"/>
      <c r="H80" s="608"/>
      <c r="I80" s="608"/>
      <c r="J80" s="608"/>
      <c r="K80" s="608"/>
      <c r="L80" s="608"/>
      <c r="M80" s="608"/>
      <c r="N80" s="608" t="s">
        <v>73</v>
      </c>
      <c r="O80" s="608"/>
      <c r="P80" s="608"/>
      <c r="Q80" s="608"/>
      <c r="R80" s="608"/>
      <c r="S80" s="608"/>
      <c r="T80" s="608"/>
      <c r="U80" s="608"/>
      <c r="V80" s="608"/>
      <c r="W80" s="608"/>
      <c r="X80" s="608"/>
      <c r="Y80" s="608"/>
      <c r="Z80" s="608"/>
      <c r="AA80" s="608"/>
      <c r="AB80" s="608"/>
      <c r="AC80" s="608"/>
      <c r="AD80" s="608"/>
      <c r="AE80" s="610" t="s">
        <v>74</v>
      </c>
      <c r="AF80" s="610"/>
      <c r="AG80" s="610"/>
      <c r="AH80" s="610"/>
      <c r="AI80" s="610"/>
      <c r="AJ80" s="610"/>
      <c r="AK80" s="610"/>
      <c r="AL80" s="610"/>
      <c r="AM80" s="610"/>
      <c r="AN80" s="610"/>
      <c r="AO80" s="610"/>
      <c r="AP80" s="610"/>
      <c r="AQ80" s="610"/>
      <c r="AR80" s="610"/>
      <c r="AS80" s="610"/>
      <c r="AT80" s="610"/>
      <c r="AU80" s="610"/>
      <c r="AV80" s="609" t="s">
        <v>153</v>
      </c>
      <c r="AW80" s="608"/>
      <c r="AX80" s="608"/>
      <c r="AY80" s="608"/>
      <c r="AZ80" s="608"/>
      <c r="BA80" s="608"/>
      <c r="BB80" s="608"/>
      <c r="BC80" s="608"/>
      <c r="BD80" s="608"/>
      <c r="BE80" s="608"/>
      <c r="BF80" s="608"/>
      <c r="BG80" s="608"/>
      <c r="BH80" s="608"/>
      <c r="BI80" s="608"/>
      <c r="BJ80" s="608"/>
      <c r="BK80" s="608"/>
      <c r="BL80" s="611"/>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c r="EJ80" s="332"/>
      <c r="EK80" s="332"/>
      <c r="EL80" s="332"/>
      <c r="EM80" s="332"/>
      <c r="EN80" s="332"/>
      <c r="EO80" s="332"/>
      <c r="EP80" s="332"/>
      <c r="EQ80" s="332"/>
      <c r="ER80" s="332"/>
      <c r="ES80" s="332"/>
      <c r="ET80" s="332"/>
      <c r="EU80" s="332"/>
      <c r="EV80" s="332"/>
      <c r="EW80" s="332"/>
      <c r="EX80" s="332"/>
      <c r="EY80" s="332"/>
    </row>
    <row r="81" spans="1:155" s="439" customFormat="1" ht="22.5" customHeight="1">
      <c r="A81" s="607" t="s">
        <v>158</v>
      </c>
      <c r="B81" s="608"/>
      <c r="C81" s="608"/>
      <c r="D81" s="608"/>
      <c r="E81" s="608"/>
      <c r="F81" s="608"/>
      <c r="G81" s="608"/>
      <c r="H81" s="608"/>
      <c r="I81" s="608"/>
      <c r="J81" s="608"/>
      <c r="K81" s="608"/>
      <c r="L81" s="608"/>
      <c r="M81" s="608"/>
      <c r="N81" s="609" t="s">
        <v>157</v>
      </c>
      <c r="O81" s="608"/>
      <c r="P81" s="608"/>
      <c r="Q81" s="608"/>
      <c r="R81" s="608"/>
      <c r="S81" s="608"/>
      <c r="T81" s="608"/>
      <c r="U81" s="608"/>
      <c r="V81" s="608"/>
      <c r="W81" s="608"/>
      <c r="X81" s="608"/>
      <c r="Y81" s="608"/>
      <c r="Z81" s="608"/>
      <c r="AA81" s="608"/>
      <c r="AB81" s="608"/>
      <c r="AC81" s="608"/>
      <c r="AD81" s="608"/>
      <c r="AE81" s="610" t="s">
        <v>75</v>
      </c>
      <c r="AF81" s="610"/>
      <c r="AG81" s="610"/>
      <c r="AH81" s="610"/>
      <c r="AI81" s="610"/>
      <c r="AJ81" s="610"/>
      <c r="AK81" s="610"/>
      <c r="AL81" s="610"/>
      <c r="AM81" s="610"/>
      <c r="AN81" s="610"/>
      <c r="AO81" s="610"/>
      <c r="AP81" s="610"/>
      <c r="AQ81" s="610"/>
      <c r="AR81" s="610"/>
      <c r="AS81" s="610"/>
      <c r="AT81" s="610"/>
      <c r="AU81" s="610"/>
      <c r="AV81" s="608" t="s">
        <v>76</v>
      </c>
      <c r="AW81" s="608"/>
      <c r="AX81" s="608"/>
      <c r="AY81" s="608"/>
      <c r="AZ81" s="608"/>
      <c r="BA81" s="608"/>
      <c r="BB81" s="608"/>
      <c r="BC81" s="608"/>
      <c r="BD81" s="608"/>
      <c r="BE81" s="608"/>
      <c r="BF81" s="608"/>
      <c r="BG81" s="608"/>
      <c r="BH81" s="608"/>
      <c r="BI81" s="608"/>
      <c r="BJ81" s="608"/>
      <c r="BK81" s="608"/>
      <c r="BL81" s="611"/>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c r="EA81" s="332"/>
      <c r="EB81" s="332"/>
      <c r="EC81" s="332"/>
      <c r="ED81" s="332"/>
      <c r="EE81" s="332"/>
      <c r="EF81" s="332"/>
      <c r="EG81" s="332"/>
      <c r="EH81" s="332"/>
      <c r="EI81" s="332"/>
      <c r="EJ81" s="332"/>
      <c r="EK81" s="332"/>
      <c r="EL81" s="332"/>
      <c r="EM81" s="332"/>
      <c r="EN81" s="332"/>
      <c r="EO81" s="332"/>
      <c r="EP81" s="332"/>
      <c r="EQ81" s="332"/>
      <c r="ER81" s="332"/>
      <c r="ES81" s="332"/>
      <c r="ET81" s="332"/>
      <c r="EU81" s="332"/>
      <c r="EV81" s="332"/>
      <c r="EW81" s="332"/>
      <c r="EX81" s="332"/>
      <c r="EY81" s="332"/>
    </row>
    <row r="82" spans="1:155" s="439" customFormat="1" ht="18.75" customHeight="1">
      <c r="A82" s="612" t="s">
        <v>77</v>
      </c>
      <c r="B82" s="608"/>
      <c r="C82" s="608"/>
      <c r="D82" s="608"/>
      <c r="E82" s="608"/>
      <c r="F82" s="608"/>
      <c r="G82" s="608"/>
      <c r="H82" s="608"/>
      <c r="I82" s="608"/>
      <c r="J82" s="608"/>
      <c r="K82" s="608"/>
      <c r="L82" s="608"/>
      <c r="M82" s="608"/>
      <c r="N82" s="608" t="s">
        <v>78</v>
      </c>
      <c r="O82" s="608"/>
      <c r="P82" s="608"/>
      <c r="Q82" s="608"/>
      <c r="R82" s="608"/>
      <c r="S82" s="608"/>
      <c r="T82" s="608"/>
      <c r="U82" s="608"/>
      <c r="V82" s="608"/>
      <c r="W82" s="608"/>
      <c r="X82" s="608"/>
      <c r="Y82" s="608"/>
      <c r="Z82" s="608"/>
      <c r="AA82" s="608"/>
      <c r="AB82" s="608"/>
      <c r="AC82" s="608"/>
      <c r="AD82" s="608"/>
      <c r="AE82" s="610" t="s">
        <v>79</v>
      </c>
      <c r="AF82" s="610"/>
      <c r="AG82" s="610"/>
      <c r="AH82" s="610"/>
      <c r="AI82" s="610"/>
      <c r="AJ82" s="610"/>
      <c r="AK82" s="610"/>
      <c r="AL82" s="610"/>
      <c r="AM82" s="610"/>
      <c r="AN82" s="610"/>
      <c r="AO82" s="610"/>
      <c r="AP82" s="610"/>
      <c r="AQ82" s="610"/>
      <c r="AR82" s="610"/>
      <c r="AS82" s="610"/>
      <c r="AT82" s="610"/>
      <c r="AU82" s="610"/>
      <c r="AV82" s="608" t="s">
        <v>249</v>
      </c>
      <c r="AW82" s="608"/>
      <c r="AX82" s="608"/>
      <c r="AY82" s="608"/>
      <c r="AZ82" s="608"/>
      <c r="BA82" s="608"/>
      <c r="BB82" s="608"/>
      <c r="BC82" s="608"/>
      <c r="BD82" s="608"/>
      <c r="BE82" s="608"/>
      <c r="BF82" s="608"/>
      <c r="BG82" s="608"/>
      <c r="BH82" s="608"/>
      <c r="BI82" s="608"/>
      <c r="BJ82" s="608"/>
      <c r="BK82" s="608"/>
      <c r="BL82" s="611"/>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332"/>
      <c r="DB82" s="332"/>
      <c r="DC82" s="332"/>
      <c r="DD82" s="332"/>
      <c r="DE82" s="332"/>
      <c r="DF82" s="332"/>
      <c r="DG82" s="332"/>
      <c r="DH82" s="332"/>
      <c r="DI82" s="332"/>
      <c r="DJ82" s="332"/>
      <c r="DK82" s="332"/>
      <c r="DL82" s="332"/>
      <c r="DM82" s="332"/>
      <c r="DN82" s="332"/>
      <c r="DO82" s="332"/>
      <c r="DP82" s="332"/>
      <c r="DQ82" s="332"/>
      <c r="DR82" s="332"/>
      <c r="DS82" s="332"/>
      <c r="DT82" s="332"/>
      <c r="DU82" s="332"/>
      <c r="DV82" s="332"/>
      <c r="DW82" s="332"/>
      <c r="DX82" s="332"/>
      <c r="DY82" s="332"/>
      <c r="DZ82" s="332"/>
      <c r="EA82" s="332"/>
      <c r="EB82" s="332"/>
      <c r="EC82" s="332"/>
      <c r="ED82" s="332"/>
      <c r="EE82" s="332"/>
      <c r="EF82" s="332"/>
      <c r="EG82" s="332"/>
      <c r="EH82" s="332"/>
      <c r="EI82" s="332"/>
      <c r="EJ82" s="332"/>
      <c r="EK82" s="332"/>
      <c r="EL82" s="332"/>
      <c r="EM82" s="332"/>
      <c r="EN82" s="332"/>
      <c r="EO82" s="332"/>
      <c r="EP82" s="332"/>
      <c r="EQ82" s="332"/>
      <c r="ER82" s="332"/>
      <c r="ES82" s="332"/>
      <c r="ET82" s="332"/>
      <c r="EU82" s="332"/>
      <c r="EV82" s="332"/>
      <c r="EW82" s="332"/>
      <c r="EX82" s="332"/>
      <c r="EY82" s="332"/>
    </row>
    <row r="83" spans="1:155" s="439" customFormat="1" ht="22.5" customHeight="1">
      <c r="A83" s="607" t="s">
        <v>250</v>
      </c>
      <c r="B83" s="608"/>
      <c r="C83" s="608"/>
      <c r="D83" s="608"/>
      <c r="E83" s="608"/>
      <c r="F83" s="608"/>
      <c r="G83" s="608"/>
      <c r="H83" s="608"/>
      <c r="I83" s="608"/>
      <c r="J83" s="608"/>
      <c r="K83" s="608"/>
      <c r="L83" s="608"/>
      <c r="M83" s="608"/>
      <c r="N83" s="609" t="s">
        <v>251</v>
      </c>
      <c r="O83" s="608"/>
      <c r="P83" s="608"/>
      <c r="Q83" s="608"/>
      <c r="R83" s="608"/>
      <c r="S83" s="608"/>
      <c r="T83" s="608"/>
      <c r="U83" s="608"/>
      <c r="V83" s="608"/>
      <c r="W83" s="608"/>
      <c r="X83" s="608"/>
      <c r="Y83" s="608"/>
      <c r="Z83" s="608"/>
      <c r="AA83" s="608"/>
      <c r="AB83" s="608"/>
      <c r="AC83" s="608"/>
      <c r="AD83" s="608"/>
      <c r="AE83" s="619" t="s">
        <v>252</v>
      </c>
      <c r="AF83" s="610"/>
      <c r="AG83" s="610"/>
      <c r="AH83" s="610"/>
      <c r="AI83" s="610"/>
      <c r="AJ83" s="610"/>
      <c r="AK83" s="610"/>
      <c r="AL83" s="610"/>
      <c r="AM83" s="610"/>
      <c r="AN83" s="610"/>
      <c r="AO83" s="610"/>
      <c r="AP83" s="610"/>
      <c r="AQ83" s="610"/>
      <c r="AR83" s="610"/>
      <c r="AS83" s="610"/>
      <c r="AT83" s="610"/>
      <c r="AU83" s="610"/>
      <c r="AV83" s="608" t="s">
        <v>253</v>
      </c>
      <c r="AW83" s="608"/>
      <c r="AX83" s="608"/>
      <c r="AY83" s="608"/>
      <c r="AZ83" s="608"/>
      <c r="BA83" s="608"/>
      <c r="BB83" s="608"/>
      <c r="BC83" s="608"/>
      <c r="BD83" s="608"/>
      <c r="BE83" s="608"/>
      <c r="BF83" s="608"/>
      <c r="BG83" s="608"/>
      <c r="BH83" s="608"/>
      <c r="BI83" s="608"/>
      <c r="BJ83" s="608"/>
      <c r="BK83" s="608"/>
      <c r="BL83" s="611"/>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row>
    <row r="84" spans="1:155" s="439" customFormat="1" ht="18.75" customHeight="1">
      <c r="A84" s="612" t="s">
        <v>254</v>
      </c>
      <c r="B84" s="608"/>
      <c r="C84" s="608"/>
      <c r="D84" s="608"/>
      <c r="E84" s="608"/>
      <c r="F84" s="608"/>
      <c r="G84" s="608"/>
      <c r="H84" s="608"/>
      <c r="I84" s="608"/>
      <c r="J84" s="608"/>
      <c r="K84" s="608"/>
      <c r="L84" s="608"/>
      <c r="M84" s="608"/>
      <c r="N84" s="608" t="s">
        <v>255</v>
      </c>
      <c r="O84" s="608"/>
      <c r="P84" s="608"/>
      <c r="Q84" s="608"/>
      <c r="R84" s="608"/>
      <c r="S84" s="608"/>
      <c r="T84" s="608"/>
      <c r="U84" s="608"/>
      <c r="V84" s="608"/>
      <c r="W84" s="608"/>
      <c r="X84" s="608"/>
      <c r="Y84" s="608"/>
      <c r="Z84" s="608"/>
      <c r="AA84" s="608"/>
      <c r="AB84" s="608"/>
      <c r="AC84" s="608"/>
      <c r="AD84" s="608"/>
      <c r="AE84" s="610" t="s">
        <v>256</v>
      </c>
      <c r="AF84" s="610"/>
      <c r="AG84" s="610"/>
      <c r="AH84" s="610"/>
      <c r="AI84" s="610"/>
      <c r="AJ84" s="610"/>
      <c r="AK84" s="610"/>
      <c r="AL84" s="610"/>
      <c r="AM84" s="610"/>
      <c r="AN84" s="610"/>
      <c r="AO84" s="610"/>
      <c r="AP84" s="610"/>
      <c r="AQ84" s="610"/>
      <c r="AR84" s="610"/>
      <c r="AS84" s="610"/>
      <c r="AT84" s="610"/>
      <c r="AU84" s="610"/>
      <c r="AV84" s="608" t="s">
        <v>257</v>
      </c>
      <c r="AW84" s="608"/>
      <c r="AX84" s="608"/>
      <c r="AY84" s="608"/>
      <c r="AZ84" s="608"/>
      <c r="BA84" s="608"/>
      <c r="BB84" s="608"/>
      <c r="BC84" s="608"/>
      <c r="BD84" s="608"/>
      <c r="BE84" s="608"/>
      <c r="BF84" s="608"/>
      <c r="BG84" s="608"/>
      <c r="BH84" s="608"/>
      <c r="BI84" s="608"/>
      <c r="BJ84" s="608"/>
      <c r="BK84" s="608"/>
      <c r="BL84" s="611"/>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row>
    <row r="85" spans="1:155" s="439" customFormat="1" ht="18.75" customHeight="1">
      <c r="A85" s="612" t="s">
        <v>258</v>
      </c>
      <c r="B85" s="608"/>
      <c r="C85" s="608"/>
      <c r="D85" s="608"/>
      <c r="E85" s="608"/>
      <c r="F85" s="608"/>
      <c r="G85" s="608"/>
      <c r="H85" s="608"/>
      <c r="I85" s="608"/>
      <c r="J85" s="608"/>
      <c r="K85" s="608"/>
      <c r="L85" s="608"/>
      <c r="M85" s="608"/>
      <c r="N85" s="608" t="s">
        <v>259</v>
      </c>
      <c r="O85" s="608"/>
      <c r="P85" s="608"/>
      <c r="Q85" s="608"/>
      <c r="R85" s="608"/>
      <c r="S85" s="608"/>
      <c r="T85" s="608"/>
      <c r="U85" s="608"/>
      <c r="V85" s="608"/>
      <c r="W85" s="608"/>
      <c r="X85" s="608"/>
      <c r="Y85" s="608"/>
      <c r="Z85" s="608"/>
      <c r="AA85" s="608"/>
      <c r="AB85" s="608"/>
      <c r="AC85" s="608"/>
      <c r="AD85" s="608"/>
      <c r="AE85" s="610" t="s">
        <v>260</v>
      </c>
      <c r="AF85" s="610"/>
      <c r="AG85" s="610"/>
      <c r="AH85" s="610"/>
      <c r="AI85" s="610"/>
      <c r="AJ85" s="610"/>
      <c r="AK85" s="610"/>
      <c r="AL85" s="610"/>
      <c r="AM85" s="610"/>
      <c r="AN85" s="610"/>
      <c r="AO85" s="610"/>
      <c r="AP85" s="610"/>
      <c r="AQ85" s="610"/>
      <c r="AR85" s="610"/>
      <c r="AS85" s="610"/>
      <c r="AT85" s="610"/>
      <c r="AU85" s="610"/>
      <c r="AV85" s="608" t="s">
        <v>261</v>
      </c>
      <c r="AW85" s="608"/>
      <c r="AX85" s="608"/>
      <c r="AY85" s="608"/>
      <c r="AZ85" s="608"/>
      <c r="BA85" s="608"/>
      <c r="BB85" s="608"/>
      <c r="BC85" s="608"/>
      <c r="BD85" s="608"/>
      <c r="BE85" s="608"/>
      <c r="BF85" s="608"/>
      <c r="BG85" s="608"/>
      <c r="BH85" s="608"/>
      <c r="BI85" s="608"/>
      <c r="BJ85" s="608"/>
      <c r="BK85" s="608"/>
      <c r="BL85" s="611"/>
      <c r="BM85" s="198"/>
      <c r="BN85" s="200" t="str">
        <f>IF(BO85&lt;&gt;"","●","")</f>
        <v/>
      </c>
      <c r="BO85" s="201" t="str">
        <f>IF(OR(SUM(AP50,AP56)&lt;&gt;SUM(BF88,BF97,BF100),SUM(AP50,AP59,AP62)&lt;&gt;SUM(BF88,BF97,BF100)),"「届出病床数」と届出なしの病床数の合計値が項目２．の「許可病床数」の合計値と一致していません。届出病床数は許可病床数の内数をご記入ください。","")</f>
        <v/>
      </c>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row>
    <row r="86" spans="1:155" s="439" customFormat="1" ht="9" customHeight="1" thickBot="1">
      <c r="A86" s="438"/>
      <c r="B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364"/>
      <c r="AF86" s="364"/>
      <c r="AG86" s="364"/>
      <c r="AH86" s="364"/>
      <c r="AI86" s="364"/>
      <c r="AJ86" s="364"/>
      <c r="AK86" s="364"/>
      <c r="AL86" s="364"/>
      <c r="AM86" s="364"/>
      <c r="AN86" s="364"/>
      <c r="AO86" s="364"/>
      <c r="AP86" s="364"/>
      <c r="AQ86" s="364"/>
      <c r="AR86" s="364"/>
      <c r="AS86" s="364"/>
      <c r="AT86" s="364"/>
      <c r="AU86" s="364"/>
      <c r="AV86" s="437"/>
      <c r="AW86" s="437"/>
      <c r="AX86" s="437"/>
      <c r="AY86" s="437"/>
      <c r="AZ86" s="437"/>
      <c r="BA86" s="437"/>
      <c r="BB86" s="437"/>
      <c r="BC86" s="437"/>
      <c r="BD86" s="437"/>
      <c r="BE86" s="437"/>
      <c r="BF86" s="437"/>
      <c r="BG86" s="437"/>
      <c r="BH86" s="437"/>
      <c r="BI86" s="437"/>
      <c r="BJ86" s="437"/>
      <c r="BK86" s="437"/>
      <c r="BL86" s="372"/>
      <c r="BM86" s="198"/>
      <c r="BN86" s="200"/>
      <c r="BO86" s="201"/>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row>
    <row r="87" spans="1:155" s="439" customFormat="1" ht="2.4500000000000002" customHeight="1">
      <c r="A87" s="51"/>
      <c r="B87" s="264"/>
      <c r="C87" s="264"/>
      <c r="D87" s="264"/>
      <c r="E87" s="264"/>
      <c r="F87" s="264"/>
      <c r="G87" s="264"/>
      <c r="H87" s="264"/>
      <c r="I87" s="264"/>
      <c r="J87" s="264"/>
      <c r="K87" s="264"/>
      <c r="L87" s="264"/>
      <c r="M87" s="264"/>
      <c r="N87" s="441"/>
      <c r="O87" s="145"/>
      <c r="P87" s="145"/>
      <c r="Q87" s="145"/>
      <c r="R87" s="620" t="s">
        <v>149</v>
      </c>
      <c r="S87" s="621"/>
      <c r="T87" s="621"/>
      <c r="U87" s="621"/>
      <c r="V87" s="621"/>
      <c r="W87" s="621"/>
      <c r="X87" s="621"/>
      <c r="Y87" s="621"/>
      <c r="Z87" s="621"/>
      <c r="AA87" s="621"/>
      <c r="AB87" s="621"/>
      <c r="AC87" s="621"/>
      <c r="AD87" s="621"/>
      <c r="AE87" s="621"/>
      <c r="AF87" s="621"/>
      <c r="AG87" s="621"/>
      <c r="AH87" s="621"/>
      <c r="AI87" s="621"/>
      <c r="AJ87" s="621"/>
      <c r="AK87" s="621"/>
      <c r="AL87" s="621"/>
      <c r="AM87" s="621"/>
      <c r="AN87" s="621"/>
      <c r="AO87" s="621"/>
      <c r="AP87" s="621"/>
      <c r="AQ87" s="621"/>
      <c r="AR87" s="621"/>
      <c r="AS87" s="621"/>
      <c r="AT87" s="621"/>
      <c r="AU87" s="621"/>
      <c r="AV87" s="621"/>
      <c r="AW87" s="621"/>
      <c r="AX87" s="622"/>
      <c r="AY87" s="40"/>
      <c r="AZ87" s="41"/>
      <c r="BA87" s="41"/>
      <c r="BB87" s="41"/>
      <c r="BC87" s="42"/>
      <c r="BD87" s="362"/>
      <c r="BE87" s="64"/>
      <c r="BF87" s="65"/>
      <c r="BG87" s="65"/>
      <c r="BH87" s="65"/>
      <c r="BI87" s="65"/>
      <c r="BJ87" s="65"/>
      <c r="BK87" s="66"/>
      <c r="BL87" s="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row>
    <row r="88" spans="1:155" s="439" customFormat="1" ht="19.5" customHeight="1">
      <c r="A88" s="325"/>
      <c r="B88" s="326"/>
      <c r="C88" s="326"/>
      <c r="D88" s="326"/>
      <c r="E88" s="326"/>
      <c r="F88" s="326"/>
      <c r="G88" s="326"/>
      <c r="H88" s="326"/>
      <c r="I88" s="326"/>
      <c r="J88" s="527"/>
      <c r="K88" s="628"/>
      <c r="L88" s="628"/>
      <c r="M88" s="629"/>
      <c r="N88" s="527" t="s">
        <v>262</v>
      </c>
      <c r="O88" s="630"/>
      <c r="P88" s="630"/>
      <c r="Q88" s="630"/>
      <c r="R88" s="623"/>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5"/>
      <c r="AY88" s="43"/>
      <c r="AZ88" s="522"/>
      <c r="BA88" s="523"/>
      <c r="BB88" s="524"/>
      <c r="BC88" s="47"/>
      <c r="BD88" s="362" t="s">
        <v>263</v>
      </c>
      <c r="BE88" s="18"/>
      <c r="BF88" s="585"/>
      <c r="BG88" s="586"/>
      <c r="BH88" s="586"/>
      <c r="BI88" s="586"/>
      <c r="BJ88" s="587"/>
      <c r="BK88" s="20"/>
      <c r="BL88" s="9" t="s">
        <v>5</v>
      </c>
      <c r="BM88" s="198"/>
      <c r="BN88" s="200" t="str">
        <f>IF(BO88&lt;&gt;"","●","")</f>
        <v>●</v>
      </c>
      <c r="BO88" s="201" t="str">
        <f>IF(AND(AZ88&lt;&gt;"",BF88&lt;&gt;""),IF(OR(SUM($AP$50,$AP$56)&lt;SUM(BF88,BF97),SUM($AP$50,$AP$59)&lt;BF88),"項目２．の「許可病床数」よりも「届出病床数」が大きくなっています。届出病床数は許可病床数の内数をご記入ください。",IF(AND(BF88=0,AZ88&lt;&gt;""),"「算定する入院料」が記入されていますが、「病床数」が0床となっています。正しい病床数をご記入ください。","")),IF(AND(AZ88="",BF88=""),"当該病棟の病床が診療報酬上の入院料の届出を行っていない場合は、「病床数」を「0」とご記入ください。",IF(AND(BF88=0,AZ88=""),"","「算定する入院料」あるいは「病床数」に未記入の欄があります。すべての欄にご記入ください。")))</f>
        <v>当該病棟の病床が診療報酬上の入院料の届出を行っていない場合は、「病床数」を「0」とご記入ください。</v>
      </c>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row>
    <row r="89" spans="1:155" s="439" customFormat="1" ht="2.4500000000000002" customHeight="1">
      <c r="A89" s="325"/>
      <c r="B89" s="326"/>
      <c r="C89" s="326"/>
      <c r="D89" s="326"/>
      <c r="E89" s="326"/>
      <c r="F89" s="326"/>
      <c r="G89" s="326"/>
      <c r="H89" s="326"/>
      <c r="I89" s="326"/>
      <c r="J89" s="326"/>
      <c r="K89" s="326"/>
      <c r="L89" s="326"/>
      <c r="M89" s="326"/>
      <c r="N89" s="145"/>
      <c r="O89" s="145"/>
      <c r="P89" s="145"/>
      <c r="Q89" s="145"/>
      <c r="R89" s="623"/>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7"/>
      <c r="AY89" s="278"/>
      <c r="AZ89" s="291"/>
      <c r="BA89" s="291"/>
      <c r="BB89" s="291"/>
      <c r="BC89" s="292"/>
      <c r="BD89" s="184"/>
      <c r="BE89" s="55"/>
      <c r="BF89" s="56"/>
      <c r="BG89" s="56"/>
      <c r="BH89" s="56"/>
      <c r="BI89" s="56"/>
      <c r="BJ89" s="56"/>
      <c r="BK89" s="295"/>
      <c r="BL89" s="296"/>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332"/>
      <c r="DB89" s="332"/>
      <c r="DC89" s="332"/>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2"/>
      <c r="EE89" s="332"/>
      <c r="EF89" s="332"/>
      <c r="EG89" s="332"/>
      <c r="EH89" s="332"/>
      <c r="EI89" s="332"/>
      <c r="EJ89" s="332"/>
      <c r="EK89" s="332"/>
      <c r="EL89" s="332"/>
      <c r="EM89" s="332"/>
      <c r="EN89" s="332"/>
      <c r="EO89" s="332"/>
      <c r="EP89" s="332"/>
      <c r="EQ89" s="332"/>
      <c r="ER89" s="332"/>
      <c r="ES89" s="332"/>
      <c r="ET89" s="332"/>
      <c r="EU89" s="332"/>
      <c r="EV89" s="332"/>
      <c r="EW89" s="332"/>
      <c r="EX89" s="332"/>
      <c r="EY89" s="332"/>
    </row>
    <row r="90" spans="1:155" s="439" customFormat="1" ht="2.4500000000000002" customHeight="1">
      <c r="A90" s="51"/>
      <c r="B90" s="264"/>
      <c r="C90" s="144"/>
      <c r="D90" s="145"/>
      <c r="E90" s="145"/>
      <c r="F90" s="145"/>
      <c r="G90" s="145"/>
      <c r="H90" s="145"/>
      <c r="I90" s="145"/>
      <c r="J90" s="145"/>
      <c r="K90" s="145"/>
      <c r="L90" s="145"/>
      <c r="M90" s="145"/>
      <c r="N90" s="182"/>
      <c r="O90" s="181"/>
      <c r="P90" s="181"/>
      <c r="Q90" s="181"/>
      <c r="R90" s="266"/>
      <c r="S90" s="632" t="s">
        <v>150</v>
      </c>
      <c r="T90" s="633"/>
      <c r="U90" s="633"/>
      <c r="V90" s="633"/>
      <c r="W90" s="633"/>
      <c r="X90" s="633"/>
      <c r="Y90" s="633"/>
      <c r="Z90" s="633"/>
      <c r="AA90" s="633"/>
      <c r="AB90" s="633"/>
      <c r="AC90" s="633"/>
      <c r="AD90" s="633"/>
      <c r="AE90" s="633"/>
      <c r="AF90" s="633"/>
      <c r="AG90" s="633"/>
      <c r="AH90" s="633"/>
      <c r="AI90" s="633"/>
      <c r="AJ90" s="633"/>
      <c r="AK90" s="633"/>
      <c r="AL90" s="633"/>
      <c r="AM90" s="633"/>
      <c r="AN90" s="633"/>
      <c r="AO90" s="633"/>
      <c r="AP90" s="633"/>
      <c r="AQ90" s="633"/>
      <c r="AR90" s="633"/>
      <c r="AS90" s="633"/>
      <c r="AT90" s="633"/>
      <c r="AU90" s="633"/>
      <c r="AV90" s="633"/>
      <c r="AW90" s="633"/>
      <c r="AX90" s="634"/>
      <c r="AY90" s="281"/>
      <c r="AZ90" s="293"/>
      <c r="BA90" s="293"/>
      <c r="BB90" s="293"/>
      <c r="BC90" s="294"/>
      <c r="BD90" s="184"/>
      <c r="BE90" s="253"/>
      <c r="BF90" s="254"/>
      <c r="BG90" s="254"/>
      <c r="BH90" s="254"/>
      <c r="BI90" s="254"/>
      <c r="BJ90" s="254"/>
      <c r="BK90" s="254"/>
      <c r="BL90" s="297"/>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2"/>
      <c r="EH90" s="332"/>
      <c r="EI90" s="332"/>
      <c r="EJ90" s="332"/>
      <c r="EK90" s="332"/>
      <c r="EL90" s="332"/>
      <c r="EM90" s="332"/>
      <c r="EN90" s="332"/>
      <c r="EO90" s="332"/>
      <c r="EP90" s="332"/>
      <c r="EQ90" s="332"/>
      <c r="ER90" s="332"/>
      <c r="ES90" s="332"/>
      <c r="ET90" s="332"/>
      <c r="EU90" s="332"/>
      <c r="EV90" s="332"/>
      <c r="EW90" s="332"/>
      <c r="EX90" s="332"/>
      <c r="EY90" s="332"/>
    </row>
    <row r="91" spans="1:155" s="439" customFormat="1" ht="19.5" customHeight="1">
      <c r="A91" s="631"/>
      <c r="B91" s="527"/>
      <c r="C91" s="145"/>
      <c r="D91" s="145"/>
      <c r="E91" s="145"/>
      <c r="F91" s="145"/>
      <c r="G91" s="145"/>
      <c r="H91" s="145"/>
      <c r="I91" s="145"/>
      <c r="J91" s="527"/>
      <c r="K91" s="628"/>
      <c r="L91" s="628"/>
      <c r="M91" s="629"/>
      <c r="N91" s="527" t="s">
        <v>264</v>
      </c>
      <c r="O91" s="630"/>
      <c r="P91" s="630"/>
      <c r="Q91" s="630"/>
      <c r="R91" s="266"/>
      <c r="S91" s="632"/>
      <c r="T91" s="633"/>
      <c r="U91" s="633"/>
      <c r="V91" s="633"/>
      <c r="W91" s="633"/>
      <c r="X91" s="633"/>
      <c r="Y91" s="633"/>
      <c r="Z91" s="633"/>
      <c r="AA91" s="633"/>
      <c r="AB91" s="633"/>
      <c r="AC91" s="633"/>
      <c r="AD91" s="633"/>
      <c r="AE91" s="633"/>
      <c r="AF91" s="633"/>
      <c r="AG91" s="633"/>
      <c r="AH91" s="633"/>
      <c r="AI91" s="633"/>
      <c r="AJ91" s="633"/>
      <c r="AK91" s="633"/>
      <c r="AL91" s="633"/>
      <c r="AM91" s="633"/>
      <c r="AN91" s="633"/>
      <c r="AO91" s="633"/>
      <c r="AP91" s="633"/>
      <c r="AQ91" s="633"/>
      <c r="AR91" s="633"/>
      <c r="AS91" s="633"/>
      <c r="AT91" s="633"/>
      <c r="AU91" s="633"/>
      <c r="AV91" s="633"/>
      <c r="AW91" s="633"/>
      <c r="AX91" s="634"/>
      <c r="AY91" s="43"/>
      <c r="AZ91" s="528"/>
      <c r="BA91" s="529"/>
      <c r="BB91" s="530"/>
      <c r="BC91" s="155"/>
      <c r="BD91" s="185" t="s">
        <v>265</v>
      </c>
      <c r="BE91" s="156"/>
      <c r="BF91" s="585"/>
      <c r="BG91" s="586"/>
      <c r="BH91" s="586"/>
      <c r="BI91" s="586"/>
      <c r="BJ91" s="587"/>
      <c r="BK91" s="157"/>
      <c r="BL91" s="158" t="s">
        <v>5</v>
      </c>
      <c r="BM91" s="198"/>
      <c r="BN91" s="200" t="str">
        <f>IF(BO91&lt;&gt;"","●","")</f>
        <v>●</v>
      </c>
      <c r="BO91" s="201" t="str">
        <f>IF(AND(AZ91&lt;&gt;"",BF91&lt;&gt;""),IF(BF88&lt;SUM(BF91,BF94),"上記の「病床数」よりも値が大きくなっています。上記の内数をご記入ください。",IF(AND(BF91=0,AZ91&lt;&gt;""),"「算定する入院料」が記入されていますが、「病床数」が0床となっています。正しい病床数をご記入ください。","")),IF(AND(AZ91="",BF91=""),"当該病棟の病床が左記の診療報酬上の入院料の届出を行っていない場合は、「病床数」を「0」とご記入ください。",IF(AND(BF91=0,AZ91=""),"","「算定する入院料」あるいは「病床数」に未記入の欄があります。すべての欄にご記入ください。")))</f>
        <v>当該病棟の病床が左記の診療報酬上の入院料の届出を行っていない場合は、「病床数」を「0」とご記入ください。</v>
      </c>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row>
    <row r="92" spans="1:155" s="439" customFormat="1" ht="2.4500000000000002" customHeight="1">
      <c r="A92" s="325"/>
      <c r="B92" s="326"/>
      <c r="C92" s="145"/>
      <c r="D92" s="145"/>
      <c r="E92" s="145"/>
      <c r="F92" s="145"/>
      <c r="G92" s="145"/>
      <c r="H92" s="145"/>
      <c r="I92" s="145"/>
      <c r="J92" s="145"/>
      <c r="K92" s="145"/>
      <c r="L92" s="145"/>
      <c r="M92" s="145"/>
      <c r="N92" s="181"/>
      <c r="O92" s="181"/>
      <c r="P92" s="181"/>
      <c r="Q92" s="181"/>
      <c r="R92" s="267"/>
      <c r="S92" s="632"/>
      <c r="T92" s="633"/>
      <c r="U92" s="633"/>
      <c r="V92" s="633"/>
      <c r="W92" s="633"/>
      <c r="X92" s="633"/>
      <c r="Y92" s="633"/>
      <c r="Z92" s="633"/>
      <c r="AA92" s="633"/>
      <c r="AB92" s="633"/>
      <c r="AC92" s="633"/>
      <c r="AD92" s="633"/>
      <c r="AE92" s="633"/>
      <c r="AF92" s="633"/>
      <c r="AG92" s="633"/>
      <c r="AH92" s="633"/>
      <c r="AI92" s="633"/>
      <c r="AJ92" s="633"/>
      <c r="AK92" s="633"/>
      <c r="AL92" s="633"/>
      <c r="AM92" s="633"/>
      <c r="AN92" s="633"/>
      <c r="AO92" s="633"/>
      <c r="AP92" s="633"/>
      <c r="AQ92" s="633"/>
      <c r="AR92" s="633"/>
      <c r="AS92" s="633"/>
      <c r="AT92" s="633"/>
      <c r="AU92" s="633"/>
      <c r="AV92" s="633"/>
      <c r="AW92" s="633"/>
      <c r="AX92" s="634"/>
      <c r="AY92" s="278"/>
      <c r="AZ92" s="279"/>
      <c r="BA92" s="279"/>
      <c r="BB92" s="279"/>
      <c r="BC92" s="280"/>
      <c r="BD92" s="185"/>
      <c r="BE92" s="284"/>
      <c r="BF92" s="285"/>
      <c r="BG92" s="285"/>
      <c r="BH92" s="285"/>
      <c r="BI92" s="285"/>
      <c r="BJ92" s="285"/>
      <c r="BK92" s="286"/>
      <c r="BL92" s="287"/>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332"/>
      <c r="DB92" s="332"/>
      <c r="DC92" s="332"/>
      <c r="DD92" s="332"/>
      <c r="DE92" s="332"/>
      <c r="DF92" s="332"/>
      <c r="DG92" s="332"/>
      <c r="DH92" s="332"/>
      <c r="DI92" s="332"/>
      <c r="DJ92" s="332"/>
      <c r="DK92" s="332"/>
      <c r="DL92" s="332"/>
      <c r="DM92" s="332"/>
      <c r="DN92" s="332"/>
      <c r="DO92" s="332"/>
      <c r="DP92" s="332"/>
      <c r="DQ92" s="332"/>
      <c r="DR92" s="332"/>
      <c r="DS92" s="332"/>
      <c r="DT92" s="332"/>
      <c r="DU92" s="332"/>
      <c r="DV92" s="332"/>
      <c r="DW92" s="332"/>
      <c r="DX92" s="332"/>
      <c r="DY92" s="332"/>
      <c r="DZ92" s="332"/>
      <c r="EA92" s="332"/>
      <c r="EB92" s="332"/>
      <c r="EC92" s="332"/>
      <c r="ED92" s="332"/>
      <c r="EE92" s="332"/>
      <c r="EF92" s="332"/>
      <c r="EG92" s="332"/>
      <c r="EH92" s="332"/>
      <c r="EI92" s="332"/>
      <c r="EJ92" s="332"/>
      <c r="EK92" s="332"/>
      <c r="EL92" s="332"/>
      <c r="EM92" s="332"/>
      <c r="EN92" s="332"/>
      <c r="EO92" s="332"/>
      <c r="EP92" s="332"/>
      <c r="EQ92" s="332"/>
      <c r="ER92" s="332"/>
      <c r="ES92" s="332"/>
      <c r="ET92" s="332"/>
      <c r="EU92" s="332"/>
      <c r="EV92" s="332"/>
      <c r="EW92" s="332"/>
      <c r="EX92" s="332"/>
      <c r="EY92" s="332"/>
    </row>
    <row r="93" spans="1:155" s="439" customFormat="1" ht="2.4500000000000002" customHeight="1">
      <c r="A93" s="51"/>
      <c r="B93" s="264"/>
      <c r="C93" s="144"/>
      <c r="D93" s="145"/>
      <c r="E93" s="145"/>
      <c r="F93" s="145"/>
      <c r="G93" s="145"/>
      <c r="H93" s="145"/>
      <c r="I93" s="145"/>
      <c r="J93" s="145"/>
      <c r="K93" s="145"/>
      <c r="L93" s="145"/>
      <c r="M93" s="145"/>
      <c r="N93" s="182"/>
      <c r="O93" s="181"/>
      <c r="P93" s="181"/>
      <c r="Q93" s="181"/>
      <c r="R93" s="267"/>
      <c r="S93" s="632" t="s">
        <v>150</v>
      </c>
      <c r="T93" s="633"/>
      <c r="U93" s="633"/>
      <c r="V93" s="633"/>
      <c r="W93" s="633"/>
      <c r="X93" s="633"/>
      <c r="Y93" s="633"/>
      <c r="Z93" s="633"/>
      <c r="AA93" s="633"/>
      <c r="AB93" s="633"/>
      <c r="AC93" s="633"/>
      <c r="AD93" s="633"/>
      <c r="AE93" s="633"/>
      <c r="AF93" s="633"/>
      <c r="AG93" s="633"/>
      <c r="AH93" s="633"/>
      <c r="AI93" s="633"/>
      <c r="AJ93" s="633"/>
      <c r="AK93" s="633"/>
      <c r="AL93" s="633"/>
      <c r="AM93" s="633"/>
      <c r="AN93" s="633"/>
      <c r="AO93" s="633"/>
      <c r="AP93" s="633"/>
      <c r="AQ93" s="633"/>
      <c r="AR93" s="633"/>
      <c r="AS93" s="633"/>
      <c r="AT93" s="633"/>
      <c r="AU93" s="633"/>
      <c r="AV93" s="633"/>
      <c r="AW93" s="633"/>
      <c r="AX93" s="634"/>
      <c r="AY93" s="281"/>
      <c r="AZ93" s="293"/>
      <c r="BA93" s="293"/>
      <c r="BB93" s="293"/>
      <c r="BC93" s="294"/>
      <c r="BD93" s="184"/>
      <c r="BE93" s="253"/>
      <c r="BF93" s="254"/>
      <c r="BG93" s="254"/>
      <c r="BH93" s="254"/>
      <c r="BI93" s="254"/>
      <c r="BJ93" s="254"/>
      <c r="BK93" s="254"/>
      <c r="BL93" s="297"/>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332"/>
      <c r="DB93" s="332"/>
      <c r="DC93" s="332"/>
      <c r="DD93" s="332"/>
      <c r="DE93" s="332"/>
      <c r="DF93" s="332"/>
      <c r="DG93" s="332"/>
      <c r="DH93" s="332"/>
      <c r="DI93" s="332"/>
      <c r="DJ93" s="332"/>
      <c r="DK93" s="332"/>
      <c r="DL93" s="332"/>
      <c r="DM93" s="332"/>
      <c r="DN93" s="332"/>
      <c r="DO93" s="332"/>
      <c r="DP93" s="332"/>
      <c r="DQ93" s="332"/>
      <c r="DR93" s="332"/>
      <c r="DS93" s="332"/>
      <c r="DT93" s="332"/>
      <c r="DU93" s="332"/>
      <c r="DV93" s="332"/>
      <c r="DW93" s="332"/>
      <c r="DX93" s="332"/>
      <c r="DY93" s="332"/>
      <c r="DZ93" s="332"/>
      <c r="EA93" s="332"/>
      <c r="EB93" s="332"/>
      <c r="EC93" s="332"/>
      <c r="ED93" s="332"/>
      <c r="EE93" s="332"/>
      <c r="EF93" s="332"/>
      <c r="EG93" s="332"/>
      <c r="EH93" s="332"/>
      <c r="EI93" s="332"/>
      <c r="EJ93" s="332"/>
      <c r="EK93" s="332"/>
      <c r="EL93" s="332"/>
      <c r="EM93" s="332"/>
      <c r="EN93" s="332"/>
      <c r="EO93" s="332"/>
      <c r="EP93" s="332"/>
      <c r="EQ93" s="332"/>
      <c r="ER93" s="332"/>
      <c r="ES93" s="332"/>
      <c r="ET93" s="332"/>
      <c r="EU93" s="332"/>
      <c r="EV93" s="332"/>
      <c r="EW93" s="332"/>
      <c r="EX93" s="332"/>
      <c r="EY93" s="332"/>
    </row>
    <row r="94" spans="1:155" s="439" customFormat="1" ht="19.5" customHeight="1">
      <c r="A94" s="631"/>
      <c r="B94" s="527"/>
      <c r="C94" s="145"/>
      <c r="D94" s="145"/>
      <c r="E94" s="145"/>
      <c r="F94" s="145"/>
      <c r="G94" s="145"/>
      <c r="H94" s="145"/>
      <c r="I94" s="145"/>
      <c r="J94" s="527"/>
      <c r="K94" s="628"/>
      <c r="L94" s="628"/>
      <c r="M94" s="629"/>
      <c r="N94" s="527" t="s">
        <v>266</v>
      </c>
      <c r="O94" s="630"/>
      <c r="P94" s="630"/>
      <c r="Q94" s="630"/>
      <c r="R94" s="266"/>
      <c r="S94" s="632"/>
      <c r="T94" s="633"/>
      <c r="U94" s="633"/>
      <c r="V94" s="633"/>
      <c r="W94" s="633"/>
      <c r="X94" s="633"/>
      <c r="Y94" s="633"/>
      <c r="Z94" s="633"/>
      <c r="AA94" s="633"/>
      <c r="AB94" s="633"/>
      <c r="AC94" s="633"/>
      <c r="AD94" s="633"/>
      <c r="AE94" s="633"/>
      <c r="AF94" s="633"/>
      <c r="AG94" s="633"/>
      <c r="AH94" s="633"/>
      <c r="AI94" s="633"/>
      <c r="AJ94" s="633"/>
      <c r="AK94" s="633"/>
      <c r="AL94" s="633"/>
      <c r="AM94" s="633"/>
      <c r="AN94" s="633"/>
      <c r="AO94" s="633"/>
      <c r="AP94" s="633"/>
      <c r="AQ94" s="633"/>
      <c r="AR94" s="633"/>
      <c r="AS94" s="633"/>
      <c r="AT94" s="633"/>
      <c r="AU94" s="633"/>
      <c r="AV94" s="633"/>
      <c r="AW94" s="633"/>
      <c r="AX94" s="634"/>
      <c r="AY94" s="43"/>
      <c r="AZ94" s="528"/>
      <c r="BA94" s="529"/>
      <c r="BB94" s="530"/>
      <c r="BC94" s="155"/>
      <c r="BD94" s="185" t="s">
        <v>265</v>
      </c>
      <c r="BE94" s="156"/>
      <c r="BF94" s="585"/>
      <c r="BG94" s="586"/>
      <c r="BH94" s="586"/>
      <c r="BI94" s="586"/>
      <c r="BJ94" s="587"/>
      <c r="BK94" s="157"/>
      <c r="BL94" s="158" t="s">
        <v>5</v>
      </c>
      <c r="BM94" s="198"/>
      <c r="BN94" s="200" t="str">
        <f>IF(BO94&lt;&gt;"","●","")</f>
        <v>●</v>
      </c>
      <c r="BO94" s="201" t="str">
        <f>IF(AND(AZ94&lt;&gt;"",BF94&lt;&gt;""),IF(BF88&lt;SUM(BF91,BF94),"上記の「病床数」よりも値が大きくなっています。上記の内数をご記入ください。",IF(AND(BF94=0,AZ94&lt;&gt;""),"「算定する入院料」が記入されていますが、「病床数」が0床となっています。正しい病床数をご記入ください。","")),IF(AND(AZ94="",BF94=""),"当該病棟の病床が左記の診療報酬上の入院料の届出を行っていない場合は、「病床数」を「0」とご記入ください。",IF(AND(BF94=0,AZ94=""),"","「算定する入院料」あるいは「病床数」に未記入の欄があります。すべての欄にご記入ください。")))</f>
        <v>当該病棟の病床が左記の診療報酬上の入院料の届出を行っていない場合は、「病床数」を「0」とご記入ください。</v>
      </c>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332"/>
      <c r="EJ94" s="332"/>
      <c r="EK94" s="332"/>
      <c r="EL94" s="332"/>
      <c r="EM94" s="332"/>
      <c r="EN94" s="332"/>
      <c r="EO94" s="332"/>
      <c r="EP94" s="332"/>
      <c r="EQ94" s="332"/>
      <c r="ER94" s="332"/>
      <c r="ES94" s="332"/>
      <c r="ET94" s="332"/>
      <c r="EU94" s="332"/>
      <c r="EV94" s="332"/>
      <c r="EW94" s="332"/>
      <c r="EX94" s="332"/>
      <c r="EY94" s="332"/>
    </row>
    <row r="95" spans="1:155" s="439" customFormat="1" ht="2.4500000000000002" customHeight="1" thickBot="1">
      <c r="A95" s="325"/>
      <c r="B95" s="326"/>
      <c r="C95" s="145"/>
      <c r="D95" s="145"/>
      <c r="E95" s="145"/>
      <c r="F95" s="145"/>
      <c r="G95" s="145"/>
      <c r="H95" s="145"/>
      <c r="I95" s="145"/>
      <c r="J95" s="145"/>
      <c r="K95" s="145"/>
      <c r="L95" s="145"/>
      <c r="M95" s="145"/>
      <c r="N95" s="181"/>
      <c r="O95" s="181"/>
      <c r="P95" s="181"/>
      <c r="Q95" s="181"/>
      <c r="R95" s="266"/>
      <c r="S95" s="640"/>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2"/>
      <c r="AY95" s="44"/>
      <c r="AZ95" s="159"/>
      <c r="BA95" s="159"/>
      <c r="BB95" s="159"/>
      <c r="BC95" s="160"/>
      <c r="BD95" s="185"/>
      <c r="BE95" s="161"/>
      <c r="BF95" s="162"/>
      <c r="BG95" s="162"/>
      <c r="BH95" s="162"/>
      <c r="BI95" s="162"/>
      <c r="BJ95" s="162"/>
      <c r="BK95" s="163"/>
      <c r="BL95" s="164"/>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332"/>
      <c r="DB95" s="332"/>
      <c r="DC95" s="332"/>
      <c r="DD95" s="332"/>
      <c r="DE95" s="332"/>
      <c r="DF95" s="332"/>
      <c r="DG95" s="332"/>
      <c r="DH95" s="332"/>
      <c r="DI95" s="332"/>
      <c r="DJ95" s="332"/>
      <c r="DK95" s="332"/>
      <c r="DL95" s="332"/>
      <c r="DM95" s="332"/>
      <c r="DN95" s="332"/>
      <c r="DO95" s="332"/>
      <c r="DP95" s="332"/>
      <c r="DQ95" s="332"/>
      <c r="DR95" s="332"/>
      <c r="DS95" s="332"/>
      <c r="DT95" s="332"/>
      <c r="DU95" s="332"/>
      <c r="DV95" s="332"/>
      <c r="DW95" s="332"/>
      <c r="DX95" s="332"/>
      <c r="DY95" s="332"/>
      <c r="DZ95" s="332"/>
      <c r="EA95" s="332"/>
      <c r="EB95" s="332"/>
      <c r="EC95" s="332"/>
      <c r="ED95" s="332"/>
      <c r="EE95" s="332"/>
      <c r="EF95" s="332"/>
      <c r="EG95" s="332"/>
      <c r="EH95" s="332"/>
      <c r="EI95" s="332"/>
      <c r="EJ95" s="332"/>
      <c r="EK95" s="332"/>
      <c r="EL95" s="332"/>
      <c r="EM95" s="332"/>
      <c r="EN95" s="332"/>
      <c r="EO95" s="332"/>
      <c r="EP95" s="332"/>
      <c r="EQ95" s="332"/>
      <c r="ER95" s="332"/>
      <c r="ES95" s="332"/>
      <c r="ET95" s="332"/>
      <c r="EU95" s="332"/>
      <c r="EV95" s="332"/>
      <c r="EW95" s="332"/>
      <c r="EX95" s="332"/>
      <c r="EY95" s="332"/>
    </row>
    <row r="96" spans="1:155" s="439" customFormat="1" ht="2.4500000000000002" customHeight="1">
      <c r="A96" s="51"/>
      <c r="B96" s="264"/>
      <c r="C96" s="264"/>
      <c r="D96" s="264"/>
      <c r="E96" s="264"/>
      <c r="F96" s="264"/>
      <c r="G96" s="264"/>
      <c r="H96" s="264"/>
      <c r="I96" s="264"/>
      <c r="J96" s="264"/>
      <c r="K96" s="264"/>
      <c r="L96" s="264"/>
      <c r="M96" s="264"/>
      <c r="N96" s="441"/>
      <c r="O96" s="145"/>
      <c r="P96" s="145"/>
      <c r="Q96" s="145"/>
      <c r="R96" s="635" t="s">
        <v>267</v>
      </c>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554"/>
      <c r="AZ96" s="554"/>
      <c r="BA96" s="554"/>
      <c r="BB96" s="554"/>
      <c r="BC96" s="637"/>
      <c r="BD96" s="106"/>
      <c r="BE96" s="64"/>
      <c r="BF96" s="65"/>
      <c r="BG96" s="65"/>
      <c r="BH96" s="65"/>
      <c r="BI96" s="65"/>
      <c r="BJ96" s="65"/>
      <c r="BK96" s="66"/>
      <c r="BL96" s="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332"/>
      <c r="DB96" s="332"/>
      <c r="DC96" s="332"/>
      <c r="DD96" s="332"/>
      <c r="DE96" s="332"/>
      <c r="DF96" s="332"/>
      <c r="DG96" s="332"/>
      <c r="DH96" s="332"/>
      <c r="DI96" s="332"/>
      <c r="DJ96" s="332"/>
      <c r="DK96" s="332"/>
      <c r="DL96" s="332"/>
      <c r="DM96" s="332"/>
      <c r="DN96" s="332"/>
      <c r="DO96" s="332"/>
      <c r="DP96" s="332"/>
      <c r="DQ96" s="332"/>
      <c r="DR96" s="332"/>
      <c r="DS96" s="332"/>
      <c r="DT96" s="332"/>
      <c r="DU96" s="332"/>
      <c r="DV96" s="332"/>
      <c r="DW96" s="332"/>
      <c r="DX96" s="332"/>
      <c r="DY96" s="332"/>
      <c r="DZ96" s="332"/>
      <c r="EA96" s="332"/>
      <c r="EB96" s="332"/>
      <c r="EC96" s="332"/>
      <c r="ED96" s="332"/>
      <c r="EE96" s="332"/>
      <c r="EF96" s="332"/>
      <c r="EG96" s="332"/>
      <c r="EH96" s="332"/>
      <c r="EI96" s="332"/>
      <c r="EJ96" s="332"/>
      <c r="EK96" s="332"/>
      <c r="EL96" s="332"/>
      <c r="EM96" s="332"/>
      <c r="EN96" s="332"/>
      <c r="EO96" s="332"/>
      <c r="EP96" s="332"/>
      <c r="EQ96" s="332"/>
      <c r="ER96" s="332"/>
      <c r="ES96" s="332"/>
      <c r="ET96" s="332"/>
      <c r="EU96" s="332"/>
      <c r="EV96" s="332"/>
      <c r="EW96" s="332"/>
      <c r="EX96" s="332"/>
      <c r="EY96" s="332"/>
    </row>
    <row r="97" spans="1:155" s="439" customFormat="1" ht="19.5" customHeight="1">
      <c r="A97" s="325"/>
      <c r="B97" s="326"/>
      <c r="C97" s="326"/>
      <c r="D97" s="326"/>
      <c r="E97" s="326"/>
      <c r="F97" s="326"/>
      <c r="G97" s="326"/>
      <c r="H97" s="326"/>
      <c r="I97" s="326"/>
      <c r="J97" s="527"/>
      <c r="K97" s="628"/>
      <c r="L97" s="628"/>
      <c r="M97" s="629"/>
      <c r="N97" s="527" t="s">
        <v>268</v>
      </c>
      <c r="O97" s="630"/>
      <c r="P97" s="630"/>
      <c r="Q97" s="630"/>
      <c r="R97" s="553"/>
      <c r="S97" s="554"/>
      <c r="T97" s="554"/>
      <c r="U97" s="554"/>
      <c r="V97" s="554"/>
      <c r="W97" s="554"/>
      <c r="X97" s="554"/>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4"/>
      <c r="AY97" s="554"/>
      <c r="AZ97" s="554"/>
      <c r="BA97" s="554"/>
      <c r="BB97" s="554"/>
      <c r="BC97" s="637"/>
      <c r="BD97" s="106" t="s">
        <v>265</v>
      </c>
      <c r="BE97" s="18"/>
      <c r="BF97" s="585"/>
      <c r="BG97" s="586"/>
      <c r="BH97" s="586"/>
      <c r="BI97" s="586"/>
      <c r="BJ97" s="587"/>
      <c r="BK97" s="20"/>
      <c r="BL97" s="9" t="s">
        <v>5</v>
      </c>
      <c r="BM97" s="198"/>
      <c r="BN97" s="200" t="str">
        <f>IF(BO97&lt;&gt;"","●","")</f>
        <v>●</v>
      </c>
      <c r="BO97" s="201" t="str">
        <f>IF(BF97&lt;&gt;"",IF(AND(SUM($AP$50,$AP$56)&lt;SUM(BF88,BF97),AP62&lt;BF97),"項目２．の「許可病床数」よりも「届出病床数」が大きくなっています。届出病床数は許可病床数の内数をご記入ください。",""),IF(BF97="","当該病棟の病床が介護報酬上の入院料の届出を行っていない場合は、「病床数」を「0」とご記入ください。",""))</f>
        <v>当該病棟の病床が介護報酬上の入院料の届出を行っていない場合は、「病床数」を「0」とご記入ください。</v>
      </c>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332"/>
      <c r="DB97" s="332"/>
      <c r="DC97" s="332"/>
      <c r="DD97" s="332"/>
      <c r="DE97" s="332"/>
      <c r="DF97" s="332"/>
      <c r="DG97" s="332"/>
      <c r="DH97" s="332"/>
      <c r="DI97" s="332"/>
      <c r="DJ97" s="332"/>
      <c r="DK97" s="332"/>
      <c r="DL97" s="332"/>
      <c r="DM97" s="332"/>
      <c r="DN97" s="332"/>
      <c r="DO97" s="332"/>
      <c r="DP97" s="332"/>
      <c r="DQ97" s="332"/>
      <c r="DR97" s="332"/>
      <c r="DS97" s="332"/>
      <c r="DT97" s="332"/>
      <c r="DU97" s="332"/>
      <c r="DV97" s="332"/>
      <c r="DW97" s="332"/>
      <c r="DX97" s="332"/>
      <c r="DY97" s="332"/>
      <c r="DZ97" s="332"/>
      <c r="EA97" s="332"/>
      <c r="EB97" s="332"/>
      <c r="EC97" s="332"/>
      <c r="ED97" s="332"/>
      <c r="EE97" s="332"/>
      <c r="EF97" s="332"/>
      <c r="EG97" s="332"/>
      <c r="EH97" s="332"/>
      <c r="EI97" s="332"/>
      <c r="EJ97" s="332"/>
      <c r="EK97" s="332"/>
      <c r="EL97" s="332"/>
      <c r="EM97" s="332"/>
      <c r="EN97" s="332"/>
      <c r="EO97" s="332"/>
      <c r="EP97" s="332"/>
      <c r="EQ97" s="332"/>
      <c r="ER97" s="332"/>
      <c r="ES97" s="332"/>
      <c r="ET97" s="332"/>
      <c r="EU97" s="332"/>
      <c r="EV97" s="332"/>
      <c r="EW97" s="332"/>
      <c r="EX97" s="332"/>
      <c r="EY97" s="332"/>
    </row>
    <row r="98" spans="1:155" s="439" customFormat="1" ht="2.4500000000000002" customHeight="1" thickBot="1">
      <c r="A98" s="325"/>
      <c r="B98" s="326"/>
      <c r="C98" s="326"/>
      <c r="D98" s="326"/>
      <c r="E98" s="326"/>
      <c r="F98" s="326"/>
      <c r="G98" s="326"/>
      <c r="H98" s="326"/>
      <c r="I98" s="326"/>
      <c r="J98" s="326"/>
      <c r="K98" s="326"/>
      <c r="L98" s="326"/>
      <c r="M98" s="326"/>
      <c r="N98" s="145"/>
      <c r="O98" s="145"/>
      <c r="P98" s="145"/>
      <c r="Q98" s="145"/>
      <c r="R98" s="553"/>
      <c r="S98" s="554"/>
      <c r="T98" s="554"/>
      <c r="U98" s="554"/>
      <c r="V98" s="554"/>
      <c r="W98" s="554"/>
      <c r="X98" s="554"/>
      <c r="Y98" s="554"/>
      <c r="Z98" s="554"/>
      <c r="AA98" s="554"/>
      <c r="AB98" s="554"/>
      <c r="AC98" s="554"/>
      <c r="AD98" s="554"/>
      <c r="AE98" s="554"/>
      <c r="AF98" s="554"/>
      <c r="AG98" s="554"/>
      <c r="AH98" s="554"/>
      <c r="AI98" s="554"/>
      <c r="AJ98" s="554"/>
      <c r="AK98" s="554"/>
      <c r="AL98" s="554"/>
      <c r="AM98" s="554"/>
      <c r="AN98" s="554"/>
      <c r="AO98" s="554"/>
      <c r="AP98" s="554"/>
      <c r="AQ98" s="554"/>
      <c r="AR98" s="554"/>
      <c r="AS98" s="554"/>
      <c r="AT98" s="554"/>
      <c r="AU98" s="554"/>
      <c r="AV98" s="554"/>
      <c r="AW98" s="554"/>
      <c r="AX98" s="554"/>
      <c r="AY98" s="554"/>
      <c r="AZ98" s="554"/>
      <c r="BA98" s="554"/>
      <c r="BB98" s="554"/>
      <c r="BC98" s="637"/>
      <c r="BD98" s="106"/>
      <c r="BE98" s="62"/>
      <c r="BF98" s="63"/>
      <c r="BG98" s="63"/>
      <c r="BH98" s="63"/>
      <c r="BI98" s="63"/>
      <c r="BJ98" s="63"/>
      <c r="BK98" s="67"/>
      <c r="BL98" s="13"/>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c r="EI98" s="332"/>
      <c r="EJ98" s="332"/>
      <c r="EK98" s="332"/>
      <c r="EL98" s="332"/>
      <c r="EM98" s="332"/>
      <c r="EN98" s="332"/>
      <c r="EO98" s="332"/>
      <c r="EP98" s="332"/>
      <c r="EQ98" s="332"/>
      <c r="ER98" s="332"/>
      <c r="ES98" s="332"/>
      <c r="ET98" s="332"/>
      <c r="EU98" s="332"/>
      <c r="EV98" s="332"/>
      <c r="EW98" s="332"/>
      <c r="EX98" s="332"/>
      <c r="EY98" s="332"/>
    </row>
    <row r="99" spans="1:155" s="439" customFormat="1" ht="2.4500000000000002" customHeight="1">
      <c r="A99" s="51"/>
      <c r="B99" s="264"/>
      <c r="C99" s="264"/>
      <c r="D99" s="264"/>
      <c r="E99" s="264"/>
      <c r="F99" s="264"/>
      <c r="G99" s="264"/>
      <c r="H99" s="264"/>
      <c r="I99" s="264"/>
      <c r="J99" s="264"/>
      <c r="K99" s="264"/>
      <c r="L99" s="264"/>
      <c r="M99" s="264"/>
      <c r="N99" s="441"/>
      <c r="O99" s="145"/>
      <c r="P99" s="145"/>
      <c r="Q99" s="145"/>
      <c r="R99" s="635" t="s">
        <v>95</v>
      </c>
      <c r="S99" s="636"/>
      <c r="T99" s="636"/>
      <c r="U99" s="636"/>
      <c r="V99" s="636"/>
      <c r="W99" s="636"/>
      <c r="X99" s="636"/>
      <c r="Y99" s="636"/>
      <c r="Z99" s="636"/>
      <c r="AA99" s="636"/>
      <c r="AB99" s="636"/>
      <c r="AC99" s="636"/>
      <c r="AD99" s="636"/>
      <c r="AE99" s="636"/>
      <c r="AF99" s="636"/>
      <c r="AG99" s="636"/>
      <c r="AH99" s="636"/>
      <c r="AI99" s="636"/>
      <c r="AJ99" s="636"/>
      <c r="AK99" s="636"/>
      <c r="AL99" s="636"/>
      <c r="AM99" s="636"/>
      <c r="AN99" s="636"/>
      <c r="AO99" s="636"/>
      <c r="AP99" s="636"/>
      <c r="AQ99" s="636"/>
      <c r="AR99" s="636"/>
      <c r="AS99" s="636"/>
      <c r="AT99" s="636"/>
      <c r="AU99" s="636"/>
      <c r="AV99" s="636"/>
      <c r="AW99" s="636"/>
      <c r="AX99" s="636"/>
      <c r="AY99" s="636"/>
      <c r="AZ99" s="636"/>
      <c r="BA99" s="636"/>
      <c r="BB99" s="636"/>
      <c r="BC99" s="638"/>
      <c r="BD99" s="106"/>
      <c r="BE99" s="64"/>
      <c r="BF99" s="65"/>
      <c r="BG99" s="65"/>
      <c r="BH99" s="65"/>
      <c r="BI99" s="65"/>
      <c r="BJ99" s="65"/>
      <c r="BK99" s="66"/>
      <c r="BL99" s="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332"/>
      <c r="DB99" s="332"/>
      <c r="DC99" s="332"/>
      <c r="DD99" s="332"/>
      <c r="DE99" s="332"/>
      <c r="DF99" s="332"/>
      <c r="DG99" s="332"/>
      <c r="DH99" s="332"/>
      <c r="DI99" s="332"/>
      <c r="DJ99" s="332"/>
      <c r="DK99" s="332"/>
      <c r="DL99" s="332"/>
      <c r="DM99" s="332"/>
      <c r="DN99" s="332"/>
      <c r="DO99" s="332"/>
      <c r="DP99" s="332"/>
      <c r="DQ99" s="332"/>
      <c r="DR99" s="332"/>
      <c r="DS99" s="332"/>
      <c r="DT99" s="332"/>
      <c r="DU99" s="332"/>
      <c r="DV99" s="332"/>
      <c r="DW99" s="332"/>
      <c r="DX99" s="332"/>
      <c r="DY99" s="332"/>
      <c r="DZ99" s="332"/>
      <c r="EA99" s="332"/>
      <c r="EB99" s="332"/>
      <c r="EC99" s="332"/>
      <c r="ED99" s="332"/>
      <c r="EE99" s="332"/>
      <c r="EF99" s="332"/>
      <c r="EG99" s="332"/>
      <c r="EH99" s="332"/>
      <c r="EI99" s="332"/>
      <c r="EJ99" s="332"/>
      <c r="EK99" s="332"/>
      <c r="EL99" s="332"/>
      <c r="EM99" s="332"/>
      <c r="EN99" s="332"/>
      <c r="EO99" s="332"/>
      <c r="EP99" s="332"/>
      <c r="EQ99" s="332"/>
      <c r="ER99" s="332"/>
      <c r="ES99" s="332"/>
      <c r="ET99" s="332"/>
      <c r="EU99" s="332"/>
      <c r="EV99" s="332"/>
      <c r="EW99" s="332"/>
      <c r="EX99" s="332"/>
      <c r="EY99" s="332"/>
    </row>
    <row r="100" spans="1:155" s="439" customFormat="1" ht="19.5" customHeight="1">
      <c r="A100" s="325"/>
      <c r="B100" s="326"/>
      <c r="C100" s="326"/>
      <c r="D100" s="326"/>
      <c r="E100" s="326"/>
      <c r="F100" s="326"/>
      <c r="G100" s="326"/>
      <c r="H100" s="326"/>
      <c r="I100" s="326"/>
      <c r="J100" s="527"/>
      <c r="K100" s="628"/>
      <c r="L100" s="628"/>
      <c r="M100" s="629"/>
      <c r="N100" s="527" t="s">
        <v>269</v>
      </c>
      <c r="O100" s="630"/>
      <c r="P100" s="630"/>
      <c r="Q100" s="630"/>
      <c r="R100" s="553"/>
      <c r="S100" s="554"/>
      <c r="T100" s="554"/>
      <c r="U100" s="554"/>
      <c r="V100" s="554"/>
      <c r="W100" s="554"/>
      <c r="X100" s="554"/>
      <c r="Y100" s="554"/>
      <c r="Z100" s="554"/>
      <c r="AA100" s="554"/>
      <c r="AB100" s="554"/>
      <c r="AC100" s="554"/>
      <c r="AD100" s="554"/>
      <c r="AE100" s="554"/>
      <c r="AF100" s="554"/>
      <c r="AG100" s="554"/>
      <c r="AH100" s="554"/>
      <c r="AI100" s="554"/>
      <c r="AJ100" s="554"/>
      <c r="AK100" s="554"/>
      <c r="AL100" s="554"/>
      <c r="AM100" s="554"/>
      <c r="AN100" s="554"/>
      <c r="AO100" s="554"/>
      <c r="AP100" s="554"/>
      <c r="AQ100" s="554"/>
      <c r="AR100" s="554"/>
      <c r="AS100" s="554"/>
      <c r="AT100" s="554"/>
      <c r="AU100" s="554"/>
      <c r="AV100" s="554"/>
      <c r="AW100" s="554"/>
      <c r="AX100" s="554"/>
      <c r="AY100" s="554"/>
      <c r="AZ100" s="554"/>
      <c r="BA100" s="554"/>
      <c r="BB100" s="554"/>
      <c r="BC100" s="637"/>
      <c r="BD100" s="106" t="s">
        <v>265</v>
      </c>
      <c r="BE100" s="18"/>
      <c r="BF100" s="588">
        <f>SUM($AP$50,$AP$56)-SUM(BF88,BF97)</f>
        <v>0</v>
      </c>
      <c r="BG100" s="589"/>
      <c r="BH100" s="589"/>
      <c r="BI100" s="589"/>
      <c r="BJ100" s="590"/>
      <c r="BK100" s="20"/>
      <c r="BL100" s="9" t="s">
        <v>5</v>
      </c>
      <c r="BM100" s="198"/>
      <c r="BN100" s="200" t="str">
        <f>IF(OR(BO100="",BO100="当該病棟の全ての病床数が、「診療報酬上及び介護報酬上の入院料の届出なし」として自動計算で算出されています。念のため、ご記入に誤りがないかご確認ください。"),"","●")</f>
        <v/>
      </c>
      <c r="BO100" s="201" t="str">
        <f>IF(BF100&lt;&gt;"",IF(BF100&lt;0,"「病床数」が0床より小さくなっています。上記で正しい病床数をご記入ください。",IF(AND(BF100&lt;&gt;0,OR(SUM($AP$50,$AP$56)=BF100,SUM($AP$50,$AP$59,$AP$62)=BF100)),"当該病棟の全ての病床数が、「診療報酬上及び介護報酬上の入院料の届出なし」として自動計算で算出されています。念のため、ご記入に誤りがないかご確認ください。","")),"「病床数」に未記入の欄があります。病床数が0の場合は「0」とご記入ください。")</f>
        <v/>
      </c>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c r="EI100" s="332"/>
      <c r="EJ100" s="332"/>
      <c r="EK100" s="332"/>
      <c r="EL100" s="332"/>
      <c r="EM100" s="332"/>
      <c r="EN100" s="332"/>
      <c r="EO100" s="332"/>
      <c r="EP100" s="332"/>
      <c r="EQ100" s="332"/>
      <c r="ER100" s="332"/>
      <c r="ES100" s="332"/>
      <c r="ET100" s="332"/>
      <c r="EU100" s="332"/>
      <c r="EV100" s="332"/>
      <c r="EW100" s="332"/>
      <c r="EX100" s="332"/>
      <c r="EY100" s="332"/>
    </row>
    <row r="101" spans="1:155" s="439" customFormat="1" ht="2.4500000000000002" customHeight="1" thickBot="1">
      <c r="A101" s="325"/>
      <c r="B101" s="326"/>
      <c r="C101" s="326"/>
      <c r="D101" s="326"/>
      <c r="E101" s="326"/>
      <c r="F101" s="326"/>
      <c r="G101" s="326"/>
      <c r="H101" s="326"/>
      <c r="I101" s="326"/>
      <c r="J101" s="326"/>
      <c r="K101" s="326"/>
      <c r="L101" s="326"/>
      <c r="M101" s="326"/>
      <c r="N101" s="145"/>
      <c r="O101" s="145"/>
      <c r="P101" s="145"/>
      <c r="Q101" s="145"/>
      <c r="R101" s="556"/>
      <c r="S101" s="557"/>
      <c r="T101" s="557"/>
      <c r="U101" s="557"/>
      <c r="V101" s="557"/>
      <c r="W101" s="557"/>
      <c r="X101" s="557"/>
      <c r="Y101" s="557"/>
      <c r="Z101" s="557"/>
      <c r="AA101" s="557"/>
      <c r="AB101" s="557"/>
      <c r="AC101" s="557"/>
      <c r="AD101" s="557"/>
      <c r="AE101" s="557"/>
      <c r="AF101" s="557"/>
      <c r="AG101" s="557"/>
      <c r="AH101" s="557"/>
      <c r="AI101" s="557"/>
      <c r="AJ101" s="557"/>
      <c r="AK101" s="557"/>
      <c r="AL101" s="557"/>
      <c r="AM101" s="557"/>
      <c r="AN101" s="557"/>
      <c r="AO101" s="557"/>
      <c r="AP101" s="557"/>
      <c r="AQ101" s="557"/>
      <c r="AR101" s="557"/>
      <c r="AS101" s="557"/>
      <c r="AT101" s="557"/>
      <c r="AU101" s="557"/>
      <c r="AV101" s="557"/>
      <c r="AW101" s="557"/>
      <c r="AX101" s="557"/>
      <c r="AY101" s="557"/>
      <c r="AZ101" s="557"/>
      <c r="BA101" s="557"/>
      <c r="BB101" s="557"/>
      <c r="BC101" s="639"/>
      <c r="BD101" s="106"/>
      <c r="BE101" s="62"/>
      <c r="BF101" s="63"/>
      <c r="BG101" s="63"/>
      <c r="BH101" s="63"/>
      <c r="BI101" s="63"/>
      <c r="BJ101" s="63"/>
      <c r="BK101" s="67"/>
      <c r="BL101" s="13"/>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c r="EI101" s="332"/>
      <c r="EJ101" s="332"/>
      <c r="EK101" s="332"/>
      <c r="EL101" s="332"/>
      <c r="EM101" s="332"/>
      <c r="EN101" s="332"/>
      <c r="EO101" s="332"/>
      <c r="EP101" s="332"/>
      <c r="EQ101" s="332"/>
      <c r="ER101" s="332"/>
      <c r="ES101" s="332"/>
      <c r="ET101" s="332"/>
      <c r="EU101" s="332"/>
      <c r="EV101" s="332"/>
      <c r="EW101" s="332"/>
      <c r="EX101" s="332"/>
      <c r="EY101" s="332"/>
    </row>
    <row r="102" spans="1:155" s="439" customFormat="1" ht="9" customHeight="1">
      <c r="A102" s="325"/>
      <c r="B102" s="326"/>
      <c r="C102" s="326"/>
      <c r="D102" s="326"/>
      <c r="E102" s="326"/>
      <c r="F102" s="326"/>
      <c r="G102" s="326"/>
      <c r="H102" s="326"/>
      <c r="I102" s="326"/>
      <c r="J102" s="326"/>
      <c r="K102" s="326"/>
      <c r="L102" s="326"/>
      <c r="M102" s="326"/>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370"/>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c r="EI102" s="332"/>
      <c r="EJ102" s="332"/>
      <c r="EK102" s="332"/>
      <c r="EL102" s="332"/>
      <c r="EM102" s="332"/>
      <c r="EN102" s="332"/>
      <c r="EO102" s="332"/>
      <c r="EP102" s="332"/>
      <c r="EQ102" s="332"/>
      <c r="ER102" s="332"/>
      <c r="ES102" s="332"/>
      <c r="ET102" s="332"/>
      <c r="EU102" s="332"/>
      <c r="EV102" s="332"/>
      <c r="EW102" s="332"/>
      <c r="EX102" s="332"/>
      <c r="EY102" s="332"/>
    </row>
    <row r="103" spans="1:155" s="439" customFormat="1" ht="19.5" customHeight="1" thickBot="1">
      <c r="A103" s="325"/>
      <c r="B103" s="326"/>
      <c r="C103" s="145"/>
      <c r="D103" s="145"/>
      <c r="E103" s="145"/>
      <c r="F103" s="145"/>
      <c r="G103" s="145"/>
      <c r="H103" s="145"/>
      <c r="I103" s="145"/>
      <c r="J103" s="145"/>
      <c r="K103" s="145"/>
      <c r="L103" s="151"/>
      <c r="M103" s="145"/>
      <c r="N103" s="151" t="s">
        <v>178</v>
      </c>
      <c r="O103" s="151"/>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362"/>
      <c r="AZ103" s="147"/>
      <c r="BA103" s="147"/>
      <c r="BB103" s="147"/>
      <c r="BC103" s="147"/>
      <c r="BD103" s="147"/>
      <c r="BE103" s="165"/>
      <c r="BF103" s="165"/>
      <c r="BG103" s="165"/>
      <c r="BH103" s="165"/>
      <c r="BI103" s="165"/>
      <c r="BJ103" s="165"/>
      <c r="BK103" s="166"/>
      <c r="BL103" s="178"/>
      <c r="BM103" s="198"/>
      <c r="BN103" s="205"/>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c r="EJ103" s="332"/>
      <c r="EK103" s="332"/>
      <c r="EL103" s="332"/>
      <c r="EM103" s="332"/>
      <c r="EN103" s="332"/>
      <c r="EO103" s="332"/>
      <c r="EP103" s="332"/>
      <c r="EQ103" s="332"/>
      <c r="ER103" s="332"/>
      <c r="ES103" s="332"/>
      <c r="ET103" s="332"/>
      <c r="EU103" s="332"/>
      <c r="EV103" s="332"/>
      <c r="EW103" s="332"/>
      <c r="EX103" s="332"/>
      <c r="EY103" s="332"/>
    </row>
    <row r="104" spans="1:155" s="439" customFormat="1" ht="2.4500000000000002" customHeight="1">
      <c r="A104" s="51"/>
      <c r="B104" s="264"/>
      <c r="C104" s="264"/>
      <c r="D104" s="264"/>
      <c r="E104" s="264"/>
      <c r="F104" s="264"/>
      <c r="G104" s="264"/>
      <c r="H104" s="264"/>
      <c r="I104" s="264"/>
      <c r="J104" s="264"/>
      <c r="K104" s="264"/>
      <c r="L104" s="264"/>
      <c r="M104" s="264"/>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8"/>
      <c r="AO104" s="149"/>
      <c r="AP104" s="149"/>
      <c r="AQ104" s="149"/>
      <c r="AR104" s="149"/>
      <c r="AS104" s="150"/>
      <c r="AT104" s="644" t="s">
        <v>179</v>
      </c>
      <c r="AU104" s="645"/>
      <c r="AV104" s="645"/>
      <c r="AW104" s="645"/>
      <c r="AX104" s="646"/>
      <c r="AY104" s="64"/>
      <c r="AZ104" s="167"/>
      <c r="BA104" s="167"/>
      <c r="BB104" s="167"/>
      <c r="BC104" s="168"/>
      <c r="BD104" s="247"/>
      <c r="BE104" s="248"/>
      <c r="BF104" s="167"/>
      <c r="BG104" s="167"/>
      <c r="BH104" s="167"/>
      <c r="BI104" s="168"/>
      <c r="BJ104" s="169"/>
      <c r="BK104" s="170"/>
      <c r="BL104" s="171"/>
      <c r="BM104" s="198"/>
      <c r="BN104" s="205"/>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c r="EI104" s="332"/>
      <c r="EJ104" s="332"/>
      <c r="EK104" s="332"/>
      <c r="EL104" s="332"/>
      <c r="EM104" s="332"/>
      <c r="EN104" s="332"/>
      <c r="EO104" s="332"/>
      <c r="EP104" s="332"/>
      <c r="EQ104" s="332"/>
      <c r="ER104" s="332"/>
      <c r="ES104" s="332"/>
      <c r="ET104" s="332"/>
      <c r="EU104" s="332"/>
      <c r="EV104" s="332"/>
      <c r="EW104" s="332"/>
      <c r="EX104" s="332"/>
      <c r="EY104" s="332"/>
    </row>
    <row r="105" spans="1:155" s="439" customFormat="1" ht="20.100000000000001" customHeight="1">
      <c r="A105" s="325"/>
      <c r="B105" s="326"/>
      <c r="C105" s="326"/>
      <c r="D105" s="326"/>
      <c r="E105" s="326"/>
      <c r="F105" s="326"/>
      <c r="G105" s="326"/>
      <c r="H105" s="326"/>
      <c r="I105" s="326"/>
      <c r="J105" s="326"/>
      <c r="K105" s="326"/>
      <c r="L105" s="326"/>
      <c r="M105" s="32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527" t="s">
        <v>270</v>
      </c>
      <c r="AL105" s="628"/>
      <c r="AM105" s="653"/>
      <c r="AN105" s="553" t="s">
        <v>89</v>
      </c>
      <c r="AO105" s="628"/>
      <c r="AP105" s="628"/>
      <c r="AQ105" s="628"/>
      <c r="AR105" s="628"/>
      <c r="AS105" s="653"/>
      <c r="AT105" s="647"/>
      <c r="AU105" s="648"/>
      <c r="AV105" s="648"/>
      <c r="AW105" s="648"/>
      <c r="AX105" s="649"/>
      <c r="AY105" s="18"/>
      <c r="AZ105" s="522"/>
      <c r="BA105" s="523"/>
      <c r="BB105" s="524"/>
      <c r="BC105" s="157"/>
      <c r="BD105" s="249" t="s">
        <v>81</v>
      </c>
      <c r="BE105" s="250"/>
      <c r="BF105" s="522"/>
      <c r="BG105" s="523"/>
      <c r="BH105" s="524"/>
      <c r="BI105" s="157"/>
      <c r="BJ105" s="158" t="s">
        <v>88</v>
      </c>
      <c r="BK105" s="170"/>
      <c r="BL105" s="171"/>
      <c r="BM105" s="198"/>
      <c r="BN105" s="200" t="str">
        <f>IF(BO105&lt;&gt;"","●","")</f>
        <v/>
      </c>
      <c r="BO105" s="201" t="str">
        <f>IF(OR(AZ108&lt;&gt;"",BF108&lt;&gt;"",AZ111&lt;&gt;"",BF111&lt;&gt;"",AZ114&lt;&gt;"",BF114&lt;&gt;"",BF117&lt;&gt;"",AZ125&lt;&gt;"",BF125&lt;&gt;"",AZ128&lt;&gt;"",BF128&lt;&gt;"",AZ131&lt;&gt;"",BF131&lt;&gt;"",BF134&lt;&gt;"",AZ141&lt;&gt;"",BF141&lt;&gt;"",AZ144&lt;&gt;"",BF144&lt;&gt;"",AZ147&lt;&gt;"",BF147&lt;&gt;"",BF150&lt;&gt;""),IF(AND(AZ105&lt;&gt;"",BF105&lt;&gt;""),"","「変更年月日」が未記入です。ご記入ください。"),IF(AND(AZ105&lt;&gt;"",BF105=""),"「変更年月日」に未記入の欄があります。すべての欄にご記入ください。",IF(AND(AZ105="",BF105&lt;&gt;""),"「変更年月日」に未記入の欄があります。すべての欄にご記入ください。","")))</f>
        <v/>
      </c>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c r="EI105" s="332"/>
      <c r="EJ105" s="332"/>
      <c r="EK105" s="332"/>
      <c r="EL105" s="332"/>
      <c r="EM105" s="332"/>
      <c r="EN105" s="332"/>
      <c r="EO105" s="332"/>
      <c r="EP105" s="332"/>
      <c r="EQ105" s="332"/>
      <c r="ER105" s="332"/>
      <c r="ES105" s="332"/>
      <c r="ET105" s="332"/>
      <c r="EU105" s="332"/>
      <c r="EV105" s="332"/>
      <c r="EW105" s="332"/>
      <c r="EX105" s="332"/>
      <c r="EY105" s="332"/>
    </row>
    <row r="106" spans="1:155" s="439" customFormat="1" ht="2.4500000000000002" customHeight="1" thickBot="1">
      <c r="A106" s="325"/>
      <c r="B106" s="326"/>
      <c r="C106" s="326"/>
      <c r="D106" s="326"/>
      <c r="E106" s="326"/>
      <c r="F106" s="326"/>
      <c r="G106" s="326"/>
      <c r="H106" s="326"/>
      <c r="I106" s="326"/>
      <c r="J106" s="326"/>
      <c r="K106" s="326"/>
      <c r="L106" s="326"/>
      <c r="M106" s="32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52"/>
      <c r="AO106" s="153"/>
      <c r="AP106" s="153"/>
      <c r="AQ106" s="153"/>
      <c r="AR106" s="153"/>
      <c r="AS106" s="154"/>
      <c r="AT106" s="650"/>
      <c r="AU106" s="651"/>
      <c r="AV106" s="651"/>
      <c r="AW106" s="651"/>
      <c r="AX106" s="652"/>
      <c r="AY106" s="62"/>
      <c r="AZ106" s="162"/>
      <c r="BA106" s="162"/>
      <c r="BB106" s="162"/>
      <c r="BC106" s="163"/>
      <c r="BD106" s="251"/>
      <c r="BE106" s="252"/>
      <c r="BF106" s="162"/>
      <c r="BG106" s="162"/>
      <c r="BH106" s="162"/>
      <c r="BI106" s="163"/>
      <c r="BJ106" s="164"/>
      <c r="BK106" s="170"/>
      <c r="BL106" s="171"/>
      <c r="BM106" s="198"/>
      <c r="BN106" s="206"/>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A106" s="332"/>
      <c r="EB106" s="332"/>
      <c r="EC106" s="332"/>
      <c r="ED106" s="332"/>
      <c r="EE106" s="332"/>
      <c r="EF106" s="332"/>
      <c r="EG106" s="332"/>
      <c r="EH106" s="332"/>
      <c r="EI106" s="332"/>
      <c r="EJ106" s="332"/>
      <c r="EK106" s="332"/>
      <c r="EL106" s="332"/>
      <c r="EM106" s="332"/>
      <c r="EN106" s="332"/>
      <c r="EO106" s="332"/>
      <c r="EP106" s="332"/>
      <c r="EQ106" s="332"/>
      <c r="ER106" s="332"/>
      <c r="ES106" s="332"/>
      <c r="ET106" s="332"/>
      <c r="EU106" s="332"/>
      <c r="EV106" s="332"/>
      <c r="EW106" s="332"/>
      <c r="EX106" s="332"/>
      <c r="EY106" s="332"/>
    </row>
    <row r="107" spans="1:155" s="439" customFormat="1" ht="2.4500000000000002" customHeight="1">
      <c r="A107" s="51"/>
      <c r="B107" s="264"/>
      <c r="C107" s="264"/>
      <c r="D107" s="264"/>
      <c r="E107" s="264"/>
      <c r="F107" s="264"/>
      <c r="G107" s="264"/>
      <c r="H107" s="264"/>
      <c r="I107" s="264"/>
      <c r="J107" s="264"/>
      <c r="K107" s="264"/>
      <c r="L107" s="264"/>
      <c r="M107" s="264"/>
      <c r="N107" s="441"/>
      <c r="O107" s="145"/>
      <c r="P107" s="145"/>
      <c r="Q107" s="145"/>
      <c r="R107" s="654" t="s">
        <v>151</v>
      </c>
      <c r="S107" s="655"/>
      <c r="T107" s="655"/>
      <c r="U107" s="655"/>
      <c r="V107" s="655"/>
      <c r="W107" s="655"/>
      <c r="X107" s="655"/>
      <c r="Y107" s="655"/>
      <c r="Z107" s="655"/>
      <c r="AA107" s="655"/>
      <c r="AB107" s="655"/>
      <c r="AC107" s="655"/>
      <c r="AD107" s="655"/>
      <c r="AE107" s="655"/>
      <c r="AF107" s="655"/>
      <c r="AG107" s="655"/>
      <c r="AH107" s="655"/>
      <c r="AI107" s="655"/>
      <c r="AJ107" s="655"/>
      <c r="AK107" s="655"/>
      <c r="AL107" s="655"/>
      <c r="AM107" s="655"/>
      <c r="AN107" s="656"/>
      <c r="AO107" s="656"/>
      <c r="AP107" s="656"/>
      <c r="AQ107" s="656"/>
      <c r="AR107" s="656"/>
      <c r="AS107" s="656"/>
      <c r="AT107" s="655"/>
      <c r="AU107" s="655"/>
      <c r="AV107" s="655"/>
      <c r="AW107" s="655"/>
      <c r="AX107" s="657"/>
      <c r="AY107" s="40"/>
      <c r="AZ107" s="172"/>
      <c r="BA107" s="172"/>
      <c r="BB107" s="172"/>
      <c r="BC107" s="173"/>
      <c r="BD107" s="147"/>
      <c r="BE107" s="174"/>
      <c r="BF107" s="175"/>
      <c r="BG107" s="175"/>
      <c r="BH107" s="175"/>
      <c r="BI107" s="175"/>
      <c r="BJ107" s="175"/>
      <c r="BK107" s="168"/>
      <c r="BL107" s="169"/>
      <c r="BM107" s="198"/>
      <c r="BN107" s="206"/>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c r="EI107" s="332"/>
      <c r="EJ107" s="332"/>
      <c r="EK107" s="332"/>
      <c r="EL107" s="332"/>
      <c r="EM107" s="332"/>
      <c r="EN107" s="332"/>
      <c r="EO107" s="332"/>
      <c r="EP107" s="332"/>
      <c r="EQ107" s="332"/>
      <c r="ER107" s="332"/>
      <c r="ES107" s="332"/>
      <c r="ET107" s="332"/>
      <c r="EU107" s="332"/>
      <c r="EV107" s="332"/>
      <c r="EW107" s="332"/>
      <c r="EX107" s="332"/>
      <c r="EY107" s="332"/>
    </row>
    <row r="108" spans="1:155" s="439" customFormat="1" ht="20.100000000000001" customHeight="1">
      <c r="A108" s="325"/>
      <c r="B108" s="326"/>
      <c r="C108" s="326"/>
      <c r="D108" s="326"/>
      <c r="E108" s="326"/>
      <c r="F108" s="326"/>
      <c r="G108" s="326"/>
      <c r="H108" s="326"/>
      <c r="I108" s="326"/>
      <c r="J108" s="326"/>
      <c r="K108" s="326"/>
      <c r="L108" s="326"/>
      <c r="M108" s="326"/>
      <c r="N108" s="527" t="s">
        <v>271</v>
      </c>
      <c r="O108" s="630"/>
      <c r="P108" s="630"/>
      <c r="Q108" s="630"/>
      <c r="R108" s="658"/>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656"/>
      <c r="AV108" s="656"/>
      <c r="AW108" s="656"/>
      <c r="AX108" s="659"/>
      <c r="AY108" s="43"/>
      <c r="AZ108" s="522"/>
      <c r="BA108" s="523"/>
      <c r="BB108" s="524"/>
      <c r="BC108" s="155"/>
      <c r="BD108" s="185" t="s">
        <v>272</v>
      </c>
      <c r="BE108" s="156"/>
      <c r="BF108" s="585"/>
      <c r="BG108" s="586"/>
      <c r="BH108" s="586"/>
      <c r="BI108" s="586"/>
      <c r="BJ108" s="587"/>
      <c r="BK108" s="157"/>
      <c r="BL108" s="158" t="s">
        <v>5</v>
      </c>
      <c r="BM108" s="198"/>
      <c r="BN108" s="200" t="str">
        <f>IF(BO108&lt;&gt;"","●","")</f>
        <v/>
      </c>
      <c r="BO108" s="201" t="str">
        <f>IF(OR($AZ$105&lt;&gt;"",$BF$105&lt;&gt;"",AZ108&lt;&gt;"",BF108&lt;&gt;""),IF(AND(AZ108&lt;&gt;"",BF108&lt;&gt;""),IF(AND(BF108=0,AZ108&lt;&gt;""),"「算定する入院料」が記入されていますが、「病床数」が0床となっています。正しい病床数をご記入ください。",""),IF(AND(AZ108="",BF108=""),"当該病棟の病床数が診療報酬上の入院料の届出を行っていない場合は、「病床数」を「0」とご記入ください。",IF(AND(BF108=0,AZ108=""),"","「算定する入院料」あるいは「病床数」に未記入の欄があります。すべての欄にご記入ください。"))),"")</f>
        <v/>
      </c>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c r="EI108" s="332"/>
      <c r="EJ108" s="332"/>
      <c r="EK108" s="332"/>
      <c r="EL108" s="332"/>
      <c r="EM108" s="332"/>
      <c r="EN108" s="332"/>
      <c r="EO108" s="332"/>
      <c r="EP108" s="332"/>
      <c r="EQ108" s="332"/>
      <c r="ER108" s="332"/>
      <c r="ES108" s="332"/>
      <c r="ET108" s="332"/>
      <c r="EU108" s="332"/>
      <c r="EV108" s="332"/>
      <c r="EW108" s="332"/>
      <c r="EX108" s="332"/>
      <c r="EY108" s="332"/>
    </row>
    <row r="109" spans="1:155" s="439" customFormat="1" ht="2.4500000000000002" customHeight="1">
      <c r="A109" s="325"/>
      <c r="B109" s="326"/>
      <c r="C109" s="326"/>
      <c r="D109" s="326"/>
      <c r="E109" s="326"/>
      <c r="F109" s="326"/>
      <c r="G109" s="326"/>
      <c r="H109" s="326"/>
      <c r="I109" s="326"/>
      <c r="J109" s="326"/>
      <c r="K109" s="326"/>
      <c r="L109" s="326"/>
      <c r="M109" s="326"/>
      <c r="N109" s="145"/>
      <c r="O109" s="145"/>
      <c r="P109" s="145"/>
      <c r="Q109" s="145"/>
      <c r="R109" s="658"/>
      <c r="S109" s="660"/>
      <c r="T109" s="660"/>
      <c r="U109" s="660"/>
      <c r="V109" s="660"/>
      <c r="W109" s="660"/>
      <c r="X109" s="660"/>
      <c r="Y109" s="660"/>
      <c r="Z109" s="660"/>
      <c r="AA109" s="660"/>
      <c r="AB109" s="660"/>
      <c r="AC109" s="660"/>
      <c r="AD109" s="660"/>
      <c r="AE109" s="660"/>
      <c r="AF109" s="660"/>
      <c r="AG109" s="660"/>
      <c r="AH109" s="660"/>
      <c r="AI109" s="660"/>
      <c r="AJ109" s="660"/>
      <c r="AK109" s="660"/>
      <c r="AL109" s="660"/>
      <c r="AM109" s="660"/>
      <c r="AN109" s="660"/>
      <c r="AO109" s="660"/>
      <c r="AP109" s="660"/>
      <c r="AQ109" s="660"/>
      <c r="AR109" s="660"/>
      <c r="AS109" s="660"/>
      <c r="AT109" s="660"/>
      <c r="AU109" s="660"/>
      <c r="AV109" s="660"/>
      <c r="AW109" s="660"/>
      <c r="AX109" s="661"/>
      <c r="AY109" s="278"/>
      <c r="AZ109" s="279"/>
      <c r="BA109" s="279"/>
      <c r="BB109" s="279"/>
      <c r="BC109" s="280"/>
      <c r="BD109" s="185"/>
      <c r="BE109" s="284"/>
      <c r="BF109" s="285"/>
      <c r="BG109" s="285"/>
      <c r="BH109" s="285"/>
      <c r="BI109" s="285"/>
      <c r="BJ109" s="285"/>
      <c r="BK109" s="286"/>
      <c r="BL109" s="287"/>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c r="EI109" s="332"/>
      <c r="EJ109" s="332"/>
      <c r="EK109" s="332"/>
      <c r="EL109" s="332"/>
      <c r="EM109" s="332"/>
      <c r="EN109" s="332"/>
      <c r="EO109" s="332"/>
      <c r="EP109" s="332"/>
      <c r="EQ109" s="332"/>
      <c r="ER109" s="332"/>
      <c r="ES109" s="332"/>
      <c r="ET109" s="332"/>
      <c r="EU109" s="332"/>
      <c r="EV109" s="332"/>
      <c r="EW109" s="332"/>
      <c r="EX109" s="332"/>
      <c r="EY109" s="332"/>
    </row>
    <row r="110" spans="1:155" s="439" customFormat="1" ht="2.4500000000000002" customHeight="1">
      <c r="A110" s="51"/>
      <c r="B110" s="264"/>
      <c r="C110" s="144"/>
      <c r="D110" s="145"/>
      <c r="E110" s="145"/>
      <c r="F110" s="145"/>
      <c r="G110" s="145"/>
      <c r="H110" s="145"/>
      <c r="I110" s="145"/>
      <c r="J110" s="145"/>
      <c r="K110" s="145"/>
      <c r="L110" s="145"/>
      <c r="M110" s="145"/>
      <c r="N110" s="182"/>
      <c r="O110" s="181"/>
      <c r="P110" s="181"/>
      <c r="Q110" s="183"/>
      <c r="R110" s="338"/>
      <c r="S110" s="632" t="s">
        <v>152</v>
      </c>
      <c r="T110" s="633"/>
      <c r="U110" s="633"/>
      <c r="V110" s="633"/>
      <c r="W110" s="633"/>
      <c r="X110" s="633"/>
      <c r="Y110" s="633"/>
      <c r="Z110" s="633"/>
      <c r="AA110" s="633"/>
      <c r="AB110" s="633"/>
      <c r="AC110" s="633"/>
      <c r="AD110" s="633"/>
      <c r="AE110" s="633"/>
      <c r="AF110" s="633"/>
      <c r="AG110" s="633"/>
      <c r="AH110" s="633"/>
      <c r="AI110" s="633"/>
      <c r="AJ110" s="633"/>
      <c r="AK110" s="633"/>
      <c r="AL110" s="633"/>
      <c r="AM110" s="633"/>
      <c r="AN110" s="633"/>
      <c r="AO110" s="633"/>
      <c r="AP110" s="633"/>
      <c r="AQ110" s="633"/>
      <c r="AR110" s="633"/>
      <c r="AS110" s="633"/>
      <c r="AT110" s="633"/>
      <c r="AU110" s="633"/>
      <c r="AV110" s="633"/>
      <c r="AW110" s="633"/>
      <c r="AX110" s="634"/>
      <c r="AY110" s="281"/>
      <c r="AZ110" s="282"/>
      <c r="BA110" s="282"/>
      <c r="BB110" s="282"/>
      <c r="BC110" s="283"/>
      <c r="BD110" s="185"/>
      <c r="BE110" s="288"/>
      <c r="BF110" s="289"/>
      <c r="BG110" s="289"/>
      <c r="BH110" s="289"/>
      <c r="BI110" s="289"/>
      <c r="BJ110" s="289"/>
      <c r="BK110" s="289"/>
      <c r="BL110" s="290"/>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c r="EI110" s="332"/>
      <c r="EJ110" s="332"/>
      <c r="EK110" s="332"/>
      <c r="EL110" s="332"/>
      <c r="EM110" s="332"/>
      <c r="EN110" s="332"/>
      <c r="EO110" s="332"/>
      <c r="EP110" s="332"/>
      <c r="EQ110" s="332"/>
      <c r="ER110" s="332"/>
      <c r="ES110" s="332"/>
      <c r="ET110" s="332"/>
      <c r="EU110" s="332"/>
      <c r="EV110" s="332"/>
      <c r="EW110" s="332"/>
      <c r="EX110" s="332"/>
      <c r="EY110" s="332"/>
    </row>
    <row r="111" spans="1:155" s="439" customFormat="1" ht="20.100000000000001" customHeight="1">
      <c r="A111" s="631"/>
      <c r="B111" s="527"/>
      <c r="C111" s="145"/>
      <c r="D111" s="145"/>
      <c r="E111" s="145"/>
      <c r="F111" s="145"/>
      <c r="G111" s="145"/>
      <c r="H111" s="145"/>
      <c r="I111" s="145"/>
      <c r="J111" s="180"/>
      <c r="K111" s="145"/>
      <c r="L111" s="145"/>
      <c r="M111" s="145"/>
      <c r="N111" s="527" t="s">
        <v>273</v>
      </c>
      <c r="O111" s="630"/>
      <c r="P111" s="630"/>
      <c r="Q111" s="643"/>
      <c r="R111" s="338"/>
      <c r="S111" s="632"/>
      <c r="T111" s="633"/>
      <c r="U111" s="633"/>
      <c r="V111" s="633"/>
      <c r="W111" s="633"/>
      <c r="X111" s="633"/>
      <c r="Y111" s="633"/>
      <c r="Z111" s="633"/>
      <c r="AA111" s="633"/>
      <c r="AB111" s="633"/>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4"/>
      <c r="AY111" s="142"/>
      <c r="AZ111" s="528"/>
      <c r="BA111" s="529"/>
      <c r="BB111" s="530"/>
      <c r="BC111" s="155"/>
      <c r="BD111" s="185" t="s">
        <v>265</v>
      </c>
      <c r="BE111" s="156"/>
      <c r="BF111" s="585"/>
      <c r="BG111" s="586"/>
      <c r="BH111" s="586"/>
      <c r="BI111" s="586"/>
      <c r="BJ111" s="587"/>
      <c r="BK111" s="157"/>
      <c r="BL111" s="158" t="s">
        <v>5</v>
      </c>
      <c r="BM111" s="198"/>
      <c r="BN111" s="200" t="str">
        <f>IF(BO111&lt;&gt;"","●","")</f>
        <v/>
      </c>
      <c r="BO111" s="201" t="str">
        <f>IF(OR($AZ$105&lt;&gt;"",$BF$105&lt;&gt;"",AZ111&lt;&gt;"",BF111&lt;&gt;""),IF(AND(AZ111&lt;&gt;"",BF111&lt;&gt;""),IF(BF108&lt;SUM(BF111,BF114),"上記の「病床数」よりも値が大きくなっています。上記の内数をご記入ください。",IF(AND(BF111=0,AZ111&lt;&gt;""),"「算定する入院料」が記入されていますが、「病床数」が0床となっています。正しい病床数をご記入ください。","")),IF(AND(AZ111="",BF111=""),"当該病棟の病床が左記の診療報酬上の入院料の届出を行っていない場合は、「病床数」を「0」とご記入ください。",IF(AND(BF111=0,AZ111=""),"","「算定する入院料」あるいは「病床数」に未記入の欄があります。すべての欄にご記入ください。"))),"")</f>
        <v/>
      </c>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332"/>
      <c r="DB111" s="332"/>
      <c r="DC111" s="332"/>
      <c r="DD111" s="332"/>
      <c r="DE111" s="332"/>
      <c r="DF111" s="332"/>
      <c r="DG111" s="332"/>
      <c r="DH111" s="332"/>
      <c r="DI111" s="332"/>
      <c r="DJ111" s="332"/>
      <c r="DK111" s="332"/>
      <c r="DL111" s="332"/>
      <c r="DM111" s="332"/>
      <c r="DN111" s="332"/>
      <c r="DO111" s="332"/>
      <c r="DP111" s="332"/>
      <c r="DQ111" s="332"/>
      <c r="DR111" s="332"/>
      <c r="DS111" s="332"/>
      <c r="DT111" s="332"/>
      <c r="DU111" s="332"/>
      <c r="DV111" s="332"/>
      <c r="DW111" s="332"/>
      <c r="DX111" s="332"/>
      <c r="DY111" s="332"/>
      <c r="DZ111" s="332"/>
      <c r="EA111" s="332"/>
      <c r="EB111" s="332"/>
      <c r="EC111" s="332"/>
      <c r="ED111" s="332"/>
      <c r="EE111" s="332"/>
      <c r="EF111" s="332"/>
      <c r="EG111" s="332"/>
      <c r="EH111" s="332"/>
      <c r="EI111" s="332"/>
      <c r="EJ111" s="332"/>
      <c r="EK111" s="332"/>
      <c r="EL111" s="332"/>
      <c r="EM111" s="332"/>
      <c r="EN111" s="332"/>
      <c r="EO111" s="332"/>
      <c r="EP111" s="332"/>
      <c r="EQ111" s="332"/>
      <c r="ER111" s="332"/>
      <c r="ES111" s="332"/>
      <c r="ET111" s="332"/>
      <c r="EU111" s="332"/>
      <c r="EV111" s="332"/>
      <c r="EW111" s="332"/>
      <c r="EX111" s="332"/>
      <c r="EY111" s="332"/>
    </row>
    <row r="112" spans="1:155" s="439" customFormat="1" ht="2.4500000000000002" customHeight="1">
      <c r="A112" s="325"/>
      <c r="B112" s="326"/>
      <c r="C112" s="145"/>
      <c r="D112" s="145"/>
      <c r="E112" s="145"/>
      <c r="F112" s="145"/>
      <c r="G112" s="145"/>
      <c r="H112" s="145"/>
      <c r="I112" s="145"/>
      <c r="J112" s="145"/>
      <c r="K112" s="145"/>
      <c r="L112" s="145"/>
      <c r="M112" s="145"/>
      <c r="N112" s="181"/>
      <c r="O112" s="181"/>
      <c r="P112" s="181"/>
      <c r="Q112" s="183"/>
      <c r="R112" s="338"/>
      <c r="S112" s="632"/>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4"/>
      <c r="AY112" s="278"/>
      <c r="AZ112" s="291"/>
      <c r="BA112" s="291"/>
      <c r="BB112" s="291"/>
      <c r="BC112" s="292"/>
      <c r="BD112" s="184"/>
      <c r="BE112" s="55"/>
      <c r="BF112" s="56"/>
      <c r="BG112" s="56"/>
      <c r="BH112" s="56"/>
      <c r="BI112" s="56"/>
      <c r="BJ112" s="56"/>
      <c r="BK112" s="295"/>
      <c r="BL112" s="296"/>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332"/>
      <c r="DB112" s="332"/>
      <c r="DC112" s="332"/>
      <c r="DD112" s="332"/>
      <c r="DE112" s="332"/>
      <c r="DF112" s="332"/>
      <c r="DG112" s="332"/>
      <c r="DH112" s="332"/>
      <c r="DI112" s="332"/>
      <c r="DJ112" s="332"/>
      <c r="DK112" s="332"/>
      <c r="DL112" s="332"/>
      <c r="DM112" s="332"/>
      <c r="DN112" s="332"/>
      <c r="DO112" s="332"/>
      <c r="DP112" s="332"/>
      <c r="DQ112" s="332"/>
      <c r="DR112" s="332"/>
      <c r="DS112" s="332"/>
      <c r="DT112" s="332"/>
      <c r="DU112" s="332"/>
      <c r="DV112" s="332"/>
      <c r="DW112" s="332"/>
      <c r="DX112" s="332"/>
      <c r="DY112" s="332"/>
      <c r="DZ112" s="332"/>
      <c r="EA112" s="332"/>
      <c r="EB112" s="332"/>
      <c r="EC112" s="332"/>
      <c r="ED112" s="332"/>
      <c r="EE112" s="332"/>
      <c r="EF112" s="332"/>
      <c r="EG112" s="332"/>
      <c r="EH112" s="332"/>
      <c r="EI112" s="332"/>
      <c r="EJ112" s="332"/>
      <c r="EK112" s="332"/>
      <c r="EL112" s="332"/>
      <c r="EM112" s="332"/>
      <c r="EN112" s="332"/>
      <c r="EO112" s="332"/>
      <c r="EP112" s="332"/>
      <c r="EQ112" s="332"/>
      <c r="ER112" s="332"/>
      <c r="ES112" s="332"/>
      <c r="ET112" s="332"/>
      <c r="EU112" s="332"/>
      <c r="EV112" s="332"/>
      <c r="EW112" s="332"/>
      <c r="EX112" s="332"/>
      <c r="EY112" s="332"/>
    </row>
    <row r="113" spans="1:155" s="439" customFormat="1" ht="2.4500000000000002" customHeight="1">
      <c r="A113" s="51"/>
      <c r="B113" s="264"/>
      <c r="C113" s="144"/>
      <c r="D113" s="145"/>
      <c r="E113" s="145"/>
      <c r="F113" s="145"/>
      <c r="G113" s="145"/>
      <c r="H113" s="145"/>
      <c r="I113" s="145"/>
      <c r="J113" s="145"/>
      <c r="K113" s="145"/>
      <c r="L113" s="145"/>
      <c r="M113" s="145"/>
      <c r="N113" s="182"/>
      <c r="O113" s="181"/>
      <c r="P113" s="181"/>
      <c r="Q113" s="183"/>
      <c r="R113" s="339"/>
      <c r="S113" s="640" t="s">
        <v>150</v>
      </c>
      <c r="T113" s="641"/>
      <c r="U113" s="641"/>
      <c r="V113" s="641"/>
      <c r="W113" s="641"/>
      <c r="X113" s="641"/>
      <c r="Y113" s="641"/>
      <c r="Z113" s="641"/>
      <c r="AA113" s="641"/>
      <c r="AB113" s="641"/>
      <c r="AC113" s="641"/>
      <c r="AD113" s="641"/>
      <c r="AE113" s="641"/>
      <c r="AF113" s="641"/>
      <c r="AG113" s="641"/>
      <c r="AH113" s="641"/>
      <c r="AI113" s="641"/>
      <c r="AJ113" s="641"/>
      <c r="AK113" s="641"/>
      <c r="AL113" s="641"/>
      <c r="AM113" s="641"/>
      <c r="AN113" s="641"/>
      <c r="AO113" s="641"/>
      <c r="AP113" s="641"/>
      <c r="AQ113" s="641"/>
      <c r="AR113" s="641"/>
      <c r="AS113" s="641"/>
      <c r="AT113" s="641"/>
      <c r="AU113" s="641"/>
      <c r="AV113" s="641"/>
      <c r="AW113" s="641"/>
      <c r="AX113" s="642"/>
      <c r="AY113" s="281"/>
      <c r="AZ113" s="293"/>
      <c r="BA113" s="293"/>
      <c r="BB113" s="293"/>
      <c r="BC113" s="294"/>
      <c r="BD113" s="185"/>
      <c r="BE113" s="288"/>
      <c r="BF113" s="289"/>
      <c r="BG113" s="289"/>
      <c r="BH113" s="289"/>
      <c r="BI113" s="289"/>
      <c r="BJ113" s="289"/>
      <c r="BK113" s="289"/>
      <c r="BL113" s="290"/>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332"/>
      <c r="DB113" s="332"/>
      <c r="DC113" s="332"/>
      <c r="DD113" s="332"/>
      <c r="DE113" s="332"/>
      <c r="DF113" s="332"/>
      <c r="DG113" s="332"/>
      <c r="DH113" s="332"/>
      <c r="DI113" s="332"/>
      <c r="DJ113" s="332"/>
      <c r="DK113" s="332"/>
      <c r="DL113" s="332"/>
      <c r="DM113" s="332"/>
      <c r="DN113" s="332"/>
      <c r="DO113" s="332"/>
      <c r="DP113" s="332"/>
      <c r="DQ113" s="332"/>
      <c r="DR113" s="332"/>
      <c r="DS113" s="332"/>
      <c r="DT113" s="332"/>
      <c r="DU113" s="332"/>
      <c r="DV113" s="332"/>
      <c r="DW113" s="332"/>
      <c r="DX113" s="332"/>
      <c r="DY113" s="332"/>
      <c r="DZ113" s="332"/>
      <c r="EA113" s="332"/>
      <c r="EB113" s="332"/>
      <c r="EC113" s="332"/>
      <c r="ED113" s="332"/>
      <c r="EE113" s="332"/>
      <c r="EF113" s="332"/>
      <c r="EG113" s="332"/>
      <c r="EH113" s="332"/>
      <c r="EI113" s="332"/>
      <c r="EJ113" s="332"/>
      <c r="EK113" s="332"/>
      <c r="EL113" s="332"/>
      <c r="EM113" s="332"/>
      <c r="EN113" s="332"/>
      <c r="EO113" s="332"/>
      <c r="EP113" s="332"/>
      <c r="EQ113" s="332"/>
      <c r="ER113" s="332"/>
      <c r="ES113" s="332"/>
      <c r="ET113" s="332"/>
      <c r="EU113" s="332"/>
      <c r="EV113" s="332"/>
      <c r="EW113" s="332"/>
      <c r="EX113" s="332"/>
      <c r="EY113" s="332"/>
    </row>
    <row r="114" spans="1:155" s="439" customFormat="1" ht="20.100000000000001" customHeight="1">
      <c r="A114" s="631"/>
      <c r="B114" s="527"/>
      <c r="C114" s="145"/>
      <c r="D114" s="145"/>
      <c r="E114" s="145"/>
      <c r="F114" s="145"/>
      <c r="G114" s="145"/>
      <c r="H114" s="145"/>
      <c r="I114" s="145"/>
      <c r="J114" s="180"/>
      <c r="K114" s="145"/>
      <c r="L114" s="145"/>
      <c r="M114" s="145"/>
      <c r="N114" s="527" t="s">
        <v>274</v>
      </c>
      <c r="O114" s="630"/>
      <c r="P114" s="630"/>
      <c r="Q114" s="643"/>
      <c r="R114" s="338"/>
      <c r="S114" s="662"/>
      <c r="T114" s="656"/>
      <c r="U114" s="656"/>
      <c r="V114" s="656"/>
      <c r="W114" s="656"/>
      <c r="X114" s="656"/>
      <c r="Y114" s="656"/>
      <c r="Z114" s="656"/>
      <c r="AA114" s="656"/>
      <c r="AB114" s="656"/>
      <c r="AC114" s="656"/>
      <c r="AD114" s="656"/>
      <c r="AE114" s="656"/>
      <c r="AF114" s="656"/>
      <c r="AG114" s="656"/>
      <c r="AH114" s="656"/>
      <c r="AI114" s="656"/>
      <c r="AJ114" s="656"/>
      <c r="AK114" s="656"/>
      <c r="AL114" s="656"/>
      <c r="AM114" s="656"/>
      <c r="AN114" s="656"/>
      <c r="AO114" s="656"/>
      <c r="AP114" s="656"/>
      <c r="AQ114" s="656"/>
      <c r="AR114" s="656"/>
      <c r="AS114" s="656"/>
      <c r="AT114" s="656"/>
      <c r="AU114" s="656"/>
      <c r="AV114" s="656"/>
      <c r="AW114" s="656"/>
      <c r="AX114" s="659"/>
      <c r="AY114" s="43"/>
      <c r="AZ114" s="528"/>
      <c r="BA114" s="529"/>
      <c r="BB114" s="530"/>
      <c r="BC114" s="155"/>
      <c r="BD114" s="185" t="s">
        <v>265</v>
      </c>
      <c r="BE114" s="156"/>
      <c r="BF114" s="585"/>
      <c r="BG114" s="586"/>
      <c r="BH114" s="586"/>
      <c r="BI114" s="586"/>
      <c r="BJ114" s="587"/>
      <c r="BK114" s="157"/>
      <c r="BL114" s="158" t="s">
        <v>5</v>
      </c>
      <c r="BM114" s="198"/>
      <c r="BN114" s="200" t="str">
        <f>IF(BO114&lt;&gt;"","●","")</f>
        <v/>
      </c>
      <c r="BO114" s="201" t="str">
        <f>IF(OR($AZ$105&lt;&gt;"",$BF$105&lt;&gt;"",AZ114&lt;&gt;"",BF114&lt;&gt;""),IF(AND(AZ114&lt;&gt;"",BF114&lt;&gt;""),IF(BF108&lt;SUM(BF111,BF114),"上記の「病床数」よりも値が大きくなっています。上記の内数をご記入ください。",IF(AND(BF114=0,AZ114&lt;&gt;""),"「算定する入院料」が記入されていますが、「病床数」が0床となっています。正しい病床数をご記入ください。","")),IF(AND(AZ114="",BF114=""),"当該病棟の病床が左記の診療報酬上の入院料の届出を行っていない場合は、「病床数」を「0」とご記入ください。",IF(AND(BF114=0,AZ114=""),"","「算定する入院料」あるいは「病床数」に未記入の欄があります。すべての欄にご記入ください。"))),"")</f>
        <v/>
      </c>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A114" s="332"/>
      <c r="EB114" s="332"/>
      <c r="EC114" s="332"/>
      <c r="ED114" s="332"/>
      <c r="EE114" s="332"/>
      <c r="EF114" s="332"/>
      <c r="EG114" s="332"/>
      <c r="EH114" s="332"/>
      <c r="EI114" s="332"/>
      <c r="EJ114" s="332"/>
      <c r="EK114" s="332"/>
      <c r="EL114" s="332"/>
      <c r="EM114" s="332"/>
      <c r="EN114" s="332"/>
      <c r="EO114" s="332"/>
      <c r="EP114" s="332"/>
      <c r="EQ114" s="332"/>
      <c r="ER114" s="332"/>
      <c r="ES114" s="332"/>
      <c r="ET114" s="332"/>
      <c r="EU114" s="332"/>
      <c r="EV114" s="332"/>
      <c r="EW114" s="332"/>
      <c r="EX114" s="332"/>
      <c r="EY114" s="332"/>
    </row>
    <row r="115" spans="1:155" s="439" customFormat="1" ht="2.4500000000000002" customHeight="1" thickBot="1">
      <c r="A115" s="325"/>
      <c r="B115" s="326"/>
      <c r="C115" s="145"/>
      <c r="D115" s="145"/>
      <c r="E115" s="145"/>
      <c r="F115" s="145"/>
      <c r="G115" s="145"/>
      <c r="H115" s="145"/>
      <c r="I115" s="145"/>
      <c r="J115" s="145"/>
      <c r="K115" s="145"/>
      <c r="L115" s="145"/>
      <c r="M115" s="145"/>
      <c r="N115" s="181"/>
      <c r="O115" s="181"/>
      <c r="P115" s="181"/>
      <c r="Q115" s="183"/>
      <c r="R115" s="340"/>
      <c r="S115" s="663"/>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1"/>
      <c r="AY115" s="44"/>
      <c r="AZ115" s="159"/>
      <c r="BA115" s="159"/>
      <c r="BB115" s="159"/>
      <c r="BC115" s="160"/>
      <c r="BD115" s="184"/>
      <c r="BE115" s="62"/>
      <c r="BF115" s="63"/>
      <c r="BG115" s="63"/>
      <c r="BH115" s="63"/>
      <c r="BI115" s="63"/>
      <c r="BJ115" s="63"/>
      <c r="BK115" s="67"/>
      <c r="BL115" s="13"/>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332"/>
      <c r="DB115" s="332"/>
      <c r="DC115" s="332"/>
      <c r="DD115" s="332"/>
      <c r="DE115" s="332"/>
      <c r="DF115" s="332"/>
      <c r="DG115" s="332"/>
      <c r="DH115" s="332"/>
      <c r="DI115" s="332"/>
      <c r="DJ115" s="332"/>
      <c r="DK115" s="332"/>
      <c r="DL115" s="332"/>
      <c r="DM115" s="332"/>
      <c r="DN115" s="332"/>
      <c r="DO115" s="332"/>
      <c r="DP115" s="332"/>
      <c r="DQ115" s="332"/>
      <c r="DR115" s="332"/>
      <c r="DS115" s="332"/>
      <c r="DT115" s="332"/>
      <c r="DU115" s="332"/>
      <c r="DV115" s="332"/>
      <c r="DW115" s="332"/>
      <c r="DX115" s="332"/>
      <c r="DY115" s="332"/>
      <c r="DZ115" s="332"/>
      <c r="EA115" s="332"/>
      <c r="EB115" s="332"/>
      <c r="EC115" s="332"/>
      <c r="ED115" s="332"/>
      <c r="EE115" s="332"/>
      <c r="EF115" s="332"/>
      <c r="EG115" s="332"/>
      <c r="EH115" s="332"/>
      <c r="EI115" s="332"/>
      <c r="EJ115" s="332"/>
      <c r="EK115" s="332"/>
      <c r="EL115" s="332"/>
      <c r="EM115" s="332"/>
      <c r="EN115" s="332"/>
      <c r="EO115" s="332"/>
      <c r="EP115" s="332"/>
      <c r="EQ115" s="332"/>
      <c r="ER115" s="332"/>
      <c r="ES115" s="332"/>
      <c r="ET115" s="332"/>
      <c r="EU115" s="332"/>
      <c r="EV115" s="332"/>
      <c r="EW115" s="332"/>
      <c r="EX115" s="332"/>
      <c r="EY115" s="332"/>
    </row>
    <row r="116" spans="1:155" s="439" customFormat="1" ht="2.4500000000000002" customHeight="1">
      <c r="A116" s="51"/>
      <c r="B116" s="264"/>
      <c r="C116" s="264"/>
      <c r="D116" s="264"/>
      <c r="E116" s="264"/>
      <c r="F116" s="264"/>
      <c r="G116" s="264"/>
      <c r="H116" s="264"/>
      <c r="I116" s="264"/>
      <c r="J116" s="264"/>
      <c r="K116" s="264"/>
      <c r="L116" s="264"/>
      <c r="M116" s="264"/>
      <c r="N116" s="441"/>
      <c r="O116" s="145"/>
      <c r="P116" s="145"/>
      <c r="Q116" s="145"/>
      <c r="R116" s="553" t="s">
        <v>102</v>
      </c>
      <c r="S116" s="554"/>
      <c r="T116" s="554"/>
      <c r="U116" s="554"/>
      <c r="V116" s="554"/>
      <c r="W116" s="554"/>
      <c r="X116" s="554"/>
      <c r="Y116" s="554"/>
      <c r="Z116" s="554"/>
      <c r="AA116" s="554"/>
      <c r="AB116" s="554"/>
      <c r="AC116" s="554"/>
      <c r="AD116" s="554"/>
      <c r="AE116" s="554"/>
      <c r="AF116" s="554"/>
      <c r="AG116" s="554"/>
      <c r="AH116" s="554"/>
      <c r="AI116" s="554"/>
      <c r="AJ116" s="554"/>
      <c r="AK116" s="554"/>
      <c r="AL116" s="554"/>
      <c r="AM116" s="554"/>
      <c r="AN116" s="554"/>
      <c r="AO116" s="554"/>
      <c r="AP116" s="554"/>
      <c r="AQ116" s="554"/>
      <c r="AR116" s="554"/>
      <c r="AS116" s="554"/>
      <c r="AT116" s="554"/>
      <c r="AU116" s="554"/>
      <c r="AV116" s="554"/>
      <c r="AW116" s="554"/>
      <c r="AX116" s="554"/>
      <c r="AY116" s="554"/>
      <c r="AZ116" s="554"/>
      <c r="BA116" s="554"/>
      <c r="BB116" s="554"/>
      <c r="BC116" s="637"/>
      <c r="BD116" s="106"/>
      <c r="BE116" s="64"/>
      <c r="BF116" s="65"/>
      <c r="BG116" s="65"/>
      <c r="BH116" s="65"/>
      <c r="BI116" s="65"/>
      <c r="BJ116" s="65"/>
      <c r="BK116" s="66"/>
      <c r="BL116" s="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332"/>
      <c r="DB116" s="332"/>
      <c r="DC116" s="332"/>
      <c r="DD116" s="332"/>
      <c r="DE116" s="332"/>
      <c r="DF116" s="332"/>
      <c r="DG116" s="332"/>
      <c r="DH116" s="332"/>
      <c r="DI116" s="332"/>
      <c r="DJ116" s="332"/>
      <c r="DK116" s="332"/>
      <c r="DL116" s="332"/>
      <c r="DM116" s="332"/>
      <c r="DN116" s="332"/>
      <c r="DO116" s="332"/>
      <c r="DP116" s="332"/>
      <c r="DQ116" s="332"/>
      <c r="DR116" s="332"/>
      <c r="DS116" s="332"/>
      <c r="DT116" s="332"/>
      <c r="DU116" s="332"/>
      <c r="DV116" s="332"/>
      <c r="DW116" s="332"/>
      <c r="DX116" s="332"/>
      <c r="DY116" s="332"/>
      <c r="DZ116" s="332"/>
      <c r="EA116" s="332"/>
      <c r="EB116" s="332"/>
      <c r="EC116" s="332"/>
      <c r="ED116" s="332"/>
      <c r="EE116" s="332"/>
      <c r="EF116" s="332"/>
      <c r="EG116" s="332"/>
      <c r="EH116" s="332"/>
      <c r="EI116" s="332"/>
      <c r="EJ116" s="332"/>
      <c r="EK116" s="332"/>
      <c r="EL116" s="332"/>
      <c r="EM116" s="332"/>
      <c r="EN116" s="332"/>
      <c r="EO116" s="332"/>
      <c r="EP116" s="332"/>
      <c r="EQ116" s="332"/>
      <c r="ER116" s="332"/>
      <c r="ES116" s="332"/>
      <c r="ET116" s="332"/>
      <c r="EU116" s="332"/>
      <c r="EV116" s="332"/>
      <c r="EW116" s="332"/>
      <c r="EX116" s="332"/>
      <c r="EY116" s="332"/>
    </row>
    <row r="117" spans="1:155" s="439" customFormat="1" ht="20.100000000000001" customHeight="1">
      <c r="A117" s="325"/>
      <c r="B117" s="326"/>
      <c r="C117" s="326"/>
      <c r="D117" s="326"/>
      <c r="E117" s="326"/>
      <c r="F117" s="326"/>
      <c r="G117" s="326"/>
      <c r="H117" s="326"/>
      <c r="I117" s="326"/>
      <c r="J117" s="527"/>
      <c r="K117" s="628"/>
      <c r="L117" s="628"/>
      <c r="M117" s="629"/>
      <c r="N117" s="527" t="s">
        <v>275</v>
      </c>
      <c r="O117" s="630"/>
      <c r="P117" s="630"/>
      <c r="Q117" s="630"/>
      <c r="R117" s="553"/>
      <c r="S117" s="554"/>
      <c r="T117" s="554"/>
      <c r="U117" s="554"/>
      <c r="V117" s="554"/>
      <c r="W117" s="554"/>
      <c r="X117" s="554"/>
      <c r="Y117" s="554"/>
      <c r="Z117" s="554"/>
      <c r="AA117" s="554"/>
      <c r="AB117" s="554"/>
      <c r="AC117" s="554"/>
      <c r="AD117" s="554"/>
      <c r="AE117" s="554"/>
      <c r="AF117" s="554"/>
      <c r="AG117" s="554"/>
      <c r="AH117" s="554"/>
      <c r="AI117" s="554"/>
      <c r="AJ117" s="554"/>
      <c r="AK117" s="554"/>
      <c r="AL117" s="554"/>
      <c r="AM117" s="554"/>
      <c r="AN117" s="554"/>
      <c r="AO117" s="554"/>
      <c r="AP117" s="554"/>
      <c r="AQ117" s="554"/>
      <c r="AR117" s="554"/>
      <c r="AS117" s="554"/>
      <c r="AT117" s="554"/>
      <c r="AU117" s="554"/>
      <c r="AV117" s="554"/>
      <c r="AW117" s="554"/>
      <c r="AX117" s="554"/>
      <c r="AY117" s="554"/>
      <c r="AZ117" s="554"/>
      <c r="BA117" s="554"/>
      <c r="BB117" s="554"/>
      <c r="BC117" s="637"/>
      <c r="BD117" s="106" t="s">
        <v>265</v>
      </c>
      <c r="BE117" s="18"/>
      <c r="BF117" s="585"/>
      <c r="BG117" s="586"/>
      <c r="BH117" s="586"/>
      <c r="BI117" s="586"/>
      <c r="BJ117" s="587"/>
      <c r="BK117" s="20"/>
      <c r="BL117" s="9" t="s">
        <v>5</v>
      </c>
      <c r="BM117" s="198"/>
      <c r="BN117" s="200" t="str">
        <f>IF(BO117&lt;&gt;"","●","")</f>
        <v/>
      </c>
      <c r="BO117" s="201" t="str">
        <f>IF(OR($AZ$105&lt;&gt;"",$BF$105&lt;&gt;"",BF117&lt;&gt;""),IF(BF117&lt;&gt;"","",IF(BF117="","当該病棟の病床が介護報酬上の入院料の届出を行っていない場合は、「病床数」を「0」とご記入ください。","")),"")</f>
        <v/>
      </c>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332"/>
      <c r="DB117" s="332"/>
      <c r="DC117" s="332"/>
      <c r="DD117" s="332"/>
      <c r="DE117" s="332"/>
      <c r="DF117" s="332"/>
      <c r="DG117" s="332"/>
      <c r="DH117" s="332"/>
      <c r="DI117" s="332"/>
      <c r="DJ117" s="332"/>
      <c r="DK117" s="332"/>
      <c r="DL117" s="332"/>
      <c r="DM117" s="332"/>
      <c r="DN117" s="332"/>
      <c r="DO117" s="332"/>
      <c r="DP117" s="332"/>
      <c r="DQ117" s="332"/>
      <c r="DR117" s="332"/>
      <c r="DS117" s="332"/>
      <c r="DT117" s="332"/>
      <c r="DU117" s="332"/>
      <c r="DV117" s="332"/>
      <c r="DW117" s="332"/>
      <c r="DX117" s="332"/>
      <c r="DY117" s="332"/>
      <c r="DZ117" s="332"/>
      <c r="EA117" s="332"/>
      <c r="EB117" s="332"/>
      <c r="EC117" s="332"/>
      <c r="ED117" s="332"/>
      <c r="EE117" s="332"/>
      <c r="EF117" s="332"/>
      <c r="EG117" s="332"/>
      <c r="EH117" s="332"/>
      <c r="EI117" s="332"/>
      <c r="EJ117" s="332"/>
      <c r="EK117" s="332"/>
      <c r="EL117" s="332"/>
      <c r="EM117" s="332"/>
      <c r="EN117" s="332"/>
      <c r="EO117" s="332"/>
      <c r="EP117" s="332"/>
      <c r="EQ117" s="332"/>
      <c r="ER117" s="332"/>
      <c r="ES117" s="332"/>
      <c r="ET117" s="332"/>
      <c r="EU117" s="332"/>
      <c r="EV117" s="332"/>
      <c r="EW117" s="332"/>
      <c r="EX117" s="332"/>
      <c r="EY117" s="332"/>
    </row>
    <row r="118" spans="1:155" s="439" customFormat="1" ht="2.4500000000000002" customHeight="1" thickBot="1">
      <c r="A118" s="325"/>
      <c r="B118" s="326"/>
      <c r="C118" s="326"/>
      <c r="D118" s="326"/>
      <c r="E118" s="326"/>
      <c r="F118" s="326"/>
      <c r="G118" s="326"/>
      <c r="H118" s="326"/>
      <c r="I118" s="326"/>
      <c r="J118" s="326"/>
      <c r="K118" s="326"/>
      <c r="L118" s="326"/>
      <c r="M118" s="326"/>
      <c r="N118" s="145"/>
      <c r="O118" s="145"/>
      <c r="P118" s="145"/>
      <c r="Q118" s="145"/>
      <c r="R118" s="664"/>
      <c r="S118" s="665"/>
      <c r="T118" s="665"/>
      <c r="U118" s="665"/>
      <c r="V118" s="665"/>
      <c r="W118" s="665"/>
      <c r="X118" s="665"/>
      <c r="Y118" s="665"/>
      <c r="Z118" s="665"/>
      <c r="AA118" s="665"/>
      <c r="AB118" s="665"/>
      <c r="AC118" s="665"/>
      <c r="AD118" s="665"/>
      <c r="AE118" s="665"/>
      <c r="AF118" s="665"/>
      <c r="AG118" s="665"/>
      <c r="AH118" s="665"/>
      <c r="AI118" s="665"/>
      <c r="AJ118" s="665"/>
      <c r="AK118" s="665"/>
      <c r="AL118" s="665"/>
      <c r="AM118" s="665"/>
      <c r="AN118" s="665"/>
      <c r="AO118" s="665"/>
      <c r="AP118" s="665"/>
      <c r="AQ118" s="665"/>
      <c r="AR118" s="665"/>
      <c r="AS118" s="665"/>
      <c r="AT118" s="665"/>
      <c r="AU118" s="665"/>
      <c r="AV118" s="665"/>
      <c r="AW118" s="665"/>
      <c r="AX118" s="665"/>
      <c r="AY118" s="665"/>
      <c r="AZ118" s="665"/>
      <c r="BA118" s="665"/>
      <c r="BB118" s="665"/>
      <c r="BC118" s="666"/>
      <c r="BD118" s="106"/>
      <c r="BE118" s="62"/>
      <c r="BF118" s="63"/>
      <c r="BG118" s="63"/>
      <c r="BH118" s="63"/>
      <c r="BI118" s="63"/>
      <c r="BJ118" s="63"/>
      <c r="BK118" s="67"/>
      <c r="BL118" s="13"/>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332"/>
      <c r="DB118" s="332"/>
      <c r="DC118" s="332"/>
      <c r="DD118" s="332"/>
      <c r="DE118" s="332"/>
      <c r="DF118" s="332"/>
      <c r="DG118" s="332"/>
      <c r="DH118" s="332"/>
      <c r="DI118" s="332"/>
      <c r="DJ118" s="332"/>
      <c r="DK118" s="332"/>
      <c r="DL118" s="332"/>
      <c r="DM118" s="332"/>
      <c r="DN118" s="332"/>
      <c r="DO118" s="332"/>
      <c r="DP118" s="332"/>
      <c r="DQ118" s="332"/>
      <c r="DR118" s="332"/>
      <c r="DS118" s="332"/>
      <c r="DT118" s="332"/>
      <c r="DU118" s="332"/>
      <c r="DV118" s="332"/>
      <c r="DW118" s="332"/>
      <c r="DX118" s="332"/>
      <c r="DY118" s="332"/>
      <c r="DZ118" s="332"/>
      <c r="EA118" s="332"/>
      <c r="EB118" s="332"/>
      <c r="EC118" s="332"/>
      <c r="ED118" s="332"/>
      <c r="EE118" s="332"/>
      <c r="EF118" s="332"/>
      <c r="EG118" s="332"/>
      <c r="EH118" s="332"/>
      <c r="EI118" s="332"/>
      <c r="EJ118" s="332"/>
      <c r="EK118" s="332"/>
      <c r="EL118" s="332"/>
      <c r="EM118" s="332"/>
      <c r="EN118" s="332"/>
      <c r="EO118" s="332"/>
      <c r="EP118" s="332"/>
      <c r="EQ118" s="332"/>
      <c r="ER118" s="332"/>
      <c r="ES118" s="332"/>
      <c r="ET118" s="332"/>
      <c r="EU118" s="332"/>
      <c r="EV118" s="332"/>
      <c r="EW118" s="332"/>
      <c r="EX118" s="332"/>
      <c r="EY118" s="332"/>
    </row>
    <row r="119" spans="1:155" s="439" customFormat="1" ht="2.4500000000000002" customHeight="1">
      <c r="A119" s="51"/>
      <c r="B119" s="264"/>
      <c r="C119" s="264"/>
      <c r="D119" s="264"/>
      <c r="E119" s="264"/>
      <c r="F119" s="264"/>
      <c r="G119" s="264"/>
      <c r="H119" s="264"/>
      <c r="I119" s="264"/>
      <c r="J119" s="264"/>
      <c r="K119" s="264"/>
      <c r="L119" s="264"/>
      <c r="M119" s="264"/>
      <c r="N119" s="441"/>
      <c r="O119" s="145"/>
      <c r="P119" s="145"/>
      <c r="Q119" s="145"/>
      <c r="R119" s="635" t="s">
        <v>140</v>
      </c>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8"/>
      <c r="BD119" s="362"/>
      <c r="BE119" s="64"/>
      <c r="BF119" s="65"/>
      <c r="BG119" s="65"/>
      <c r="BH119" s="65"/>
      <c r="BI119" s="65"/>
      <c r="BJ119" s="65"/>
      <c r="BK119" s="66"/>
      <c r="BL119" s="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332"/>
      <c r="DB119" s="332"/>
      <c r="DC119" s="332"/>
      <c r="DD119" s="332"/>
      <c r="DE119" s="332"/>
      <c r="DF119" s="332"/>
      <c r="DG119" s="332"/>
      <c r="DH119" s="332"/>
      <c r="DI119" s="332"/>
      <c r="DJ119" s="332"/>
      <c r="DK119" s="332"/>
      <c r="DL119" s="332"/>
      <c r="DM119" s="332"/>
      <c r="DN119" s="332"/>
      <c r="DO119" s="332"/>
      <c r="DP119" s="332"/>
      <c r="DQ119" s="332"/>
      <c r="DR119" s="332"/>
      <c r="DS119" s="332"/>
      <c r="DT119" s="332"/>
      <c r="DU119" s="332"/>
      <c r="DV119" s="332"/>
      <c r="DW119" s="332"/>
      <c r="DX119" s="332"/>
      <c r="DY119" s="332"/>
      <c r="DZ119" s="332"/>
      <c r="EA119" s="332"/>
      <c r="EB119" s="332"/>
      <c r="EC119" s="332"/>
      <c r="ED119" s="332"/>
      <c r="EE119" s="332"/>
      <c r="EF119" s="332"/>
      <c r="EG119" s="332"/>
      <c r="EH119" s="332"/>
      <c r="EI119" s="332"/>
      <c r="EJ119" s="332"/>
      <c r="EK119" s="332"/>
      <c r="EL119" s="332"/>
      <c r="EM119" s="332"/>
      <c r="EN119" s="332"/>
      <c r="EO119" s="332"/>
      <c r="EP119" s="332"/>
      <c r="EQ119" s="332"/>
      <c r="ER119" s="332"/>
      <c r="ES119" s="332"/>
      <c r="ET119" s="332"/>
      <c r="EU119" s="332"/>
      <c r="EV119" s="332"/>
      <c r="EW119" s="332"/>
      <c r="EX119" s="332"/>
      <c r="EY119" s="332"/>
    </row>
    <row r="120" spans="1:155" s="439" customFormat="1" ht="20.100000000000001" customHeight="1">
      <c r="A120" s="325"/>
      <c r="B120" s="326"/>
      <c r="C120" s="326"/>
      <c r="D120" s="326"/>
      <c r="E120" s="326"/>
      <c r="F120" s="326"/>
      <c r="G120" s="326"/>
      <c r="H120" s="326"/>
      <c r="I120" s="326"/>
      <c r="J120" s="527"/>
      <c r="K120" s="628"/>
      <c r="L120" s="628"/>
      <c r="M120" s="629"/>
      <c r="N120" s="527" t="s">
        <v>276</v>
      </c>
      <c r="O120" s="630"/>
      <c r="P120" s="630"/>
      <c r="Q120" s="630"/>
      <c r="R120" s="553"/>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4"/>
      <c r="AY120" s="554"/>
      <c r="AZ120" s="554"/>
      <c r="BA120" s="554"/>
      <c r="BB120" s="554"/>
      <c r="BC120" s="637"/>
      <c r="BD120" s="362" t="s">
        <v>265</v>
      </c>
      <c r="BE120" s="18"/>
      <c r="BF120" s="585"/>
      <c r="BG120" s="586"/>
      <c r="BH120" s="586"/>
      <c r="BI120" s="586"/>
      <c r="BJ120" s="587"/>
      <c r="BK120" s="20"/>
      <c r="BL120" s="9" t="s">
        <v>5</v>
      </c>
      <c r="BM120" s="198"/>
      <c r="BN120" s="200" t="str">
        <f>IF(BO120&lt;&gt;"","●","")</f>
        <v/>
      </c>
      <c r="BO120" s="201" t="str">
        <f>IF(OR($AZ$105&lt;&gt;"",$BF$105&lt;&gt;"",AZ108&lt;&gt;"",BF108&lt;&gt;"",AZ111&lt;&gt;"",BF111&lt;&gt;"",AZ114&lt;&gt;"",BF114&lt;&gt;"",BF117),IF(BF120&lt;&gt;"",IF(BF120&lt;0,"「病床数」が0床より小さくなっています。上記で正しい病床数をご記入ください。",""),"当該病棟の病床が診療報酬上及び介護報酬上の入院料の届出を行っていない場合は、「病床数」を「0」とご記入ください。"),"")</f>
        <v/>
      </c>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332"/>
      <c r="DB120" s="332"/>
      <c r="DC120" s="332"/>
      <c r="DD120" s="332"/>
      <c r="DE120" s="332"/>
      <c r="DF120" s="332"/>
      <c r="DG120" s="332"/>
      <c r="DH120" s="332"/>
      <c r="DI120" s="332"/>
      <c r="DJ120" s="332"/>
      <c r="DK120" s="332"/>
      <c r="DL120" s="332"/>
      <c r="DM120" s="332"/>
      <c r="DN120" s="332"/>
      <c r="DO120" s="332"/>
      <c r="DP120" s="332"/>
      <c r="DQ120" s="332"/>
      <c r="DR120" s="332"/>
      <c r="DS120" s="332"/>
      <c r="DT120" s="332"/>
      <c r="DU120" s="332"/>
      <c r="DV120" s="332"/>
      <c r="DW120" s="332"/>
      <c r="DX120" s="332"/>
      <c r="DY120" s="332"/>
      <c r="DZ120" s="332"/>
      <c r="EA120" s="332"/>
      <c r="EB120" s="332"/>
      <c r="EC120" s="332"/>
      <c r="ED120" s="332"/>
      <c r="EE120" s="332"/>
      <c r="EF120" s="332"/>
      <c r="EG120" s="332"/>
      <c r="EH120" s="332"/>
      <c r="EI120" s="332"/>
      <c r="EJ120" s="332"/>
      <c r="EK120" s="332"/>
      <c r="EL120" s="332"/>
      <c r="EM120" s="332"/>
      <c r="EN120" s="332"/>
      <c r="EO120" s="332"/>
      <c r="EP120" s="332"/>
      <c r="EQ120" s="332"/>
      <c r="ER120" s="332"/>
      <c r="ES120" s="332"/>
      <c r="ET120" s="332"/>
      <c r="EU120" s="332"/>
      <c r="EV120" s="332"/>
      <c r="EW120" s="332"/>
      <c r="EX120" s="332"/>
      <c r="EY120" s="332"/>
    </row>
    <row r="121" spans="1:155" s="439" customFormat="1" ht="2.4500000000000002" customHeight="1" thickBot="1">
      <c r="A121" s="325"/>
      <c r="B121" s="326"/>
      <c r="C121" s="326"/>
      <c r="D121" s="326"/>
      <c r="E121" s="326"/>
      <c r="F121" s="326"/>
      <c r="G121" s="326"/>
      <c r="H121" s="326"/>
      <c r="I121" s="326"/>
      <c r="J121" s="326"/>
      <c r="K121" s="326"/>
      <c r="L121" s="326"/>
      <c r="M121" s="326"/>
      <c r="N121" s="145"/>
      <c r="O121" s="145"/>
      <c r="P121" s="145"/>
      <c r="Q121" s="145"/>
      <c r="R121" s="556"/>
      <c r="S121" s="557"/>
      <c r="T121" s="557"/>
      <c r="U121" s="557"/>
      <c r="V121" s="557"/>
      <c r="W121" s="557"/>
      <c r="X121" s="557"/>
      <c r="Y121" s="557"/>
      <c r="Z121" s="557"/>
      <c r="AA121" s="557"/>
      <c r="AB121" s="557"/>
      <c r="AC121" s="557"/>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639"/>
      <c r="BD121" s="106"/>
      <c r="BE121" s="62"/>
      <c r="BF121" s="63"/>
      <c r="BG121" s="63"/>
      <c r="BH121" s="63"/>
      <c r="BI121" s="63"/>
      <c r="BJ121" s="63"/>
      <c r="BK121" s="67"/>
      <c r="BL121" s="13"/>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332"/>
      <c r="DB121" s="332"/>
      <c r="DC121" s="332"/>
      <c r="DD121" s="332"/>
      <c r="DE121" s="332"/>
      <c r="DF121" s="332"/>
      <c r="DG121" s="332"/>
      <c r="DH121" s="332"/>
      <c r="DI121" s="332"/>
      <c r="DJ121" s="332"/>
      <c r="DK121" s="332"/>
      <c r="DL121" s="332"/>
      <c r="DM121" s="332"/>
      <c r="DN121" s="332"/>
      <c r="DO121" s="332"/>
      <c r="DP121" s="332"/>
      <c r="DQ121" s="332"/>
      <c r="DR121" s="332"/>
      <c r="DS121" s="332"/>
      <c r="DT121" s="332"/>
      <c r="DU121" s="332"/>
      <c r="DV121" s="332"/>
      <c r="DW121" s="332"/>
      <c r="DX121" s="332"/>
      <c r="DY121" s="332"/>
      <c r="DZ121" s="332"/>
      <c r="EA121" s="332"/>
      <c r="EB121" s="332"/>
      <c r="EC121" s="332"/>
      <c r="ED121" s="332"/>
      <c r="EE121" s="332"/>
      <c r="EF121" s="332"/>
      <c r="EG121" s="332"/>
      <c r="EH121" s="332"/>
      <c r="EI121" s="332"/>
      <c r="EJ121" s="332"/>
      <c r="EK121" s="332"/>
      <c r="EL121" s="332"/>
      <c r="EM121" s="332"/>
      <c r="EN121" s="332"/>
      <c r="EO121" s="332"/>
      <c r="EP121" s="332"/>
      <c r="EQ121" s="332"/>
      <c r="ER121" s="332"/>
      <c r="ES121" s="332"/>
      <c r="ET121" s="332"/>
      <c r="EU121" s="332"/>
      <c r="EV121" s="332"/>
      <c r="EW121" s="332"/>
      <c r="EX121" s="332"/>
      <c r="EY121" s="332"/>
    </row>
    <row r="122" spans="1:155" s="439" customFormat="1" ht="2.4500000000000002" customHeight="1">
      <c r="A122" s="325"/>
      <c r="B122" s="326"/>
      <c r="C122" s="145"/>
      <c r="D122" s="145"/>
      <c r="E122" s="145"/>
      <c r="F122" s="145"/>
      <c r="G122" s="145"/>
      <c r="H122" s="145"/>
      <c r="I122" s="145"/>
      <c r="J122" s="145"/>
      <c r="K122" s="145"/>
      <c r="L122" s="145"/>
      <c r="M122" s="145"/>
      <c r="N122" s="151"/>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362"/>
      <c r="AZ122" s="147"/>
      <c r="BA122" s="147"/>
      <c r="BB122" s="147"/>
      <c r="BC122" s="147"/>
      <c r="BD122" s="147"/>
      <c r="BE122" s="165"/>
      <c r="BF122" s="165"/>
      <c r="BG122" s="165"/>
      <c r="BH122" s="165"/>
      <c r="BI122" s="165"/>
      <c r="BJ122" s="165"/>
      <c r="BK122" s="166"/>
      <c r="BL122" s="177"/>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332"/>
      <c r="DB122" s="332"/>
      <c r="DC122" s="332"/>
      <c r="DD122" s="332"/>
      <c r="DE122" s="332"/>
      <c r="DF122" s="332"/>
      <c r="DG122" s="332"/>
      <c r="DH122" s="332"/>
      <c r="DI122" s="332"/>
      <c r="DJ122" s="332"/>
      <c r="DK122" s="332"/>
      <c r="DL122" s="332"/>
      <c r="DM122" s="332"/>
      <c r="DN122" s="332"/>
      <c r="DO122" s="332"/>
      <c r="DP122" s="332"/>
      <c r="DQ122" s="332"/>
      <c r="DR122" s="332"/>
      <c r="DS122" s="332"/>
      <c r="DT122" s="332"/>
      <c r="DU122" s="332"/>
      <c r="DV122" s="332"/>
      <c r="DW122" s="332"/>
      <c r="DX122" s="332"/>
      <c r="DY122" s="332"/>
      <c r="DZ122" s="332"/>
      <c r="EA122" s="332"/>
      <c r="EB122" s="332"/>
      <c r="EC122" s="332"/>
      <c r="ED122" s="332"/>
      <c r="EE122" s="332"/>
      <c r="EF122" s="332"/>
      <c r="EG122" s="332"/>
      <c r="EH122" s="332"/>
      <c r="EI122" s="332"/>
      <c r="EJ122" s="332"/>
      <c r="EK122" s="332"/>
      <c r="EL122" s="332"/>
      <c r="EM122" s="332"/>
      <c r="EN122" s="332"/>
      <c r="EO122" s="332"/>
      <c r="EP122" s="332"/>
      <c r="EQ122" s="332"/>
      <c r="ER122" s="332"/>
      <c r="ES122" s="332"/>
      <c r="ET122" s="332"/>
      <c r="EU122" s="332"/>
      <c r="EV122" s="332"/>
      <c r="EW122" s="332"/>
      <c r="EX122" s="332"/>
      <c r="EY122" s="332"/>
    </row>
    <row r="123" spans="1:155" s="305" customFormat="1" ht="15" customHeight="1" thickBot="1">
      <c r="A123" s="298"/>
      <c r="B123" s="299"/>
      <c r="C123" s="300"/>
      <c r="D123" s="300"/>
      <c r="E123" s="300"/>
      <c r="F123" s="300"/>
      <c r="G123" s="300"/>
      <c r="H123" s="300"/>
      <c r="I123" s="300"/>
      <c r="J123" s="300"/>
      <c r="K123" s="300"/>
      <c r="L123" s="300"/>
      <c r="M123" s="300"/>
      <c r="N123" s="301"/>
      <c r="O123" s="301"/>
      <c r="P123" s="667" t="s">
        <v>180</v>
      </c>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7"/>
      <c r="AL123" s="667"/>
      <c r="AM123" s="667"/>
      <c r="AN123" s="667"/>
      <c r="AO123" s="667"/>
      <c r="AP123" s="667"/>
      <c r="AQ123" s="667"/>
      <c r="AR123" s="667"/>
      <c r="AS123" s="667"/>
      <c r="AT123" s="667"/>
      <c r="AU123" s="667"/>
      <c r="AV123" s="667"/>
      <c r="AW123" s="667"/>
      <c r="AX123" s="667"/>
      <c r="AY123" s="667"/>
      <c r="AZ123" s="667"/>
      <c r="BA123" s="667"/>
      <c r="BB123" s="667"/>
      <c r="BC123" s="667"/>
      <c r="BD123" s="667"/>
      <c r="BE123" s="667"/>
      <c r="BF123" s="667"/>
      <c r="BG123" s="667"/>
      <c r="BH123" s="667"/>
      <c r="BI123" s="667"/>
      <c r="BJ123" s="667"/>
      <c r="BK123" s="667"/>
      <c r="BL123" s="302"/>
      <c r="BM123" s="303"/>
      <c r="BN123" s="304"/>
      <c r="BO123" s="303"/>
      <c r="BP123" s="303"/>
      <c r="BQ123" s="303"/>
      <c r="BR123" s="303"/>
      <c r="BS123" s="303"/>
      <c r="BT123" s="303"/>
      <c r="BU123" s="303"/>
      <c r="BV123" s="303"/>
      <c r="BW123" s="303"/>
      <c r="BX123" s="303"/>
      <c r="BY123" s="303"/>
      <c r="BZ123" s="303"/>
      <c r="CA123" s="303"/>
      <c r="CB123" s="303"/>
      <c r="CC123" s="303"/>
      <c r="CD123" s="303"/>
      <c r="CE123" s="303"/>
      <c r="CF123" s="303"/>
      <c r="CG123" s="303"/>
      <c r="CH123" s="303"/>
      <c r="CI123" s="303"/>
      <c r="CJ123" s="303"/>
      <c r="CK123" s="303"/>
      <c r="CL123" s="303"/>
      <c r="CM123" s="303"/>
      <c r="CN123" s="303"/>
      <c r="CO123" s="303"/>
      <c r="CP123" s="303"/>
      <c r="CQ123" s="303"/>
      <c r="CR123" s="303"/>
      <c r="CS123" s="303"/>
      <c r="CT123" s="303"/>
      <c r="CU123" s="303"/>
      <c r="CV123" s="303"/>
      <c r="CW123" s="303"/>
      <c r="CX123" s="303"/>
      <c r="CY123" s="303"/>
      <c r="CZ123" s="303"/>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c r="DV123" s="341"/>
      <c r="DW123" s="341"/>
      <c r="DX123" s="341"/>
      <c r="DY123" s="341"/>
      <c r="DZ123" s="341"/>
      <c r="EA123" s="341"/>
      <c r="EB123" s="341"/>
      <c r="EC123" s="341"/>
      <c r="ED123" s="341"/>
      <c r="EE123" s="341"/>
      <c r="EF123" s="341"/>
      <c r="EG123" s="341"/>
      <c r="EH123" s="341"/>
      <c r="EI123" s="341"/>
      <c r="EJ123" s="341"/>
      <c r="EK123" s="341"/>
      <c r="EL123" s="341"/>
      <c r="EM123" s="341"/>
      <c r="EN123" s="341"/>
      <c r="EO123" s="341"/>
      <c r="EP123" s="341"/>
      <c r="EQ123" s="341"/>
      <c r="ER123" s="341"/>
      <c r="ES123" s="341"/>
      <c r="ET123" s="341"/>
      <c r="EU123" s="341"/>
      <c r="EV123" s="341"/>
      <c r="EW123" s="341"/>
      <c r="EX123" s="341"/>
      <c r="EY123" s="341"/>
    </row>
    <row r="124" spans="1:155" s="439" customFormat="1" ht="2.4500000000000002" customHeight="1">
      <c r="A124" s="51"/>
      <c r="B124" s="264"/>
      <c r="C124" s="264"/>
      <c r="D124" s="264"/>
      <c r="E124" s="264"/>
      <c r="F124" s="264"/>
      <c r="G124" s="264"/>
      <c r="H124" s="264"/>
      <c r="I124" s="264"/>
      <c r="J124" s="264"/>
      <c r="K124" s="264"/>
      <c r="L124" s="264"/>
      <c r="M124" s="264"/>
      <c r="N124" s="441"/>
      <c r="O124" s="145"/>
      <c r="P124" s="145"/>
      <c r="Q124" s="145"/>
      <c r="R124" s="654" t="s">
        <v>151</v>
      </c>
      <c r="S124" s="655"/>
      <c r="T124" s="655"/>
      <c r="U124" s="655"/>
      <c r="V124" s="655"/>
      <c r="W124" s="655"/>
      <c r="X124" s="655"/>
      <c r="Y124" s="655"/>
      <c r="Z124" s="655"/>
      <c r="AA124" s="655"/>
      <c r="AB124" s="655"/>
      <c r="AC124" s="655"/>
      <c r="AD124" s="655"/>
      <c r="AE124" s="655"/>
      <c r="AF124" s="655"/>
      <c r="AG124" s="655"/>
      <c r="AH124" s="655"/>
      <c r="AI124" s="655"/>
      <c r="AJ124" s="655"/>
      <c r="AK124" s="655"/>
      <c r="AL124" s="655"/>
      <c r="AM124" s="655"/>
      <c r="AN124" s="655"/>
      <c r="AO124" s="655"/>
      <c r="AP124" s="655"/>
      <c r="AQ124" s="655"/>
      <c r="AR124" s="655"/>
      <c r="AS124" s="655"/>
      <c r="AT124" s="655"/>
      <c r="AU124" s="655"/>
      <c r="AV124" s="655"/>
      <c r="AW124" s="655"/>
      <c r="AX124" s="657"/>
      <c r="AY124" s="40"/>
      <c r="AZ124" s="172"/>
      <c r="BA124" s="172"/>
      <c r="BB124" s="172"/>
      <c r="BC124" s="173"/>
      <c r="BD124" s="147"/>
      <c r="BE124" s="176"/>
      <c r="BF124" s="167"/>
      <c r="BG124" s="167"/>
      <c r="BH124" s="167"/>
      <c r="BI124" s="167"/>
      <c r="BJ124" s="167"/>
      <c r="BK124" s="168"/>
      <c r="BL124" s="169"/>
      <c r="BM124" s="198"/>
      <c r="BN124" s="206"/>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332"/>
      <c r="DB124" s="332"/>
      <c r="DC124" s="332"/>
      <c r="DD124" s="332"/>
      <c r="DE124" s="332"/>
      <c r="DF124" s="332"/>
      <c r="DG124" s="332"/>
      <c r="DH124" s="332"/>
      <c r="DI124" s="332"/>
      <c r="DJ124" s="332"/>
      <c r="DK124" s="332"/>
      <c r="DL124" s="332"/>
      <c r="DM124" s="332"/>
      <c r="DN124" s="332"/>
      <c r="DO124" s="332"/>
      <c r="DP124" s="332"/>
      <c r="DQ124" s="332"/>
      <c r="DR124" s="332"/>
      <c r="DS124" s="332"/>
      <c r="DT124" s="332"/>
      <c r="DU124" s="332"/>
      <c r="DV124" s="332"/>
      <c r="DW124" s="332"/>
      <c r="DX124" s="332"/>
      <c r="DY124" s="332"/>
      <c r="DZ124" s="332"/>
      <c r="EA124" s="332"/>
      <c r="EB124" s="332"/>
      <c r="EC124" s="332"/>
      <c r="ED124" s="332"/>
      <c r="EE124" s="332"/>
      <c r="EF124" s="332"/>
      <c r="EG124" s="332"/>
      <c r="EH124" s="332"/>
      <c r="EI124" s="332"/>
      <c r="EJ124" s="332"/>
      <c r="EK124" s="332"/>
      <c r="EL124" s="332"/>
      <c r="EM124" s="332"/>
      <c r="EN124" s="332"/>
      <c r="EO124" s="332"/>
      <c r="EP124" s="332"/>
      <c r="EQ124" s="332"/>
      <c r="ER124" s="332"/>
      <c r="ES124" s="332"/>
      <c r="ET124" s="332"/>
      <c r="EU124" s="332"/>
      <c r="EV124" s="332"/>
      <c r="EW124" s="332"/>
      <c r="EX124" s="332"/>
      <c r="EY124" s="332"/>
    </row>
    <row r="125" spans="1:155" s="439" customFormat="1" ht="20.100000000000001" customHeight="1">
      <c r="A125" s="325"/>
      <c r="B125" s="326"/>
      <c r="C125" s="326"/>
      <c r="D125" s="326"/>
      <c r="E125" s="326"/>
      <c r="F125" s="326"/>
      <c r="G125" s="326"/>
      <c r="H125" s="326"/>
      <c r="I125" s="326"/>
      <c r="J125" s="326"/>
      <c r="K125" s="326"/>
      <c r="L125" s="326"/>
      <c r="M125" s="326"/>
      <c r="N125" s="527" t="s">
        <v>277</v>
      </c>
      <c r="O125" s="630"/>
      <c r="P125" s="630"/>
      <c r="Q125" s="630"/>
      <c r="R125" s="658"/>
      <c r="S125" s="656"/>
      <c r="T125" s="656"/>
      <c r="U125" s="656"/>
      <c r="V125" s="656"/>
      <c r="W125" s="656"/>
      <c r="X125" s="656"/>
      <c r="Y125" s="656"/>
      <c r="Z125" s="656"/>
      <c r="AA125" s="656"/>
      <c r="AB125" s="656"/>
      <c r="AC125" s="656"/>
      <c r="AD125" s="656"/>
      <c r="AE125" s="656"/>
      <c r="AF125" s="656"/>
      <c r="AG125" s="656"/>
      <c r="AH125" s="656"/>
      <c r="AI125" s="656"/>
      <c r="AJ125" s="656"/>
      <c r="AK125" s="656"/>
      <c r="AL125" s="656"/>
      <c r="AM125" s="656"/>
      <c r="AN125" s="656"/>
      <c r="AO125" s="656"/>
      <c r="AP125" s="656"/>
      <c r="AQ125" s="656"/>
      <c r="AR125" s="656"/>
      <c r="AS125" s="656"/>
      <c r="AT125" s="656"/>
      <c r="AU125" s="656"/>
      <c r="AV125" s="656"/>
      <c r="AW125" s="656"/>
      <c r="AX125" s="659"/>
      <c r="AY125" s="43"/>
      <c r="AZ125" s="522"/>
      <c r="BA125" s="523"/>
      <c r="BB125" s="524"/>
      <c r="BC125" s="155"/>
      <c r="BD125" s="185" t="s">
        <v>265</v>
      </c>
      <c r="BE125" s="156"/>
      <c r="BF125" s="585"/>
      <c r="BG125" s="586"/>
      <c r="BH125" s="586"/>
      <c r="BI125" s="586"/>
      <c r="BJ125" s="587"/>
      <c r="BK125" s="157"/>
      <c r="BL125" s="158" t="s">
        <v>5</v>
      </c>
      <c r="BM125" s="198"/>
      <c r="BN125" s="200" t="str">
        <f>IF(BO125&lt;&gt;"","●","")</f>
        <v/>
      </c>
      <c r="BO125" s="201" t="str">
        <f>IF(OR($AZ$105&lt;&gt;"",$BF$105&lt;&gt;"",AZ125&lt;&gt;"",BF125&lt;&gt;""),IF(AND(AZ125&lt;&gt;"",BF125&lt;&gt;""),IF(AND(BF125=0,AZ125&lt;&gt;""),"「算定する入院料」が記入されていますが、「病床数」が0床となっています。正しい病床数をご記入ください。",""),IF(AND(AZ125="",BF125=""),"当該病棟の病床数が診療報酬上の入院料の届出を行っていない場合又は病棟単位の変更がない場合は、「病床数」を「0」とご記入ください。",IF(AND(BF125=0,AZ125=""),"","「算定する入院料」あるいは「病床数」に未記入の欄があります。すべての欄にご記入ください。"))),"")</f>
        <v/>
      </c>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332"/>
      <c r="DB125" s="332"/>
      <c r="DC125" s="332"/>
      <c r="DD125" s="332"/>
      <c r="DE125" s="332"/>
      <c r="DF125" s="332"/>
      <c r="DG125" s="332"/>
      <c r="DH125" s="332"/>
      <c r="DI125" s="332"/>
      <c r="DJ125" s="332"/>
      <c r="DK125" s="332"/>
      <c r="DL125" s="332"/>
      <c r="DM125" s="332"/>
      <c r="DN125" s="332"/>
      <c r="DO125" s="332"/>
      <c r="DP125" s="332"/>
      <c r="DQ125" s="332"/>
      <c r="DR125" s="332"/>
      <c r="DS125" s="332"/>
      <c r="DT125" s="332"/>
      <c r="DU125" s="332"/>
      <c r="DV125" s="332"/>
      <c r="DW125" s="332"/>
      <c r="DX125" s="332"/>
      <c r="DY125" s="332"/>
      <c r="DZ125" s="332"/>
      <c r="EA125" s="332"/>
      <c r="EB125" s="332"/>
      <c r="EC125" s="332"/>
      <c r="ED125" s="332"/>
      <c r="EE125" s="332"/>
      <c r="EF125" s="332"/>
      <c r="EG125" s="332"/>
      <c r="EH125" s="332"/>
      <c r="EI125" s="332"/>
      <c r="EJ125" s="332"/>
      <c r="EK125" s="332"/>
      <c r="EL125" s="332"/>
      <c r="EM125" s="332"/>
      <c r="EN125" s="332"/>
      <c r="EO125" s="332"/>
      <c r="EP125" s="332"/>
      <c r="EQ125" s="332"/>
      <c r="ER125" s="332"/>
      <c r="ES125" s="332"/>
      <c r="ET125" s="332"/>
      <c r="EU125" s="332"/>
      <c r="EV125" s="332"/>
      <c r="EW125" s="332"/>
      <c r="EX125" s="332"/>
      <c r="EY125" s="332"/>
    </row>
    <row r="126" spans="1:155" s="439" customFormat="1" ht="2.4500000000000002" customHeight="1">
      <c r="A126" s="325"/>
      <c r="B126" s="326"/>
      <c r="C126" s="326"/>
      <c r="D126" s="326"/>
      <c r="E126" s="326"/>
      <c r="F126" s="326"/>
      <c r="G126" s="326"/>
      <c r="H126" s="326"/>
      <c r="I126" s="326"/>
      <c r="J126" s="326"/>
      <c r="K126" s="326"/>
      <c r="L126" s="326"/>
      <c r="M126" s="326"/>
      <c r="N126" s="145"/>
      <c r="O126" s="145"/>
      <c r="P126" s="145"/>
      <c r="Q126" s="145"/>
      <c r="R126" s="658"/>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c r="AR126" s="660"/>
      <c r="AS126" s="660"/>
      <c r="AT126" s="660"/>
      <c r="AU126" s="660"/>
      <c r="AV126" s="660"/>
      <c r="AW126" s="660"/>
      <c r="AX126" s="661"/>
      <c r="AY126" s="278"/>
      <c r="AZ126" s="279"/>
      <c r="BA126" s="279"/>
      <c r="BB126" s="279"/>
      <c r="BC126" s="280"/>
      <c r="BD126" s="185"/>
      <c r="BE126" s="284"/>
      <c r="BF126" s="285"/>
      <c r="BG126" s="285"/>
      <c r="BH126" s="285"/>
      <c r="BI126" s="285"/>
      <c r="BJ126" s="285"/>
      <c r="BK126" s="286"/>
      <c r="BL126" s="287"/>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332"/>
      <c r="DB126" s="332"/>
      <c r="DC126" s="332"/>
      <c r="DD126" s="332"/>
      <c r="DE126" s="332"/>
      <c r="DF126" s="332"/>
      <c r="DG126" s="332"/>
      <c r="DH126" s="332"/>
      <c r="DI126" s="332"/>
      <c r="DJ126" s="332"/>
      <c r="DK126" s="332"/>
      <c r="DL126" s="332"/>
      <c r="DM126" s="332"/>
      <c r="DN126" s="332"/>
      <c r="DO126" s="332"/>
      <c r="DP126" s="332"/>
      <c r="DQ126" s="332"/>
      <c r="DR126" s="332"/>
      <c r="DS126" s="332"/>
      <c r="DT126" s="332"/>
      <c r="DU126" s="332"/>
      <c r="DV126" s="332"/>
      <c r="DW126" s="332"/>
      <c r="DX126" s="332"/>
      <c r="DY126" s="332"/>
      <c r="DZ126" s="332"/>
      <c r="EA126" s="332"/>
      <c r="EB126" s="332"/>
      <c r="EC126" s="332"/>
      <c r="ED126" s="332"/>
      <c r="EE126" s="332"/>
      <c r="EF126" s="332"/>
      <c r="EG126" s="332"/>
      <c r="EH126" s="332"/>
      <c r="EI126" s="332"/>
      <c r="EJ126" s="332"/>
      <c r="EK126" s="332"/>
      <c r="EL126" s="332"/>
      <c r="EM126" s="332"/>
      <c r="EN126" s="332"/>
      <c r="EO126" s="332"/>
      <c r="EP126" s="332"/>
      <c r="EQ126" s="332"/>
      <c r="ER126" s="332"/>
      <c r="ES126" s="332"/>
      <c r="ET126" s="332"/>
      <c r="EU126" s="332"/>
      <c r="EV126" s="332"/>
      <c r="EW126" s="332"/>
      <c r="EX126" s="332"/>
      <c r="EY126" s="332"/>
    </row>
    <row r="127" spans="1:155" s="439" customFormat="1" ht="2.4500000000000002" customHeight="1">
      <c r="A127" s="51"/>
      <c r="B127" s="264"/>
      <c r="C127" s="144"/>
      <c r="D127" s="145"/>
      <c r="E127" s="145"/>
      <c r="F127" s="145"/>
      <c r="G127" s="145"/>
      <c r="H127" s="145"/>
      <c r="I127" s="145"/>
      <c r="J127" s="145"/>
      <c r="K127" s="145"/>
      <c r="L127" s="145"/>
      <c r="M127" s="145"/>
      <c r="N127" s="182"/>
      <c r="O127" s="181"/>
      <c r="P127" s="181"/>
      <c r="Q127" s="183"/>
      <c r="R127" s="338"/>
      <c r="S127" s="632" t="s">
        <v>152</v>
      </c>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4"/>
      <c r="AY127" s="281"/>
      <c r="AZ127" s="282"/>
      <c r="BA127" s="282"/>
      <c r="BB127" s="282"/>
      <c r="BC127" s="283"/>
      <c r="BD127" s="185"/>
      <c r="BE127" s="288"/>
      <c r="BF127" s="289"/>
      <c r="BG127" s="289"/>
      <c r="BH127" s="289"/>
      <c r="BI127" s="289"/>
      <c r="BJ127" s="289"/>
      <c r="BK127" s="289"/>
      <c r="BL127" s="290"/>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c r="EI127" s="332"/>
      <c r="EJ127" s="332"/>
      <c r="EK127" s="332"/>
      <c r="EL127" s="332"/>
      <c r="EM127" s="332"/>
      <c r="EN127" s="332"/>
      <c r="EO127" s="332"/>
      <c r="EP127" s="332"/>
      <c r="EQ127" s="332"/>
      <c r="ER127" s="332"/>
      <c r="ES127" s="332"/>
      <c r="ET127" s="332"/>
      <c r="EU127" s="332"/>
      <c r="EV127" s="332"/>
      <c r="EW127" s="332"/>
      <c r="EX127" s="332"/>
      <c r="EY127" s="332"/>
    </row>
    <row r="128" spans="1:155" s="439" customFormat="1" ht="20.100000000000001" customHeight="1">
      <c r="A128" s="631"/>
      <c r="B128" s="527"/>
      <c r="C128" s="145"/>
      <c r="D128" s="145"/>
      <c r="E128" s="145"/>
      <c r="F128" s="145"/>
      <c r="G128" s="145"/>
      <c r="H128" s="145"/>
      <c r="I128" s="145"/>
      <c r="J128" s="180"/>
      <c r="K128" s="145"/>
      <c r="L128" s="145"/>
      <c r="M128" s="145"/>
      <c r="N128" s="527" t="s">
        <v>278</v>
      </c>
      <c r="O128" s="630"/>
      <c r="P128" s="630"/>
      <c r="Q128" s="643"/>
      <c r="R128" s="338"/>
      <c r="S128" s="632"/>
      <c r="T128" s="633"/>
      <c r="U128" s="633"/>
      <c r="V128" s="633"/>
      <c r="W128" s="633"/>
      <c r="X128" s="633"/>
      <c r="Y128" s="633"/>
      <c r="Z128" s="633"/>
      <c r="AA128" s="633"/>
      <c r="AB128" s="633"/>
      <c r="AC128" s="633"/>
      <c r="AD128" s="633"/>
      <c r="AE128" s="633"/>
      <c r="AF128" s="633"/>
      <c r="AG128" s="633"/>
      <c r="AH128" s="633"/>
      <c r="AI128" s="633"/>
      <c r="AJ128" s="633"/>
      <c r="AK128" s="633"/>
      <c r="AL128" s="633"/>
      <c r="AM128" s="633"/>
      <c r="AN128" s="633"/>
      <c r="AO128" s="633"/>
      <c r="AP128" s="633"/>
      <c r="AQ128" s="633"/>
      <c r="AR128" s="633"/>
      <c r="AS128" s="633"/>
      <c r="AT128" s="633"/>
      <c r="AU128" s="633"/>
      <c r="AV128" s="633"/>
      <c r="AW128" s="633"/>
      <c r="AX128" s="634"/>
      <c r="AY128" s="142"/>
      <c r="AZ128" s="528"/>
      <c r="BA128" s="529"/>
      <c r="BB128" s="530"/>
      <c r="BC128" s="155"/>
      <c r="BD128" s="185" t="s">
        <v>265</v>
      </c>
      <c r="BE128" s="156"/>
      <c r="BF128" s="585"/>
      <c r="BG128" s="586"/>
      <c r="BH128" s="586"/>
      <c r="BI128" s="586"/>
      <c r="BJ128" s="587"/>
      <c r="BK128" s="157"/>
      <c r="BL128" s="158" t="s">
        <v>5</v>
      </c>
      <c r="BM128" s="198"/>
      <c r="BN128" s="200" t="str">
        <f>IF(BO128&lt;&gt;"","●","")</f>
        <v/>
      </c>
      <c r="BO128" s="201" t="str">
        <f>IF(OR($AZ$105&lt;&gt;"",$BF$105&lt;&gt;"",AZ128&lt;&gt;"",BF128&lt;&gt;""),IF(AND(AZ128&lt;&gt;"",BF128&lt;&gt;""),IF(BF125&lt;SUM(BF128,BF131),"上記の「病床数」よりも値が大きくなっています。上記の内数をご記入ください。",IF(AND(BF128=0,AZ128&lt;&gt;""),"「算定する入院料」が記入されていますが、「病床数」が0床となっています。正しい病床数をご記入ください。","")),IF(AND(AZ128="",BF128=""),"当該病棟の病床が左記の診療報酬上の入院料の届出を行っていない場合又は病棟単位の変更がない場合は、「病床数」を「0」とご記入ください。",IF(AND(BF128=0,AZ128=""),"","「算定する入院料」あるいは「病床数」に未記入の欄があります。すべての欄にご記入ください。"))),"")</f>
        <v/>
      </c>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332"/>
      <c r="DB128" s="332"/>
      <c r="DC128" s="332"/>
      <c r="DD128" s="332"/>
      <c r="DE128" s="332"/>
      <c r="DF128" s="332"/>
      <c r="DG128" s="332"/>
      <c r="DH128" s="332"/>
      <c r="DI128" s="332"/>
      <c r="DJ128" s="332"/>
      <c r="DK128" s="332"/>
      <c r="DL128" s="332"/>
      <c r="DM128" s="332"/>
      <c r="DN128" s="332"/>
      <c r="DO128" s="332"/>
      <c r="DP128" s="332"/>
      <c r="DQ128" s="332"/>
      <c r="DR128" s="332"/>
      <c r="DS128" s="332"/>
      <c r="DT128" s="332"/>
      <c r="DU128" s="332"/>
      <c r="DV128" s="332"/>
      <c r="DW128" s="332"/>
      <c r="DX128" s="332"/>
      <c r="DY128" s="332"/>
      <c r="DZ128" s="332"/>
      <c r="EA128" s="332"/>
      <c r="EB128" s="332"/>
      <c r="EC128" s="332"/>
      <c r="ED128" s="332"/>
      <c r="EE128" s="332"/>
      <c r="EF128" s="332"/>
      <c r="EG128" s="332"/>
      <c r="EH128" s="332"/>
      <c r="EI128" s="332"/>
      <c r="EJ128" s="332"/>
      <c r="EK128" s="332"/>
      <c r="EL128" s="332"/>
      <c r="EM128" s="332"/>
      <c r="EN128" s="332"/>
      <c r="EO128" s="332"/>
      <c r="EP128" s="332"/>
      <c r="EQ128" s="332"/>
      <c r="ER128" s="332"/>
      <c r="ES128" s="332"/>
      <c r="ET128" s="332"/>
      <c r="EU128" s="332"/>
      <c r="EV128" s="332"/>
      <c r="EW128" s="332"/>
      <c r="EX128" s="332"/>
      <c r="EY128" s="332"/>
    </row>
    <row r="129" spans="1:155" s="439" customFormat="1" ht="2.4500000000000002" customHeight="1">
      <c r="A129" s="325"/>
      <c r="B129" s="326"/>
      <c r="C129" s="145"/>
      <c r="D129" s="145"/>
      <c r="E129" s="145"/>
      <c r="F129" s="145"/>
      <c r="G129" s="145"/>
      <c r="H129" s="145"/>
      <c r="I129" s="145"/>
      <c r="J129" s="145"/>
      <c r="K129" s="145"/>
      <c r="L129" s="145"/>
      <c r="M129" s="145"/>
      <c r="N129" s="181"/>
      <c r="O129" s="181"/>
      <c r="P129" s="181"/>
      <c r="Q129" s="183"/>
      <c r="R129" s="338"/>
      <c r="S129" s="632"/>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4"/>
      <c r="AY129" s="278"/>
      <c r="AZ129" s="291"/>
      <c r="BA129" s="291"/>
      <c r="BB129" s="291"/>
      <c r="BC129" s="292"/>
      <c r="BD129" s="184"/>
      <c r="BE129" s="55"/>
      <c r="BF129" s="56"/>
      <c r="BG129" s="56"/>
      <c r="BH129" s="56"/>
      <c r="BI129" s="56"/>
      <c r="BJ129" s="56"/>
      <c r="BK129" s="295"/>
      <c r="BL129" s="296"/>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332"/>
      <c r="DB129" s="332"/>
      <c r="DC129" s="332"/>
      <c r="DD129" s="332"/>
      <c r="DE129" s="332"/>
      <c r="DF129" s="332"/>
      <c r="DG129" s="332"/>
      <c r="DH129" s="332"/>
      <c r="DI129" s="332"/>
      <c r="DJ129" s="332"/>
      <c r="DK129" s="332"/>
      <c r="DL129" s="332"/>
      <c r="DM129" s="332"/>
      <c r="DN129" s="332"/>
      <c r="DO129" s="332"/>
      <c r="DP129" s="332"/>
      <c r="DQ129" s="332"/>
      <c r="DR129" s="332"/>
      <c r="DS129" s="332"/>
      <c r="DT129" s="332"/>
      <c r="DU129" s="332"/>
      <c r="DV129" s="332"/>
      <c r="DW129" s="332"/>
      <c r="DX129" s="332"/>
      <c r="DY129" s="332"/>
      <c r="DZ129" s="332"/>
      <c r="EA129" s="332"/>
      <c r="EB129" s="332"/>
      <c r="EC129" s="332"/>
      <c r="ED129" s="332"/>
      <c r="EE129" s="332"/>
      <c r="EF129" s="332"/>
      <c r="EG129" s="332"/>
      <c r="EH129" s="332"/>
      <c r="EI129" s="332"/>
      <c r="EJ129" s="332"/>
      <c r="EK129" s="332"/>
      <c r="EL129" s="332"/>
      <c r="EM129" s="332"/>
      <c r="EN129" s="332"/>
      <c r="EO129" s="332"/>
      <c r="EP129" s="332"/>
      <c r="EQ129" s="332"/>
      <c r="ER129" s="332"/>
      <c r="ES129" s="332"/>
      <c r="ET129" s="332"/>
      <c r="EU129" s="332"/>
      <c r="EV129" s="332"/>
      <c r="EW129" s="332"/>
      <c r="EX129" s="332"/>
      <c r="EY129" s="332"/>
    </row>
    <row r="130" spans="1:155" s="439" customFormat="1" ht="2.4500000000000002" customHeight="1">
      <c r="A130" s="51"/>
      <c r="B130" s="264"/>
      <c r="C130" s="144"/>
      <c r="D130" s="145"/>
      <c r="E130" s="145"/>
      <c r="F130" s="145"/>
      <c r="G130" s="145"/>
      <c r="H130" s="145"/>
      <c r="I130" s="145"/>
      <c r="J130" s="145"/>
      <c r="K130" s="145"/>
      <c r="L130" s="145"/>
      <c r="M130" s="145"/>
      <c r="N130" s="182"/>
      <c r="O130" s="181"/>
      <c r="P130" s="181"/>
      <c r="Q130" s="183"/>
      <c r="R130" s="339"/>
      <c r="S130" s="640" t="s">
        <v>150</v>
      </c>
      <c r="T130" s="641"/>
      <c r="U130" s="641"/>
      <c r="V130" s="641"/>
      <c r="W130" s="641"/>
      <c r="X130" s="641"/>
      <c r="Y130" s="641"/>
      <c r="Z130" s="641"/>
      <c r="AA130" s="641"/>
      <c r="AB130" s="641"/>
      <c r="AC130" s="641"/>
      <c r="AD130" s="641"/>
      <c r="AE130" s="641"/>
      <c r="AF130" s="641"/>
      <c r="AG130" s="641"/>
      <c r="AH130" s="641"/>
      <c r="AI130" s="641"/>
      <c r="AJ130" s="641"/>
      <c r="AK130" s="641"/>
      <c r="AL130" s="641"/>
      <c r="AM130" s="641"/>
      <c r="AN130" s="641"/>
      <c r="AO130" s="641"/>
      <c r="AP130" s="641"/>
      <c r="AQ130" s="641"/>
      <c r="AR130" s="641"/>
      <c r="AS130" s="641"/>
      <c r="AT130" s="641"/>
      <c r="AU130" s="641"/>
      <c r="AV130" s="641"/>
      <c r="AW130" s="641"/>
      <c r="AX130" s="642"/>
      <c r="AY130" s="281"/>
      <c r="AZ130" s="293"/>
      <c r="BA130" s="293"/>
      <c r="BB130" s="293"/>
      <c r="BC130" s="294"/>
      <c r="BD130" s="185"/>
      <c r="BE130" s="288"/>
      <c r="BF130" s="289"/>
      <c r="BG130" s="289"/>
      <c r="BH130" s="289"/>
      <c r="BI130" s="289"/>
      <c r="BJ130" s="289"/>
      <c r="BK130" s="289"/>
      <c r="BL130" s="290"/>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332"/>
      <c r="DB130" s="332"/>
      <c r="DC130" s="332"/>
      <c r="DD130" s="332"/>
      <c r="DE130" s="332"/>
      <c r="DF130" s="332"/>
      <c r="DG130" s="332"/>
      <c r="DH130" s="332"/>
      <c r="DI130" s="332"/>
      <c r="DJ130" s="332"/>
      <c r="DK130" s="332"/>
      <c r="DL130" s="332"/>
      <c r="DM130" s="332"/>
      <c r="DN130" s="332"/>
      <c r="DO130" s="332"/>
      <c r="DP130" s="332"/>
      <c r="DQ130" s="332"/>
      <c r="DR130" s="332"/>
      <c r="DS130" s="332"/>
      <c r="DT130" s="332"/>
      <c r="DU130" s="332"/>
      <c r="DV130" s="332"/>
      <c r="DW130" s="332"/>
      <c r="DX130" s="332"/>
      <c r="DY130" s="332"/>
      <c r="DZ130" s="332"/>
      <c r="EA130" s="332"/>
      <c r="EB130" s="332"/>
      <c r="EC130" s="332"/>
      <c r="ED130" s="332"/>
      <c r="EE130" s="332"/>
      <c r="EF130" s="332"/>
      <c r="EG130" s="332"/>
      <c r="EH130" s="332"/>
      <c r="EI130" s="332"/>
      <c r="EJ130" s="332"/>
      <c r="EK130" s="332"/>
      <c r="EL130" s="332"/>
      <c r="EM130" s="332"/>
      <c r="EN130" s="332"/>
      <c r="EO130" s="332"/>
      <c r="EP130" s="332"/>
      <c r="EQ130" s="332"/>
      <c r="ER130" s="332"/>
      <c r="ES130" s="332"/>
      <c r="ET130" s="332"/>
      <c r="EU130" s="332"/>
      <c r="EV130" s="332"/>
      <c r="EW130" s="332"/>
      <c r="EX130" s="332"/>
      <c r="EY130" s="332"/>
    </row>
    <row r="131" spans="1:155" s="439" customFormat="1" ht="20.100000000000001" customHeight="1">
      <c r="A131" s="631"/>
      <c r="B131" s="527"/>
      <c r="C131" s="145"/>
      <c r="D131" s="145"/>
      <c r="E131" s="145"/>
      <c r="F131" s="145"/>
      <c r="G131" s="145"/>
      <c r="H131" s="145"/>
      <c r="I131" s="145"/>
      <c r="J131" s="180"/>
      <c r="K131" s="145"/>
      <c r="L131" s="145"/>
      <c r="M131" s="145"/>
      <c r="N131" s="527" t="s">
        <v>279</v>
      </c>
      <c r="O131" s="630"/>
      <c r="P131" s="630"/>
      <c r="Q131" s="643"/>
      <c r="R131" s="338"/>
      <c r="S131" s="662"/>
      <c r="T131" s="656"/>
      <c r="U131" s="656"/>
      <c r="V131" s="656"/>
      <c r="W131" s="656"/>
      <c r="X131" s="656"/>
      <c r="Y131" s="656"/>
      <c r="Z131" s="656"/>
      <c r="AA131" s="656"/>
      <c r="AB131" s="656"/>
      <c r="AC131" s="656"/>
      <c r="AD131" s="656"/>
      <c r="AE131" s="656"/>
      <c r="AF131" s="656"/>
      <c r="AG131" s="656"/>
      <c r="AH131" s="656"/>
      <c r="AI131" s="656"/>
      <c r="AJ131" s="656"/>
      <c r="AK131" s="656"/>
      <c r="AL131" s="656"/>
      <c r="AM131" s="656"/>
      <c r="AN131" s="656"/>
      <c r="AO131" s="656"/>
      <c r="AP131" s="656"/>
      <c r="AQ131" s="656"/>
      <c r="AR131" s="656"/>
      <c r="AS131" s="656"/>
      <c r="AT131" s="656"/>
      <c r="AU131" s="656"/>
      <c r="AV131" s="656"/>
      <c r="AW131" s="656"/>
      <c r="AX131" s="659"/>
      <c r="AY131" s="43"/>
      <c r="AZ131" s="528"/>
      <c r="BA131" s="529"/>
      <c r="BB131" s="530"/>
      <c r="BC131" s="155"/>
      <c r="BD131" s="185" t="s">
        <v>265</v>
      </c>
      <c r="BE131" s="156"/>
      <c r="BF131" s="585"/>
      <c r="BG131" s="586"/>
      <c r="BH131" s="586"/>
      <c r="BI131" s="586"/>
      <c r="BJ131" s="587"/>
      <c r="BK131" s="157"/>
      <c r="BL131" s="158" t="s">
        <v>5</v>
      </c>
      <c r="BM131" s="198"/>
      <c r="BN131" s="200" t="str">
        <f>IF(BO131&lt;&gt;"","●","")</f>
        <v/>
      </c>
      <c r="BO131" s="201" t="str">
        <f>IF(OR($AZ$105&lt;&gt;"",$BF$105&lt;&gt;"",AZ131&lt;&gt;"",BF131&lt;&gt;""),IF(AND(AZ131&lt;&gt;"",BF131&lt;&gt;""),IF(BF125&lt;SUM(BF128,BF131),"上記の「病床数」よりも値が大きくなっています。上記の内数をご記入ください。",IF(AND(BF131=0,AZ131&lt;&gt;""),"「算定する入院料」が記入されていますが、「病床数」が0床となっています。正しい病床数をご記入ください。","")),IF(AND(AZ131="",BF131=""),"当該病棟の病床が左記の診療報酬上の入院料の届出を行っていない場合又は病棟単位の変更がない場合は、「病床数」を「0」とご記入ください。",IF(AND(BF131=0,AZ131=""),"","「算定する入院料」あるいは「病床数」に未記入の欄があります。すべての欄にご記入ください。"))),"")</f>
        <v/>
      </c>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332"/>
      <c r="DB131" s="332"/>
      <c r="DC131" s="332"/>
      <c r="DD131" s="332"/>
      <c r="DE131" s="332"/>
      <c r="DF131" s="332"/>
      <c r="DG131" s="332"/>
      <c r="DH131" s="332"/>
      <c r="DI131" s="332"/>
      <c r="DJ131" s="332"/>
      <c r="DK131" s="332"/>
      <c r="DL131" s="332"/>
      <c r="DM131" s="332"/>
      <c r="DN131" s="332"/>
      <c r="DO131" s="332"/>
      <c r="DP131" s="332"/>
      <c r="DQ131" s="332"/>
      <c r="DR131" s="332"/>
      <c r="DS131" s="332"/>
      <c r="DT131" s="332"/>
      <c r="DU131" s="332"/>
      <c r="DV131" s="332"/>
      <c r="DW131" s="332"/>
      <c r="DX131" s="332"/>
      <c r="DY131" s="332"/>
      <c r="DZ131" s="332"/>
      <c r="EA131" s="332"/>
      <c r="EB131" s="332"/>
      <c r="EC131" s="332"/>
      <c r="ED131" s="332"/>
      <c r="EE131" s="332"/>
      <c r="EF131" s="332"/>
      <c r="EG131" s="332"/>
      <c r="EH131" s="332"/>
      <c r="EI131" s="332"/>
      <c r="EJ131" s="332"/>
      <c r="EK131" s="332"/>
      <c r="EL131" s="332"/>
      <c r="EM131" s="332"/>
      <c r="EN131" s="332"/>
      <c r="EO131" s="332"/>
      <c r="EP131" s="332"/>
      <c r="EQ131" s="332"/>
      <c r="ER131" s="332"/>
      <c r="ES131" s="332"/>
      <c r="ET131" s="332"/>
      <c r="EU131" s="332"/>
      <c r="EV131" s="332"/>
      <c r="EW131" s="332"/>
      <c r="EX131" s="332"/>
      <c r="EY131" s="332"/>
    </row>
    <row r="132" spans="1:155" s="439" customFormat="1" ht="2.4500000000000002" customHeight="1" thickBot="1">
      <c r="A132" s="325"/>
      <c r="B132" s="326"/>
      <c r="C132" s="145"/>
      <c r="D132" s="145"/>
      <c r="E132" s="145"/>
      <c r="F132" s="145"/>
      <c r="G132" s="145"/>
      <c r="H132" s="145"/>
      <c r="I132" s="145"/>
      <c r="J132" s="145"/>
      <c r="K132" s="145"/>
      <c r="L132" s="145"/>
      <c r="M132" s="145"/>
      <c r="N132" s="181"/>
      <c r="O132" s="181"/>
      <c r="P132" s="181"/>
      <c r="Q132" s="183"/>
      <c r="R132" s="340"/>
      <c r="S132" s="663"/>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c r="AO132" s="660"/>
      <c r="AP132" s="660"/>
      <c r="AQ132" s="660"/>
      <c r="AR132" s="660"/>
      <c r="AS132" s="660"/>
      <c r="AT132" s="660"/>
      <c r="AU132" s="660"/>
      <c r="AV132" s="660"/>
      <c r="AW132" s="660"/>
      <c r="AX132" s="661"/>
      <c r="AY132" s="44"/>
      <c r="AZ132" s="159"/>
      <c r="BA132" s="159"/>
      <c r="BB132" s="159"/>
      <c r="BC132" s="160"/>
      <c r="BD132" s="184"/>
      <c r="BE132" s="62"/>
      <c r="BF132" s="63"/>
      <c r="BG132" s="63"/>
      <c r="BH132" s="63"/>
      <c r="BI132" s="63"/>
      <c r="BJ132" s="63"/>
      <c r="BK132" s="67"/>
      <c r="BL132" s="13"/>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332"/>
      <c r="DB132" s="332"/>
      <c r="DC132" s="332"/>
      <c r="DD132" s="332"/>
      <c r="DE132" s="332"/>
      <c r="DF132" s="332"/>
      <c r="DG132" s="332"/>
      <c r="DH132" s="332"/>
      <c r="DI132" s="332"/>
      <c r="DJ132" s="332"/>
      <c r="DK132" s="332"/>
      <c r="DL132" s="332"/>
      <c r="DM132" s="332"/>
      <c r="DN132" s="332"/>
      <c r="DO132" s="332"/>
      <c r="DP132" s="332"/>
      <c r="DQ132" s="332"/>
      <c r="DR132" s="332"/>
      <c r="DS132" s="332"/>
      <c r="DT132" s="332"/>
      <c r="DU132" s="332"/>
      <c r="DV132" s="332"/>
      <c r="DW132" s="332"/>
      <c r="DX132" s="332"/>
      <c r="DY132" s="332"/>
      <c r="DZ132" s="332"/>
      <c r="EA132" s="332"/>
      <c r="EB132" s="332"/>
      <c r="EC132" s="332"/>
      <c r="ED132" s="332"/>
      <c r="EE132" s="332"/>
      <c r="EF132" s="332"/>
      <c r="EG132" s="332"/>
      <c r="EH132" s="332"/>
      <c r="EI132" s="332"/>
      <c r="EJ132" s="332"/>
      <c r="EK132" s="332"/>
      <c r="EL132" s="332"/>
      <c r="EM132" s="332"/>
      <c r="EN132" s="332"/>
      <c r="EO132" s="332"/>
      <c r="EP132" s="332"/>
      <c r="EQ132" s="332"/>
      <c r="ER132" s="332"/>
      <c r="ES132" s="332"/>
      <c r="ET132" s="332"/>
      <c r="EU132" s="332"/>
      <c r="EV132" s="332"/>
      <c r="EW132" s="332"/>
      <c r="EX132" s="332"/>
      <c r="EY132" s="332"/>
    </row>
    <row r="133" spans="1:155" s="439" customFormat="1" ht="2.4500000000000002" customHeight="1">
      <c r="A133" s="51"/>
      <c r="B133" s="264"/>
      <c r="C133" s="264"/>
      <c r="D133" s="264"/>
      <c r="E133" s="264"/>
      <c r="F133" s="264"/>
      <c r="G133" s="264"/>
      <c r="H133" s="264"/>
      <c r="I133" s="264"/>
      <c r="J133" s="264"/>
      <c r="K133" s="264"/>
      <c r="L133" s="264"/>
      <c r="M133" s="264"/>
      <c r="N133" s="441"/>
      <c r="O133" s="145"/>
      <c r="P133" s="145"/>
      <c r="Q133" s="145"/>
      <c r="R133" s="553" t="s">
        <v>267</v>
      </c>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4"/>
      <c r="AY133" s="554"/>
      <c r="AZ133" s="554"/>
      <c r="BA133" s="554"/>
      <c r="BB133" s="554"/>
      <c r="BC133" s="637"/>
      <c r="BD133" s="106"/>
      <c r="BE133" s="64"/>
      <c r="BF133" s="65"/>
      <c r="BG133" s="65"/>
      <c r="BH133" s="65"/>
      <c r="BI133" s="65"/>
      <c r="BJ133" s="65"/>
      <c r="BK133" s="66"/>
      <c r="BL133" s="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332"/>
      <c r="DB133" s="332"/>
      <c r="DC133" s="332"/>
      <c r="DD133" s="332"/>
      <c r="DE133" s="332"/>
      <c r="DF133" s="332"/>
      <c r="DG133" s="332"/>
      <c r="DH133" s="332"/>
      <c r="DI133" s="332"/>
      <c r="DJ133" s="332"/>
      <c r="DK133" s="332"/>
      <c r="DL133" s="332"/>
      <c r="DM133" s="332"/>
      <c r="DN133" s="332"/>
      <c r="DO133" s="332"/>
      <c r="DP133" s="332"/>
      <c r="DQ133" s="332"/>
      <c r="DR133" s="332"/>
      <c r="DS133" s="332"/>
      <c r="DT133" s="332"/>
      <c r="DU133" s="332"/>
      <c r="DV133" s="332"/>
      <c r="DW133" s="332"/>
      <c r="DX133" s="332"/>
      <c r="DY133" s="332"/>
      <c r="DZ133" s="332"/>
      <c r="EA133" s="332"/>
      <c r="EB133" s="332"/>
      <c r="EC133" s="332"/>
      <c r="ED133" s="332"/>
      <c r="EE133" s="332"/>
      <c r="EF133" s="332"/>
      <c r="EG133" s="332"/>
      <c r="EH133" s="332"/>
      <c r="EI133" s="332"/>
      <c r="EJ133" s="332"/>
      <c r="EK133" s="332"/>
      <c r="EL133" s="332"/>
      <c r="EM133" s="332"/>
      <c r="EN133" s="332"/>
      <c r="EO133" s="332"/>
      <c r="EP133" s="332"/>
      <c r="EQ133" s="332"/>
      <c r="ER133" s="332"/>
      <c r="ES133" s="332"/>
      <c r="ET133" s="332"/>
      <c r="EU133" s="332"/>
      <c r="EV133" s="332"/>
      <c r="EW133" s="332"/>
      <c r="EX133" s="332"/>
      <c r="EY133" s="332"/>
    </row>
    <row r="134" spans="1:155" s="439" customFormat="1" ht="20.100000000000001" customHeight="1">
      <c r="A134" s="325"/>
      <c r="B134" s="326"/>
      <c r="C134" s="326"/>
      <c r="D134" s="326"/>
      <c r="E134" s="326"/>
      <c r="F134" s="326"/>
      <c r="G134" s="326"/>
      <c r="H134" s="326"/>
      <c r="I134" s="326"/>
      <c r="J134" s="527"/>
      <c r="K134" s="628"/>
      <c r="L134" s="628"/>
      <c r="M134" s="629"/>
      <c r="N134" s="527" t="s">
        <v>280</v>
      </c>
      <c r="O134" s="630"/>
      <c r="P134" s="630"/>
      <c r="Q134" s="630"/>
      <c r="R134" s="553"/>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4"/>
      <c r="AY134" s="554"/>
      <c r="AZ134" s="554"/>
      <c r="BA134" s="554"/>
      <c r="BB134" s="554"/>
      <c r="BC134" s="637"/>
      <c r="BD134" s="362" t="s">
        <v>265</v>
      </c>
      <c r="BE134" s="18"/>
      <c r="BF134" s="585"/>
      <c r="BG134" s="586"/>
      <c r="BH134" s="586"/>
      <c r="BI134" s="586"/>
      <c r="BJ134" s="587"/>
      <c r="BK134" s="20"/>
      <c r="BL134" s="9" t="s">
        <v>5</v>
      </c>
      <c r="BM134" s="198"/>
      <c r="BN134" s="200" t="str">
        <f>IF(BO134&lt;&gt;"","●","")</f>
        <v/>
      </c>
      <c r="BO134" s="201" t="str">
        <f>IF(OR($AZ$105&lt;&gt;"",$BF$105&lt;&gt;"",BF134&lt;&gt;""),IF(BF134&lt;&gt;"","",IF(BF134="","当該病棟の病床が介護報酬上の入院料の届出を行っていない場合又は病棟単位の変更がない場合は、「病床数」を「0」とご記入ください。","")),"")</f>
        <v/>
      </c>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332"/>
      <c r="DB134" s="332"/>
      <c r="DC134" s="332"/>
      <c r="DD134" s="332"/>
      <c r="DE134" s="332"/>
      <c r="DF134" s="332"/>
      <c r="DG134" s="332"/>
      <c r="DH134" s="332"/>
      <c r="DI134" s="332"/>
      <c r="DJ134" s="332"/>
      <c r="DK134" s="332"/>
      <c r="DL134" s="332"/>
      <c r="DM134" s="332"/>
      <c r="DN134" s="332"/>
      <c r="DO134" s="332"/>
      <c r="DP134" s="332"/>
      <c r="DQ134" s="332"/>
      <c r="DR134" s="332"/>
      <c r="DS134" s="332"/>
      <c r="DT134" s="332"/>
      <c r="DU134" s="332"/>
      <c r="DV134" s="332"/>
      <c r="DW134" s="332"/>
      <c r="DX134" s="332"/>
      <c r="DY134" s="332"/>
      <c r="DZ134" s="332"/>
      <c r="EA134" s="332"/>
      <c r="EB134" s="332"/>
      <c r="EC134" s="332"/>
      <c r="ED134" s="332"/>
      <c r="EE134" s="332"/>
      <c r="EF134" s="332"/>
      <c r="EG134" s="332"/>
      <c r="EH134" s="332"/>
      <c r="EI134" s="332"/>
      <c r="EJ134" s="332"/>
      <c r="EK134" s="332"/>
      <c r="EL134" s="332"/>
      <c r="EM134" s="332"/>
      <c r="EN134" s="332"/>
      <c r="EO134" s="332"/>
      <c r="EP134" s="332"/>
      <c r="EQ134" s="332"/>
      <c r="ER134" s="332"/>
      <c r="ES134" s="332"/>
      <c r="ET134" s="332"/>
      <c r="EU134" s="332"/>
      <c r="EV134" s="332"/>
      <c r="EW134" s="332"/>
      <c r="EX134" s="332"/>
      <c r="EY134" s="332"/>
    </row>
    <row r="135" spans="1:155" s="439" customFormat="1" ht="2.4500000000000002" customHeight="1" thickBot="1">
      <c r="A135" s="325"/>
      <c r="B135" s="326"/>
      <c r="C135" s="326"/>
      <c r="D135" s="326"/>
      <c r="E135" s="326"/>
      <c r="F135" s="326"/>
      <c r="G135" s="326"/>
      <c r="H135" s="326"/>
      <c r="I135" s="326"/>
      <c r="J135" s="326"/>
      <c r="K135" s="326"/>
      <c r="L135" s="326"/>
      <c r="M135" s="326"/>
      <c r="N135" s="145"/>
      <c r="O135" s="145"/>
      <c r="P135" s="145"/>
      <c r="Q135" s="145"/>
      <c r="R135" s="664"/>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Q135" s="665"/>
      <c r="AR135" s="665"/>
      <c r="AS135" s="665"/>
      <c r="AT135" s="665"/>
      <c r="AU135" s="665"/>
      <c r="AV135" s="665"/>
      <c r="AW135" s="665"/>
      <c r="AX135" s="665"/>
      <c r="AY135" s="665"/>
      <c r="AZ135" s="665"/>
      <c r="BA135" s="665"/>
      <c r="BB135" s="665"/>
      <c r="BC135" s="666"/>
      <c r="BD135" s="106"/>
      <c r="BE135" s="62"/>
      <c r="BF135" s="63"/>
      <c r="BG135" s="63"/>
      <c r="BH135" s="63"/>
      <c r="BI135" s="63"/>
      <c r="BJ135" s="63"/>
      <c r="BK135" s="67"/>
      <c r="BL135" s="13"/>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332"/>
      <c r="DB135" s="332"/>
      <c r="DC135" s="332"/>
      <c r="DD135" s="332"/>
      <c r="DE135" s="332"/>
      <c r="DF135" s="332"/>
      <c r="DG135" s="332"/>
      <c r="DH135" s="332"/>
      <c r="DI135" s="332"/>
      <c r="DJ135" s="332"/>
      <c r="DK135" s="332"/>
      <c r="DL135" s="332"/>
      <c r="DM135" s="332"/>
      <c r="DN135" s="332"/>
      <c r="DO135" s="332"/>
      <c r="DP135" s="332"/>
      <c r="DQ135" s="332"/>
      <c r="DR135" s="332"/>
      <c r="DS135" s="332"/>
      <c r="DT135" s="332"/>
      <c r="DU135" s="332"/>
      <c r="DV135" s="332"/>
      <c r="DW135" s="332"/>
      <c r="DX135" s="332"/>
      <c r="DY135" s="332"/>
      <c r="DZ135" s="332"/>
      <c r="EA135" s="332"/>
      <c r="EB135" s="332"/>
      <c r="EC135" s="332"/>
      <c r="ED135" s="332"/>
      <c r="EE135" s="332"/>
      <c r="EF135" s="332"/>
      <c r="EG135" s="332"/>
      <c r="EH135" s="332"/>
      <c r="EI135" s="332"/>
      <c r="EJ135" s="332"/>
      <c r="EK135" s="332"/>
      <c r="EL135" s="332"/>
      <c r="EM135" s="332"/>
      <c r="EN135" s="332"/>
      <c r="EO135" s="332"/>
      <c r="EP135" s="332"/>
      <c r="EQ135" s="332"/>
      <c r="ER135" s="332"/>
      <c r="ES135" s="332"/>
      <c r="ET135" s="332"/>
      <c r="EU135" s="332"/>
      <c r="EV135" s="332"/>
      <c r="EW135" s="332"/>
      <c r="EX135" s="332"/>
      <c r="EY135" s="332"/>
    </row>
    <row r="136" spans="1:155" s="439" customFormat="1" ht="2.4500000000000002" customHeight="1">
      <c r="A136" s="51"/>
      <c r="B136" s="264"/>
      <c r="C136" s="264"/>
      <c r="D136" s="264"/>
      <c r="E136" s="264"/>
      <c r="F136" s="264"/>
      <c r="G136" s="264"/>
      <c r="H136" s="264"/>
      <c r="I136" s="264"/>
      <c r="J136" s="264"/>
      <c r="K136" s="264"/>
      <c r="L136" s="264"/>
      <c r="M136" s="264"/>
      <c r="N136" s="441"/>
      <c r="O136" s="145"/>
      <c r="P136" s="145"/>
      <c r="Q136" s="145"/>
      <c r="R136" s="635" t="s">
        <v>140</v>
      </c>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8"/>
      <c r="BD136" s="362"/>
      <c r="BE136" s="64"/>
      <c r="BF136" s="65"/>
      <c r="BG136" s="65"/>
      <c r="BH136" s="65"/>
      <c r="BI136" s="65"/>
      <c r="BJ136" s="65"/>
      <c r="BK136" s="66"/>
      <c r="BL136" s="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332"/>
      <c r="DB136" s="332"/>
      <c r="DC136" s="332"/>
      <c r="DD136" s="332"/>
      <c r="DE136" s="332"/>
      <c r="DF136" s="332"/>
      <c r="DG136" s="332"/>
      <c r="DH136" s="332"/>
      <c r="DI136" s="332"/>
      <c r="DJ136" s="332"/>
      <c r="DK136" s="332"/>
      <c r="DL136" s="332"/>
      <c r="DM136" s="332"/>
      <c r="DN136" s="332"/>
      <c r="DO136" s="332"/>
      <c r="DP136" s="332"/>
      <c r="DQ136" s="332"/>
      <c r="DR136" s="332"/>
      <c r="DS136" s="332"/>
      <c r="DT136" s="332"/>
      <c r="DU136" s="332"/>
      <c r="DV136" s="332"/>
      <c r="DW136" s="332"/>
      <c r="DX136" s="332"/>
      <c r="DY136" s="332"/>
      <c r="DZ136" s="332"/>
      <c r="EA136" s="332"/>
      <c r="EB136" s="332"/>
      <c r="EC136" s="332"/>
      <c r="ED136" s="332"/>
      <c r="EE136" s="332"/>
      <c r="EF136" s="332"/>
      <c r="EG136" s="332"/>
      <c r="EH136" s="332"/>
      <c r="EI136" s="332"/>
      <c r="EJ136" s="332"/>
      <c r="EK136" s="332"/>
      <c r="EL136" s="332"/>
      <c r="EM136" s="332"/>
      <c r="EN136" s="332"/>
      <c r="EO136" s="332"/>
      <c r="EP136" s="332"/>
      <c r="EQ136" s="332"/>
      <c r="ER136" s="332"/>
      <c r="ES136" s="332"/>
      <c r="ET136" s="332"/>
      <c r="EU136" s="332"/>
      <c r="EV136" s="332"/>
      <c r="EW136" s="332"/>
      <c r="EX136" s="332"/>
      <c r="EY136" s="332"/>
    </row>
    <row r="137" spans="1:155" s="439" customFormat="1" ht="20.100000000000001" customHeight="1">
      <c r="A137" s="325"/>
      <c r="B137" s="326"/>
      <c r="C137" s="326"/>
      <c r="D137" s="326"/>
      <c r="E137" s="326"/>
      <c r="F137" s="326"/>
      <c r="G137" s="326"/>
      <c r="H137" s="326"/>
      <c r="I137" s="326"/>
      <c r="J137" s="527"/>
      <c r="K137" s="628"/>
      <c r="L137" s="628"/>
      <c r="M137" s="629"/>
      <c r="N137" s="527" t="s">
        <v>281</v>
      </c>
      <c r="O137" s="630"/>
      <c r="P137" s="630"/>
      <c r="Q137" s="630"/>
      <c r="R137" s="553"/>
      <c r="S137" s="554"/>
      <c r="T137" s="554"/>
      <c r="U137" s="554"/>
      <c r="V137" s="554"/>
      <c r="W137" s="554"/>
      <c r="X137" s="554"/>
      <c r="Y137" s="554"/>
      <c r="Z137" s="554"/>
      <c r="AA137" s="554"/>
      <c r="AB137" s="554"/>
      <c r="AC137" s="554"/>
      <c r="AD137" s="554"/>
      <c r="AE137" s="554"/>
      <c r="AF137" s="554"/>
      <c r="AG137" s="554"/>
      <c r="AH137" s="554"/>
      <c r="AI137" s="554"/>
      <c r="AJ137" s="554"/>
      <c r="AK137" s="554"/>
      <c r="AL137" s="554"/>
      <c r="AM137" s="554"/>
      <c r="AN137" s="554"/>
      <c r="AO137" s="554"/>
      <c r="AP137" s="554"/>
      <c r="AQ137" s="554"/>
      <c r="AR137" s="554"/>
      <c r="AS137" s="554"/>
      <c r="AT137" s="554"/>
      <c r="AU137" s="554"/>
      <c r="AV137" s="554"/>
      <c r="AW137" s="554"/>
      <c r="AX137" s="554"/>
      <c r="AY137" s="554"/>
      <c r="AZ137" s="554"/>
      <c r="BA137" s="554"/>
      <c r="BB137" s="554"/>
      <c r="BC137" s="637"/>
      <c r="BD137" s="362" t="s">
        <v>265</v>
      </c>
      <c r="BE137" s="18"/>
      <c r="BF137" s="585"/>
      <c r="BG137" s="586"/>
      <c r="BH137" s="586"/>
      <c r="BI137" s="586"/>
      <c r="BJ137" s="587"/>
      <c r="BK137" s="20"/>
      <c r="BL137" s="9" t="s">
        <v>5</v>
      </c>
      <c r="BM137" s="198"/>
      <c r="BN137" s="200" t="str">
        <f>IF(BO137&lt;&gt;"","●","")</f>
        <v/>
      </c>
      <c r="BO137" s="201" t="str">
        <f>IF(OR($AZ$105&lt;&gt;"",$BF$105&lt;&gt;"",AZ125&lt;&gt;"",BF125&lt;&gt;"",AZ128&lt;&gt;"",BF128&lt;&gt;"",AZ131&lt;&gt;"",BF131&lt;&gt;"",BF134),IF(BF137&lt;&gt;"",IF(BF137&lt;0,"「病床数」が0床より小さくなっています。上記で正しい病床数をご記入ください。",""),"当該病棟の病床が診療報酬上及び介護報酬上の入院料の届出を行っていない場合又は病棟単位の変更がない場合は、「病床数」を「0」とご記入ください。"),"")</f>
        <v/>
      </c>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332"/>
      <c r="DB137" s="332"/>
      <c r="DC137" s="332"/>
      <c r="DD137" s="332"/>
      <c r="DE137" s="332"/>
      <c r="DF137" s="332"/>
      <c r="DG137" s="332"/>
      <c r="DH137" s="332"/>
      <c r="DI137" s="332"/>
      <c r="DJ137" s="332"/>
      <c r="DK137" s="332"/>
      <c r="DL137" s="332"/>
      <c r="DM137" s="332"/>
      <c r="DN137" s="332"/>
      <c r="DO137" s="332"/>
      <c r="DP137" s="332"/>
      <c r="DQ137" s="332"/>
      <c r="DR137" s="332"/>
      <c r="DS137" s="332"/>
      <c r="DT137" s="332"/>
      <c r="DU137" s="332"/>
      <c r="DV137" s="332"/>
      <c r="DW137" s="332"/>
      <c r="DX137" s="332"/>
      <c r="DY137" s="332"/>
      <c r="DZ137" s="332"/>
      <c r="EA137" s="332"/>
      <c r="EB137" s="332"/>
      <c r="EC137" s="332"/>
      <c r="ED137" s="332"/>
      <c r="EE137" s="332"/>
      <c r="EF137" s="332"/>
      <c r="EG137" s="332"/>
      <c r="EH137" s="332"/>
      <c r="EI137" s="332"/>
      <c r="EJ137" s="332"/>
      <c r="EK137" s="332"/>
      <c r="EL137" s="332"/>
      <c r="EM137" s="332"/>
      <c r="EN137" s="332"/>
      <c r="EO137" s="332"/>
      <c r="EP137" s="332"/>
      <c r="EQ137" s="332"/>
      <c r="ER137" s="332"/>
      <c r="ES137" s="332"/>
      <c r="ET137" s="332"/>
      <c r="EU137" s="332"/>
      <c r="EV137" s="332"/>
      <c r="EW137" s="332"/>
      <c r="EX137" s="332"/>
      <c r="EY137" s="332"/>
    </row>
    <row r="138" spans="1:155" s="439" customFormat="1" ht="2.4500000000000002" customHeight="1" thickBot="1">
      <c r="A138" s="325"/>
      <c r="B138" s="326"/>
      <c r="C138" s="326"/>
      <c r="D138" s="326"/>
      <c r="E138" s="326"/>
      <c r="F138" s="326"/>
      <c r="G138" s="326"/>
      <c r="H138" s="326"/>
      <c r="I138" s="326"/>
      <c r="J138" s="326"/>
      <c r="K138" s="326"/>
      <c r="L138" s="326"/>
      <c r="M138" s="326"/>
      <c r="N138" s="145"/>
      <c r="O138" s="145"/>
      <c r="P138" s="145"/>
      <c r="Q138" s="145"/>
      <c r="R138" s="556"/>
      <c r="S138" s="557"/>
      <c r="T138" s="557"/>
      <c r="U138" s="557"/>
      <c r="V138" s="557"/>
      <c r="W138" s="557"/>
      <c r="X138" s="557"/>
      <c r="Y138" s="557"/>
      <c r="Z138" s="557"/>
      <c r="AA138" s="557"/>
      <c r="AB138" s="557"/>
      <c r="AC138" s="557"/>
      <c r="AD138" s="557"/>
      <c r="AE138" s="557"/>
      <c r="AF138" s="557"/>
      <c r="AG138" s="557"/>
      <c r="AH138" s="557"/>
      <c r="AI138" s="557"/>
      <c r="AJ138" s="557"/>
      <c r="AK138" s="557"/>
      <c r="AL138" s="557"/>
      <c r="AM138" s="557"/>
      <c r="AN138" s="557"/>
      <c r="AO138" s="557"/>
      <c r="AP138" s="557"/>
      <c r="AQ138" s="557"/>
      <c r="AR138" s="557"/>
      <c r="AS138" s="557"/>
      <c r="AT138" s="557"/>
      <c r="AU138" s="557"/>
      <c r="AV138" s="557"/>
      <c r="AW138" s="557"/>
      <c r="AX138" s="557"/>
      <c r="AY138" s="557"/>
      <c r="AZ138" s="557"/>
      <c r="BA138" s="557"/>
      <c r="BB138" s="557"/>
      <c r="BC138" s="639"/>
      <c r="BD138" s="106"/>
      <c r="BE138" s="62"/>
      <c r="BF138" s="63"/>
      <c r="BG138" s="63"/>
      <c r="BH138" s="63"/>
      <c r="BI138" s="63"/>
      <c r="BJ138" s="63"/>
      <c r="BK138" s="67"/>
      <c r="BL138" s="13"/>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332"/>
      <c r="DB138" s="332"/>
      <c r="DC138" s="332"/>
      <c r="DD138" s="332"/>
      <c r="DE138" s="332"/>
      <c r="DF138" s="332"/>
      <c r="DG138" s="332"/>
      <c r="DH138" s="332"/>
      <c r="DI138" s="332"/>
      <c r="DJ138" s="332"/>
      <c r="DK138" s="332"/>
      <c r="DL138" s="332"/>
      <c r="DM138" s="332"/>
      <c r="DN138" s="332"/>
      <c r="DO138" s="332"/>
      <c r="DP138" s="332"/>
      <c r="DQ138" s="332"/>
      <c r="DR138" s="332"/>
      <c r="DS138" s="332"/>
      <c r="DT138" s="332"/>
      <c r="DU138" s="332"/>
      <c r="DV138" s="332"/>
      <c r="DW138" s="332"/>
      <c r="DX138" s="332"/>
      <c r="DY138" s="332"/>
      <c r="DZ138" s="332"/>
      <c r="EA138" s="332"/>
      <c r="EB138" s="332"/>
      <c r="EC138" s="332"/>
      <c r="ED138" s="332"/>
      <c r="EE138" s="332"/>
      <c r="EF138" s="332"/>
      <c r="EG138" s="332"/>
      <c r="EH138" s="332"/>
      <c r="EI138" s="332"/>
      <c r="EJ138" s="332"/>
      <c r="EK138" s="332"/>
      <c r="EL138" s="332"/>
      <c r="EM138" s="332"/>
      <c r="EN138" s="332"/>
      <c r="EO138" s="332"/>
      <c r="EP138" s="332"/>
      <c r="EQ138" s="332"/>
      <c r="ER138" s="332"/>
      <c r="ES138" s="332"/>
      <c r="ET138" s="332"/>
      <c r="EU138" s="332"/>
      <c r="EV138" s="332"/>
      <c r="EW138" s="332"/>
      <c r="EX138" s="332"/>
      <c r="EY138" s="332"/>
    </row>
    <row r="139" spans="1:155" s="305" customFormat="1" ht="15" customHeight="1" thickBot="1">
      <c r="A139" s="298"/>
      <c r="B139" s="299"/>
      <c r="C139" s="300"/>
      <c r="D139" s="300"/>
      <c r="E139" s="300"/>
      <c r="F139" s="300"/>
      <c r="G139" s="300"/>
      <c r="H139" s="300"/>
      <c r="I139" s="300"/>
      <c r="J139" s="300"/>
      <c r="K139" s="300"/>
      <c r="L139" s="300"/>
      <c r="M139" s="300"/>
      <c r="N139" s="301"/>
      <c r="O139" s="301"/>
      <c r="P139" s="667" t="s">
        <v>181</v>
      </c>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Q139" s="667"/>
      <c r="AR139" s="667"/>
      <c r="AS139" s="667"/>
      <c r="AT139" s="667"/>
      <c r="AU139" s="667"/>
      <c r="AV139" s="667"/>
      <c r="AW139" s="667"/>
      <c r="AX139" s="667"/>
      <c r="AY139" s="667"/>
      <c r="AZ139" s="667"/>
      <c r="BA139" s="667"/>
      <c r="BB139" s="667"/>
      <c r="BC139" s="667"/>
      <c r="BD139" s="667"/>
      <c r="BE139" s="667"/>
      <c r="BF139" s="667"/>
      <c r="BG139" s="667"/>
      <c r="BH139" s="667"/>
      <c r="BI139" s="667"/>
      <c r="BJ139" s="667"/>
      <c r="BK139" s="667"/>
      <c r="BL139" s="302"/>
      <c r="BM139" s="303"/>
      <c r="BN139" s="304"/>
      <c r="BO139" s="303"/>
      <c r="BP139" s="303"/>
      <c r="BQ139" s="303"/>
      <c r="BR139" s="303"/>
      <c r="BS139" s="303"/>
      <c r="BT139" s="303"/>
      <c r="BU139" s="303"/>
      <c r="BV139" s="303"/>
      <c r="BW139" s="303"/>
      <c r="BX139" s="303"/>
      <c r="BY139" s="303"/>
      <c r="BZ139" s="303"/>
      <c r="CA139" s="303"/>
      <c r="CB139" s="303"/>
      <c r="CC139" s="303"/>
      <c r="CD139" s="303"/>
      <c r="CE139" s="303"/>
      <c r="CF139" s="303"/>
      <c r="CG139" s="303"/>
      <c r="CH139" s="303"/>
      <c r="CI139" s="303"/>
      <c r="CJ139" s="303"/>
      <c r="CK139" s="303"/>
      <c r="CL139" s="303"/>
      <c r="CM139" s="303"/>
      <c r="CN139" s="303"/>
      <c r="CO139" s="303"/>
      <c r="CP139" s="303"/>
      <c r="CQ139" s="303"/>
      <c r="CR139" s="303"/>
      <c r="CS139" s="303"/>
      <c r="CT139" s="303"/>
      <c r="CU139" s="303"/>
      <c r="CV139" s="303"/>
      <c r="CW139" s="303"/>
      <c r="CX139" s="303"/>
      <c r="CY139" s="303"/>
      <c r="CZ139" s="303"/>
      <c r="DA139" s="341"/>
      <c r="DB139" s="341"/>
      <c r="DC139" s="341"/>
      <c r="DD139" s="341"/>
      <c r="DE139" s="341"/>
      <c r="DF139" s="341"/>
      <c r="DG139" s="341"/>
      <c r="DH139" s="341"/>
      <c r="DI139" s="341"/>
      <c r="DJ139" s="341"/>
      <c r="DK139" s="341"/>
      <c r="DL139" s="341"/>
      <c r="DM139" s="341"/>
      <c r="DN139" s="341"/>
      <c r="DO139" s="341"/>
      <c r="DP139" s="341"/>
      <c r="DQ139" s="341"/>
      <c r="DR139" s="341"/>
      <c r="DS139" s="341"/>
      <c r="DT139" s="341"/>
      <c r="DU139" s="341"/>
      <c r="DV139" s="341"/>
      <c r="DW139" s="341"/>
      <c r="DX139" s="341"/>
      <c r="DY139" s="341"/>
      <c r="DZ139" s="341"/>
      <c r="EA139" s="341"/>
      <c r="EB139" s="341"/>
      <c r="EC139" s="341"/>
      <c r="ED139" s="341"/>
      <c r="EE139" s="341"/>
      <c r="EF139" s="341"/>
      <c r="EG139" s="341"/>
      <c r="EH139" s="341"/>
      <c r="EI139" s="341"/>
      <c r="EJ139" s="341"/>
      <c r="EK139" s="341"/>
      <c r="EL139" s="341"/>
      <c r="EM139" s="341"/>
      <c r="EN139" s="341"/>
      <c r="EO139" s="341"/>
      <c r="EP139" s="341"/>
      <c r="EQ139" s="341"/>
      <c r="ER139" s="341"/>
      <c r="ES139" s="341"/>
      <c r="ET139" s="341"/>
      <c r="EU139" s="341"/>
      <c r="EV139" s="341"/>
      <c r="EW139" s="341"/>
      <c r="EX139" s="341"/>
      <c r="EY139" s="341"/>
    </row>
    <row r="140" spans="1:155" s="439" customFormat="1" ht="2.4500000000000002" customHeight="1">
      <c r="A140" s="51"/>
      <c r="B140" s="264"/>
      <c r="C140" s="264"/>
      <c r="D140" s="264"/>
      <c r="E140" s="264"/>
      <c r="F140" s="264"/>
      <c r="G140" s="264"/>
      <c r="H140" s="264"/>
      <c r="I140" s="264"/>
      <c r="J140" s="264"/>
      <c r="K140" s="264"/>
      <c r="L140" s="264"/>
      <c r="M140" s="264"/>
      <c r="N140" s="441"/>
      <c r="O140" s="145"/>
      <c r="P140" s="145"/>
      <c r="Q140" s="145"/>
      <c r="R140" s="654" t="s">
        <v>151</v>
      </c>
      <c r="S140" s="655"/>
      <c r="T140" s="655"/>
      <c r="U140" s="655"/>
      <c r="V140" s="655"/>
      <c r="W140" s="655"/>
      <c r="X140" s="655"/>
      <c r="Y140" s="655"/>
      <c r="Z140" s="655"/>
      <c r="AA140" s="655"/>
      <c r="AB140" s="655"/>
      <c r="AC140" s="655"/>
      <c r="AD140" s="655"/>
      <c r="AE140" s="655"/>
      <c r="AF140" s="655"/>
      <c r="AG140" s="655"/>
      <c r="AH140" s="655"/>
      <c r="AI140" s="655"/>
      <c r="AJ140" s="655"/>
      <c r="AK140" s="655"/>
      <c r="AL140" s="655"/>
      <c r="AM140" s="655"/>
      <c r="AN140" s="655"/>
      <c r="AO140" s="655"/>
      <c r="AP140" s="655"/>
      <c r="AQ140" s="655"/>
      <c r="AR140" s="655"/>
      <c r="AS140" s="655"/>
      <c r="AT140" s="655"/>
      <c r="AU140" s="655"/>
      <c r="AV140" s="655"/>
      <c r="AW140" s="655"/>
      <c r="AX140" s="657"/>
      <c r="AY140" s="40"/>
      <c r="AZ140" s="172"/>
      <c r="BA140" s="172"/>
      <c r="BB140" s="172"/>
      <c r="BC140" s="173"/>
      <c r="BD140" s="147"/>
      <c r="BE140" s="176"/>
      <c r="BF140" s="167"/>
      <c r="BG140" s="167"/>
      <c r="BH140" s="167"/>
      <c r="BI140" s="167"/>
      <c r="BJ140" s="167"/>
      <c r="BK140" s="168"/>
      <c r="BL140" s="169"/>
      <c r="BM140" s="198"/>
      <c r="BN140" s="206"/>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332"/>
      <c r="DB140" s="332"/>
      <c r="DC140" s="332"/>
      <c r="DD140" s="332"/>
      <c r="DE140" s="332"/>
      <c r="DF140" s="332"/>
      <c r="DG140" s="332"/>
      <c r="DH140" s="332"/>
      <c r="DI140" s="332"/>
      <c r="DJ140" s="332"/>
      <c r="DK140" s="332"/>
      <c r="DL140" s="332"/>
      <c r="DM140" s="332"/>
      <c r="DN140" s="332"/>
      <c r="DO140" s="332"/>
      <c r="DP140" s="332"/>
      <c r="DQ140" s="332"/>
      <c r="DR140" s="332"/>
      <c r="DS140" s="332"/>
      <c r="DT140" s="332"/>
      <c r="DU140" s="332"/>
      <c r="DV140" s="332"/>
      <c r="DW140" s="332"/>
      <c r="DX140" s="332"/>
      <c r="DY140" s="332"/>
      <c r="DZ140" s="332"/>
      <c r="EA140" s="332"/>
      <c r="EB140" s="332"/>
      <c r="EC140" s="332"/>
      <c r="ED140" s="332"/>
      <c r="EE140" s="332"/>
      <c r="EF140" s="332"/>
      <c r="EG140" s="332"/>
      <c r="EH140" s="332"/>
      <c r="EI140" s="332"/>
      <c r="EJ140" s="332"/>
      <c r="EK140" s="332"/>
      <c r="EL140" s="332"/>
      <c r="EM140" s="332"/>
      <c r="EN140" s="332"/>
      <c r="EO140" s="332"/>
      <c r="EP140" s="332"/>
      <c r="EQ140" s="332"/>
      <c r="ER140" s="332"/>
      <c r="ES140" s="332"/>
      <c r="ET140" s="332"/>
      <c r="EU140" s="332"/>
      <c r="EV140" s="332"/>
      <c r="EW140" s="332"/>
      <c r="EX140" s="332"/>
      <c r="EY140" s="332"/>
    </row>
    <row r="141" spans="1:155" s="439" customFormat="1" ht="20.100000000000001" customHeight="1">
      <c r="A141" s="325"/>
      <c r="B141" s="326"/>
      <c r="C141" s="326"/>
      <c r="D141" s="326"/>
      <c r="E141" s="326"/>
      <c r="F141" s="326"/>
      <c r="G141" s="326"/>
      <c r="H141" s="326"/>
      <c r="I141" s="326"/>
      <c r="J141" s="326"/>
      <c r="K141" s="326"/>
      <c r="L141" s="326"/>
      <c r="M141" s="326"/>
      <c r="N141" s="527" t="s">
        <v>282</v>
      </c>
      <c r="O141" s="630"/>
      <c r="P141" s="630"/>
      <c r="Q141" s="630"/>
      <c r="R141" s="658"/>
      <c r="S141" s="656"/>
      <c r="T141" s="656"/>
      <c r="U141" s="656"/>
      <c r="V141" s="656"/>
      <c r="W141" s="656"/>
      <c r="X141" s="656"/>
      <c r="Y141" s="656"/>
      <c r="Z141" s="656"/>
      <c r="AA141" s="656"/>
      <c r="AB141" s="656"/>
      <c r="AC141" s="656"/>
      <c r="AD141" s="656"/>
      <c r="AE141" s="656"/>
      <c r="AF141" s="656"/>
      <c r="AG141" s="656"/>
      <c r="AH141" s="656"/>
      <c r="AI141" s="656"/>
      <c r="AJ141" s="656"/>
      <c r="AK141" s="656"/>
      <c r="AL141" s="656"/>
      <c r="AM141" s="656"/>
      <c r="AN141" s="656"/>
      <c r="AO141" s="656"/>
      <c r="AP141" s="656"/>
      <c r="AQ141" s="656"/>
      <c r="AR141" s="656"/>
      <c r="AS141" s="656"/>
      <c r="AT141" s="656"/>
      <c r="AU141" s="656"/>
      <c r="AV141" s="656"/>
      <c r="AW141" s="656"/>
      <c r="AX141" s="659"/>
      <c r="AY141" s="43"/>
      <c r="AZ141" s="522"/>
      <c r="BA141" s="523"/>
      <c r="BB141" s="524"/>
      <c r="BC141" s="155"/>
      <c r="BD141" s="185" t="s">
        <v>265</v>
      </c>
      <c r="BE141" s="156"/>
      <c r="BF141" s="585"/>
      <c r="BG141" s="586"/>
      <c r="BH141" s="586"/>
      <c r="BI141" s="586"/>
      <c r="BJ141" s="587"/>
      <c r="BK141" s="157"/>
      <c r="BL141" s="158" t="s">
        <v>5</v>
      </c>
      <c r="BM141" s="198"/>
      <c r="BN141" s="200" t="str">
        <f>IF(BO141&lt;&gt;"","●","")</f>
        <v/>
      </c>
      <c r="BO141" s="201" t="str">
        <f>IF(OR($AZ$105&lt;&gt;"",$BF$105&lt;&gt;"",AZ141&lt;&gt;"",BF141&lt;&gt;""),IF(AND(AZ141&lt;&gt;"",BF141&lt;&gt;""),IF(AND(BF141=0,AZ141&lt;&gt;""),"「算定する入院料」が記入されていますが、「病床数」が0床となっています。正しい病床数をご記入ください。",""),IF(AND(AZ141="",BF141=""),"当該病棟の病床数が診療報酬上の入院料の届出を行っていない場合又は病棟単位の変更がない場合は、「病床数」を「0」とご記入ください。",IF(AND(BF141=0,AZ141=""),"","「算定する入院料」あるいは「病床数」に未記入の欄があります。すべての欄にご記入ください。"))),"")</f>
        <v/>
      </c>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332"/>
      <c r="DB141" s="332"/>
      <c r="DC141" s="332"/>
      <c r="DD141" s="332"/>
      <c r="DE141" s="332"/>
      <c r="DF141" s="332"/>
      <c r="DG141" s="332"/>
      <c r="DH141" s="332"/>
      <c r="DI141" s="332"/>
      <c r="DJ141" s="332"/>
      <c r="DK141" s="332"/>
      <c r="DL141" s="332"/>
      <c r="DM141" s="332"/>
      <c r="DN141" s="332"/>
      <c r="DO141" s="332"/>
      <c r="DP141" s="332"/>
      <c r="DQ141" s="332"/>
      <c r="DR141" s="332"/>
      <c r="DS141" s="332"/>
      <c r="DT141" s="332"/>
      <c r="DU141" s="332"/>
      <c r="DV141" s="332"/>
      <c r="DW141" s="332"/>
      <c r="DX141" s="332"/>
      <c r="DY141" s="332"/>
      <c r="DZ141" s="332"/>
      <c r="EA141" s="332"/>
      <c r="EB141" s="332"/>
      <c r="EC141" s="332"/>
      <c r="ED141" s="332"/>
      <c r="EE141" s="332"/>
      <c r="EF141" s="332"/>
      <c r="EG141" s="332"/>
      <c r="EH141" s="332"/>
      <c r="EI141" s="332"/>
      <c r="EJ141" s="332"/>
      <c r="EK141" s="332"/>
      <c r="EL141" s="332"/>
      <c r="EM141" s="332"/>
      <c r="EN141" s="332"/>
      <c r="EO141" s="332"/>
      <c r="EP141" s="332"/>
      <c r="EQ141" s="332"/>
      <c r="ER141" s="332"/>
      <c r="ES141" s="332"/>
      <c r="ET141" s="332"/>
      <c r="EU141" s="332"/>
      <c r="EV141" s="332"/>
      <c r="EW141" s="332"/>
      <c r="EX141" s="332"/>
      <c r="EY141" s="332"/>
    </row>
    <row r="142" spans="1:155" s="439" customFormat="1" ht="2.4500000000000002" customHeight="1">
      <c r="A142" s="325"/>
      <c r="B142" s="326"/>
      <c r="C142" s="326"/>
      <c r="D142" s="326"/>
      <c r="E142" s="326"/>
      <c r="F142" s="326"/>
      <c r="G142" s="326"/>
      <c r="H142" s="326"/>
      <c r="I142" s="326"/>
      <c r="J142" s="326"/>
      <c r="K142" s="326"/>
      <c r="L142" s="326"/>
      <c r="M142" s="326"/>
      <c r="N142" s="145"/>
      <c r="O142" s="145"/>
      <c r="P142" s="145"/>
      <c r="Q142" s="145"/>
      <c r="R142" s="658"/>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c r="AO142" s="660"/>
      <c r="AP142" s="660"/>
      <c r="AQ142" s="660"/>
      <c r="AR142" s="660"/>
      <c r="AS142" s="660"/>
      <c r="AT142" s="660"/>
      <c r="AU142" s="660"/>
      <c r="AV142" s="660"/>
      <c r="AW142" s="660"/>
      <c r="AX142" s="661"/>
      <c r="AY142" s="278"/>
      <c r="AZ142" s="279"/>
      <c r="BA142" s="279"/>
      <c r="BB142" s="279"/>
      <c r="BC142" s="280"/>
      <c r="BD142" s="185"/>
      <c r="BE142" s="284"/>
      <c r="BF142" s="285"/>
      <c r="BG142" s="285"/>
      <c r="BH142" s="285"/>
      <c r="BI142" s="285"/>
      <c r="BJ142" s="285"/>
      <c r="BK142" s="286"/>
      <c r="BL142" s="287"/>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332"/>
      <c r="DB142" s="332"/>
      <c r="DC142" s="332"/>
      <c r="DD142" s="332"/>
      <c r="DE142" s="332"/>
      <c r="DF142" s="332"/>
      <c r="DG142" s="332"/>
      <c r="DH142" s="332"/>
      <c r="DI142" s="332"/>
      <c r="DJ142" s="332"/>
      <c r="DK142" s="332"/>
      <c r="DL142" s="332"/>
      <c r="DM142" s="332"/>
      <c r="DN142" s="332"/>
      <c r="DO142" s="332"/>
      <c r="DP142" s="332"/>
      <c r="DQ142" s="332"/>
      <c r="DR142" s="332"/>
      <c r="DS142" s="332"/>
      <c r="DT142" s="332"/>
      <c r="DU142" s="332"/>
      <c r="DV142" s="332"/>
      <c r="DW142" s="332"/>
      <c r="DX142" s="332"/>
      <c r="DY142" s="332"/>
      <c r="DZ142" s="332"/>
      <c r="EA142" s="332"/>
      <c r="EB142" s="332"/>
      <c r="EC142" s="332"/>
      <c r="ED142" s="332"/>
      <c r="EE142" s="332"/>
      <c r="EF142" s="332"/>
      <c r="EG142" s="332"/>
      <c r="EH142" s="332"/>
      <c r="EI142" s="332"/>
      <c r="EJ142" s="332"/>
      <c r="EK142" s="332"/>
      <c r="EL142" s="332"/>
      <c r="EM142" s="332"/>
      <c r="EN142" s="332"/>
      <c r="EO142" s="332"/>
      <c r="EP142" s="332"/>
      <c r="EQ142" s="332"/>
      <c r="ER142" s="332"/>
      <c r="ES142" s="332"/>
      <c r="ET142" s="332"/>
      <c r="EU142" s="332"/>
      <c r="EV142" s="332"/>
      <c r="EW142" s="332"/>
      <c r="EX142" s="332"/>
      <c r="EY142" s="332"/>
    </row>
    <row r="143" spans="1:155" s="439" customFormat="1" ht="2.4500000000000002" customHeight="1">
      <c r="A143" s="51"/>
      <c r="B143" s="264"/>
      <c r="C143" s="144"/>
      <c r="D143" s="145"/>
      <c r="E143" s="145"/>
      <c r="F143" s="145"/>
      <c r="G143" s="145"/>
      <c r="H143" s="145"/>
      <c r="I143" s="145"/>
      <c r="J143" s="145"/>
      <c r="K143" s="145"/>
      <c r="L143" s="145"/>
      <c r="M143" s="145"/>
      <c r="N143" s="182"/>
      <c r="O143" s="181"/>
      <c r="P143" s="181"/>
      <c r="Q143" s="183"/>
      <c r="R143" s="338"/>
      <c r="S143" s="632" t="s">
        <v>152</v>
      </c>
      <c r="T143" s="633"/>
      <c r="U143" s="633"/>
      <c r="V143" s="633"/>
      <c r="W143" s="633"/>
      <c r="X143" s="633"/>
      <c r="Y143" s="633"/>
      <c r="Z143" s="633"/>
      <c r="AA143" s="633"/>
      <c r="AB143" s="633"/>
      <c r="AC143" s="633"/>
      <c r="AD143" s="633"/>
      <c r="AE143" s="633"/>
      <c r="AF143" s="633"/>
      <c r="AG143" s="633"/>
      <c r="AH143" s="633"/>
      <c r="AI143" s="633"/>
      <c r="AJ143" s="633"/>
      <c r="AK143" s="633"/>
      <c r="AL143" s="633"/>
      <c r="AM143" s="633"/>
      <c r="AN143" s="633"/>
      <c r="AO143" s="633"/>
      <c r="AP143" s="633"/>
      <c r="AQ143" s="633"/>
      <c r="AR143" s="633"/>
      <c r="AS143" s="633"/>
      <c r="AT143" s="633"/>
      <c r="AU143" s="633"/>
      <c r="AV143" s="633"/>
      <c r="AW143" s="633"/>
      <c r="AX143" s="634"/>
      <c r="AY143" s="281"/>
      <c r="AZ143" s="282"/>
      <c r="BA143" s="282"/>
      <c r="BB143" s="282"/>
      <c r="BC143" s="283"/>
      <c r="BD143" s="185"/>
      <c r="BE143" s="288"/>
      <c r="BF143" s="289"/>
      <c r="BG143" s="289"/>
      <c r="BH143" s="289"/>
      <c r="BI143" s="289"/>
      <c r="BJ143" s="289"/>
      <c r="BK143" s="289"/>
      <c r="BL143" s="290"/>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332"/>
      <c r="DB143" s="332"/>
      <c r="DC143" s="332"/>
      <c r="DD143" s="332"/>
      <c r="DE143" s="332"/>
      <c r="DF143" s="332"/>
      <c r="DG143" s="332"/>
      <c r="DH143" s="332"/>
      <c r="DI143" s="332"/>
      <c r="DJ143" s="332"/>
      <c r="DK143" s="332"/>
      <c r="DL143" s="332"/>
      <c r="DM143" s="332"/>
      <c r="DN143" s="332"/>
      <c r="DO143" s="332"/>
      <c r="DP143" s="332"/>
      <c r="DQ143" s="332"/>
      <c r="DR143" s="332"/>
      <c r="DS143" s="332"/>
      <c r="DT143" s="332"/>
      <c r="DU143" s="332"/>
      <c r="DV143" s="332"/>
      <c r="DW143" s="332"/>
      <c r="DX143" s="332"/>
      <c r="DY143" s="332"/>
      <c r="DZ143" s="332"/>
      <c r="EA143" s="332"/>
      <c r="EB143" s="332"/>
      <c r="EC143" s="332"/>
      <c r="ED143" s="332"/>
      <c r="EE143" s="332"/>
      <c r="EF143" s="332"/>
      <c r="EG143" s="332"/>
      <c r="EH143" s="332"/>
      <c r="EI143" s="332"/>
      <c r="EJ143" s="332"/>
      <c r="EK143" s="332"/>
      <c r="EL143" s="332"/>
      <c r="EM143" s="332"/>
      <c r="EN143" s="332"/>
      <c r="EO143" s="332"/>
      <c r="EP143" s="332"/>
      <c r="EQ143" s="332"/>
      <c r="ER143" s="332"/>
      <c r="ES143" s="332"/>
      <c r="ET143" s="332"/>
      <c r="EU143" s="332"/>
      <c r="EV143" s="332"/>
      <c r="EW143" s="332"/>
      <c r="EX143" s="332"/>
      <c r="EY143" s="332"/>
    </row>
    <row r="144" spans="1:155" s="439" customFormat="1" ht="20.100000000000001" customHeight="1">
      <c r="A144" s="631"/>
      <c r="B144" s="527"/>
      <c r="C144" s="145"/>
      <c r="D144" s="145"/>
      <c r="E144" s="145"/>
      <c r="F144" s="145"/>
      <c r="G144" s="145"/>
      <c r="H144" s="145"/>
      <c r="I144" s="145"/>
      <c r="J144" s="180"/>
      <c r="K144" s="145"/>
      <c r="L144" s="145"/>
      <c r="M144" s="145"/>
      <c r="N144" s="527" t="s">
        <v>283</v>
      </c>
      <c r="O144" s="630"/>
      <c r="P144" s="630"/>
      <c r="Q144" s="643"/>
      <c r="R144" s="338"/>
      <c r="S144" s="632"/>
      <c r="T144" s="633"/>
      <c r="U144" s="633"/>
      <c r="V144" s="633"/>
      <c r="W144" s="633"/>
      <c r="X144" s="633"/>
      <c r="Y144" s="633"/>
      <c r="Z144" s="633"/>
      <c r="AA144" s="633"/>
      <c r="AB144" s="633"/>
      <c r="AC144" s="633"/>
      <c r="AD144" s="633"/>
      <c r="AE144" s="633"/>
      <c r="AF144" s="633"/>
      <c r="AG144" s="633"/>
      <c r="AH144" s="633"/>
      <c r="AI144" s="633"/>
      <c r="AJ144" s="633"/>
      <c r="AK144" s="633"/>
      <c r="AL144" s="633"/>
      <c r="AM144" s="633"/>
      <c r="AN144" s="633"/>
      <c r="AO144" s="633"/>
      <c r="AP144" s="633"/>
      <c r="AQ144" s="633"/>
      <c r="AR144" s="633"/>
      <c r="AS144" s="633"/>
      <c r="AT144" s="633"/>
      <c r="AU144" s="633"/>
      <c r="AV144" s="633"/>
      <c r="AW144" s="633"/>
      <c r="AX144" s="634"/>
      <c r="AY144" s="142"/>
      <c r="AZ144" s="528"/>
      <c r="BA144" s="529"/>
      <c r="BB144" s="530"/>
      <c r="BC144" s="155"/>
      <c r="BD144" s="185" t="s">
        <v>265</v>
      </c>
      <c r="BE144" s="156"/>
      <c r="BF144" s="585"/>
      <c r="BG144" s="586"/>
      <c r="BH144" s="586"/>
      <c r="BI144" s="586"/>
      <c r="BJ144" s="587"/>
      <c r="BK144" s="157"/>
      <c r="BL144" s="158" t="s">
        <v>5</v>
      </c>
      <c r="BM144" s="198"/>
      <c r="BN144" s="200" t="str">
        <f>IF(BO144&lt;&gt;"","●","")</f>
        <v/>
      </c>
      <c r="BO144" s="201" t="str">
        <f>IF(OR($AZ$105&lt;&gt;"",$BF$105&lt;&gt;"",AZ144&lt;&gt;"",BF144&lt;&gt;""),IF(AND(AZ144&lt;&gt;"",BF144&lt;&gt;""),IF(BF141&lt;SUM(BF144,BF147),"上記の「病床数」よりも値が大きくなっています。上記の内数をご記入ください。",IF(AND(BF144=0,AZ144&lt;&gt;""),"「算定する入院料」が記入されていますが、「病床数」が0床となっています。正しい病床数をご記入ください。","")),IF(AND(AZ144="",BF144=""),"当該病棟の病床が左記の診療報酬上の入院料の届出を行っていない場合又は病棟単位の変更がない場合は、「病床数」を「0」とご記入ください。",IF(AND(BF144=0,AZ144=""),"","「算定する入院料」あるいは「病床数」に未記入の欄があります。すべての欄にご記入ください。"))),"")</f>
        <v/>
      </c>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332"/>
      <c r="DB144" s="332"/>
      <c r="DC144" s="332"/>
      <c r="DD144" s="332"/>
      <c r="DE144" s="332"/>
      <c r="DF144" s="332"/>
      <c r="DG144" s="332"/>
      <c r="DH144" s="332"/>
      <c r="DI144" s="332"/>
      <c r="DJ144" s="332"/>
      <c r="DK144" s="332"/>
      <c r="DL144" s="332"/>
      <c r="DM144" s="332"/>
      <c r="DN144" s="332"/>
      <c r="DO144" s="332"/>
      <c r="DP144" s="332"/>
      <c r="DQ144" s="332"/>
      <c r="DR144" s="332"/>
      <c r="DS144" s="332"/>
      <c r="DT144" s="332"/>
      <c r="DU144" s="332"/>
      <c r="DV144" s="332"/>
      <c r="DW144" s="332"/>
      <c r="DX144" s="332"/>
      <c r="DY144" s="332"/>
      <c r="DZ144" s="332"/>
      <c r="EA144" s="332"/>
      <c r="EB144" s="332"/>
      <c r="EC144" s="332"/>
      <c r="ED144" s="332"/>
      <c r="EE144" s="332"/>
      <c r="EF144" s="332"/>
      <c r="EG144" s="332"/>
      <c r="EH144" s="332"/>
      <c r="EI144" s="332"/>
      <c r="EJ144" s="332"/>
      <c r="EK144" s="332"/>
      <c r="EL144" s="332"/>
      <c r="EM144" s="332"/>
      <c r="EN144" s="332"/>
      <c r="EO144" s="332"/>
      <c r="EP144" s="332"/>
      <c r="EQ144" s="332"/>
      <c r="ER144" s="332"/>
      <c r="ES144" s="332"/>
      <c r="ET144" s="332"/>
      <c r="EU144" s="332"/>
      <c r="EV144" s="332"/>
      <c r="EW144" s="332"/>
      <c r="EX144" s="332"/>
      <c r="EY144" s="332"/>
    </row>
    <row r="145" spans="1:155" s="439" customFormat="1" ht="2.4500000000000002" customHeight="1">
      <c r="A145" s="325"/>
      <c r="B145" s="326"/>
      <c r="C145" s="145"/>
      <c r="D145" s="145"/>
      <c r="E145" s="145"/>
      <c r="F145" s="145"/>
      <c r="G145" s="145"/>
      <c r="H145" s="145"/>
      <c r="I145" s="145"/>
      <c r="J145" s="145"/>
      <c r="K145" s="145"/>
      <c r="L145" s="145"/>
      <c r="M145" s="145"/>
      <c r="N145" s="181"/>
      <c r="O145" s="181"/>
      <c r="P145" s="181"/>
      <c r="Q145" s="183"/>
      <c r="R145" s="338"/>
      <c r="S145" s="632"/>
      <c r="T145" s="633"/>
      <c r="U145" s="633"/>
      <c r="V145" s="633"/>
      <c r="W145" s="633"/>
      <c r="X145" s="633"/>
      <c r="Y145" s="633"/>
      <c r="Z145" s="633"/>
      <c r="AA145" s="633"/>
      <c r="AB145" s="633"/>
      <c r="AC145" s="633"/>
      <c r="AD145" s="633"/>
      <c r="AE145" s="633"/>
      <c r="AF145" s="633"/>
      <c r="AG145" s="633"/>
      <c r="AH145" s="633"/>
      <c r="AI145" s="633"/>
      <c r="AJ145" s="633"/>
      <c r="AK145" s="633"/>
      <c r="AL145" s="633"/>
      <c r="AM145" s="633"/>
      <c r="AN145" s="633"/>
      <c r="AO145" s="633"/>
      <c r="AP145" s="633"/>
      <c r="AQ145" s="633"/>
      <c r="AR145" s="633"/>
      <c r="AS145" s="633"/>
      <c r="AT145" s="633"/>
      <c r="AU145" s="633"/>
      <c r="AV145" s="633"/>
      <c r="AW145" s="633"/>
      <c r="AX145" s="634"/>
      <c r="AY145" s="278"/>
      <c r="AZ145" s="291"/>
      <c r="BA145" s="291"/>
      <c r="BB145" s="291"/>
      <c r="BC145" s="292"/>
      <c r="BD145" s="184"/>
      <c r="BE145" s="55"/>
      <c r="BF145" s="56"/>
      <c r="BG145" s="56"/>
      <c r="BH145" s="56"/>
      <c r="BI145" s="56"/>
      <c r="BJ145" s="56"/>
      <c r="BK145" s="295"/>
      <c r="BL145" s="296"/>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332"/>
      <c r="DB145" s="332"/>
      <c r="DC145" s="332"/>
      <c r="DD145" s="332"/>
      <c r="DE145" s="332"/>
      <c r="DF145" s="332"/>
      <c r="DG145" s="332"/>
      <c r="DH145" s="332"/>
      <c r="DI145" s="332"/>
      <c r="DJ145" s="332"/>
      <c r="DK145" s="332"/>
      <c r="DL145" s="332"/>
      <c r="DM145" s="332"/>
      <c r="DN145" s="332"/>
      <c r="DO145" s="332"/>
      <c r="DP145" s="332"/>
      <c r="DQ145" s="332"/>
      <c r="DR145" s="332"/>
      <c r="DS145" s="332"/>
      <c r="DT145" s="332"/>
      <c r="DU145" s="332"/>
      <c r="DV145" s="332"/>
      <c r="DW145" s="332"/>
      <c r="DX145" s="332"/>
      <c r="DY145" s="332"/>
      <c r="DZ145" s="332"/>
      <c r="EA145" s="332"/>
      <c r="EB145" s="332"/>
      <c r="EC145" s="332"/>
      <c r="ED145" s="332"/>
      <c r="EE145" s="332"/>
      <c r="EF145" s="332"/>
      <c r="EG145" s="332"/>
      <c r="EH145" s="332"/>
      <c r="EI145" s="332"/>
      <c r="EJ145" s="332"/>
      <c r="EK145" s="332"/>
      <c r="EL145" s="332"/>
      <c r="EM145" s="332"/>
      <c r="EN145" s="332"/>
      <c r="EO145" s="332"/>
      <c r="EP145" s="332"/>
      <c r="EQ145" s="332"/>
      <c r="ER145" s="332"/>
      <c r="ES145" s="332"/>
      <c r="ET145" s="332"/>
      <c r="EU145" s="332"/>
      <c r="EV145" s="332"/>
      <c r="EW145" s="332"/>
      <c r="EX145" s="332"/>
      <c r="EY145" s="332"/>
    </row>
    <row r="146" spans="1:155" s="439" customFormat="1" ht="2.4500000000000002" customHeight="1">
      <c r="A146" s="51"/>
      <c r="B146" s="264"/>
      <c r="C146" s="144"/>
      <c r="D146" s="145"/>
      <c r="E146" s="145"/>
      <c r="F146" s="145"/>
      <c r="G146" s="145"/>
      <c r="H146" s="145"/>
      <c r="I146" s="145"/>
      <c r="J146" s="145"/>
      <c r="K146" s="145"/>
      <c r="L146" s="145"/>
      <c r="M146" s="145"/>
      <c r="N146" s="182"/>
      <c r="O146" s="181"/>
      <c r="P146" s="181"/>
      <c r="Q146" s="183"/>
      <c r="R146" s="339"/>
      <c r="S146" s="640" t="s">
        <v>150</v>
      </c>
      <c r="T146" s="641"/>
      <c r="U146" s="641"/>
      <c r="V146" s="641"/>
      <c r="W146" s="641"/>
      <c r="X146" s="641"/>
      <c r="Y146" s="641"/>
      <c r="Z146" s="641"/>
      <c r="AA146" s="641"/>
      <c r="AB146" s="641"/>
      <c r="AC146" s="641"/>
      <c r="AD146" s="641"/>
      <c r="AE146" s="641"/>
      <c r="AF146" s="641"/>
      <c r="AG146" s="641"/>
      <c r="AH146" s="641"/>
      <c r="AI146" s="641"/>
      <c r="AJ146" s="641"/>
      <c r="AK146" s="641"/>
      <c r="AL146" s="641"/>
      <c r="AM146" s="641"/>
      <c r="AN146" s="641"/>
      <c r="AO146" s="641"/>
      <c r="AP146" s="641"/>
      <c r="AQ146" s="641"/>
      <c r="AR146" s="641"/>
      <c r="AS146" s="641"/>
      <c r="AT146" s="641"/>
      <c r="AU146" s="641"/>
      <c r="AV146" s="641"/>
      <c r="AW146" s="641"/>
      <c r="AX146" s="642"/>
      <c r="AY146" s="281"/>
      <c r="AZ146" s="293"/>
      <c r="BA146" s="293"/>
      <c r="BB146" s="293"/>
      <c r="BC146" s="294"/>
      <c r="BD146" s="185"/>
      <c r="BE146" s="288"/>
      <c r="BF146" s="289"/>
      <c r="BG146" s="289"/>
      <c r="BH146" s="289"/>
      <c r="BI146" s="289"/>
      <c r="BJ146" s="289"/>
      <c r="BK146" s="289"/>
      <c r="BL146" s="290"/>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332"/>
      <c r="DB146" s="332"/>
      <c r="DC146" s="332"/>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332"/>
      <c r="EH146" s="332"/>
      <c r="EI146" s="332"/>
      <c r="EJ146" s="332"/>
      <c r="EK146" s="332"/>
      <c r="EL146" s="332"/>
      <c r="EM146" s="332"/>
      <c r="EN146" s="332"/>
      <c r="EO146" s="332"/>
      <c r="EP146" s="332"/>
      <c r="EQ146" s="332"/>
      <c r="ER146" s="332"/>
      <c r="ES146" s="332"/>
      <c r="ET146" s="332"/>
      <c r="EU146" s="332"/>
      <c r="EV146" s="332"/>
      <c r="EW146" s="332"/>
      <c r="EX146" s="332"/>
      <c r="EY146" s="332"/>
    </row>
    <row r="147" spans="1:155" s="439" customFormat="1" ht="20.100000000000001" customHeight="1">
      <c r="A147" s="631"/>
      <c r="B147" s="527"/>
      <c r="C147" s="145"/>
      <c r="D147" s="145"/>
      <c r="E147" s="145"/>
      <c r="F147" s="145"/>
      <c r="G147" s="145"/>
      <c r="H147" s="145"/>
      <c r="I147" s="145"/>
      <c r="J147" s="180"/>
      <c r="K147" s="145"/>
      <c r="L147" s="145"/>
      <c r="M147" s="145"/>
      <c r="N147" s="527" t="s">
        <v>284</v>
      </c>
      <c r="O147" s="630"/>
      <c r="P147" s="630"/>
      <c r="Q147" s="643"/>
      <c r="R147" s="338"/>
      <c r="S147" s="662"/>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659"/>
      <c r="AY147" s="43"/>
      <c r="AZ147" s="528"/>
      <c r="BA147" s="529"/>
      <c r="BB147" s="530"/>
      <c r="BC147" s="155"/>
      <c r="BD147" s="185" t="s">
        <v>265</v>
      </c>
      <c r="BE147" s="156"/>
      <c r="BF147" s="585"/>
      <c r="BG147" s="586"/>
      <c r="BH147" s="586"/>
      <c r="BI147" s="586"/>
      <c r="BJ147" s="587"/>
      <c r="BK147" s="157"/>
      <c r="BL147" s="158" t="s">
        <v>5</v>
      </c>
      <c r="BM147" s="198"/>
      <c r="BN147" s="200" t="str">
        <f>IF(BO147&lt;&gt;"","●","")</f>
        <v/>
      </c>
      <c r="BO147" s="201" t="str">
        <f>IF(OR($AZ$105&lt;&gt;"",$BF$105&lt;&gt;"",AZ147&lt;&gt;"",BF147&lt;&gt;""),IF(AND(AZ147&lt;&gt;"",BF147&lt;&gt;""),IF(BF141&lt;SUM(BF144,BF147),"上記の「病床数」よりも値が大きくなっています。上記の内数をご記入ください。",IF(AND(BF147=0,AZ147&lt;&gt;""),"「算定する入院料」が記入されていますが、「病床数」が0床となっています。正しい病床数をご記入ください。","")),IF(AND(AZ147="",BF147=""),"当該病棟の病床が左記の診療報酬上の入院料の届出を行っていない場合又は病棟単位の変更がない場合は、「病床数」を「0」とご記入ください。",IF(AND(BF147=0,AZ147=""),"","「算定する入院料」あるいは「病床数」に未記入の欄があります。すべての欄にご記入ください。"))),"")</f>
        <v/>
      </c>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332"/>
      <c r="DB147" s="332"/>
      <c r="DC147" s="332"/>
      <c r="DD147" s="332"/>
      <c r="DE147" s="332"/>
      <c r="DF147" s="332"/>
      <c r="DG147" s="332"/>
      <c r="DH147" s="332"/>
      <c r="DI147" s="332"/>
      <c r="DJ147" s="332"/>
      <c r="DK147" s="332"/>
      <c r="DL147" s="332"/>
      <c r="DM147" s="332"/>
      <c r="DN147" s="332"/>
      <c r="DO147" s="332"/>
      <c r="DP147" s="332"/>
      <c r="DQ147" s="332"/>
      <c r="DR147" s="332"/>
      <c r="DS147" s="332"/>
      <c r="DT147" s="332"/>
      <c r="DU147" s="332"/>
      <c r="DV147" s="332"/>
      <c r="DW147" s="332"/>
      <c r="DX147" s="332"/>
      <c r="DY147" s="332"/>
      <c r="DZ147" s="332"/>
      <c r="EA147" s="332"/>
      <c r="EB147" s="332"/>
      <c r="EC147" s="332"/>
      <c r="ED147" s="332"/>
      <c r="EE147" s="332"/>
      <c r="EF147" s="332"/>
      <c r="EG147" s="332"/>
      <c r="EH147" s="332"/>
      <c r="EI147" s="332"/>
      <c r="EJ147" s="332"/>
      <c r="EK147" s="332"/>
      <c r="EL147" s="332"/>
      <c r="EM147" s="332"/>
      <c r="EN147" s="332"/>
      <c r="EO147" s="332"/>
      <c r="EP147" s="332"/>
      <c r="EQ147" s="332"/>
      <c r="ER147" s="332"/>
      <c r="ES147" s="332"/>
      <c r="ET147" s="332"/>
      <c r="EU147" s="332"/>
      <c r="EV147" s="332"/>
      <c r="EW147" s="332"/>
      <c r="EX147" s="332"/>
      <c r="EY147" s="332"/>
    </row>
    <row r="148" spans="1:155" s="439" customFormat="1" ht="2.4500000000000002" customHeight="1" thickBot="1">
      <c r="A148" s="325"/>
      <c r="B148" s="326"/>
      <c r="C148" s="145"/>
      <c r="D148" s="145"/>
      <c r="E148" s="145"/>
      <c r="F148" s="145"/>
      <c r="G148" s="145"/>
      <c r="H148" s="145"/>
      <c r="I148" s="145"/>
      <c r="J148" s="145"/>
      <c r="K148" s="145"/>
      <c r="L148" s="145"/>
      <c r="M148" s="145"/>
      <c r="N148" s="181"/>
      <c r="O148" s="181"/>
      <c r="P148" s="181"/>
      <c r="Q148" s="183"/>
      <c r="R148" s="340"/>
      <c r="S148" s="663"/>
      <c r="T148" s="660"/>
      <c r="U148" s="660"/>
      <c r="V148" s="660"/>
      <c r="W148" s="660"/>
      <c r="X148" s="660"/>
      <c r="Y148" s="660"/>
      <c r="Z148" s="660"/>
      <c r="AA148" s="660"/>
      <c r="AB148" s="660"/>
      <c r="AC148" s="660"/>
      <c r="AD148" s="660"/>
      <c r="AE148" s="660"/>
      <c r="AF148" s="660"/>
      <c r="AG148" s="660"/>
      <c r="AH148" s="660"/>
      <c r="AI148" s="660"/>
      <c r="AJ148" s="660"/>
      <c r="AK148" s="660"/>
      <c r="AL148" s="660"/>
      <c r="AM148" s="660"/>
      <c r="AN148" s="660"/>
      <c r="AO148" s="660"/>
      <c r="AP148" s="660"/>
      <c r="AQ148" s="660"/>
      <c r="AR148" s="660"/>
      <c r="AS148" s="660"/>
      <c r="AT148" s="660"/>
      <c r="AU148" s="660"/>
      <c r="AV148" s="660"/>
      <c r="AW148" s="660"/>
      <c r="AX148" s="661"/>
      <c r="AY148" s="44"/>
      <c r="AZ148" s="159"/>
      <c r="BA148" s="159"/>
      <c r="BB148" s="159"/>
      <c r="BC148" s="160"/>
      <c r="BD148" s="184"/>
      <c r="BE148" s="62"/>
      <c r="BF148" s="63"/>
      <c r="BG148" s="63"/>
      <c r="BH148" s="63"/>
      <c r="BI148" s="63"/>
      <c r="BJ148" s="63"/>
      <c r="BK148" s="67"/>
      <c r="BL148" s="13"/>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332"/>
      <c r="DB148" s="332"/>
      <c r="DC148" s="332"/>
      <c r="DD148" s="332"/>
      <c r="DE148" s="332"/>
      <c r="DF148" s="332"/>
      <c r="DG148" s="332"/>
      <c r="DH148" s="332"/>
      <c r="DI148" s="332"/>
      <c r="DJ148" s="332"/>
      <c r="DK148" s="332"/>
      <c r="DL148" s="332"/>
      <c r="DM148" s="332"/>
      <c r="DN148" s="332"/>
      <c r="DO148" s="332"/>
      <c r="DP148" s="332"/>
      <c r="DQ148" s="332"/>
      <c r="DR148" s="332"/>
      <c r="DS148" s="332"/>
      <c r="DT148" s="332"/>
      <c r="DU148" s="332"/>
      <c r="DV148" s="332"/>
      <c r="DW148" s="332"/>
      <c r="DX148" s="332"/>
      <c r="DY148" s="332"/>
      <c r="DZ148" s="332"/>
      <c r="EA148" s="332"/>
      <c r="EB148" s="332"/>
      <c r="EC148" s="332"/>
      <c r="ED148" s="332"/>
      <c r="EE148" s="332"/>
      <c r="EF148" s="332"/>
      <c r="EG148" s="332"/>
      <c r="EH148" s="332"/>
      <c r="EI148" s="332"/>
      <c r="EJ148" s="332"/>
      <c r="EK148" s="332"/>
      <c r="EL148" s="332"/>
      <c r="EM148" s="332"/>
      <c r="EN148" s="332"/>
      <c r="EO148" s="332"/>
      <c r="EP148" s="332"/>
      <c r="EQ148" s="332"/>
      <c r="ER148" s="332"/>
      <c r="ES148" s="332"/>
      <c r="ET148" s="332"/>
      <c r="EU148" s="332"/>
      <c r="EV148" s="332"/>
      <c r="EW148" s="332"/>
      <c r="EX148" s="332"/>
      <c r="EY148" s="332"/>
    </row>
    <row r="149" spans="1:155" s="439" customFormat="1" ht="2.4500000000000002" customHeight="1">
      <c r="A149" s="51"/>
      <c r="B149" s="264"/>
      <c r="C149" s="264"/>
      <c r="D149" s="264"/>
      <c r="E149" s="264"/>
      <c r="F149" s="264"/>
      <c r="G149" s="264"/>
      <c r="H149" s="264"/>
      <c r="I149" s="264"/>
      <c r="J149" s="264"/>
      <c r="K149" s="264"/>
      <c r="L149" s="264"/>
      <c r="M149" s="264"/>
      <c r="N149" s="441"/>
      <c r="O149" s="145"/>
      <c r="P149" s="145"/>
      <c r="Q149" s="277"/>
      <c r="R149" s="553" t="s">
        <v>267</v>
      </c>
      <c r="S149" s="554"/>
      <c r="T149" s="554"/>
      <c r="U149" s="554"/>
      <c r="V149" s="554"/>
      <c r="W149" s="554"/>
      <c r="X149" s="554"/>
      <c r="Y149" s="554"/>
      <c r="Z149" s="554"/>
      <c r="AA149" s="554"/>
      <c r="AB149" s="554"/>
      <c r="AC149" s="554"/>
      <c r="AD149" s="554"/>
      <c r="AE149" s="554"/>
      <c r="AF149" s="554"/>
      <c r="AG149" s="554"/>
      <c r="AH149" s="554"/>
      <c r="AI149" s="554"/>
      <c r="AJ149" s="554"/>
      <c r="AK149" s="554"/>
      <c r="AL149" s="554"/>
      <c r="AM149" s="554"/>
      <c r="AN149" s="554"/>
      <c r="AO149" s="554"/>
      <c r="AP149" s="554"/>
      <c r="AQ149" s="554"/>
      <c r="AR149" s="554"/>
      <c r="AS149" s="554"/>
      <c r="AT149" s="554"/>
      <c r="AU149" s="554"/>
      <c r="AV149" s="554"/>
      <c r="AW149" s="554"/>
      <c r="AX149" s="554"/>
      <c r="AY149" s="554"/>
      <c r="AZ149" s="554"/>
      <c r="BA149" s="554"/>
      <c r="BB149" s="554"/>
      <c r="BC149" s="637"/>
      <c r="BD149" s="106"/>
      <c r="BE149" s="64"/>
      <c r="BF149" s="65"/>
      <c r="BG149" s="65"/>
      <c r="BH149" s="65"/>
      <c r="BI149" s="65"/>
      <c r="BJ149" s="65"/>
      <c r="BK149" s="66"/>
      <c r="BL149" s="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332"/>
      <c r="DB149" s="332"/>
      <c r="DC149" s="332"/>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2"/>
      <c r="EI149" s="332"/>
      <c r="EJ149" s="332"/>
      <c r="EK149" s="332"/>
      <c r="EL149" s="332"/>
      <c r="EM149" s="332"/>
      <c r="EN149" s="332"/>
      <c r="EO149" s="332"/>
      <c r="EP149" s="332"/>
      <c r="EQ149" s="332"/>
      <c r="ER149" s="332"/>
      <c r="ES149" s="332"/>
      <c r="ET149" s="332"/>
      <c r="EU149" s="332"/>
      <c r="EV149" s="332"/>
      <c r="EW149" s="332"/>
      <c r="EX149" s="332"/>
      <c r="EY149" s="332"/>
    </row>
    <row r="150" spans="1:155" s="439" customFormat="1" ht="20.100000000000001" customHeight="1">
      <c r="A150" s="325"/>
      <c r="B150" s="326"/>
      <c r="C150" s="326"/>
      <c r="D150" s="326"/>
      <c r="E150" s="326"/>
      <c r="F150" s="326"/>
      <c r="G150" s="326"/>
      <c r="H150" s="326"/>
      <c r="I150" s="326"/>
      <c r="J150" s="527"/>
      <c r="K150" s="628"/>
      <c r="L150" s="628"/>
      <c r="M150" s="629"/>
      <c r="N150" s="527" t="s">
        <v>285</v>
      </c>
      <c r="O150" s="630"/>
      <c r="P150" s="630"/>
      <c r="Q150" s="630"/>
      <c r="R150" s="553"/>
      <c r="S150" s="554"/>
      <c r="T150" s="554"/>
      <c r="U150" s="554"/>
      <c r="V150" s="554"/>
      <c r="W150" s="554"/>
      <c r="X150" s="554"/>
      <c r="Y150" s="554"/>
      <c r="Z150" s="554"/>
      <c r="AA150" s="554"/>
      <c r="AB150" s="554"/>
      <c r="AC150" s="554"/>
      <c r="AD150" s="554"/>
      <c r="AE150" s="554"/>
      <c r="AF150" s="554"/>
      <c r="AG150" s="554"/>
      <c r="AH150" s="554"/>
      <c r="AI150" s="554"/>
      <c r="AJ150" s="554"/>
      <c r="AK150" s="554"/>
      <c r="AL150" s="554"/>
      <c r="AM150" s="554"/>
      <c r="AN150" s="554"/>
      <c r="AO150" s="554"/>
      <c r="AP150" s="554"/>
      <c r="AQ150" s="554"/>
      <c r="AR150" s="554"/>
      <c r="AS150" s="554"/>
      <c r="AT150" s="554"/>
      <c r="AU150" s="554"/>
      <c r="AV150" s="554"/>
      <c r="AW150" s="554"/>
      <c r="AX150" s="554"/>
      <c r="AY150" s="554"/>
      <c r="AZ150" s="554"/>
      <c r="BA150" s="554"/>
      <c r="BB150" s="554"/>
      <c r="BC150" s="637"/>
      <c r="BD150" s="106" t="s">
        <v>265</v>
      </c>
      <c r="BE150" s="18"/>
      <c r="BF150" s="585"/>
      <c r="BG150" s="586"/>
      <c r="BH150" s="586"/>
      <c r="BI150" s="586"/>
      <c r="BJ150" s="587"/>
      <c r="BK150" s="20"/>
      <c r="BL150" s="9" t="s">
        <v>5</v>
      </c>
      <c r="BM150" s="198"/>
      <c r="BN150" s="200" t="str">
        <f>IF(BO150&lt;&gt;"","●","")</f>
        <v/>
      </c>
      <c r="BO150" s="201" t="str">
        <f>IF(OR($AZ$105&lt;&gt;"",$BF$105&lt;&gt;"",BF150&lt;&gt;""),IF(BF150&lt;&gt;"","",IF(BF150="","当該病棟の病床が介護報酬上の入院料の届出を行っていない場合又は病棟単位の変更がない場合は、「病床数」を「0」とご記入ください。","")),"")</f>
        <v/>
      </c>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332"/>
      <c r="DB150" s="332"/>
      <c r="DC150" s="332"/>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2"/>
      <c r="EI150" s="332"/>
      <c r="EJ150" s="332"/>
      <c r="EK150" s="332"/>
      <c r="EL150" s="332"/>
      <c r="EM150" s="332"/>
      <c r="EN150" s="332"/>
      <c r="EO150" s="332"/>
      <c r="EP150" s="332"/>
      <c r="EQ150" s="332"/>
      <c r="ER150" s="332"/>
      <c r="ES150" s="332"/>
      <c r="ET150" s="332"/>
      <c r="EU150" s="332"/>
      <c r="EV150" s="332"/>
      <c r="EW150" s="332"/>
      <c r="EX150" s="332"/>
      <c r="EY150" s="332"/>
    </row>
    <row r="151" spans="1:155" s="439" customFormat="1" ht="2.4500000000000002" customHeight="1" thickBot="1">
      <c r="A151" s="325"/>
      <c r="B151" s="326"/>
      <c r="C151" s="326"/>
      <c r="D151" s="326"/>
      <c r="E151" s="326"/>
      <c r="F151" s="326"/>
      <c r="G151" s="326"/>
      <c r="H151" s="326"/>
      <c r="I151" s="326"/>
      <c r="J151" s="326"/>
      <c r="K151" s="326"/>
      <c r="L151" s="326"/>
      <c r="M151" s="326"/>
      <c r="N151" s="145"/>
      <c r="O151" s="145"/>
      <c r="P151" s="145"/>
      <c r="Q151" s="145"/>
      <c r="R151" s="664"/>
      <c r="S151" s="665"/>
      <c r="T151" s="665"/>
      <c r="U151" s="665"/>
      <c r="V151" s="665"/>
      <c r="W151" s="665"/>
      <c r="X151" s="665"/>
      <c r="Y151" s="665"/>
      <c r="Z151" s="665"/>
      <c r="AA151" s="665"/>
      <c r="AB151" s="665"/>
      <c r="AC151" s="665"/>
      <c r="AD151" s="665"/>
      <c r="AE151" s="665"/>
      <c r="AF151" s="665"/>
      <c r="AG151" s="665"/>
      <c r="AH151" s="665"/>
      <c r="AI151" s="665"/>
      <c r="AJ151" s="665"/>
      <c r="AK151" s="665"/>
      <c r="AL151" s="665"/>
      <c r="AM151" s="665"/>
      <c r="AN151" s="665"/>
      <c r="AO151" s="665"/>
      <c r="AP151" s="665"/>
      <c r="AQ151" s="665"/>
      <c r="AR151" s="665"/>
      <c r="AS151" s="665"/>
      <c r="AT151" s="665"/>
      <c r="AU151" s="665"/>
      <c r="AV151" s="665"/>
      <c r="AW151" s="665"/>
      <c r="AX151" s="665"/>
      <c r="AY151" s="665"/>
      <c r="AZ151" s="665"/>
      <c r="BA151" s="665"/>
      <c r="BB151" s="665"/>
      <c r="BC151" s="666"/>
      <c r="BD151" s="106"/>
      <c r="BE151" s="62"/>
      <c r="BF151" s="63"/>
      <c r="BG151" s="63"/>
      <c r="BH151" s="63"/>
      <c r="BI151" s="63"/>
      <c r="BJ151" s="63"/>
      <c r="BK151" s="67"/>
      <c r="BL151" s="13"/>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332"/>
      <c r="DB151" s="332"/>
      <c r="DC151" s="332"/>
      <c r="DD151" s="332"/>
      <c r="DE151" s="332"/>
      <c r="DF151" s="332"/>
      <c r="DG151" s="332"/>
      <c r="DH151" s="332"/>
      <c r="DI151" s="332"/>
      <c r="DJ151" s="332"/>
      <c r="DK151" s="332"/>
      <c r="DL151" s="332"/>
      <c r="DM151" s="332"/>
      <c r="DN151" s="332"/>
      <c r="DO151" s="332"/>
      <c r="DP151" s="332"/>
      <c r="DQ151" s="332"/>
      <c r="DR151" s="332"/>
      <c r="DS151" s="332"/>
      <c r="DT151" s="332"/>
      <c r="DU151" s="332"/>
      <c r="DV151" s="332"/>
      <c r="DW151" s="332"/>
      <c r="DX151" s="332"/>
      <c r="DY151" s="332"/>
      <c r="DZ151" s="332"/>
      <c r="EA151" s="332"/>
      <c r="EB151" s="332"/>
      <c r="EC151" s="332"/>
      <c r="ED151" s="332"/>
      <c r="EE151" s="332"/>
      <c r="EF151" s="332"/>
      <c r="EG151" s="332"/>
      <c r="EH151" s="332"/>
      <c r="EI151" s="332"/>
      <c r="EJ151" s="332"/>
      <c r="EK151" s="332"/>
      <c r="EL151" s="332"/>
      <c r="EM151" s="332"/>
      <c r="EN151" s="332"/>
      <c r="EO151" s="332"/>
      <c r="EP151" s="332"/>
      <c r="EQ151" s="332"/>
      <c r="ER151" s="332"/>
      <c r="ES151" s="332"/>
      <c r="ET151" s="332"/>
      <c r="EU151" s="332"/>
      <c r="EV151" s="332"/>
      <c r="EW151" s="332"/>
      <c r="EX151" s="332"/>
      <c r="EY151" s="332"/>
    </row>
    <row r="152" spans="1:155" s="439" customFormat="1" ht="2.4500000000000002" customHeight="1">
      <c r="A152" s="51"/>
      <c r="B152" s="264"/>
      <c r="C152" s="264"/>
      <c r="D152" s="264"/>
      <c r="E152" s="264"/>
      <c r="F152" s="264"/>
      <c r="G152" s="264"/>
      <c r="H152" s="264"/>
      <c r="I152" s="264"/>
      <c r="J152" s="264"/>
      <c r="K152" s="264"/>
      <c r="L152" s="264"/>
      <c r="M152" s="264"/>
      <c r="N152" s="441"/>
      <c r="O152" s="145"/>
      <c r="P152" s="145"/>
      <c r="Q152" s="145"/>
      <c r="R152" s="635" t="s">
        <v>140</v>
      </c>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8"/>
      <c r="BD152" s="362"/>
      <c r="BE152" s="64"/>
      <c r="BF152" s="65"/>
      <c r="BG152" s="65"/>
      <c r="BH152" s="65"/>
      <c r="BI152" s="65"/>
      <c r="BJ152" s="65"/>
      <c r="BK152" s="66"/>
      <c r="BL152" s="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332"/>
      <c r="DB152" s="332"/>
      <c r="DC152" s="332"/>
      <c r="DD152" s="332"/>
      <c r="DE152" s="332"/>
      <c r="DF152" s="332"/>
      <c r="DG152" s="332"/>
      <c r="DH152" s="332"/>
      <c r="DI152" s="332"/>
      <c r="DJ152" s="332"/>
      <c r="DK152" s="332"/>
      <c r="DL152" s="332"/>
      <c r="DM152" s="332"/>
      <c r="DN152" s="332"/>
      <c r="DO152" s="332"/>
      <c r="DP152" s="332"/>
      <c r="DQ152" s="332"/>
      <c r="DR152" s="332"/>
      <c r="DS152" s="332"/>
      <c r="DT152" s="332"/>
      <c r="DU152" s="332"/>
      <c r="DV152" s="332"/>
      <c r="DW152" s="332"/>
      <c r="DX152" s="332"/>
      <c r="DY152" s="332"/>
      <c r="DZ152" s="332"/>
      <c r="EA152" s="332"/>
      <c r="EB152" s="332"/>
      <c r="EC152" s="332"/>
      <c r="ED152" s="332"/>
      <c r="EE152" s="332"/>
      <c r="EF152" s="332"/>
      <c r="EG152" s="332"/>
      <c r="EH152" s="332"/>
      <c r="EI152" s="332"/>
      <c r="EJ152" s="332"/>
      <c r="EK152" s="332"/>
      <c r="EL152" s="332"/>
      <c r="EM152" s="332"/>
      <c r="EN152" s="332"/>
      <c r="EO152" s="332"/>
      <c r="EP152" s="332"/>
      <c r="EQ152" s="332"/>
      <c r="ER152" s="332"/>
      <c r="ES152" s="332"/>
      <c r="ET152" s="332"/>
      <c r="EU152" s="332"/>
      <c r="EV152" s="332"/>
      <c r="EW152" s="332"/>
      <c r="EX152" s="332"/>
      <c r="EY152" s="332"/>
    </row>
    <row r="153" spans="1:155" s="439" customFormat="1" ht="20.100000000000001" customHeight="1">
      <c r="A153" s="325"/>
      <c r="B153" s="326"/>
      <c r="C153" s="326"/>
      <c r="D153" s="326"/>
      <c r="E153" s="326"/>
      <c r="F153" s="326"/>
      <c r="G153" s="326"/>
      <c r="H153" s="326"/>
      <c r="I153" s="326"/>
      <c r="J153" s="527"/>
      <c r="K153" s="629"/>
      <c r="L153" s="629"/>
      <c r="M153" s="629"/>
      <c r="N153" s="527" t="s">
        <v>286</v>
      </c>
      <c r="O153" s="630"/>
      <c r="P153" s="630"/>
      <c r="Q153" s="630"/>
      <c r="R153" s="553"/>
      <c r="S153" s="554"/>
      <c r="T153" s="554"/>
      <c r="U153" s="554"/>
      <c r="V153" s="554"/>
      <c r="W153" s="554"/>
      <c r="X153" s="554"/>
      <c r="Y153" s="554"/>
      <c r="Z153" s="554"/>
      <c r="AA153" s="554"/>
      <c r="AB153" s="554"/>
      <c r="AC153" s="554"/>
      <c r="AD153" s="554"/>
      <c r="AE153" s="554"/>
      <c r="AF153" s="554"/>
      <c r="AG153" s="554"/>
      <c r="AH153" s="554"/>
      <c r="AI153" s="554"/>
      <c r="AJ153" s="554"/>
      <c r="AK153" s="554"/>
      <c r="AL153" s="554"/>
      <c r="AM153" s="554"/>
      <c r="AN153" s="554"/>
      <c r="AO153" s="554"/>
      <c r="AP153" s="554"/>
      <c r="AQ153" s="554"/>
      <c r="AR153" s="554"/>
      <c r="AS153" s="554"/>
      <c r="AT153" s="554"/>
      <c r="AU153" s="554"/>
      <c r="AV153" s="554"/>
      <c r="AW153" s="554"/>
      <c r="AX153" s="554"/>
      <c r="AY153" s="554"/>
      <c r="AZ153" s="554"/>
      <c r="BA153" s="554"/>
      <c r="BB153" s="554"/>
      <c r="BC153" s="637"/>
      <c r="BD153" s="362" t="s">
        <v>265</v>
      </c>
      <c r="BE153" s="18"/>
      <c r="BF153" s="585"/>
      <c r="BG153" s="586"/>
      <c r="BH153" s="586"/>
      <c r="BI153" s="586"/>
      <c r="BJ153" s="587"/>
      <c r="BK153" s="20"/>
      <c r="BL153" s="9" t="s">
        <v>5</v>
      </c>
      <c r="BM153" s="198"/>
      <c r="BN153" s="200" t="str">
        <f>IF(BO153&lt;&gt;"","●","")</f>
        <v/>
      </c>
      <c r="BO153" s="201" t="str">
        <f>IF(OR($AZ$105&lt;&gt;"",$BF$105&lt;&gt;"",AZ141&lt;&gt;"",BF141&lt;&gt;"",AZ144&lt;&gt;"",BF144&lt;&gt;"",AZ147&lt;&gt;"",BF147&lt;&gt;"",BF150),IF(BF153&lt;&gt;"",IF(BF153&lt;0,"「病床数」が0床より小さくなっています。上記で正しい病床数をご記入ください。",""),"当該病棟の病床が診療報酬上及び介護報酬上の入院料の届出を行っていない場合又は病棟単位の変更がない場合は、「病床数」を「0」とご記入ください。"),"")</f>
        <v/>
      </c>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332"/>
      <c r="DB153" s="332"/>
      <c r="DC153" s="332"/>
      <c r="DD153" s="332"/>
      <c r="DE153" s="332"/>
      <c r="DF153" s="332"/>
      <c r="DG153" s="332"/>
      <c r="DH153" s="332"/>
      <c r="DI153" s="332"/>
      <c r="DJ153" s="332"/>
      <c r="DK153" s="332"/>
      <c r="DL153" s="332"/>
      <c r="DM153" s="332"/>
      <c r="DN153" s="332"/>
      <c r="DO153" s="332"/>
      <c r="DP153" s="332"/>
      <c r="DQ153" s="332"/>
      <c r="DR153" s="332"/>
      <c r="DS153" s="332"/>
      <c r="DT153" s="332"/>
      <c r="DU153" s="332"/>
      <c r="DV153" s="332"/>
      <c r="DW153" s="332"/>
      <c r="DX153" s="332"/>
      <c r="DY153" s="332"/>
      <c r="DZ153" s="332"/>
      <c r="EA153" s="332"/>
      <c r="EB153" s="332"/>
      <c r="EC153" s="332"/>
      <c r="ED153" s="332"/>
      <c r="EE153" s="332"/>
      <c r="EF153" s="332"/>
      <c r="EG153" s="332"/>
      <c r="EH153" s="332"/>
      <c r="EI153" s="332"/>
      <c r="EJ153" s="332"/>
      <c r="EK153" s="332"/>
      <c r="EL153" s="332"/>
      <c r="EM153" s="332"/>
      <c r="EN153" s="332"/>
      <c r="EO153" s="332"/>
      <c r="EP153" s="332"/>
      <c r="EQ153" s="332"/>
      <c r="ER153" s="332"/>
      <c r="ES153" s="332"/>
      <c r="ET153" s="332"/>
      <c r="EU153" s="332"/>
      <c r="EV153" s="332"/>
      <c r="EW153" s="332"/>
      <c r="EX153" s="332"/>
      <c r="EY153" s="332"/>
    </row>
    <row r="154" spans="1:155" s="439" customFormat="1" ht="2.4500000000000002" customHeight="1" thickBot="1">
      <c r="A154" s="3"/>
      <c r="B154" s="6"/>
      <c r="C154" s="6"/>
      <c r="D154" s="6"/>
      <c r="E154" s="6"/>
      <c r="F154" s="6"/>
      <c r="G154" s="6"/>
      <c r="H154" s="6"/>
      <c r="I154" s="6"/>
      <c r="J154" s="6"/>
      <c r="K154" s="6"/>
      <c r="L154" s="6"/>
      <c r="M154" s="6"/>
      <c r="N154" s="179"/>
      <c r="O154" s="179"/>
      <c r="P154" s="179"/>
      <c r="Q154" s="179"/>
      <c r="R154" s="556"/>
      <c r="S154" s="557"/>
      <c r="T154" s="557"/>
      <c r="U154" s="557"/>
      <c r="V154" s="557"/>
      <c r="W154" s="557"/>
      <c r="X154" s="557"/>
      <c r="Y154" s="557"/>
      <c r="Z154" s="557"/>
      <c r="AA154" s="557"/>
      <c r="AB154" s="557"/>
      <c r="AC154" s="557"/>
      <c r="AD154" s="557"/>
      <c r="AE154" s="557"/>
      <c r="AF154" s="557"/>
      <c r="AG154" s="557"/>
      <c r="AH154" s="557"/>
      <c r="AI154" s="557"/>
      <c r="AJ154" s="557"/>
      <c r="AK154" s="557"/>
      <c r="AL154" s="557"/>
      <c r="AM154" s="557"/>
      <c r="AN154" s="557"/>
      <c r="AO154" s="557"/>
      <c r="AP154" s="557"/>
      <c r="AQ154" s="557"/>
      <c r="AR154" s="557"/>
      <c r="AS154" s="557"/>
      <c r="AT154" s="557"/>
      <c r="AU154" s="557"/>
      <c r="AV154" s="557"/>
      <c r="AW154" s="557"/>
      <c r="AX154" s="557"/>
      <c r="AY154" s="557"/>
      <c r="AZ154" s="557"/>
      <c r="BA154" s="557"/>
      <c r="BB154" s="557"/>
      <c r="BC154" s="639"/>
      <c r="BD154" s="306"/>
      <c r="BE154" s="62"/>
      <c r="BF154" s="63"/>
      <c r="BG154" s="63"/>
      <c r="BH154" s="63"/>
      <c r="BI154" s="63"/>
      <c r="BJ154" s="63"/>
      <c r="BK154" s="67"/>
      <c r="BL154" s="13"/>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332"/>
      <c r="DB154" s="332"/>
      <c r="DC154" s="332"/>
      <c r="DD154" s="332"/>
      <c r="DE154" s="332"/>
      <c r="DF154" s="332"/>
      <c r="DG154" s="332"/>
      <c r="DH154" s="332"/>
      <c r="DI154" s="332"/>
      <c r="DJ154" s="332"/>
      <c r="DK154" s="332"/>
      <c r="DL154" s="332"/>
      <c r="DM154" s="332"/>
      <c r="DN154" s="332"/>
      <c r="DO154" s="332"/>
      <c r="DP154" s="332"/>
      <c r="DQ154" s="332"/>
      <c r="DR154" s="332"/>
      <c r="DS154" s="332"/>
      <c r="DT154" s="332"/>
      <c r="DU154" s="332"/>
      <c r="DV154" s="332"/>
      <c r="DW154" s="332"/>
      <c r="DX154" s="332"/>
      <c r="DY154" s="332"/>
      <c r="DZ154" s="332"/>
      <c r="EA154" s="332"/>
      <c r="EB154" s="332"/>
      <c r="EC154" s="332"/>
      <c r="ED154" s="332"/>
      <c r="EE154" s="332"/>
      <c r="EF154" s="332"/>
      <c r="EG154" s="332"/>
      <c r="EH154" s="332"/>
      <c r="EI154" s="332"/>
      <c r="EJ154" s="332"/>
      <c r="EK154" s="332"/>
      <c r="EL154" s="332"/>
      <c r="EM154" s="332"/>
      <c r="EN154" s="332"/>
      <c r="EO154" s="332"/>
      <c r="EP154" s="332"/>
      <c r="EQ154" s="332"/>
      <c r="ER154" s="332"/>
      <c r="ES154" s="332"/>
      <c r="ET154" s="332"/>
      <c r="EU154" s="332"/>
      <c r="EV154" s="332"/>
      <c r="EW154" s="332"/>
      <c r="EX154" s="332"/>
      <c r="EY154" s="332"/>
    </row>
    <row r="155" spans="1:155" s="440" customFormat="1" ht="19.5" customHeight="1">
      <c r="BM155" s="205"/>
      <c r="BN155" s="205"/>
      <c r="BO155" s="205"/>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c r="CZ155" s="205"/>
      <c r="DA155" s="342"/>
      <c r="DB155" s="342"/>
      <c r="DC155" s="342"/>
      <c r="DD155" s="342"/>
      <c r="DE155" s="342"/>
      <c r="DF155" s="342"/>
      <c r="DG155" s="342"/>
      <c r="DH155" s="342"/>
      <c r="DI155" s="342"/>
      <c r="DJ155" s="342"/>
      <c r="DK155" s="342"/>
      <c r="DL155" s="342"/>
      <c r="DM155" s="342"/>
      <c r="DN155" s="342"/>
      <c r="DO155" s="342"/>
      <c r="DP155" s="342"/>
      <c r="DQ155" s="342"/>
      <c r="DR155" s="342"/>
      <c r="DS155" s="342"/>
      <c r="DT155" s="342"/>
      <c r="DU155" s="342"/>
      <c r="DV155" s="342"/>
      <c r="DW155" s="342"/>
      <c r="DX155" s="342"/>
      <c r="DY155" s="342"/>
      <c r="DZ155" s="342"/>
      <c r="EA155" s="342"/>
      <c r="EB155" s="342"/>
      <c r="EC155" s="342"/>
      <c r="ED155" s="342"/>
      <c r="EE155" s="342"/>
      <c r="EF155" s="342"/>
      <c r="EG155" s="342"/>
      <c r="EH155" s="342"/>
      <c r="EI155" s="342"/>
      <c r="EJ155" s="342"/>
      <c r="EK155" s="342"/>
      <c r="EL155" s="342"/>
      <c r="EM155" s="342"/>
      <c r="EN155" s="342"/>
      <c r="EO155" s="342"/>
      <c r="EP155" s="342"/>
      <c r="EQ155" s="342"/>
      <c r="ER155" s="342"/>
      <c r="ES155" s="342"/>
      <c r="ET155" s="342"/>
      <c r="EU155" s="342"/>
      <c r="EV155" s="342"/>
      <c r="EW155" s="342"/>
      <c r="EX155" s="342"/>
      <c r="EY155" s="342"/>
    </row>
    <row r="156" spans="1:155" s="439" customFormat="1" ht="15" customHeight="1">
      <c r="A156" s="518" t="s">
        <v>287</v>
      </c>
      <c r="B156" s="519"/>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19"/>
      <c r="AY156" s="519"/>
      <c r="AZ156" s="519"/>
      <c r="BA156" s="519"/>
      <c r="BB156" s="519"/>
      <c r="BC156" s="519"/>
      <c r="BD156" s="519"/>
      <c r="BE156" s="519"/>
      <c r="BF156" s="519"/>
      <c r="BG156" s="519"/>
      <c r="BH156" s="519"/>
      <c r="BI156" s="519"/>
      <c r="BJ156" s="519"/>
      <c r="BK156" s="519"/>
      <c r="BL156" s="520"/>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332"/>
      <c r="DB156" s="332"/>
      <c r="DC156" s="332"/>
      <c r="DD156" s="332"/>
      <c r="DE156" s="332"/>
      <c r="DF156" s="332"/>
      <c r="DG156" s="332"/>
      <c r="DH156" s="332"/>
      <c r="DI156" s="332"/>
      <c r="DJ156" s="332"/>
      <c r="DK156" s="332"/>
      <c r="DL156" s="332"/>
      <c r="DM156" s="332"/>
      <c r="DN156" s="332"/>
      <c r="DO156" s="332"/>
      <c r="DP156" s="332"/>
      <c r="DQ156" s="332"/>
      <c r="DR156" s="332"/>
      <c r="DS156" s="332"/>
      <c r="DT156" s="332"/>
      <c r="DU156" s="332"/>
      <c r="DV156" s="332"/>
      <c r="DW156" s="332"/>
      <c r="DX156" s="332"/>
      <c r="DY156" s="332"/>
      <c r="DZ156" s="332"/>
      <c r="EA156" s="332"/>
      <c r="EB156" s="332"/>
      <c r="EC156" s="332"/>
      <c r="ED156" s="332"/>
      <c r="EE156" s="332"/>
      <c r="EF156" s="332"/>
      <c r="EG156" s="332"/>
      <c r="EH156" s="332"/>
      <c r="EI156" s="332"/>
      <c r="EJ156" s="332"/>
      <c r="EK156" s="332"/>
      <c r="EL156" s="332"/>
      <c r="EM156" s="332"/>
      <c r="EN156" s="332"/>
      <c r="EO156" s="332"/>
      <c r="EP156" s="332"/>
      <c r="EQ156" s="332"/>
      <c r="ER156" s="332"/>
      <c r="ES156" s="332"/>
      <c r="ET156" s="332"/>
      <c r="EU156" s="332"/>
      <c r="EV156" s="332"/>
      <c r="EW156" s="332"/>
      <c r="EX156" s="332"/>
      <c r="EY156" s="332"/>
    </row>
    <row r="157" spans="1:155" s="439" customFormat="1" ht="22.5" customHeight="1">
      <c r="A157" s="136"/>
      <c r="B157" s="680" t="s">
        <v>93</v>
      </c>
      <c r="C157" s="544"/>
      <c r="D157" s="544"/>
      <c r="E157" s="544"/>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4"/>
      <c r="AL157" s="544"/>
      <c r="AM157" s="544"/>
      <c r="AN157" s="544"/>
      <c r="AO157" s="544"/>
      <c r="AP157" s="544"/>
      <c r="AQ157" s="544"/>
      <c r="AR157" s="544"/>
      <c r="AS157" s="544"/>
      <c r="AT157" s="544"/>
      <c r="AU157" s="544"/>
      <c r="AV157" s="544"/>
      <c r="AW157" s="544"/>
      <c r="AX157" s="544"/>
      <c r="AY157" s="544"/>
      <c r="AZ157" s="544"/>
      <c r="BA157" s="544"/>
      <c r="BB157" s="544"/>
      <c r="BC157" s="544"/>
      <c r="BD157" s="544"/>
      <c r="BE157" s="544"/>
      <c r="BF157" s="544"/>
      <c r="BG157" s="544"/>
      <c r="BH157" s="544"/>
      <c r="BI157" s="544"/>
      <c r="BJ157" s="544"/>
      <c r="BK157" s="544"/>
      <c r="BL157" s="681"/>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332"/>
      <c r="DB157" s="332"/>
      <c r="DC157" s="332"/>
      <c r="DD157" s="332"/>
      <c r="DE157" s="332"/>
      <c r="DF157" s="332"/>
      <c r="DG157" s="332"/>
      <c r="DH157" s="332"/>
      <c r="DI157" s="332"/>
      <c r="DJ157" s="332"/>
      <c r="DK157" s="332"/>
      <c r="DL157" s="332"/>
      <c r="DM157" s="332"/>
      <c r="DN157" s="332"/>
      <c r="DO157" s="332"/>
      <c r="DP157" s="332"/>
      <c r="DQ157" s="332"/>
      <c r="DR157" s="332"/>
      <c r="DS157" s="332"/>
      <c r="DT157" s="332"/>
      <c r="DU157" s="332"/>
      <c r="DV157" s="332"/>
      <c r="DW157" s="332"/>
      <c r="DX157" s="332"/>
      <c r="DY157" s="332"/>
      <c r="DZ157" s="332"/>
      <c r="EA157" s="332"/>
      <c r="EB157" s="332"/>
      <c r="EC157" s="332"/>
      <c r="ED157" s="332"/>
      <c r="EE157" s="332"/>
      <c r="EF157" s="332"/>
      <c r="EG157" s="332"/>
      <c r="EH157" s="332"/>
      <c r="EI157" s="332"/>
      <c r="EJ157" s="332"/>
      <c r="EK157" s="332"/>
      <c r="EL157" s="332"/>
      <c r="EM157" s="332"/>
      <c r="EN157" s="332"/>
      <c r="EO157" s="332"/>
      <c r="EP157" s="332"/>
      <c r="EQ157" s="332"/>
      <c r="ER157" s="332"/>
      <c r="ES157" s="332"/>
      <c r="ET157" s="332"/>
      <c r="EU157" s="332"/>
      <c r="EV157" s="332"/>
      <c r="EW157" s="332"/>
      <c r="EX157" s="332"/>
      <c r="EY157" s="332"/>
    </row>
    <row r="158" spans="1:155" s="439" customFormat="1" ht="22.5" customHeight="1">
      <c r="A158" s="221"/>
      <c r="B158" s="547" t="s">
        <v>96</v>
      </c>
      <c r="C158" s="547"/>
      <c r="D158" s="547"/>
      <c r="E158" s="547"/>
      <c r="F158" s="547"/>
      <c r="G158" s="547"/>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47"/>
      <c r="AL158" s="547"/>
      <c r="AM158" s="547"/>
      <c r="AN158" s="547"/>
      <c r="AO158" s="547"/>
      <c r="AP158" s="547"/>
      <c r="AQ158" s="547"/>
      <c r="AR158" s="547"/>
      <c r="AS158" s="547"/>
      <c r="AT158" s="547"/>
      <c r="AU158" s="547"/>
      <c r="AV158" s="547"/>
      <c r="AW158" s="547"/>
      <c r="AX158" s="547"/>
      <c r="AY158" s="547"/>
      <c r="AZ158" s="547"/>
      <c r="BA158" s="547"/>
      <c r="BB158" s="547"/>
      <c r="BC158" s="547"/>
      <c r="BD158" s="547"/>
      <c r="BE158" s="547"/>
      <c r="BF158" s="547"/>
      <c r="BG158" s="547"/>
      <c r="BH158" s="547"/>
      <c r="BI158" s="547"/>
      <c r="BJ158" s="547"/>
      <c r="BK158" s="547"/>
      <c r="BL158" s="682"/>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332"/>
      <c r="DB158" s="332"/>
      <c r="DC158" s="332"/>
      <c r="DD158" s="332"/>
      <c r="DE158" s="332"/>
      <c r="DF158" s="332"/>
      <c r="DG158" s="332"/>
      <c r="DH158" s="332"/>
      <c r="DI158" s="332"/>
      <c r="DJ158" s="332"/>
      <c r="DK158" s="332"/>
      <c r="DL158" s="332"/>
      <c r="DM158" s="332"/>
      <c r="DN158" s="332"/>
      <c r="DO158" s="332"/>
      <c r="DP158" s="332"/>
      <c r="DQ158" s="332"/>
      <c r="DR158" s="332"/>
      <c r="DS158" s="332"/>
      <c r="DT158" s="332"/>
      <c r="DU158" s="332"/>
      <c r="DV158" s="332"/>
      <c r="DW158" s="332"/>
      <c r="DX158" s="332"/>
      <c r="DY158" s="332"/>
      <c r="DZ158" s="332"/>
      <c r="EA158" s="332"/>
      <c r="EB158" s="332"/>
      <c r="EC158" s="332"/>
      <c r="ED158" s="332"/>
      <c r="EE158" s="332"/>
      <c r="EF158" s="332"/>
      <c r="EG158" s="332"/>
      <c r="EH158" s="332"/>
      <c r="EI158" s="332"/>
      <c r="EJ158" s="332"/>
      <c r="EK158" s="332"/>
      <c r="EL158" s="332"/>
      <c r="EM158" s="332"/>
      <c r="EN158" s="332"/>
      <c r="EO158" s="332"/>
      <c r="EP158" s="332"/>
      <c r="EQ158" s="332"/>
      <c r="ER158" s="332"/>
      <c r="ES158" s="332"/>
      <c r="ET158" s="332"/>
      <c r="EU158" s="332"/>
      <c r="EV158" s="332"/>
      <c r="EW158" s="332"/>
      <c r="EX158" s="332"/>
      <c r="EY158" s="332"/>
    </row>
    <row r="159" spans="1:155" s="439" customFormat="1" ht="35.1" customHeight="1" thickBot="1">
      <c r="A159" s="683"/>
      <c r="B159" s="684"/>
      <c r="C159" s="684"/>
      <c r="D159" s="684"/>
      <c r="E159" s="684"/>
      <c r="F159" s="684"/>
      <c r="G159" s="685" t="s">
        <v>80</v>
      </c>
      <c r="H159" s="685"/>
      <c r="I159" s="685"/>
      <c r="J159" s="685"/>
      <c r="K159" s="685"/>
      <c r="L159" s="685"/>
      <c r="M159" s="685"/>
      <c r="N159" s="685"/>
      <c r="O159" s="685"/>
      <c r="P159" s="685"/>
      <c r="Q159" s="685" t="s">
        <v>1</v>
      </c>
      <c r="R159" s="685"/>
      <c r="S159" s="685"/>
      <c r="T159" s="685"/>
      <c r="U159" s="685"/>
      <c r="V159" s="685"/>
      <c r="W159" s="685"/>
      <c r="X159" s="685"/>
      <c r="Y159" s="685"/>
      <c r="Z159" s="685"/>
      <c r="AA159" s="685"/>
      <c r="AB159" s="685"/>
      <c r="AC159" s="685"/>
      <c r="AD159" s="685"/>
      <c r="AE159" s="503"/>
      <c r="AF159" s="504"/>
      <c r="AG159" s="504"/>
      <c r="AH159" s="504"/>
      <c r="AI159" s="504"/>
      <c r="AJ159" s="504"/>
      <c r="AK159" s="504"/>
      <c r="AL159" s="504"/>
      <c r="AM159" s="504"/>
      <c r="AN159" s="686"/>
      <c r="AO159" s="685" t="s">
        <v>80</v>
      </c>
      <c r="AP159" s="685"/>
      <c r="AQ159" s="685"/>
      <c r="AR159" s="685"/>
      <c r="AS159" s="685"/>
      <c r="AT159" s="685"/>
      <c r="AU159" s="685"/>
      <c r="AV159" s="685"/>
      <c r="AW159" s="685"/>
      <c r="AX159" s="685"/>
      <c r="AY159" s="685" t="s">
        <v>1</v>
      </c>
      <c r="AZ159" s="685"/>
      <c r="BA159" s="685"/>
      <c r="BB159" s="685"/>
      <c r="BC159" s="685"/>
      <c r="BD159" s="685"/>
      <c r="BE159" s="685"/>
      <c r="BF159" s="685"/>
      <c r="BG159" s="685"/>
      <c r="BH159" s="685"/>
      <c r="BI159" s="685"/>
      <c r="BJ159" s="685"/>
      <c r="BK159" s="685"/>
      <c r="BL159" s="687"/>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332"/>
      <c r="DB159" s="332"/>
      <c r="DC159" s="332"/>
      <c r="DD159" s="332"/>
      <c r="DE159" s="332"/>
      <c r="DF159" s="332"/>
      <c r="DG159" s="332"/>
      <c r="DH159" s="332"/>
      <c r="DI159" s="332"/>
      <c r="DJ159" s="332"/>
      <c r="DK159" s="332"/>
      <c r="DL159" s="332"/>
      <c r="DM159" s="332"/>
      <c r="DN159" s="332"/>
      <c r="DO159" s="332"/>
      <c r="DP159" s="332"/>
      <c r="DQ159" s="332"/>
      <c r="DR159" s="332"/>
      <c r="DS159" s="332"/>
      <c r="DT159" s="332"/>
      <c r="DU159" s="332"/>
      <c r="DV159" s="332"/>
      <c r="DW159" s="332"/>
      <c r="DX159" s="332"/>
      <c r="DY159" s="332"/>
      <c r="DZ159" s="332"/>
      <c r="EA159" s="332"/>
      <c r="EB159" s="332"/>
      <c r="EC159" s="332"/>
      <c r="ED159" s="332"/>
      <c r="EE159" s="332"/>
      <c r="EF159" s="332"/>
      <c r="EG159" s="332"/>
      <c r="EH159" s="332"/>
      <c r="EI159" s="332"/>
      <c r="EJ159" s="332"/>
      <c r="EK159" s="332"/>
      <c r="EL159" s="332"/>
      <c r="EM159" s="332"/>
      <c r="EN159" s="332"/>
      <c r="EO159" s="332"/>
      <c r="EP159" s="332"/>
      <c r="EQ159" s="332"/>
      <c r="ER159" s="332"/>
      <c r="ES159" s="332"/>
      <c r="ET159" s="332"/>
      <c r="EU159" s="332"/>
      <c r="EV159" s="332"/>
      <c r="EW159" s="332"/>
      <c r="EX159" s="332"/>
      <c r="EY159" s="332"/>
    </row>
    <row r="160" spans="1:155" s="439" customFormat="1" ht="2.4500000000000002" customHeight="1">
      <c r="A160" s="36"/>
      <c r="B160" s="37"/>
      <c r="C160" s="37"/>
      <c r="D160" s="37"/>
      <c r="E160" s="37"/>
      <c r="F160" s="38"/>
      <c r="G160" s="15"/>
      <c r="H160" s="16"/>
      <c r="I160" s="16"/>
      <c r="J160" s="16"/>
      <c r="K160" s="16"/>
      <c r="L160" s="16"/>
      <c r="M160" s="16"/>
      <c r="N160" s="16"/>
      <c r="O160" s="17"/>
      <c r="P160" s="8"/>
      <c r="Q160" s="15"/>
      <c r="R160" s="16"/>
      <c r="S160" s="16"/>
      <c r="T160" s="16"/>
      <c r="U160" s="16"/>
      <c r="V160" s="16"/>
      <c r="W160" s="16"/>
      <c r="X160" s="16"/>
      <c r="Y160" s="16"/>
      <c r="Z160" s="16"/>
      <c r="AA160" s="16"/>
      <c r="AB160" s="16"/>
      <c r="AC160" s="17"/>
      <c r="AD160" s="8"/>
      <c r="AE160" s="343"/>
      <c r="AF160" s="129"/>
      <c r="AG160" s="129"/>
      <c r="AH160" s="129"/>
      <c r="AI160" s="129"/>
      <c r="AJ160" s="129"/>
      <c r="AK160" s="129"/>
      <c r="AL160" s="129"/>
      <c r="AM160" s="129"/>
      <c r="AN160" s="344"/>
      <c r="AO160" s="15"/>
      <c r="AP160" s="16"/>
      <c r="AQ160" s="16"/>
      <c r="AR160" s="16"/>
      <c r="AS160" s="16"/>
      <c r="AT160" s="16"/>
      <c r="AU160" s="16"/>
      <c r="AV160" s="16"/>
      <c r="AW160" s="17"/>
      <c r="AX160" s="8"/>
      <c r="AY160" s="15"/>
      <c r="AZ160" s="16"/>
      <c r="BA160" s="16"/>
      <c r="BB160" s="16"/>
      <c r="BC160" s="16"/>
      <c r="BD160" s="16"/>
      <c r="BE160" s="16"/>
      <c r="BF160" s="16"/>
      <c r="BG160" s="16"/>
      <c r="BH160" s="16"/>
      <c r="BI160" s="16"/>
      <c r="BJ160" s="16"/>
      <c r="BK160" s="17"/>
      <c r="BL160" s="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332"/>
      <c r="DB160" s="332"/>
      <c r="DC160" s="332"/>
      <c r="DD160" s="332"/>
      <c r="DE160" s="332"/>
      <c r="DF160" s="332"/>
      <c r="DG160" s="332"/>
      <c r="DH160" s="332"/>
      <c r="DI160" s="332"/>
      <c r="DJ160" s="332"/>
      <c r="DK160" s="332"/>
      <c r="DL160" s="332"/>
      <c r="DM160" s="332"/>
      <c r="DN160" s="332"/>
      <c r="DO160" s="332"/>
      <c r="DP160" s="332"/>
      <c r="DQ160" s="332"/>
      <c r="DR160" s="332"/>
      <c r="DS160" s="332"/>
      <c r="DT160" s="332"/>
      <c r="DU160" s="332"/>
      <c r="DV160" s="332"/>
      <c r="DW160" s="332"/>
      <c r="DX160" s="332"/>
      <c r="DY160" s="332"/>
      <c r="DZ160" s="332"/>
      <c r="EA160" s="332"/>
      <c r="EB160" s="332"/>
      <c r="EC160" s="332"/>
      <c r="ED160" s="332"/>
      <c r="EE160" s="332"/>
      <c r="EF160" s="332"/>
      <c r="EG160" s="332"/>
      <c r="EH160" s="332"/>
      <c r="EI160" s="332"/>
      <c r="EJ160" s="332"/>
      <c r="EK160" s="332"/>
      <c r="EL160" s="332"/>
      <c r="EM160" s="332"/>
      <c r="EN160" s="332"/>
      <c r="EO160" s="332"/>
      <c r="EP160" s="332"/>
      <c r="EQ160" s="332"/>
      <c r="ER160" s="332"/>
      <c r="ES160" s="332"/>
      <c r="ET160" s="332"/>
      <c r="EU160" s="332"/>
      <c r="EV160" s="332"/>
      <c r="EW160" s="332"/>
      <c r="EX160" s="332"/>
      <c r="EY160" s="332"/>
    </row>
    <row r="161" spans="1:155" s="439" customFormat="1" ht="20.100000000000001" customHeight="1">
      <c r="A161" s="668" t="s">
        <v>288</v>
      </c>
      <c r="B161" s="669"/>
      <c r="C161" s="669"/>
      <c r="D161" s="669"/>
      <c r="E161" s="669"/>
      <c r="F161" s="670"/>
      <c r="G161" s="18"/>
      <c r="H161" s="671"/>
      <c r="I161" s="672"/>
      <c r="J161" s="672"/>
      <c r="K161" s="672"/>
      <c r="L161" s="672"/>
      <c r="M161" s="672"/>
      <c r="N161" s="673"/>
      <c r="O161" s="20"/>
      <c r="P161" s="9" t="s">
        <v>2</v>
      </c>
      <c r="Q161" s="18"/>
      <c r="R161" s="674"/>
      <c r="S161" s="675"/>
      <c r="T161" s="675"/>
      <c r="U161" s="675"/>
      <c r="V161" s="675"/>
      <c r="W161" s="675"/>
      <c r="X161" s="675"/>
      <c r="Y161" s="675"/>
      <c r="Z161" s="675"/>
      <c r="AA161" s="675"/>
      <c r="AB161" s="676"/>
      <c r="AC161" s="20"/>
      <c r="AD161" s="9" t="s">
        <v>2</v>
      </c>
      <c r="AE161" s="677" t="s">
        <v>289</v>
      </c>
      <c r="AF161" s="678"/>
      <c r="AG161" s="678"/>
      <c r="AH161" s="678"/>
      <c r="AI161" s="678"/>
      <c r="AJ161" s="678"/>
      <c r="AK161" s="678"/>
      <c r="AL161" s="678"/>
      <c r="AM161" s="678"/>
      <c r="AN161" s="679"/>
      <c r="AO161" s="18"/>
      <c r="AP161" s="671"/>
      <c r="AQ161" s="672"/>
      <c r="AR161" s="672"/>
      <c r="AS161" s="672"/>
      <c r="AT161" s="672"/>
      <c r="AU161" s="672"/>
      <c r="AV161" s="673"/>
      <c r="AW161" s="20"/>
      <c r="AX161" s="9" t="s">
        <v>2</v>
      </c>
      <c r="AY161" s="18"/>
      <c r="AZ161" s="674"/>
      <c r="BA161" s="675"/>
      <c r="BB161" s="675"/>
      <c r="BC161" s="675"/>
      <c r="BD161" s="675"/>
      <c r="BE161" s="675"/>
      <c r="BF161" s="675"/>
      <c r="BG161" s="675"/>
      <c r="BH161" s="675"/>
      <c r="BI161" s="675"/>
      <c r="BJ161" s="676"/>
      <c r="BK161" s="20"/>
      <c r="BL161" s="9" t="s">
        <v>2</v>
      </c>
      <c r="BM161" s="198"/>
      <c r="BN161" s="200" t="str">
        <f>IF(BO161&lt;&gt;"","●","")</f>
        <v>●</v>
      </c>
      <c r="BO161" s="201" t="str">
        <f>IF(AND(H161&lt;&gt;"",R161&lt;&gt;"",AP161&lt;&gt;"",AZ161&lt;&gt;""),IF(OR(H161-INT(H161)&gt;0,AP161-INT(AP161)&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332"/>
      <c r="DB161" s="332"/>
      <c r="DC161" s="332"/>
      <c r="DD161" s="332"/>
      <c r="DE161" s="332"/>
      <c r="DF161" s="332"/>
      <c r="DG161" s="332"/>
      <c r="DH161" s="332"/>
      <c r="DI161" s="332"/>
      <c r="DJ161" s="332"/>
      <c r="DK161" s="332"/>
      <c r="DL161" s="332"/>
      <c r="DM161" s="332"/>
      <c r="DN161" s="332"/>
      <c r="DO161" s="332"/>
      <c r="DP161" s="332"/>
      <c r="DQ161" s="332"/>
      <c r="DR161" s="332"/>
      <c r="DS161" s="332"/>
      <c r="DT161" s="332"/>
      <c r="DU161" s="332"/>
      <c r="DV161" s="332"/>
      <c r="DW161" s="332"/>
      <c r="DX161" s="332"/>
      <c r="DY161" s="332"/>
      <c r="DZ161" s="332"/>
      <c r="EA161" s="332"/>
      <c r="EB161" s="332"/>
      <c r="EC161" s="332"/>
      <c r="ED161" s="332"/>
      <c r="EE161" s="332"/>
      <c r="EF161" s="332"/>
      <c r="EG161" s="332"/>
      <c r="EH161" s="332"/>
      <c r="EI161" s="332"/>
      <c r="EJ161" s="332"/>
      <c r="EK161" s="332"/>
      <c r="EL161" s="332"/>
      <c r="EM161" s="332"/>
      <c r="EN161" s="332"/>
      <c r="EO161" s="332"/>
      <c r="EP161" s="332"/>
      <c r="EQ161" s="332"/>
      <c r="ER161" s="332"/>
      <c r="ES161" s="332"/>
      <c r="ET161" s="332"/>
      <c r="EU161" s="332"/>
      <c r="EV161" s="332"/>
      <c r="EW161" s="332"/>
      <c r="EX161" s="332"/>
      <c r="EY161" s="332"/>
    </row>
    <row r="162" spans="1:155" s="439" customFormat="1" ht="2.4500000000000002" customHeight="1">
      <c r="A162" s="33"/>
      <c r="B162" s="34"/>
      <c r="C162" s="34"/>
      <c r="D162" s="34"/>
      <c r="E162" s="34"/>
      <c r="F162" s="35"/>
      <c r="G162" s="21"/>
      <c r="H162" s="22"/>
      <c r="I162" s="22"/>
      <c r="J162" s="22"/>
      <c r="K162" s="22"/>
      <c r="L162" s="22"/>
      <c r="M162" s="22"/>
      <c r="N162" s="22"/>
      <c r="O162" s="23"/>
      <c r="P162" s="11"/>
      <c r="Q162" s="21"/>
      <c r="R162" s="22"/>
      <c r="S162" s="22"/>
      <c r="T162" s="22"/>
      <c r="U162" s="22"/>
      <c r="V162" s="22"/>
      <c r="W162" s="22"/>
      <c r="X162" s="22"/>
      <c r="Y162" s="22"/>
      <c r="Z162" s="22"/>
      <c r="AA162" s="22"/>
      <c r="AB162" s="22"/>
      <c r="AC162" s="23"/>
      <c r="AD162" s="11"/>
      <c r="AE162" s="425"/>
      <c r="AF162" s="130"/>
      <c r="AG162" s="130"/>
      <c r="AH162" s="130"/>
      <c r="AI162" s="130"/>
      <c r="AJ162" s="130"/>
      <c r="AK162" s="130"/>
      <c r="AL162" s="130"/>
      <c r="AM162" s="130"/>
      <c r="AN162" s="130"/>
      <c r="AO162" s="21"/>
      <c r="AP162" s="22"/>
      <c r="AQ162" s="22"/>
      <c r="AR162" s="22"/>
      <c r="AS162" s="22"/>
      <c r="AT162" s="22"/>
      <c r="AU162" s="22"/>
      <c r="AV162" s="22"/>
      <c r="AW162" s="23"/>
      <c r="AX162" s="11"/>
      <c r="AY162" s="21"/>
      <c r="AZ162" s="22"/>
      <c r="BA162" s="22"/>
      <c r="BB162" s="22"/>
      <c r="BC162" s="22"/>
      <c r="BD162" s="22"/>
      <c r="BE162" s="22"/>
      <c r="BF162" s="22"/>
      <c r="BG162" s="22"/>
      <c r="BH162" s="22"/>
      <c r="BI162" s="22"/>
      <c r="BJ162" s="22"/>
      <c r="BK162" s="23"/>
      <c r="BL162" s="11"/>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332"/>
      <c r="DB162" s="332"/>
      <c r="DC162" s="332"/>
      <c r="DD162" s="332"/>
      <c r="DE162" s="332"/>
      <c r="DF162" s="332"/>
      <c r="DG162" s="332"/>
      <c r="DH162" s="332"/>
      <c r="DI162" s="332"/>
      <c r="DJ162" s="332"/>
      <c r="DK162" s="332"/>
      <c r="DL162" s="332"/>
      <c r="DM162" s="332"/>
      <c r="DN162" s="332"/>
      <c r="DO162" s="332"/>
      <c r="DP162" s="332"/>
      <c r="DQ162" s="332"/>
      <c r="DR162" s="332"/>
      <c r="DS162" s="332"/>
      <c r="DT162" s="332"/>
      <c r="DU162" s="332"/>
      <c r="DV162" s="332"/>
      <c r="DW162" s="332"/>
      <c r="DX162" s="332"/>
      <c r="DY162" s="332"/>
      <c r="DZ162" s="332"/>
      <c r="EA162" s="332"/>
      <c r="EB162" s="332"/>
      <c r="EC162" s="332"/>
      <c r="ED162" s="332"/>
      <c r="EE162" s="332"/>
      <c r="EF162" s="332"/>
      <c r="EG162" s="332"/>
      <c r="EH162" s="332"/>
      <c r="EI162" s="332"/>
      <c r="EJ162" s="332"/>
      <c r="EK162" s="332"/>
      <c r="EL162" s="332"/>
      <c r="EM162" s="332"/>
      <c r="EN162" s="332"/>
      <c r="EO162" s="332"/>
      <c r="EP162" s="332"/>
      <c r="EQ162" s="332"/>
      <c r="ER162" s="332"/>
      <c r="ES162" s="332"/>
      <c r="ET162" s="332"/>
      <c r="EU162" s="332"/>
      <c r="EV162" s="332"/>
      <c r="EW162" s="332"/>
      <c r="EX162" s="332"/>
      <c r="EY162" s="332"/>
    </row>
    <row r="163" spans="1:155" s="439" customFormat="1" ht="2.4500000000000002" customHeight="1">
      <c r="A163" s="36"/>
      <c r="B163" s="37"/>
      <c r="C163" s="37"/>
      <c r="D163" s="37"/>
      <c r="E163" s="37"/>
      <c r="F163" s="38"/>
      <c r="G163" s="24"/>
      <c r="H163" s="25"/>
      <c r="I163" s="25"/>
      <c r="J163" s="25"/>
      <c r="K163" s="25"/>
      <c r="L163" s="25"/>
      <c r="M163" s="25"/>
      <c r="N163" s="25"/>
      <c r="O163" s="26"/>
      <c r="P163" s="12"/>
      <c r="Q163" s="24"/>
      <c r="R163" s="25"/>
      <c r="S163" s="25"/>
      <c r="T163" s="25"/>
      <c r="U163" s="25"/>
      <c r="V163" s="25"/>
      <c r="W163" s="25"/>
      <c r="X163" s="25"/>
      <c r="Y163" s="25"/>
      <c r="Z163" s="25"/>
      <c r="AA163" s="25"/>
      <c r="AB163" s="25"/>
      <c r="AC163" s="26"/>
      <c r="AD163" s="12"/>
      <c r="AE163" s="345"/>
      <c r="AF163" s="129"/>
      <c r="AG163" s="129"/>
      <c r="AH163" s="129"/>
      <c r="AI163" s="129"/>
      <c r="AJ163" s="129"/>
      <c r="AK163" s="129"/>
      <c r="AL163" s="129"/>
      <c r="AM163" s="129"/>
      <c r="AN163" s="129"/>
      <c r="AO163" s="24"/>
      <c r="AP163" s="25"/>
      <c r="AQ163" s="25"/>
      <c r="AR163" s="25"/>
      <c r="AS163" s="25"/>
      <c r="AT163" s="25"/>
      <c r="AU163" s="25"/>
      <c r="AV163" s="25"/>
      <c r="AW163" s="26"/>
      <c r="AX163" s="12"/>
      <c r="AY163" s="24"/>
      <c r="AZ163" s="25"/>
      <c r="BA163" s="25"/>
      <c r="BB163" s="25"/>
      <c r="BC163" s="25"/>
      <c r="BD163" s="25"/>
      <c r="BE163" s="25"/>
      <c r="BF163" s="25"/>
      <c r="BG163" s="25"/>
      <c r="BH163" s="25"/>
      <c r="BI163" s="25"/>
      <c r="BJ163" s="25"/>
      <c r="BK163" s="26"/>
      <c r="BL163" s="12"/>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332"/>
      <c r="DB163" s="332"/>
      <c r="DC163" s="332"/>
      <c r="DD163" s="332"/>
      <c r="DE163" s="332"/>
      <c r="DF163" s="332"/>
      <c r="DG163" s="332"/>
      <c r="DH163" s="332"/>
      <c r="DI163" s="332"/>
      <c r="DJ163" s="332"/>
      <c r="DK163" s="332"/>
      <c r="DL163" s="332"/>
      <c r="DM163" s="332"/>
      <c r="DN163" s="332"/>
      <c r="DO163" s="332"/>
      <c r="DP163" s="332"/>
      <c r="DQ163" s="332"/>
      <c r="DR163" s="332"/>
      <c r="DS163" s="332"/>
      <c r="DT163" s="332"/>
      <c r="DU163" s="332"/>
      <c r="DV163" s="332"/>
      <c r="DW163" s="332"/>
      <c r="DX163" s="332"/>
      <c r="DY163" s="332"/>
      <c r="DZ163" s="332"/>
      <c r="EA163" s="332"/>
      <c r="EB163" s="332"/>
      <c r="EC163" s="332"/>
      <c r="ED163" s="332"/>
      <c r="EE163" s="332"/>
      <c r="EF163" s="332"/>
      <c r="EG163" s="332"/>
      <c r="EH163" s="332"/>
      <c r="EI163" s="332"/>
      <c r="EJ163" s="332"/>
      <c r="EK163" s="332"/>
      <c r="EL163" s="332"/>
      <c r="EM163" s="332"/>
      <c r="EN163" s="332"/>
      <c r="EO163" s="332"/>
      <c r="EP163" s="332"/>
      <c r="EQ163" s="332"/>
      <c r="ER163" s="332"/>
      <c r="ES163" s="332"/>
      <c r="ET163" s="332"/>
      <c r="EU163" s="332"/>
      <c r="EV163" s="332"/>
      <c r="EW163" s="332"/>
      <c r="EX163" s="332"/>
      <c r="EY163" s="332"/>
    </row>
    <row r="164" spans="1:155" s="439" customFormat="1" ht="20.100000000000001" customHeight="1">
      <c r="A164" s="668" t="s">
        <v>290</v>
      </c>
      <c r="B164" s="669"/>
      <c r="C164" s="669"/>
      <c r="D164" s="669"/>
      <c r="E164" s="669"/>
      <c r="F164" s="670"/>
      <c r="G164" s="18"/>
      <c r="H164" s="671"/>
      <c r="I164" s="672"/>
      <c r="J164" s="672"/>
      <c r="K164" s="672"/>
      <c r="L164" s="672"/>
      <c r="M164" s="672"/>
      <c r="N164" s="673"/>
      <c r="O164" s="20"/>
      <c r="P164" s="9" t="s">
        <v>2</v>
      </c>
      <c r="Q164" s="18"/>
      <c r="R164" s="674"/>
      <c r="S164" s="675"/>
      <c r="T164" s="675"/>
      <c r="U164" s="675"/>
      <c r="V164" s="675"/>
      <c r="W164" s="675"/>
      <c r="X164" s="675"/>
      <c r="Y164" s="675"/>
      <c r="Z164" s="675"/>
      <c r="AA164" s="675"/>
      <c r="AB164" s="676"/>
      <c r="AC164" s="20"/>
      <c r="AD164" s="9" t="s">
        <v>2</v>
      </c>
      <c r="AE164" s="677" t="s">
        <v>291</v>
      </c>
      <c r="AF164" s="678"/>
      <c r="AG164" s="678"/>
      <c r="AH164" s="678"/>
      <c r="AI164" s="678"/>
      <c r="AJ164" s="678"/>
      <c r="AK164" s="678"/>
      <c r="AL164" s="678"/>
      <c r="AM164" s="678"/>
      <c r="AN164" s="679"/>
      <c r="AO164" s="18"/>
      <c r="AP164" s="671"/>
      <c r="AQ164" s="672"/>
      <c r="AR164" s="672"/>
      <c r="AS164" s="672"/>
      <c r="AT164" s="672"/>
      <c r="AU164" s="672"/>
      <c r="AV164" s="673"/>
      <c r="AW164" s="20"/>
      <c r="AX164" s="9" t="s">
        <v>2</v>
      </c>
      <c r="AY164" s="18"/>
      <c r="AZ164" s="674"/>
      <c r="BA164" s="675"/>
      <c r="BB164" s="675"/>
      <c r="BC164" s="675"/>
      <c r="BD164" s="675"/>
      <c r="BE164" s="675"/>
      <c r="BF164" s="675"/>
      <c r="BG164" s="675"/>
      <c r="BH164" s="675"/>
      <c r="BI164" s="675"/>
      <c r="BJ164" s="676"/>
      <c r="BK164" s="20"/>
      <c r="BL164" s="9" t="s">
        <v>2</v>
      </c>
      <c r="BM164" s="198"/>
      <c r="BN164" s="200" t="str">
        <f>IF(BO164&lt;&gt;"","●","")</f>
        <v>●</v>
      </c>
      <c r="BO164" s="201" t="str">
        <f>IF(AND(H164&lt;&gt;"",R164&lt;&gt;"",AP164&lt;&gt;"",AZ164&lt;&gt;""),IF(OR(H164-INT(H164)&gt;0,AP164-INT(AP164)&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332"/>
      <c r="DB164" s="332"/>
      <c r="DC164" s="332"/>
      <c r="DD164" s="332"/>
      <c r="DE164" s="332"/>
      <c r="DF164" s="332"/>
      <c r="DG164" s="332"/>
      <c r="DH164" s="332"/>
      <c r="DI164" s="332"/>
      <c r="DJ164" s="332"/>
      <c r="DK164" s="332"/>
      <c r="DL164" s="332"/>
      <c r="DM164" s="332"/>
      <c r="DN164" s="332"/>
      <c r="DO164" s="332"/>
      <c r="DP164" s="332"/>
      <c r="DQ164" s="332"/>
      <c r="DR164" s="332"/>
      <c r="DS164" s="332"/>
      <c r="DT164" s="332"/>
      <c r="DU164" s="332"/>
      <c r="DV164" s="332"/>
      <c r="DW164" s="332"/>
      <c r="DX164" s="332"/>
      <c r="DY164" s="332"/>
      <c r="DZ164" s="332"/>
      <c r="EA164" s="332"/>
      <c r="EB164" s="332"/>
      <c r="EC164" s="332"/>
      <c r="ED164" s="332"/>
      <c r="EE164" s="332"/>
      <c r="EF164" s="332"/>
      <c r="EG164" s="332"/>
      <c r="EH164" s="332"/>
      <c r="EI164" s="332"/>
      <c r="EJ164" s="332"/>
      <c r="EK164" s="332"/>
      <c r="EL164" s="332"/>
      <c r="EM164" s="332"/>
      <c r="EN164" s="332"/>
      <c r="EO164" s="332"/>
      <c r="EP164" s="332"/>
      <c r="EQ164" s="332"/>
      <c r="ER164" s="332"/>
      <c r="ES164" s="332"/>
      <c r="ET164" s="332"/>
      <c r="EU164" s="332"/>
      <c r="EV164" s="332"/>
      <c r="EW164" s="332"/>
      <c r="EX164" s="332"/>
      <c r="EY164" s="332"/>
    </row>
    <row r="165" spans="1:155" s="439" customFormat="1" ht="2.4500000000000002" customHeight="1">
      <c r="A165" s="33"/>
      <c r="B165" s="34"/>
      <c r="C165" s="34"/>
      <c r="D165" s="34"/>
      <c r="E165" s="34"/>
      <c r="F165" s="35"/>
      <c r="G165" s="21"/>
      <c r="H165" s="22"/>
      <c r="I165" s="22"/>
      <c r="J165" s="22"/>
      <c r="K165" s="22"/>
      <c r="L165" s="22"/>
      <c r="M165" s="22"/>
      <c r="N165" s="22"/>
      <c r="O165" s="23"/>
      <c r="P165" s="11"/>
      <c r="Q165" s="21"/>
      <c r="R165" s="22"/>
      <c r="S165" s="22"/>
      <c r="T165" s="22"/>
      <c r="U165" s="22"/>
      <c r="V165" s="22"/>
      <c r="W165" s="22"/>
      <c r="X165" s="22"/>
      <c r="Y165" s="22"/>
      <c r="Z165" s="22"/>
      <c r="AA165" s="22"/>
      <c r="AB165" s="22"/>
      <c r="AC165" s="23"/>
      <c r="AD165" s="11"/>
      <c r="AE165" s="425"/>
      <c r="AF165" s="130"/>
      <c r="AG165" s="130"/>
      <c r="AH165" s="130"/>
      <c r="AI165" s="130"/>
      <c r="AJ165" s="130"/>
      <c r="AK165" s="130"/>
      <c r="AL165" s="130"/>
      <c r="AM165" s="130"/>
      <c r="AN165" s="130"/>
      <c r="AO165" s="21"/>
      <c r="AP165" s="22"/>
      <c r="AQ165" s="22"/>
      <c r="AR165" s="22"/>
      <c r="AS165" s="22"/>
      <c r="AT165" s="22"/>
      <c r="AU165" s="22"/>
      <c r="AV165" s="22"/>
      <c r="AW165" s="23"/>
      <c r="AX165" s="11"/>
      <c r="AY165" s="21"/>
      <c r="AZ165" s="22"/>
      <c r="BA165" s="22"/>
      <c r="BB165" s="22"/>
      <c r="BC165" s="22"/>
      <c r="BD165" s="22"/>
      <c r="BE165" s="22"/>
      <c r="BF165" s="22"/>
      <c r="BG165" s="22"/>
      <c r="BH165" s="22"/>
      <c r="BI165" s="22"/>
      <c r="BJ165" s="22"/>
      <c r="BK165" s="23"/>
      <c r="BL165" s="11"/>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332"/>
      <c r="DB165" s="332"/>
      <c r="DC165" s="332"/>
      <c r="DD165" s="332"/>
      <c r="DE165" s="332"/>
      <c r="DF165" s="332"/>
      <c r="DG165" s="332"/>
      <c r="DH165" s="332"/>
      <c r="DI165" s="332"/>
      <c r="DJ165" s="332"/>
      <c r="DK165" s="332"/>
      <c r="DL165" s="332"/>
      <c r="DM165" s="332"/>
      <c r="DN165" s="332"/>
      <c r="DO165" s="332"/>
      <c r="DP165" s="332"/>
      <c r="DQ165" s="332"/>
      <c r="DR165" s="332"/>
      <c r="DS165" s="332"/>
      <c r="DT165" s="332"/>
      <c r="DU165" s="332"/>
      <c r="DV165" s="332"/>
      <c r="DW165" s="332"/>
      <c r="DX165" s="332"/>
      <c r="DY165" s="332"/>
      <c r="DZ165" s="332"/>
      <c r="EA165" s="332"/>
      <c r="EB165" s="332"/>
      <c r="EC165" s="332"/>
      <c r="ED165" s="332"/>
      <c r="EE165" s="332"/>
      <c r="EF165" s="332"/>
      <c r="EG165" s="332"/>
      <c r="EH165" s="332"/>
      <c r="EI165" s="332"/>
      <c r="EJ165" s="332"/>
      <c r="EK165" s="332"/>
      <c r="EL165" s="332"/>
      <c r="EM165" s="332"/>
      <c r="EN165" s="332"/>
      <c r="EO165" s="332"/>
      <c r="EP165" s="332"/>
      <c r="EQ165" s="332"/>
      <c r="ER165" s="332"/>
      <c r="ES165" s="332"/>
      <c r="ET165" s="332"/>
      <c r="EU165" s="332"/>
      <c r="EV165" s="332"/>
      <c r="EW165" s="332"/>
      <c r="EX165" s="332"/>
      <c r="EY165" s="332"/>
    </row>
    <row r="166" spans="1:155" s="439" customFormat="1" ht="2.4500000000000002" customHeight="1">
      <c r="A166" s="36"/>
      <c r="B166" s="37"/>
      <c r="C166" s="37"/>
      <c r="D166" s="37"/>
      <c r="E166" s="37"/>
      <c r="F166" s="38"/>
      <c r="G166" s="24"/>
      <c r="H166" s="25"/>
      <c r="I166" s="25"/>
      <c r="J166" s="25"/>
      <c r="K166" s="25"/>
      <c r="L166" s="25"/>
      <c r="M166" s="25"/>
      <c r="N166" s="25"/>
      <c r="O166" s="26"/>
      <c r="P166" s="12"/>
      <c r="Q166" s="24"/>
      <c r="R166" s="25"/>
      <c r="S166" s="25"/>
      <c r="T166" s="25"/>
      <c r="U166" s="25"/>
      <c r="V166" s="25"/>
      <c r="W166" s="25"/>
      <c r="X166" s="25"/>
      <c r="Y166" s="25"/>
      <c r="Z166" s="25"/>
      <c r="AA166" s="25"/>
      <c r="AB166" s="25"/>
      <c r="AC166" s="26"/>
      <c r="AD166" s="12"/>
      <c r="AE166" s="345"/>
      <c r="AF166" s="129"/>
      <c r="AG166" s="129"/>
      <c r="AH166" s="129"/>
      <c r="AI166" s="129"/>
      <c r="AJ166" s="129"/>
      <c r="AK166" s="129"/>
      <c r="AL166" s="129"/>
      <c r="AM166" s="129"/>
      <c r="AN166" s="129"/>
      <c r="AO166" s="24"/>
      <c r="AP166" s="25"/>
      <c r="AQ166" s="25"/>
      <c r="AR166" s="25"/>
      <c r="AS166" s="25"/>
      <c r="AT166" s="25"/>
      <c r="AU166" s="25"/>
      <c r="AV166" s="25"/>
      <c r="AW166" s="26"/>
      <c r="AX166" s="12"/>
      <c r="AY166" s="24"/>
      <c r="AZ166" s="25"/>
      <c r="BA166" s="25"/>
      <c r="BB166" s="25"/>
      <c r="BC166" s="25"/>
      <c r="BD166" s="25"/>
      <c r="BE166" s="25"/>
      <c r="BF166" s="25"/>
      <c r="BG166" s="25"/>
      <c r="BH166" s="25"/>
      <c r="BI166" s="25"/>
      <c r="BJ166" s="25"/>
      <c r="BK166" s="26"/>
      <c r="BL166" s="12"/>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332"/>
      <c r="DB166" s="332"/>
      <c r="DC166" s="332"/>
      <c r="DD166" s="332"/>
      <c r="DE166" s="332"/>
      <c r="DF166" s="332"/>
      <c r="DG166" s="332"/>
      <c r="DH166" s="332"/>
      <c r="DI166" s="332"/>
      <c r="DJ166" s="332"/>
      <c r="DK166" s="332"/>
      <c r="DL166" s="332"/>
      <c r="DM166" s="332"/>
      <c r="DN166" s="332"/>
      <c r="DO166" s="332"/>
      <c r="DP166" s="332"/>
      <c r="DQ166" s="332"/>
      <c r="DR166" s="332"/>
      <c r="DS166" s="332"/>
      <c r="DT166" s="332"/>
      <c r="DU166" s="332"/>
      <c r="DV166" s="332"/>
      <c r="DW166" s="332"/>
      <c r="DX166" s="332"/>
      <c r="DY166" s="332"/>
      <c r="DZ166" s="332"/>
      <c r="EA166" s="332"/>
      <c r="EB166" s="332"/>
      <c r="EC166" s="332"/>
      <c r="ED166" s="332"/>
      <c r="EE166" s="332"/>
      <c r="EF166" s="332"/>
      <c r="EG166" s="332"/>
      <c r="EH166" s="332"/>
      <c r="EI166" s="332"/>
      <c r="EJ166" s="332"/>
      <c r="EK166" s="332"/>
      <c r="EL166" s="332"/>
      <c r="EM166" s="332"/>
      <c r="EN166" s="332"/>
      <c r="EO166" s="332"/>
      <c r="EP166" s="332"/>
      <c r="EQ166" s="332"/>
      <c r="ER166" s="332"/>
      <c r="ES166" s="332"/>
      <c r="ET166" s="332"/>
      <c r="EU166" s="332"/>
      <c r="EV166" s="332"/>
      <c r="EW166" s="332"/>
      <c r="EX166" s="332"/>
      <c r="EY166" s="332"/>
    </row>
    <row r="167" spans="1:155" s="439" customFormat="1" ht="20.100000000000001" customHeight="1">
      <c r="A167" s="668" t="s">
        <v>292</v>
      </c>
      <c r="B167" s="669"/>
      <c r="C167" s="669"/>
      <c r="D167" s="669"/>
      <c r="E167" s="669"/>
      <c r="F167" s="670"/>
      <c r="G167" s="18"/>
      <c r="H167" s="671"/>
      <c r="I167" s="672"/>
      <c r="J167" s="672"/>
      <c r="K167" s="672"/>
      <c r="L167" s="672"/>
      <c r="M167" s="672"/>
      <c r="N167" s="673"/>
      <c r="O167" s="20"/>
      <c r="P167" s="9" t="s">
        <v>2</v>
      </c>
      <c r="Q167" s="18"/>
      <c r="R167" s="674"/>
      <c r="S167" s="675"/>
      <c r="T167" s="675"/>
      <c r="U167" s="675"/>
      <c r="V167" s="675"/>
      <c r="W167" s="675"/>
      <c r="X167" s="675"/>
      <c r="Y167" s="675"/>
      <c r="Z167" s="675"/>
      <c r="AA167" s="675"/>
      <c r="AB167" s="676"/>
      <c r="AC167" s="20"/>
      <c r="AD167" s="9" t="s">
        <v>2</v>
      </c>
      <c r="AE167" s="677" t="s">
        <v>293</v>
      </c>
      <c r="AF167" s="678"/>
      <c r="AG167" s="678"/>
      <c r="AH167" s="678"/>
      <c r="AI167" s="678"/>
      <c r="AJ167" s="678"/>
      <c r="AK167" s="678"/>
      <c r="AL167" s="678"/>
      <c r="AM167" s="678"/>
      <c r="AN167" s="679"/>
      <c r="AO167" s="18"/>
      <c r="AP167" s="671"/>
      <c r="AQ167" s="672"/>
      <c r="AR167" s="672"/>
      <c r="AS167" s="672"/>
      <c r="AT167" s="672"/>
      <c r="AU167" s="672"/>
      <c r="AV167" s="673"/>
      <c r="AW167" s="20"/>
      <c r="AX167" s="9" t="s">
        <v>2</v>
      </c>
      <c r="AY167" s="18"/>
      <c r="AZ167" s="674"/>
      <c r="BA167" s="675"/>
      <c r="BB167" s="675"/>
      <c r="BC167" s="675"/>
      <c r="BD167" s="675"/>
      <c r="BE167" s="675"/>
      <c r="BF167" s="675"/>
      <c r="BG167" s="675"/>
      <c r="BH167" s="675"/>
      <c r="BI167" s="675"/>
      <c r="BJ167" s="676"/>
      <c r="BK167" s="20"/>
      <c r="BL167" s="9" t="s">
        <v>2</v>
      </c>
      <c r="BM167" s="198"/>
      <c r="BN167" s="200" t="str">
        <f>IF(BO167&lt;&gt;"","●","")</f>
        <v>●</v>
      </c>
      <c r="BO167" s="201" t="str">
        <f>IF(AND(H167&lt;&gt;"",R167&lt;&gt;"",AP167&lt;&gt;"",AZ167&lt;&gt;""),IF(OR(H167-INT(H167)&gt;0,AP167-INT(AP167)&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332"/>
      <c r="DB167" s="332"/>
      <c r="DC167" s="332"/>
      <c r="DD167" s="332"/>
      <c r="DE167" s="332"/>
      <c r="DF167" s="332"/>
      <c r="DG167" s="332"/>
      <c r="DH167" s="332"/>
      <c r="DI167" s="332"/>
      <c r="DJ167" s="332"/>
      <c r="DK167" s="332"/>
      <c r="DL167" s="332"/>
      <c r="DM167" s="332"/>
      <c r="DN167" s="332"/>
      <c r="DO167" s="332"/>
      <c r="DP167" s="332"/>
      <c r="DQ167" s="332"/>
      <c r="DR167" s="332"/>
      <c r="DS167" s="332"/>
      <c r="DT167" s="332"/>
      <c r="DU167" s="332"/>
      <c r="DV167" s="332"/>
      <c r="DW167" s="332"/>
      <c r="DX167" s="332"/>
      <c r="DY167" s="332"/>
      <c r="DZ167" s="332"/>
      <c r="EA167" s="332"/>
      <c r="EB167" s="332"/>
      <c r="EC167" s="332"/>
      <c r="ED167" s="332"/>
      <c r="EE167" s="332"/>
      <c r="EF167" s="332"/>
      <c r="EG167" s="332"/>
      <c r="EH167" s="332"/>
      <c r="EI167" s="332"/>
      <c r="EJ167" s="332"/>
      <c r="EK167" s="332"/>
      <c r="EL167" s="332"/>
      <c r="EM167" s="332"/>
      <c r="EN167" s="332"/>
      <c r="EO167" s="332"/>
      <c r="EP167" s="332"/>
      <c r="EQ167" s="332"/>
      <c r="ER167" s="332"/>
      <c r="ES167" s="332"/>
      <c r="ET167" s="332"/>
      <c r="EU167" s="332"/>
      <c r="EV167" s="332"/>
      <c r="EW167" s="332"/>
      <c r="EX167" s="332"/>
      <c r="EY167" s="332"/>
    </row>
    <row r="168" spans="1:155" s="439" customFormat="1" ht="2.4500000000000002" customHeight="1">
      <c r="A168" s="33"/>
      <c r="B168" s="34"/>
      <c r="C168" s="34"/>
      <c r="D168" s="34"/>
      <c r="E168" s="34"/>
      <c r="F168" s="35"/>
      <c r="G168" s="21"/>
      <c r="H168" s="22"/>
      <c r="I168" s="22"/>
      <c r="J168" s="22"/>
      <c r="K168" s="22"/>
      <c r="L168" s="22"/>
      <c r="M168" s="22"/>
      <c r="N168" s="22"/>
      <c r="O168" s="23"/>
      <c r="P168" s="11"/>
      <c r="Q168" s="21"/>
      <c r="R168" s="22"/>
      <c r="S168" s="22"/>
      <c r="T168" s="22"/>
      <c r="U168" s="22"/>
      <c r="V168" s="22"/>
      <c r="W168" s="22"/>
      <c r="X168" s="22"/>
      <c r="Y168" s="22"/>
      <c r="Z168" s="22"/>
      <c r="AA168" s="22"/>
      <c r="AB168" s="22"/>
      <c r="AC168" s="23"/>
      <c r="AD168" s="11"/>
      <c r="AE168" s="425"/>
      <c r="AF168" s="6"/>
      <c r="AG168" s="6"/>
      <c r="AH168" s="6"/>
      <c r="AI168" s="6"/>
      <c r="AJ168" s="6"/>
      <c r="AK168" s="6"/>
      <c r="AL168" s="6"/>
      <c r="AM168" s="6"/>
      <c r="AN168" s="6"/>
      <c r="AO168" s="21"/>
      <c r="AP168" s="22"/>
      <c r="AQ168" s="22"/>
      <c r="AR168" s="22"/>
      <c r="AS168" s="22"/>
      <c r="AT168" s="22"/>
      <c r="AU168" s="22"/>
      <c r="AV168" s="22"/>
      <c r="AW168" s="23"/>
      <c r="AX168" s="11"/>
      <c r="AY168" s="21"/>
      <c r="AZ168" s="22"/>
      <c r="BA168" s="22"/>
      <c r="BB168" s="22"/>
      <c r="BC168" s="22"/>
      <c r="BD168" s="22"/>
      <c r="BE168" s="22"/>
      <c r="BF168" s="22"/>
      <c r="BG168" s="22"/>
      <c r="BH168" s="22"/>
      <c r="BI168" s="22"/>
      <c r="BJ168" s="22"/>
      <c r="BK168" s="23"/>
      <c r="BL168" s="11"/>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c r="EJ168" s="332"/>
      <c r="EK168" s="332"/>
      <c r="EL168" s="332"/>
      <c r="EM168" s="332"/>
      <c r="EN168" s="332"/>
      <c r="EO168" s="332"/>
      <c r="EP168" s="332"/>
      <c r="EQ168" s="332"/>
      <c r="ER168" s="332"/>
      <c r="ES168" s="332"/>
      <c r="ET168" s="332"/>
      <c r="EU168" s="332"/>
      <c r="EV168" s="332"/>
      <c r="EW168" s="332"/>
      <c r="EX168" s="332"/>
      <c r="EY168" s="332"/>
    </row>
    <row r="169" spans="1:155" s="439" customFormat="1" ht="2.4500000000000002" customHeight="1">
      <c r="A169" s="36"/>
      <c r="B169" s="37"/>
      <c r="C169" s="37"/>
      <c r="D169" s="37"/>
      <c r="E169" s="37"/>
      <c r="F169" s="38"/>
      <c r="G169" s="24"/>
      <c r="H169" s="25"/>
      <c r="I169" s="25"/>
      <c r="J169" s="25"/>
      <c r="K169" s="25"/>
      <c r="L169" s="25"/>
      <c r="M169" s="25"/>
      <c r="N169" s="25"/>
      <c r="O169" s="26"/>
      <c r="P169" s="12"/>
      <c r="Q169" s="24"/>
      <c r="R169" s="25"/>
      <c r="S169" s="25"/>
      <c r="T169" s="25"/>
      <c r="U169" s="25"/>
      <c r="V169" s="25"/>
      <c r="W169" s="25"/>
      <c r="X169" s="25"/>
      <c r="Y169" s="25"/>
      <c r="Z169" s="25"/>
      <c r="AA169" s="25"/>
      <c r="AB169" s="25"/>
      <c r="AC169" s="26"/>
      <c r="AD169" s="12"/>
      <c r="AE169" s="345"/>
      <c r="AF169" s="129"/>
      <c r="AG169" s="129"/>
      <c r="AH169" s="129"/>
      <c r="AI169" s="129"/>
      <c r="AJ169" s="129"/>
      <c r="AK169" s="129"/>
      <c r="AL169" s="129"/>
      <c r="AM169" s="129"/>
      <c r="AN169" s="129"/>
      <c r="AO169" s="24"/>
      <c r="AP169" s="25"/>
      <c r="AQ169" s="25"/>
      <c r="AR169" s="25"/>
      <c r="AS169" s="25"/>
      <c r="AT169" s="25"/>
      <c r="AU169" s="25"/>
      <c r="AV169" s="25"/>
      <c r="AW169" s="26"/>
      <c r="AX169" s="12"/>
      <c r="AY169" s="24"/>
      <c r="AZ169" s="25"/>
      <c r="BA169" s="25"/>
      <c r="BB169" s="25"/>
      <c r="BC169" s="25"/>
      <c r="BD169" s="25"/>
      <c r="BE169" s="25"/>
      <c r="BF169" s="25"/>
      <c r="BG169" s="25"/>
      <c r="BH169" s="25"/>
      <c r="BI169" s="25"/>
      <c r="BJ169" s="25"/>
      <c r="BK169" s="26"/>
      <c r="BL169" s="12"/>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332"/>
      <c r="DB169" s="332"/>
      <c r="DC169" s="332"/>
      <c r="DD169" s="332"/>
      <c r="DE169" s="332"/>
      <c r="DF169" s="332"/>
      <c r="DG169" s="332"/>
      <c r="DH169" s="332"/>
      <c r="DI169" s="332"/>
      <c r="DJ169" s="332"/>
      <c r="DK169" s="332"/>
      <c r="DL169" s="332"/>
      <c r="DM169" s="332"/>
      <c r="DN169" s="332"/>
      <c r="DO169" s="332"/>
      <c r="DP169" s="332"/>
      <c r="DQ169" s="332"/>
      <c r="DR169" s="332"/>
      <c r="DS169" s="332"/>
      <c r="DT169" s="332"/>
      <c r="DU169" s="332"/>
      <c r="DV169" s="332"/>
      <c r="DW169" s="332"/>
      <c r="DX169" s="332"/>
      <c r="DY169" s="332"/>
      <c r="DZ169" s="332"/>
      <c r="EA169" s="332"/>
      <c r="EB169" s="332"/>
      <c r="EC169" s="332"/>
      <c r="ED169" s="332"/>
      <c r="EE169" s="332"/>
      <c r="EF169" s="332"/>
      <c r="EG169" s="332"/>
      <c r="EH169" s="332"/>
      <c r="EI169" s="332"/>
      <c r="EJ169" s="332"/>
      <c r="EK169" s="332"/>
      <c r="EL169" s="332"/>
      <c r="EM169" s="332"/>
      <c r="EN169" s="332"/>
      <c r="EO169" s="332"/>
      <c r="EP169" s="332"/>
      <c r="EQ169" s="332"/>
      <c r="ER169" s="332"/>
      <c r="ES169" s="332"/>
      <c r="ET169" s="332"/>
      <c r="EU169" s="332"/>
      <c r="EV169" s="332"/>
      <c r="EW169" s="332"/>
      <c r="EX169" s="332"/>
      <c r="EY169" s="332"/>
    </row>
    <row r="170" spans="1:155" s="439" customFormat="1" ht="20.100000000000001" customHeight="1">
      <c r="A170" s="668" t="s">
        <v>294</v>
      </c>
      <c r="B170" s="669"/>
      <c r="C170" s="669"/>
      <c r="D170" s="669"/>
      <c r="E170" s="669"/>
      <c r="F170" s="670"/>
      <c r="G170" s="18"/>
      <c r="H170" s="671"/>
      <c r="I170" s="672"/>
      <c r="J170" s="672"/>
      <c r="K170" s="672"/>
      <c r="L170" s="672"/>
      <c r="M170" s="672"/>
      <c r="N170" s="673"/>
      <c r="O170" s="20"/>
      <c r="P170" s="9" t="s">
        <v>2</v>
      </c>
      <c r="Q170" s="18"/>
      <c r="R170" s="674"/>
      <c r="S170" s="675"/>
      <c r="T170" s="675"/>
      <c r="U170" s="675"/>
      <c r="V170" s="675"/>
      <c r="W170" s="675"/>
      <c r="X170" s="675"/>
      <c r="Y170" s="675"/>
      <c r="Z170" s="675"/>
      <c r="AA170" s="675"/>
      <c r="AB170" s="676"/>
      <c r="AC170" s="20"/>
      <c r="AD170" s="9" t="s">
        <v>2</v>
      </c>
      <c r="AE170" s="677" t="s">
        <v>295</v>
      </c>
      <c r="AF170" s="678"/>
      <c r="AG170" s="678"/>
      <c r="AH170" s="678"/>
      <c r="AI170" s="678"/>
      <c r="AJ170" s="678"/>
      <c r="AK170" s="678"/>
      <c r="AL170" s="678"/>
      <c r="AM170" s="678"/>
      <c r="AN170" s="679"/>
      <c r="AO170" s="18"/>
      <c r="AP170" s="671"/>
      <c r="AQ170" s="672"/>
      <c r="AR170" s="672"/>
      <c r="AS170" s="672"/>
      <c r="AT170" s="672"/>
      <c r="AU170" s="672"/>
      <c r="AV170" s="673"/>
      <c r="AW170" s="20"/>
      <c r="AX170" s="9" t="s">
        <v>2</v>
      </c>
      <c r="AY170" s="18"/>
      <c r="AZ170" s="674"/>
      <c r="BA170" s="675"/>
      <c r="BB170" s="675"/>
      <c r="BC170" s="675"/>
      <c r="BD170" s="675"/>
      <c r="BE170" s="675"/>
      <c r="BF170" s="675"/>
      <c r="BG170" s="675"/>
      <c r="BH170" s="675"/>
      <c r="BI170" s="675"/>
      <c r="BJ170" s="676"/>
      <c r="BK170" s="20"/>
      <c r="BL170" s="9" t="s">
        <v>2</v>
      </c>
      <c r="BM170" s="198"/>
      <c r="BN170" s="200" t="str">
        <f>IF(BO170&lt;&gt;"","●","")</f>
        <v>●</v>
      </c>
      <c r="BO170" s="201" t="str">
        <f>IF(AND(H170&lt;&gt;"",R170&lt;&gt;"",AP170&lt;&gt;"",AZ170&lt;&gt;""),IF(OR(H170-INT(H170)&gt;0,AP170-INT(AP170)&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332"/>
      <c r="DB170" s="332"/>
      <c r="DC170" s="332"/>
      <c r="DD170" s="332"/>
      <c r="DE170" s="332"/>
      <c r="DF170" s="332"/>
      <c r="DG170" s="332"/>
      <c r="DH170" s="332"/>
      <c r="DI170" s="332"/>
      <c r="DJ170" s="332"/>
      <c r="DK170" s="332"/>
      <c r="DL170" s="332"/>
      <c r="DM170" s="332"/>
      <c r="DN170" s="332"/>
      <c r="DO170" s="332"/>
      <c r="DP170" s="332"/>
      <c r="DQ170" s="332"/>
      <c r="DR170" s="332"/>
      <c r="DS170" s="332"/>
      <c r="DT170" s="332"/>
      <c r="DU170" s="332"/>
      <c r="DV170" s="332"/>
      <c r="DW170" s="332"/>
      <c r="DX170" s="332"/>
      <c r="DY170" s="332"/>
      <c r="DZ170" s="332"/>
      <c r="EA170" s="332"/>
      <c r="EB170" s="332"/>
      <c r="EC170" s="332"/>
      <c r="ED170" s="332"/>
      <c r="EE170" s="332"/>
      <c r="EF170" s="332"/>
      <c r="EG170" s="332"/>
      <c r="EH170" s="332"/>
      <c r="EI170" s="332"/>
      <c r="EJ170" s="332"/>
      <c r="EK170" s="332"/>
      <c r="EL170" s="332"/>
      <c r="EM170" s="332"/>
      <c r="EN170" s="332"/>
      <c r="EO170" s="332"/>
      <c r="EP170" s="332"/>
      <c r="EQ170" s="332"/>
      <c r="ER170" s="332"/>
      <c r="ES170" s="332"/>
      <c r="ET170" s="332"/>
      <c r="EU170" s="332"/>
      <c r="EV170" s="332"/>
      <c r="EW170" s="332"/>
      <c r="EX170" s="332"/>
      <c r="EY170" s="332"/>
    </row>
    <row r="171" spans="1:155" s="439" customFormat="1" ht="2.4500000000000002" customHeight="1">
      <c r="A171" s="33"/>
      <c r="B171" s="34"/>
      <c r="C171" s="34"/>
      <c r="D171" s="34"/>
      <c r="E171" s="34"/>
      <c r="F171" s="35"/>
      <c r="G171" s="21"/>
      <c r="H171" s="22"/>
      <c r="I171" s="22"/>
      <c r="J171" s="22"/>
      <c r="K171" s="22"/>
      <c r="L171" s="22"/>
      <c r="M171" s="22"/>
      <c r="N171" s="22"/>
      <c r="O171" s="23"/>
      <c r="P171" s="11"/>
      <c r="Q171" s="21"/>
      <c r="R171" s="22"/>
      <c r="S171" s="22"/>
      <c r="T171" s="22"/>
      <c r="U171" s="22"/>
      <c r="V171" s="22"/>
      <c r="W171" s="22"/>
      <c r="X171" s="22"/>
      <c r="Y171" s="22"/>
      <c r="Z171" s="22"/>
      <c r="AA171" s="22"/>
      <c r="AB171" s="22"/>
      <c r="AC171" s="23"/>
      <c r="AD171" s="11"/>
      <c r="AE171" s="425"/>
      <c r="AF171" s="6"/>
      <c r="AG171" s="6"/>
      <c r="AH171" s="6"/>
      <c r="AI171" s="6"/>
      <c r="AJ171" s="6"/>
      <c r="AK171" s="6"/>
      <c r="AL171" s="6"/>
      <c r="AM171" s="6"/>
      <c r="AN171" s="6"/>
      <c r="AO171" s="21"/>
      <c r="AP171" s="22"/>
      <c r="AQ171" s="22"/>
      <c r="AR171" s="22"/>
      <c r="AS171" s="22"/>
      <c r="AT171" s="22"/>
      <c r="AU171" s="22"/>
      <c r="AV171" s="22"/>
      <c r="AW171" s="23"/>
      <c r="AX171" s="11"/>
      <c r="AY171" s="21"/>
      <c r="AZ171" s="22"/>
      <c r="BA171" s="22"/>
      <c r="BB171" s="22"/>
      <c r="BC171" s="22"/>
      <c r="BD171" s="22"/>
      <c r="BE171" s="22"/>
      <c r="BF171" s="22"/>
      <c r="BG171" s="22"/>
      <c r="BH171" s="22"/>
      <c r="BI171" s="22"/>
      <c r="BJ171" s="22"/>
      <c r="BK171" s="23"/>
      <c r="BL171" s="11"/>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332"/>
      <c r="DB171" s="332"/>
      <c r="DC171" s="332"/>
      <c r="DD171" s="332"/>
      <c r="DE171" s="332"/>
      <c r="DF171" s="332"/>
      <c r="DG171" s="332"/>
      <c r="DH171" s="332"/>
      <c r="DI171" s="332"/>
      <c r="DJ171" s="332"/>
      <c r="DK171" s="332"/>
      <c r="DL171" s="332"/>
      <c r="DM171" s="332"/>
      <c r="DN171" s="332"/>
      <c r="DO171" s="332"/>
      <c r="DP171" s="332"/>
      <c r="DQ171" s="332"/>
      <c r="DR171" s="332"/>
      <c r="DS171" s="332"/>
      <c r="DT171" s="332"/>
      <c r="DU171" s="332"/>
      <c r="DV171" s="332"/>
      <c r="DW171" s="332"/>
      <c r="DX171" s="332"/>
      <c r="DY171" s="332"/>
      <c r="DZ171" s="332"/>
      <c r="EA171" s="332"/>
      <c r="EB171" s="332"/>
      <c r="EC171" s="332"/>
      <c r="ED171" s="332"/>
      <c r="EE171" s="332"/>
      <c r="EF171" s="332"/>
      <c r="EG171" s="332"/>
      <c r="EH171" s="332"/>
      <c r="EI171" s="332"/>
      <c r="EJ171" s="332"/>
      <c r="EK171" s="332"/>
      <c r="EL171" s="332"/>
      <c r="EM171" s="332"/>
      <c r="EN171" s="332"/>
      <c r="EO171" s="332"/>
      <c r="EP171" s="332"/>
      <c r="EQ171" s="332"/>
      <c r="ER171" s="332"/>
      <c r="ES171" s="332"/>
      <c r="ET171" s="332"/>
      <c r="EU171" s="332"/>
      <c r="EV171" s="332"/>
      <c r="EW171" s="332"/>
      <c r="EX171" s="332"/>
      <c r="EY171" s="332"/>
    </row>
    <row r="172" spans="1:155" s="439" customFormat="1" ht="2.4500000000000002" customHeight="1">
      <c r="A172" s="36"/>
      <c r="B172" s="37"/>
      <c r="C172" s="37"/>
      <c r="D172" s="37"/>
      <c r="E172" s="37"/>
      <c r="F172" s="38"/>
      <c r="G172" s="24"/>
      <c r="H172" s="25"/>
      <c r="I172" s="25"/>
      <c r="J172" s="25"/>
      <c r="K172" s="25"/>
      <c r="L172" s="25"/>
      <c r="M172" s="25"/>
      <c r="N172" s="25"/>
      <c r="O172" s="26"/>
      <c r="P172" s="12"/>
      <c r="Q172" s="24"/>
      <c r="R172" s="25"/>
      <c r="S172" s="25"/>
      <c r="T172" s="25"/>
      <c r="U172" s="25"/>
      <c r="V172" s="25"/>
      <c r="W172" s="25"/>
      <c r="X172" s="25"/>
      <c r="Y172" s="25"/>
      <c r="Z172" s="25"/>
      <c r="AA172" s="25"/>
      <c r="AB172" s="25"/>
      <c r="AC172" s="26"/>
      <c r="AD172" s="12"/>
      <c r="AE172" s="345"/>
      <c r="AF172" s="129"/>
      <c r="AG172" s="129"/>
      <c r="AH172" s="129"/>
      <c r="AI172" s="129"/>
      <c r="AJ172" s="129"/>
      <c r="AK172" s="129"/>
      <c r="AL172" s="129"/>
      <c r="AM172" s="129"/>
      <c r="AN172" s="129"/>
      <c r="AO172" s="24"/>
      <c r="AP172" s="25"/>
      <c r="AQ172" s="25"/>
      <c r="AR172" s="25"/>
      <c r="AS172" s="25"/>
      <c r="AT172" s="25"/>
      <c r="AU172" s="25"/>
      <c r="AV172" s="25"/>
      <c r="AW172" s="26"/>
      <c r="AX172" s="12"/>
      <c r="AY172" s="24"/>
      <c r="AZ172" s="25"/>
      <c r="BA172" s="25"/>
      <c r="BB172" s="25"/>
      <c r="BC172" s="25"/>
      <c r="BD172" s="25"/>
      <c r="BE172" s="25"/>
      <c r="BF172" s="25"/>
      <c r="BG172" s="25"/>
      <c r="BH172" s="25"/>
      <c r="BI172" s="25"/>
      <c r="BJ172" s="25"/>
      <c r="BK172" s="26"/>
      <c r="BL172" s="12"/>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332"/>
      <c r="DB172" s="332"/>
      <c r="DC172" s="332"/>
      <c r="DD172" s="332"/>
      <c r="DE172" s="332"/>
      <c r="DF172" s="332"/>
      <c r="DG172" s="332"/>
      <c r="DH172" s="332"/>
      <c r="DI172" s="332"/>
      <c r="DJ172" s="332"/>
      <c r="DK172" s="332"/>
      <c r="DL172" s="332"/>
      <c r="DM172" s="332"/>
      <c r="DN172" s="332"/>
      <c r="DO172" s="332"/>
      <c r="DP172" s="332"/>
      <c r="DQ172" s="332"/>
      <c r="DR172" s="332"/>
      <c r="DS172" s="332"/>
      <c r="DT172" s="332"/>
      <c r="DU172" s="332"/>
      <c r="DV172" s="332"/>
      <c r="DW172" s="332"/>
      <c r="DX172" s="332"/>
      <c r="DY172" s="332"/>
      <c r="DZ172" s="332"/>
      <c r="EA172" s="332"/>
      <c r="EB172" s="332"/>
      <c r="EC172" s="332"/>
      <c r="ED172" s="332"/>
      <c r="EE172" s="332"/>
      <c r="EF172" s="332"/>
      <c r="EG172" s="332"/>
      <c r="EH172" s="332"/>
      <c r="EI172" s="332"/>
      <c r="EJ172" s="332"/>
      <c r="EK172" s="332"/>
      <c r="EL172" s="332"/>
      <c r="EM172" s="332"/>
      <c r="EN172" s="332"/>
      <c r="EO172" s="332"/>
      <c r="EP172" s="332"/>
      <c r="EQ172" s="332"/>
      <c r="ER172" s="332"/>
      <c r="ES172" s="332"/>
      <c r="ET172" s="332"/>
      <c r="EU172" s="332"/>
      <c r="EV172" s="332"/>
      <c r="EW172" s="332"/>
      <c r="EX172" s="332"/>
      <c r="EY172" s="332"/>
    </row>
    <row r="173" spans="1:155" s="439" customFormat="1" ht="20.100000000000001" customHeight="1">
      <c r="A173" s="668" t="s">
        <v>296</v>
      </c>
      <c r="B173" s="669"/>
      <c r="C173" s="669"/>
      <c r="D173" s="669"/>
      <c r="E173" s="669"/>
      <c r="F173" s="670"/>
      <c r="G173" s="18"/>
      <c r="H173" s="671"/>
      <c r="I173" s="672"/>
      <c r="J173" s="672"/>
      <c r="K173" s="672"/>
      <c r="L173" s="672"/>
      <c r="M173" s="672"/>
      <c r="N173" s="673"/>
      <c r="O173" s="20"/>
      <c r="P173" s="9" t="s">
        <v>2</v>
      </c>
      <c r="Q173" s="18"/>
      <c r="R173" s="674"/>
      <c r="S173" s="675"/>
      <c r="T173" s="675"/>
      <c r="U173" s="675"/>
      <c r="V173" s="675"/>
      <c r="W173" s="675"/>
      <c r="X173" s="675"/>
      <c r="Y173" s="675"/>
      <c r="Z173" s="675"/>
      <c r="AA173" s="675"/>
      <c r="AB173" s="676"/>
      <c r="AC173" s="20"/>
      <c r="AD173" s="9" t="s">
        <v>2</v>
      </c>
      <c r="AE173" s="688" t="s">
        <v>297</v>
      </c>
      <c r="AF173" s="689"/>
      <c r="AG173" s="689"/>
      <c r="AH173" s="689"/>
      <c r="AI173" s="689"/>
      <c r="AJ173" s="689"/>
      <c r="AK173" s="689"/>
      <c r="AL173" s="689"/>
      <c r="AM173" s="689"/>
      <c r="AN173" s="690"/>
      <c r="AO173" s="18"/>
      <c r="AP173" s="671"/>
      <c r="AQ173" s="672"/>
      <c r="AR173" s="672"/>
      <c r="AS173" s="672"/>
      <c r="AT173" s="672"/>
      <c r="AU173" s="672"/>
      <c r="AV173" s="673"/>
      <c r="AW173" s="20"/>
      <c r="AX173" s="9" t="s">
        <v>2</v>
      </c>
      <c r="AY173" s="18"/>
      <c r="AZ173" s="674"/>
      <c r="BA173" s="675"/>
      <c r="BB173" s="675"/>
      <c r="BC173" s="675"/>
      <c r="BD173" s="675"/>
      <c r="BE173" s="675"/>
      <c r="BF173" s="675"/>
      <c r="BG173" s="675"/>
      <c r="BH173" s="675"/>
      <c r="BI173" s="675"/>
      <c r="BJ173" s="676"/>
      <c r="BK173" s="20"/>
      <c r="BL173" s="9" t="s">
        <v>2</v>
      </c>
      <c r="BM173" s="198"/>
      <c r="BN173" s="200" t="str">
        <f>IF(BO173&lt;&gt;"","●","")</f>
        <v>●</v>
      </c>
      <c r="BO173" s="201" t="str">
        <f>IF(AND(H173&lt;&gt;"",R173&lt;&gt;""),IF(H173-INT(H173)&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332"/>
      <c r="DB173" s="332"/>
      <c r="DC173" s="332"/>
      <c r="DD173" s="332"/>
      <c r="DE173" s="332"/>
      <c r="DF173" s="332"/>
      <c r="DG173" s="332"/>
      <c r="DH173" s="332"/>
      <c r="DI173" s="332"/>
      <c r="DJ173" s="332"/>
      <c r="DK173" s="332"/>
      <c r="DL173" s="332"/>
      <c r="DM173" s="332"/>
      <c r="DN173" s="332"/>
      <c r="DO173" s="332"/>
      <c r="DP173" s="332"/>
      <c r="DQ173" s="332"/>
      <c r="DR173" s="332"/>
      <c r="DS173" s="332"/>
      <c r="DT173" s="332"/>
      <c r="DU173" s="332"/>
      <c r="DV173" s="332"/>
      <c r="DW173" s="332"/>
      <c r="DX173" s="332"/>
      <c r="DY173" s="332"/>
      <c r="DZ173" s="332"/>
      <c r="EA173" s="332"/>
      <c r="EB173" s="332"/>
      <c r="EC173" s="332"/>
      <c r="ED173" s="332"/>
      <c r="EE173" s="332"/>
      <c r="EF173" s="332"/>
      <c r="EG173" s="332"/>
      <c r="EH173" s="332"/>
      <c r="EI173" s="332"/>
      <c r="EJ173" s="332"/>
      <c r="EK173" s="332"/>
      <c r="EL173" s="332"/>
      <c r="EM173" s="332"/>
      <c r="EN173" s="332"/>
      <c r="EO173" s="332"/>
      <c r="EP173" s="332"/>
      <c r="EQ173" s="332"/>
      <c r="ER173" s="332"/>
      <c r="ES173" s="332"/>
      <c r="ET173" s="332"/>
      <c r="EU173" s="332"/>
      <c r="EV173" s="332"/>
      <c r="EW173" s="332"/>
      <c r="EX173" s="332"/>
      <c r="EY173" s="332"/>
    </row>
    <row r="174" spans="1:155" s="439" customFormat="1" ht="2.4500000000000002" customHeight="1" thickBot="1">
      <c r="A174" s="3"/>
      <c r="B174" s="6"/>
      <c r="C174" s="6"/>
      <c r="D174" s="6"/>
      <c r="E174" s="6"/>
      <c r="F174" s="7"/>
      <c r="G174" s="27"/>
      <c r="H174" s="28"/>
      <c r="I174" s="28"/>
      <c r="J174" s="28"/>
      <c r="K174" s="28"/>
      <c r="L174" s="28"/>
      <c r="M174" s="28"/>
      <c r="N174" s="28"/>
      <c r="O174" s="28"/>
      <c r="P174" s="14"/>
      <c r="Q174" s="28"/>
      <c r="R174" s="28"/>
      <c r="S174" s="28"/>
      <c r="T174" s="28"/>
      <c r="U174" s="28"/>
      <c r="V174" s="28"/>
      <c r="W174" s="28"/>
      <c r="X174" s="28"/>
      <c r="Y174" s="28"/>
      <c r="Z174" s="28"/>
      <c r="AA174" s="28"/>
      <c r="AB174" s="28"/>
      <c r="AC174" s="28"/>
      <c r="AD174" s="14"/>
      <c r="AE174" s="425"/>
      <c r="AF174" s="6"/>
      <c r="AG174" s="6"/>
      <c r="AH174" s="6"/>
      <c r="AI174" s="6"/>
      <c r="AJ174" s="6"/>
      <c r="AK174" s="6"/>
      <c r="AL174" s="6"/>
      <c r="AM174" s="6"/>
      <c r="AN174" s="6"/>
      <c r="AO174" s="27"/>
      <c r="AP174" s="28"/>
      <c r="AQ174" s="28"/>
      <c r="AR174" s="28"/>
      <c r="AS174" s="28"/>
      <c r="AT174" s="28"/>
      <c r="AU174" s="28"/>
      <c r="AV174" s="28"/>
      <c r="AW174" s="29"/>
      <c r="AX174" s="14"/>
      <c r="AY174" s="27"/>
      <c r="AZ174" s="28"/>
      <c r="BA174" s="28"/>
      <c r="BB174" s="28"/>
      <c r="BC174" s="28"/>
      <c r="BD174" s="28"/>
      <c r="BE174" s="28"/>
      <c r="BF174" s="28"/>
      <c r="BG174" s="28"/>
      <c r="BH174" s="28"/>
      <c r="BI174" s="28"/>
      <c r="BJ174" s="28"/>
      <c r="BK174" s="29"/>
      <c r="BL174" s="14"/>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332"/>
      <c r="DB174" s="332"/>
      <c r="DC174" s="332"/>
      <c r="DD174" s="332"/>
      <c r="DE174" s="332"/>
      <c r="DF174" s="332"/>
      <c r="DG174" s="332"/>
      <c r="DH174" s="332"/>
      <c r="DI174" s="332"/>
      <c r="DJ174" s="332"/>
      <c r="DK174" s="332"/>
      <c r="DL174" s="332"/>
      <c r="DM174" s="332"/>
      <c r="DN174" s="332"/>
      <c r="DO174" s="332"/>
      <c r="DP174" s="332"/>
      <c r="DQ174" s="332"/>
      <c r="DR174" s="332"/>
      <c r="DS174" s="332"/>
      <c r="DT174" s="332"/>
      <c r="DU174" s="332"/>
      <c r="DV174" s="332"/>
      <c r="DW174" s="332"/>
      <c r="DX174" s="332"/>
      <c r="DY174" s="332"/>
      <c r="DZ174" s="332"/>
      <c r="EA174" s="332"/>
      <c r="EB174" s="332"/>
      <c r="EC174" s="332"/>
      <c r="ED174" s="332"/>
      <c r="EE174" s="332"/>
      <c r="EF174" s="332"/>
      <c r="EG174" s="332"/>
      <c r="EH174" s="332"/>
      <c r="EI174" s="332"/>
      <c r="EJ174" s="332"/>
      <c r="EK174" s="332"/>
      <c r="EL174" s="332"/>
      <c r="EM174" s="332"/>
      <c r="EN174" s="332"/>
      <c r="EO174" s="332"/>
      <c r="EP174" s="332"/>
      <c r="EQ174" s="332"/>
      <c r="ER174" s="332"/>
      <c r="ES174" s="332"/>
      <c r="ET174" s="332"/>
      <c r="EU174" s="332"/>
      <c r="EV174" s="332"/>
      <c r="EW174" s="332"/>
      <c r="EX174" s="332"/>
      <c r="EY174" s="332"/>
    </row>
    <row r="175" spans="1:155" s="439" customFormat="1" ht="2.4500000000000002" customHeight="1">
      <c r="A175" s="571" t="s">
        <v>182</v>
      </c>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2"/>
      <c r="AL175" s="572"/>
      <c r="AM175" s="572"/>
      <c r="AN175" s="572"/>
      <c r="AO175" s="572"/>
      <c r="AP175" s="572"/>
      <c r="AQ175" s="572"/>
      <c r="AR175" s="572"/>
      <c r="AS175" s="572"/>
      <c r="AT175" s="572"/>
      <c r="AU175" s="572"/>
      <c r="AV175" s="572"/>
      <c r="AW175" s="572"/>
      <c r="AX175" s="572"/>
      <c r="AY175" s="572"/>
      <c r="AZ175" s="572"/>
      <c r="BA175" s="572"/>
      <c r="BB175" s="572"/>
      <c r="BC175" s="572"/>
      <c r="BD175" s="362"/>
      <c r="BE175" s="362"/>
      <c r="BF175" s="362"/>
      <c r="BG175" s="327"/>
      <c r="BH175" s="328"/>
      <c r="BI175" s="328"/>
      <c r="BJ175" s="328"/>
      <c r="BK175" s="273"/>
      <c r="BL175" s="133"/>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332"/>
      <c r="CZ175" s="332"/>
      <c r="DA175" s="332"/>
      <c r="DB175" s="332"/>
      <c r="DC175" s="332"/>
      <c r="DD175" s="332"/>
      <c r="DE175" s="332"/>
      <c r="DF175" s="332"/>
      <c r="DG175" s="332"/>
      <c r="DH175" s="332"/>
      <c r="DI175" s="332"/>
      <c r="DJ175" s="332"/>
      <c r="DK175" s="332"/>
      <c r="DL175" s="332"/>
      <c r="DM175" s="332"/>
      <c r="DN175" s="332"/>
      <c r="DO175" s="332"/>
      <c r="DP175" s="332"/>
      <c r="DQ175" s="332"/>
      <c r="DR175" s="332"/>
      <c r="DS175" s="332"/>
      <c r="DT175" s="332"/>
      <c r="DU175" s="332"/>
      <c r="DV175" s="332"/>
      <c r="DW175" s="332"/>
      <c r="DX175" s="332"/>
      <c r="DY175" s="332"/>
      <c r="DZ175" s="332"/>
      <c r="EA175" s="332"/>
      <c r="EB175" s="332"/>
      <c r="EC175" s="332"/>
      <c r="ED175" s="332"/>
      <c r="EE175" s="332"/>
      <c r="EF175" s="332"/>
      <c r="EG175" s="332"/>
      <c r="EH175" s="332"/>
      <c r="EI175" s="332"/>
      <c r="EJ175" s="332"/>
      <c r="EK175" s="332"/>
      <c r="EL175" s="332"/>
      <c r="EM175" s="332"/>
      <c r="EN175" s="332"/>
      <c r="EO175" s="332"/>
      <c r="EP175" s="332"/>
      <c r="EQ175" s="332"/>
      <c r="ER175" s="332"/>
      <c r="ES175" s="332"/>
      <c r="ET175" s="332"/>
      <c r="EU175" s="332"/>
      <c r="EV175" s="332"/>
      <c r="EW175" s="332"/>
      <c r="EX175" s="332"/>
      <c r="EY175" s="332"/>
    </row>
    <row r="176" spans="1:155" s="439" customFormat="1" ht="20.100000000000001" customHeight="1">
      <c r="A176" s="571"/>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2"/>
      <c r="AL176" s="572"/>
      <c r="AM176" s="572"/>
      <c r="AN176" s="572"/>
      <c r="AO176" s="572"/>
      <c r="AP176" s="572"/>
      <c r="AQ176" s="572"/>
      <c r="AR176" s="572"/>
      <c r="AS176" s="572"/>
      <c r="AT176" s="572"/>
      <c r="AU176" s="572"/>
      <c r="AV176" s="572"/>
      <c r="AW176" s="572"/>
      <c r="AX176" s="572"/>
      <c r="AY176" s="572"/>
      <c r="AZ176" s="572"/>
      <c r="BA176" s="572"/>
      <c r="BB176" s="572"/>
      <c r="BC176" s="572"/>
      <c r="BD176" s="527" t="s">
        <v>298</v>
      </c>
      <c r="BE176" s="527"/>
      <c r="BF176" s="527"/>
      <c r="BG176" s="272"/>
      <c r="BH176" s="559"/>
      <c r="BI176" s="560"/>
      <c r="BJ176" s="561"/>
      <c r="BK176" s="273"/>
      <c r="BL176" s="133"/>
      <c r="BM176" s="201"/>
      <c r="BN176" s="200" t="str">
        <f>IF(BO176&lt;&gt;"","●","")</f>
        <v>●</v>
      </c>
      <c r="BO176" s="201" t="str">
        <f>IF(AND(SUM(H161,R161,AP161,AZ161,H164,R164,AP164,AZ164)=0,OR(BH176="",BH176="　")),"看護職員配置が0人であるものの、「看護職員が０人となる場合にチェックを入れる項目」が未記入です。平成29年７月１日時点で当該病棟に入院患者がいない場合、あるいは当該病棟での勤務が通常の勤務時間の８割未満となる看護職員のみの場合等に該当する場合には、当該項目にチェックを入れてください。",IF(AND(SUM(H161,R161,AP161,AZ161,H164,R164,AP164,AZ164)&gt;0,BH176="レ"),"看護職員配置が1人以上いますが、当該項目にチェックが記入されています。看護職員配置が0人である場合のみ、当該項目にチェックを入れてください。",""))</f>
        <v>看護職員配置が0人であるものの、「看護職員が０人となる場合にチェックを入れる項目」が未記入です。平成29年７月１日時点で当該病棟に入院患者がいない場合、あるいは当該病棟での勤務が通常の勤務時間の８割未満となる看護職員のみの場合等に該当する場合には、当該項目にチェックを入れてください。</v>
      </c>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332"/>
      <c r="CZ176" s="332"/>
      <c r="DA176" s="332"/>
      <c r="DB176" s="332"/>
      <c r="DC176" s="332"/>
      <c r="DD176" s="332"/>
      <c r="DE176" s="332"/>
      <c r="DF176" s="332"/>
      <c r="DG176" s="332"/>
      <c r="DH176" s="332"/>
      <c r="DI176" s="332"/>
      <c r="DJ176" s="332"/>
      <c r="DK176" s="332"/>
      <c r="DL176" s="332"/>
      <c r="DM176" s="332"/>
      <c r="DN176" s="332"/>
      <c r="DO176" s="332"/>
      <c r="DP176" s="332"/>
      <c r="DQ176" s="332"/>
      <c r="DR176" s="332"/>
      <c r="DS176" s="332"/>
      <c r="DT176" s="332"/>
      <c r="DU176" s="332"/>
      <c r="DV176" s="332"/>
      <c r="DW176" s="332"/>
      <c r="DX176" s="332"/>
      <c r="DY176" s="332"/>
      <c r="DZ176" s="332"/>
      <c r="EA176" s="332"/>
      <c r="EB176" s="332"/>
      <c r="EC176" s="332"/>
      <c r="ED176" s="332"/>
      <c r="EE176" s="332"/>
      <c r="EF176" s="332"/>
      <c r="EG176" s="332"/>
      <c r="EH176" s="332"/>
      <c r="EI176" s="332"/>
      <c r="EJ176" s="332"/>
      <c r="EK176" s="332"/>
      <c r="EL176" s="332"/>
      <c r="EM176" s="332"/>
      <c r="EN176" s="332"/>
      <c r="EO176" s="332"/>
      <c r="EP176" s="332"/>
      <c r="EQ176" s="332"/>
      <c r="ER176" s="332"/>
      <c r="ES176" s="332"/>
      <c r="ET176" s="332"/>
      <c r="EU176" s="332"/>
      <c r="EV176" s="332"/>
      <c r="EW176" s="332"/>
      <c r="EX176" s="332"/>
      <c r="EY176" s="332"/>
    </row>
    <row r="177" spans="1:155" s="439" customFormat="1" ht="2.4500000000000002" customHeight="1">
      <c r="A177" s="573"/>
      <c r="B177" s="574"/>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4"/>
      <c r="AS177" s="574"/>
      <c r="AT177" s="574"/>
      <c r="AU177" s="574"/>
      <c r="AV177" s="574"/>
      <c r="AW177" s="574"/>
      <c r="AX177" s="574"/>
      <c r="AY177" s="574"/>
      <c r="AZ177" s="574"/>
      <c r="BA177" s="574"/>
      <c r="BB177" s="574"/>
      <c r="BC177" s="574"/>
      <c r="BD177" s="5"/>
      <c r="BE177" s="5"/>
      <c r="BF177" s="5"/>
      <c r="BG177" s="274"/>
      <c r="BH177" s="275"/>
      <c r="BI177" s="275"/>
      <c r="BJ177" s="275"/>
      <c r="BK177" s="276"/>
      <c r="BL177" s="134"/>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c r="EF177" s="332"/>
      <c r="EG177" s="332"/>
      <c r="EH177" s="332"/>
      <c r="EI177" s="332"/>
      <c r="EJ177" s="332"/>
      <c r="EK177" s="332"/>
      <c r="EL177" s="332"/>
      <c r="EM177" s="332"/>
      <c r="EN177" s="332"/>
      <c r="EO177" s="332"/>
      <c r="EP177" s="332"/>
      <c r="EQ177" s="332"/>
      <c r="ER177" s="332"/>
      <c r="ES177" s="332"/>
      <c r="ET177" s="332"/>
      <c r="EU177" s="332"/>
      <c r="EV177" s="332"/>
      <c r="EW177" s="332"/>
      <c r="EX177" s="332"/>
      <c r="EY177" s="332"/>
    </row>
    <row r="178" spans="1:155" s="440" customFormat="1" ht="16.5" customHeight="1">
      <c r="BM178" s="205"/>
      <c r="BN178" s="205"/>
      <c r="BO178" s="205"/>
      <c r="BP178" s="205"/>
      <c r="BQ178" s="205"/>
      <c r="BR178" s="205"/>
      <c r="BS178" s="205"/>
      <c r="BT178" s="205"/>
      <c r="BU178" s="205"/>
      <c r="BV178" s="205"/>
      <c r="BW178" s="205"/>
      <c r="BX178" s="205"/>
      <c r="BY178" s="205"/>
      <c r="BZ178" s="205"/>
      <c r="CA178" s="205"/>
      <c r="CB178" s="205"/>
      <c r="CC178" s="205"/>
      <c r="CD178" s="205"/>
      <c r="CE178" s="205"/>
      <c r="CF178" s="205"/>
      <c r="CG178" s="205"/>
      <c r="CH178" s="205"/>
      <c r="CI178" s="205"/>
      <c r="CJ178" s="205"/>
      <c r="CK178" s="205"/>
      <c r="CL178" s="205"/>
      <c r="CM178" s="205"/>
      <c r="CN178" s="205"/>
      <c r="CO178" s="205"/>
      <c r="CP178" s="205"/>
      <c r="CQ178" s="205"/>
      <c r="CR178" s="205"/>
      <c r="CS178" s="205"/>
      <c r="CT178" s="205"/>
      <c r="CU178" s="205"/>
      <c r="CV178" s="205"/>
      <c r="CW178" s="205"/>
      <c r="CX178" s="205"/>
      <c r="CY178" s="205"/>
      <c r="CZ178" s="205"/>
      <c r="DA178" s="342"/>
      <c r="DB178" s="342"/>
      <c r="DC178" s="342"/>
      <c r="DD178" s="342"/>
      <c r="DE178" s="342"/>
      <c r="DF178" s="342"/>
      <c r="DG178" s="342"/>
      <c r="DH178" s="342"/>
      <c r="DI178" s="342"/>
      <c r="DJ178" s="342"/>
      <c r="DK178" s="342"/>
      <c r="DL178" s="342"/>
      <c r="DM178" s="342"/>
      <c r="DN178" s="342"/>
      <c r="DO178" s="342"/>
      <c r="DP178" s="342"/>
      <c r="DQ178" s="342"/>
      <c r="DR178" s="342"/>
      <c r="DS178" s="342"/>
      <c r="DT178" s="342"/>
      <c r="DU178" s="342"/>
      <c r="DV178" s="342"/>
      <c r="DW178" s="342"/>
      <c r="DX178" s="342"/>
      <c r="DY178" s="342"/>
      <c r="DZ178" s="342"/>
      <c r="EA178" s="342"/>
      <c r="EB178" s="342"/>
      <c r="EC178" s="342"/>
      <c r="ED178" s="342"/>
      <c r="EE178" s="342"/>
      <c r="EF178" s="342"/>
      <c r="EG178" s="342"/>
      <c r="EH178" s="342"/>
      <c r="EI178" s="342"/>
      <c r="EJ178" s="342"/>
      <c r="EK178" s="342"/>
      <c r="EL178" s="342"/>
      <c r="EM178" s="342"/>
      <c r="EN178" s="342"/>
      <c r="EO178" s="342"/>
      <c r="EP178" s="342"/>
      <c r="EQ178" s="342"/>
      <c r="ER178" s="342"/>
      <c r="ES178" s="342"/>
      <c r="ET178" s="342"/>
      <c r="EU178" s="342"/>
      <c r="EV178" s="342"/>
      <c r="EW178" s="342"/>
      <c r="EX178" s="342"/>
      <c r="EY178" s="342"/>
    </row>
    <row r="179" spans="1:155" s="439" customFormat="1" ht="15" customHeight="1">
      <c r="A179" s="518" t="s">
        <v>299</v>
      </c>
      <c r="B179" s="519"/>
      <c r="C179" s="519"/>
      <c r="D179" s="519"/>
      <c r="E179" s="519"/>
      <c r="F179" s="519"/>
      <c r="G179" s="519"/>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19"/>
      <c r="AY179" s="519"/>
      <c r="AZ179" s="519"/>
      <c r="BA179" s="519"/>
      <c r="BB179" s="519"/>
      <c r="BC179" s="519"/>
      <c r="BD179" s="519"/>
      <c r="BE179" s="519"/>
      <c r="BF179" s="519"/>
      <c r="BG179" s="519"/>
      <c r="BH179" s="519"/>
      <c r="BI179" s="519"/>
      <c r="BJ179" s="519"/>
      <c r="BK179" s="519"/>
      <c r="BL179" s="520"/>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332"/>
      <c r="DB179" s="332"/>
      <c r="DC179" s="332"/>
      <c r="DD179" s="332"/>
      <c r="DE179" s="332"/>
      <c r="DF179" s="332"/>
      <c r="DG179" s="332"/>
      <c r="DH179" s="332"/>
      <c r="DI179" s="332"/>
      <c r="DJ179" s="332"/>
      <c r="DK179" s="332"/>
      <c r="DL179" s="332"/>
      <c r="DM179" s="332"/>
      <c r="DN179" s="332"/>
      <c r="DO179" s="332"/>
      <c r="DP179" s="332"/>
      <c r="DQ179" s="332"/>
      <c r="DR179" s="332"/>
      <c r="DS179" s="332"/>
      <c r="DT179" s="332"/>
      <c r="DU179" s="332"/>
      <c r="DV179" s="332"/>
      <c r="DW179" s="332"/>
      <c r="DX179" s="332"/>
      <c r="DY179" s="332"/>
      <c r="DZ179" s="332"/>
      <c r="EA179" s="332"/>
      <c r="EB179" s="332"/>
      <c r="EC179" s="332"/>
      <c r="ED179" s="332"/>
      <c r="EE179" s="332"/>
      <c r="EF179" s="332"/>
      <c r="EG179" s="332"/>
      <c r="EH179" s="332"/>
      <c r="EI179" s="332"/>
      <c r="EJ179" s="332"/>
      <c r="EK179" s="332"/>
      <c r="EL179" s="332"/>
      <c r="EM179" s="332"/>
      <c r="EN179" s="332"/>
      <c r="EO179" s="332"/>
      <c r="EP179" s="332"/>
      <c r="EQ179" s="332"/>
      <c r="ER179" s="332"/>
      <c r="ES179" s="332"/>
      <c r="ET179" s="332"/>
      <c r="EU179" s="332"/>
      <c r="EV179" s="332"/>
      <c r="EW179" s="332"/>
      <c r="EX179" s="332"/>
      <c r="EY179" s="332"/>
    </row>
    <row r="180" spans="1:155" s="439" customFormat="1" ht="22.5" customHeight="1">
      <c r="A180" s="89"/>
      <c r="B180" s="695" t="s">
        <v>94</v>
      </c>
      <c r="C180" s="695"/>
      <c r="D180" s="695"/>
      <c r="E180" s="695"/>
      <c r="F180" s="695"/>
      <c r="G180" s="695"/>
      <c r="H180" s="695"/>
      <c r="I180" s="695"/>
      <c r="J180" s="695"/>
      <c r="K180" s="695"/>
      <c r="L180" s="695"/>
      <c r="M180" s="695"/>
      <c r="N180" s="695"/>
      <c r="O180" s="695"/>
      <c r="P180" s="695"/>
      <c r="Q180" s="695"/>
      <c r="R180" s="695"/>
      <c r="S180" s="695"/>
      <c r="T180" s="695"/>
      <c r="U180" s="695"/>
      <c r="V180" s="695"/>
      <c r="W180" s="695"/>
      <c r="X180" s="695"/>
      <c r="Y180" s="695"/>
      <c r="Z180" s="695"/>
      <c r="AA180" s="695"/>
      <c r="AB180" s="695"/>
      <c r="AC180" s="695"/>
      <c r="AD180" s="695"/>
      <c r="AE180" s="695"/>
      <c r="AF180" s="695"/>
      <c r="AG180" s="695"/>
      <c r="AH180" s="695"/>
      <c r="AI180" s="695"/>
      <c r="AJ180" s="695"/>
      <c r="AK180" s="695"/>
      <c r="AL180" s="695"/>
      <c r="AM180" s="695"/>
      <c r="AN180" s="695"/>
      <c r="AO180" s="695"/>
      <c r="AP180" s="695"/>
      <c r="AQ180" s="695"/>
      <c r="AR180" s="695"/>
      <c r="AS180" s="695"/>
      <c r="AT180" s="695"/>
      <c r="AU180" s="695"/>
      <c r="AV180" s="695"/>
      <c r="AW180" s="695"/>
      <c r="AX180" s="695"/>
      <c r="AY180" s="695"/>
      <c r="AZ180" s="695"/>
      <c r="BA180" s="695"/>
      <c r="BB180" s="695"/>
      <c r="BC180" s="695"/>
      <c r="BD180" s="695"/>
      <c r="BE180" s="695"/>
      <c r="BF180" s="695"/>
      <c r="BG180" s="695"/>
      <c r="BH180" s="695"/>
      <c r="BI180" s="695"/>
      <c r="BJ180" s="695"/>
      <c r="BK180" s="695"/>
      <c r="BL180" s="696"/>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332"/>
      <c r="DB180" s="332"/>
      <c r="DC180" s="332"/>
      <c r="DD180" s="332"/>
      <c r="DE180" s="332"/>
      <c r="DF180" s="332"/>
      <c r="DG180" s="332"/>
      <c r="DH180" s="332"/>
      <c r="DI180" s="332"/>
      <c r="DJ180" s="332"/>
      <c r="DK180" s="332"/>
      <c r="DL180" s="332"/>
      <c r="DM180" s="332"/>
      <c r="DN180" s="332"/>
      <c r="DO180" s="332"/>
      <c r="DP180" s="332"/>
      <c r="DQ180" s="332"/>
      <c r="DR180" s="332"/>
      <c r="DS180" s="332"/>
      <c r="DT180" s="332"/>
      <c r="DU180" s="332"/>
      <c r="DV180" s="332"/>
      <c r="DW180" s="332"/>
      <c r="DX180" s="332"/>
      <c r="DY180" s="332"/>
      <c r="DZ180" s="332"/>
      <c r="EA180" s="332"/>
      <c r="EB180" s="332"/>
      <c r="EC180" s="332"/>
      <c r="ED180" s="332"/>
      <c r="EE180" s="332"/>
      <c r="EF180" s="332"/>
      <c r="EG180" s="332"/>
      <c r="EH180" s="332"/>
      <c r="EI180" s="332"/>
      <c r="EJ180" s="332"/>
      <c r="EK180" s="332"/>
      <c r="EL180" s="332"/>
      <c r="EM180" s="332"/>
      <c r="EN180" s="332"/>
      <c r="EO180" s="332"/>
      <c r="EP180" s="332"/>
      <c r="EQ180" s="332"/>
      <c r="ER180" s="332"/>
      <c r="ES180" s="332"/>
      <c r="ET180" s="332"/>
      <c r="EU180" s="332"/>
      <c r="EV180" s="332"/>
      <c r="EW180" s="332"/>
      <c r="EX180" s="332"/>
      <c r="EY180" s="332"/>
    </row>
    <row r="181" spans="1:155" s="439" customFormat="1" ht="22.5" customHeight="1">
      <c r="A181" s="691" t="s">
        <v>6</v>
      </c>
      <c r="B181" s="692"/>
      <c r="C181" s="692"/>
      <c r="D181" s="692"/>
      <c r="E181" s="692"/>
      <c r="F181" s="692"/>
      <c r="G181" s="692"/>
      <c r="H181" s="692"/>
      <c r="I181" s="692"/>
      <c r="J181" s="692"/>
      <c r="K181" s="692"/>
      <c r="L181" s="692"/>
      <c r="M181" s="692"/>
      <c r="N181" s="692" t="s">
        <v>9</v>
      </c>
      <c r="O181" s="692"/>
      <c r="P181" s="692"/>
      <c r="Q181" s="692"/>
      <c r="R181" s="692"/>
      <c r="S181" s="692"/>
      <c r="T181" s="692"/>
      <c r="U181" s="692"/>
      <c r="V181" s="692"/>
      <c r="W181" s="692"/>
      <c r="X181" s="692"/>
      <c r="Y181" s="692"/>
      <c r="Z181" s="692"/>
      <c r="AA181" s="692"/>
      <c r="AB181" s="692"/>
      <c r="AC181" s="692"/>
      <c r="AD181" s="692"/>
      <c r="AE181" s="697" t="s">
        <v>8</v>
      </c>
      <c r="AF181" s="697"/>
      <c r="AG181" s="697"/>
      <c r="AH181" s="697"/>
      <c r="AI181" s="697"/>
      <c r="AJ181" s="697"/>
      <c r="AK181" s="697"/>
      <c r="AL181" s="697"/>
      <c r="AM181" s="697"/>
      <c r="AN181" s="697"/>
      <c r="AO181" s="697"/>
      <c r="AP181" s="697"/>
      <c r="AQ181" s="697"/>
      <c r="AR181" s="697"/>
      <c r="AS181" s="697"/>
      <c r="AT181" s="697"/>
      <c r="AU181" s="697"/>
      <c r="AV181" s="692" t="s">
        <v>7</v>
      </c>
      <c r="AW181" s="692"/>
      <c r="AX181" s="692"/>
      <c r="AY181" s="692"/>
      <c r="AZ181" s="692"/>
      <c r="BA181" s="692"/>
      <c r="BB181" s="692"/>
      <c r="BC181" s="692"/>
      <c r="BD181" s="692"/>
      <c r="BE181" s="692"/>
      <c r="BF181" s="692"/>
      <c r="BG181" s="692"/>
      <c r="BH181" s="692"/>
      <c r="BI181" s="692"/>
      <c r="BJ181" s="692"/>
      <c r="BK181" s="692"/>
      <c r="BL181" s="694"/>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332"/>
      <c r="DB181" s="332"/>
      <c r="DC181" s="332"/>
      <c r="DD181" s="332"/>
      <c r="DE181" s="332"/>
      <c r="DF181" s="332"/>
      <c r="DG181" s="332"/>
      <c r="DH181" s="332"/>
      <c r="DI181" s="332"/>
      <c r="DJ181" s="332"/>
      <c r="DK181" s="332"/>
      <c r="DL181" s="332"/>
      <c r="DM181" s="332"/>
      <c r="DN181" s="332"/>
      <c r="DO181" s="332"/>
      <c r="DP181" s="332"/>
      <c r="DQ181" s="332"/>
      <c r="DR181" s="332"/>
      <c r="DS181" s="332"/>
      <c r="DT181" s="332"/>
      <c r="DU181" s="332"/>
      <c r="DV181" s="332"/>
      <c r="DW181" s="332"/>
      <c r="DX181" s="332"/>
      <c r="DY181" s="332"/>
      <c r="DZ181" s="332"/>
      <c r="EA181" s="332"/>
      <c r="EB181" s="332"/>
      <c r="EC181" s="332"/>
      <c r="ED181" s="332"/>
      <c r="EE181" s="332"/>
      <c r="EF181" s="332"/>
      <c r="EG181" s="332"/>
      <c r="EH181" s="332"/>
      <c r="EI181" s="332"/>
      <c r="EJ181" s="332"/>
      <c r="EK181" s="332"/>
      <c r="EL181" s="332"/>
      <c r="EM181" s="332"/>
      <c r="EN181" s="332"/>
      <c r="EO181" s="332"/>
      <c r="EP181" s="332"/>
      <c r="EQ181" s="332"/>
      <c r="ER181" s="332"/>
      <c r="ES181" s="332"/>
      <c r="ET181" s="332"/>
      <c r="EU181" s="332"/>
      <c r="EV181" s="332"/>
      <c r="EW181" s="332"/>
      <c r="EX181" s="332"/>
      <c r="EY181" s="332"/>
    </row>
    <row r="182" spans="1:155" s="439" customFormat="1" ht="22.5" customHeight="1">
      <c r="A182" s="691" t="s">
        <v>10</v>
      </c>
      <c r="B182" s="692"/>
      <c r="C182" s="692"/>
      <c r="D182" s="692"/>
      <c r="E182" s="692"/>
      <c r="F182" s="692"/>
      <c r="G182" s="692"/>
      <c r="H182" s="692"/>
      <c r="I182" s="692"/>
      <c r="J182" s="692"/>
      <c r="K182" s="692"/>
      <c r="L182" s="692"/>
      <c r="M182" s="692"/>
      <c r="N182" s="692" t="s">
        <v>11</v>
      </c>
      <c r="O182" s="692"/>
      <c r="P182" s="692"/>
      <c r="Q182" s="692"/>
      <c r="R182" s="692"/>
      <c r="S182" s="692"/>
      <c r="T182" s="692"/>
      <c r="U182" s="692"/>
      <c r="V182" s="692"/>
      <c r="W182" s="692"/>
      <c r="X182" s="692"/>
      <c r="Y182" s="692"/>
      <c r="Z182" s="692"/>
      <c r="AA182" s="692"/>
      <c r="AB182" s="692"/>
      <c r="AC182" s="692"/>
      <c r="AD182" s="692"/>
      <c r="AE182" s="693" t="s">
        <v>12</v>
      </c>
      <c r="AF182" s="693"/>
      <c r="AG182" s="693"/>
      <c r="AH182" s="693"/>
      <c r="AI182" s="693"/>
      <c r="AJ182" s="693"/>
      <c r="AK182" s="693"/>
      <c r="AL182" s="693"/>
      <c r="AM182" s="693"/>
      <c r="AN182" s="693"/>
      <c r="AO182" s="693"/>
      <c r="AP182" s="693"/>
      <c r="AQ182" s="693"/>
      <c r="AR182" s="693"/>
      <c r="AS182" s="693"/>
      <c r="AT182" s="693"/>
      <c r="AU182" s="693"/>
      <c r="AV182" s="692" t="s">
        <v>13</v>
      </c>
      <c r="AW182" s="692"/>
      <c r="AX182" s="692"/>
      <c r="AY182" s="692"/>
      <c r="AZ182" s="692"/>
      <c r="BA182" s="692"/>
      <c r="BB182" s="692"/>
      <c r="BC182" s="692"/>
      <c r="BD182" s="692"/>
      <c r="BE182" s="692"/>
      <c r="BF182" s="692"/>
      <c r="BG182" s="692"/>
      <c r="BH182" s="692"/>
      <c r="BI182" s="692"/>
      <c r="BJ182" s="692"/>
      <c r="BK182" s="692"/>
      <c r="BL182" s="694"/>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332"/>
      <c r="DB182" s="332"/>
      <c r="DC182" s="332"/>
      <c r="DD182" s="332"/>
      <c r="DE182" s="332"/>
      <c r="DF182" s="332"/>
      <c r="DG182" s="332"/>
      <c r="DH182" s="332"/>
      <c r="DI182" s="332"/>
      <c r="DJ182" s="332"/>
      <c r="DK182" s="332"/>
      <c r="DL182" s="332"/>
      <c r="DM182" s="332"/>
      <c r="DN182" s="332"/>
      <c r="DO182" s="332"/>
      <c r="DP182" s="332"/>
      <c r="DQ182" s="332"/>
      <c r="DR182" s="332"/>
      <c r="DS182" s="332"/>
      <c r="DT182" s="332"/>
      <c r="DU182" s="332"/>
      <c r="DV182" s="332"/>
      <c r="DW182" s="332"/>
      <c r="DX182" s="332"/>
      <c r="DY182" s="332"/>
      <c r="DZ182" s="332"/>
      <c r="EA182" s="332"/>
      <c r="EB182" s="332"/>
      <c r="EC182" s="332"/>
      <c r="ED182" s="332"/>
      <c r="EE182" s="332"/>
      <c r="EF182" s="332"/>
      <c r="EG182" s="332"/>
      <c r="EH182" s="332"/>
      <c r="EI182" s="332"/>
      <c r="EJ182" s="332"/>
      <c r="EK182" s="332"/>
      <c r="EL182" s="332"/>
      <c r="EM182" s="332"/>
      <c r="EN182" s="332"/>
      <c r="EO182" s="332"/>
      <c r="EP182" s="332"/>
      <c r="EQ182" s="332"/>
      <c r="ER182" s="332"/>
      <c r="ES182" s="332"/>
      <c r="ET182" s="332"/>
      <c r="EU182" s="332"/>
      <c r="EV182" s="332"/>
      <c r="EW182" s="332"/>
      <c r="EX182" s="332"/>
      <c r="EY182" s="332"/>
    </row>
    <row r="183" spans="1:155" s="439" customFormat="1" ht="22.5" customHeight="1">
      <c r="A183" s="691" t="s">
        <v>14</v>
      </c>
      <c r="B183" s="692"/>
      <c r="C183" s="692"/>
      <c r="D183" s="692"/>
      <c r="E183" s="692"/>
      <c r="F183" s="692"/>
      <c r="G183" s="692"/>
      <c r="H183" s="692"/>
      <c r="I183" s="692"/>
      <c r="J183" s="692"/>
      <c r="K183" s="692"/>
      <c r="L183" s="692"/>
      <c r="M183" s="692"/>
      <c r="N183" s="692" t="s">
        <v>15</v>
      </c>
      <c r="O183" s="692"/>
      <c r="P183" s="692"/>
      <c r="Q183" s="692"/>
      <c r="R183" s="692"/>
      <c r="S183" s="692"/>
      <c r="T183" s="692"/>
      <c r="U183" s="692"/>
      <c r="V183" s="692"/>
      <c r="W183" s="692"/>
      <c r="X183" s="692"/>
      <c r="Y183" s="692"/>
      <c r="Z183" s="692"/>
      <c r="AA183" s="692"/>
      <c r="AB183" s="692"/>
      <c r="AC183" s="692"/>
      <c r="AD183" s="692"/>
      <c r="AE183" s="693" t="s">
        <v>16</v>
      </c>
      <c r="AF183" s="693"/>
      <c r="AG183" s="693"/>
      <c r="AH183" s="693"/>
      <c r="AI183" s="693"/>
      <c r="AJ183" s="693"/>
      <c r="AK183" s="693"/>
      <c r="AL183" s="693"/>
      <c r="AM183" s="693"/>
      <c r="AN183" s="693"/>
      <c r="AO183" s="693"/>
      <c r="AP183" s="693"/>
      <c r="AQ183" s="693"/>
      <c r="AR183" s="693"/>
      <c r="AS183" s="693"/>
      <c r="AT183" s="693"/>
      <c r="AU183" s="693"/>
      <c r="AV183" s="692" t="s">
        <v>17</v>
      </c>
      <c r="AW183" s="692"/>
      <c r="AX183" s="692"/>
      <c r="AY183" s="692"/>
      <c r="AZ183" s="692"/>
      <c r="BA183" s="692"/>
      <c r="BB183" s="692"/>
      <c r="BC183" s="692"/>
      <c r="BD183" s="692"/>
      <c r="BE183" s="692"/>
      <c r="BF183" s="692"/>
      <c r="BG183" s="692"/>
      <c r="BH183" s="692"/>
      <c r="BI183" s="692"/>
      <c r="BJ183" s="692"/>
      <c r="BK183" s="692"/>
      <c r="BL183" s="694"/>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332"/>
      <c r="DB183" s="332"/>
      <c r="DC183" s="332"/>
      <c r="DD183" s="332"/>
      <c r="DE183" s="332"/>
      <c r="DF183" s="332"/>
      <c r="DG183" s="332"/>
      <c r="DH183" s="332"/>
      <c r="DI183" s="332"/>
      <c r="DJ183" s="332"/>
      <c r="DK183" s="332"/>
      <c r="DL183" s="332"/>
      <c r="DM183" s="332"/>
      <c r="DN183" s="332"/>
      <c r="DO183" s="332"/>
      <c r="DP183" s="332"/>
      <c r="DQ183" s="332"/>
      <c r="DR183" s="332"/>
      <c r="DS183" s="332"/>
      <c r="DT183" s="332"/>
      <c r="DU183" s="332"/>
      <c r="DV183" s="332"/>
      <c r="DW183" s="332"/>
      <c r="DX183" s="332"/>
      <c r="DY183" s="332"/>
      <c r="DZ183" s="332"/>
      <c r="EA183" s="332"/>
      <c r="EB183" s="332"/>
      <c r="EC183" s="332"/>
      <c r="ED183" s="332"/>
      <c r="EE183" s="332"/>
      <c r="EF183" s="332"/>
      <c r="EG183" s="332"/>
      <c r="EH183" s="332"/>
      <c r="EI183" s="332"/>
      <c r="EJ183" s="332"/>
      <c r="EK183" s="332"/>
      <c r="EL183" s="332"/>
      <c r="EM183" s="332"/>
      <c r="EN183" s="332"/>
      <c r="EO183" s="332"/>
      <c r="EP183" s="332"/>
      <c r="EQ183" s="332"/>
      <c r="ER183" s="332"/>
      <c r="ES183" s="332"/>
      <c r="ET183" s="332"/>
      <c r="EU183" s="332"/>
      <c r="EV183" s="332"/>
      <c r="EW183" s="332"/>
      <c r="EX183" s="332"/>
      <c r="EY183" s="332"/>
    </row>
    <row r="184" spans="1:155" s="439" customFormat="1" ht="22.5" customHeight="1">
      <c r="A184" s="691" t="s">
        <v>18</v>
      </c>
      <c r="B184" s="692"/>
      <c r="C184" s="692"/>
      <c r="D184" s="692"/>
      <c r="E184" s="692"/>
      <c r="F184" s="692"/>
      <c r="G184" s="692"/>
      <c r="H184" s="692"/>
      <c r="I184" s="692"/>
      <c r="J184" s="692"/>
      <c r="K184" s="692"/>
      <c r="L184" s="692"/>
      <c r="M184" s="692"/>
      <c r="N184" s="692" t="s">
        <v>19</v>
      </c>
      <c r="O184" s="692"/>
      <c r="P184" s="692"/>
      <c r="Q184" s="692"/>
      <c r="R184" s="692"/>
      <c r="S184" s="692"/>
      <c r="T184" s="692"/>
      <c r="U184" s="692"/>
      <c r="V184" s="692"/>
      <c r="W184" s="692"/>
      <c r="X184" s="692"/>
      <c r="Y184" s="692"/>
      <c r="Z184" s="692"/>
      <c r="AA184" s="692"/>
      <c r="AB184" s="692"/>
      <c r="AC184" s="692"/>
      <c r="AD184" s="692"/>
      <c r="AE184" s="693" t="s">
        <v>20</v>
      </c>
      <c r="AF184" s="693"/>
      <c r="AG184" s="693"/>
      <c r="AH184" s="693"/>
      <c r="AI184" s="693"/>
      <c r="AJ184" s="693"/>
      <c r="AK184" s="693"/>
      <c r="AL184" s="693"/>
      <c r="AM184" s="693"/>
      <c r="AN184" s="693"/>
      <c r="AO184" s="693"/>
      <c r="AP184" s="693"/>
      <c r="AQ184" s="693"/>
      <c r="AR184" s="693"/>
      <c r="AS184" s="693"/>
      <c r="AT184" s="693"/>
      <c r="AU184" s="693"/>
      <c r="AV184" s="692" t="s">
        <v>21</v>
      </c>
      <c r="AW184" s="692"/>
      <c r="AX184" s="692"/>
      <c r="AY184" s="692"/>
      <c r="AZ184" s="692"/>
      <c r="BA184" s="692"/>
      <c r="BB184" s="692"/>
      <c r="BC184" s="692"/>
      <c r="BD184" s="692"/>
      <c r="BE184" s="692"/>
      <c r="BF184" s="692"/>
      <c r="BG184" s="692"/>
      <c r="BH184" s="692"/>
      <c r="BI184" s="692"/>
      <c r="BJ184" s="692"/>
      <c r="BK184" s="692"/>
      <c r="BL184" s="694"/>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332"/>
      <c r="DB184" s="332"/>
      <c r="DC184" s="332"/>
      <c r="DD184" s="332"/>
      <c r="DE184" s="332"/>
      <c r="DF184" s="332"/>
      <c r="DG184" s="332"/>
      <c r="DH184" s="332"/>
      <c r="DI184" s="332"/>
      <c r="DJ184" s="332"/>
      <c r="DK184" s="332"/>
      <c r="DL184" s="332"/>
      <c r="DM184" s="332"/>
      <c r="DN184" s="332"/>
      <c r="DO184" s="332"/>
      <c r="DP184" s="332"/>
      <c r="DQ184" s="332"/>
      <c r="DR184" s="332"/>
      <c r="DS184" s="332"/>
      <c r="DT184" s="332"/>
      <c r="DU184" s="332"/>
      <c r="DV184" s="332"/>
      <c r="DW184" s="332"/>
      <c r="DX184" s="332"/>
      <c r="DY184" s="332"/>
      <c r="DZ184" s="332"/>
      <c r="EA184" s="332"/>
      <c r="EB184" s="332"/>
      <c r="EC184" s="332"/>
      <c r="ED184" s="332"/>
      <c r="EE184" s="332"/>
      <c r="EF184" s="332"/>
      <c r="EG184" s="332"/>
      <c r="EH184" s="332"/>
      <c r="EI184" s="332"/>
      <c r="EJ184" s="332"/>
      <c r="EK184" s="332"/>
      <c r="EL184" s="332"/>
      <c r="EM184" s="332"/>
      <c r="EN184" s="332"/>
      <c r="EO184" s="332"/>
      <c r="EP184" s="332"/>
      <c r="EQ184" s="332"/>
      <c r="ER184" s="332"/>
      <c r="ES184" s="332"/>
      <c r="ET184" s="332"/>
      <c r="EU184" s="332"/>
      <c r="EV184" s="332"/>
      <c r="EW184" s="332"/>
      <c r="EX184" s="332"/>
      <c r="EY184" s="332"/>
    </row>
    <row r="185" spans="1:155" s="439" customFormat="1" ht="22.5" customHeight="1">
      <c r="A185" s="691" t="s">
        <v>22</v>
      </c>
      <c r="B185" s="692"/>
      <c r="C185" s="692"/>
      <c r="D185" s="692"/>
      <c r="E185" s="692"/>
      <c r="F185" s="692"/>
      <c r="G185" s="692"/>
      <c r="H185" s="692"/>
      <c r="I185" s="692"/>
      <c r="J185" s="692"/>
      <c r="K185" s="692"/>
      <c r="L185" s="692"/>
      <c r="M185" s="692"/>
      <c r="N185" s="692" t="s">
        <v>23</v>
      </c>
      <c r="O185" s="692"/>
      <c r="P185" s="692"/>
      <c r="Q185" s="692"/>
      <c r="R185" s="692"/>
      <c r="S185" s="692"/>
      <c r="T185" s="692"/>
      <c r="U185" s="692"/>
      <c r="V185" s="692"/>
      <c r="W185" s="692"/>
      <c r="X185" s="692"/>
      <c r="Y185" s="692"/>
      <c r="Z185" s="692"/>
      <c r="AA185" s="692"/>
      <c r="AB185" s="692"/>
      <c r="AC185" s="692"/>
      <c r="AD185" s="692"/>
      <c r="AE185" s="693" t="s">
        <v>24</v>
      </c>
      <c r="AF185" s="693"/>
      <c r="AG185" s="693"/>
      <c r="AH185" s="693"/>
      <c r="AI185" s="693"/>
      <c r="AJ185" s="693"/>
      <c r="AK185" s="693"/>
      <c r="AL185" s="693"/>
      <c r="AM185" s="693"/>
      <c r="AN185" s="693"/>
      <c r="AO185" s="693"/>
      <c r="AP185" s="693"/>
      <c r="AQ185" s="693"/>
      <c r="AR185" s="693"/>
      <c r="AS185" s="693"/>
      <c r="AT185" s="693"/>
      <c r="AU185" s="693"/>
      <c r="AV185" s="692" t="s">
        <v>25</v>
      </c>
      <c r="AW185" s="692"/>
      <c r="AX185" s="692"/>
      <c r="AY185" s="692"/>
      <c r="AZ185" s="692"/>
      <c r="BA185" s="692"/>
      <c r="BB185" s="692"/>
      <c r="BC185" s="692"/>
      <c r="BD185" s="692"/>
      <c r="BE185" s="692"/>
      <c r="BF185" s="692"/>
      <c r="BG185" s="692"/>
      <c r="BH185" s="692"/>
      <c r="BI185" s="692"/>
      <c r="BJ185" s="692"/>
      <c r="BK185" s="692"/>
      <c r="BL185" s="694"/>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332"/>
      <c r="DB185" s="332"/>
      <c r="DC185" s="332"/>
      <c r="DD185" s="332"/>
      <c r="DE185" s="332"/>
      <c r="DF185" s="332"/>
      <c r="DG185" s="332"/>
      <c r="DH185" s="332"/>
      <c r="DI185" s="332"/>
      <c r="DJ185" s="332"/>
      <c r="DK185" s="332"/>
      <c r="DL185" s="332"/>
      <c r="DM185" s="332"/>
      <c r="DN185" s="332"/>
      <c r="DO185" s="332"/>
      <c r="DP185" s="332"/>
      <c r="DQ185" s="332"/>
      <c r="DR185" s="332"/>
      <c r="DS185" s="332"/>
      <c r="DT185" s="332"/>
      <c r="DU185" s="332"/>
      <c r="DV185" s="332"/>
      <c r="DW185" s="332"/>
      <c r="DX185" s="332"/>
      <c r="DY185" s="332"/>
      <c r="DZ185" s="332"/>
      <c r="EA185" s="332"/>
      <c r="EB185" s="332"/>
      <c r="EC185" s="332"/>
      <c r="ED185" s="332"/>
      <c r="EE185" s="332"/>
      <c r="EF185" s="332"/>
      <c r="EG185" s="332"/>
      <c r="EH185" s="332"/>
      <c r="EI185" s="332"/>
      <c r="EJ185" s="332"/>
      <c r="EK185" s="332"/>
      <c r="EL185" s="332"/>
      <c r="EM185" s="332"/>
      <c r="EN185" s="332"/>
      <c r="EO185" s="332"/>
      <c r="EP185" s="332"/>
      <c r="EQ185" s="332"/>
      <c r="ER185" s="332"/>
      <c r="ES185" s="332"/>
      <c r="ET185" s="332"/>
      <c r="EU185" s="332"/>
      <c r="EV185" s="332"/>
      <c r="EW185" s="332"/>
      <c r="EX185" s="332"/>
      <c r="EY185" s="332"/>
    </row>
    <row r="186" spans="1:155" s="439" customFormat="1" ht="22.5" customHeight="1">
      <c r="A186" s="691" t="s">
        <v>26</v>
      </c>
      <c r="B186" s="692"/>
      <c r="C186" s="692"/>
      <c r="D186" s="692"/>
      <c r="E186" s="692"/>
      <c r="F186" s="692"/>
      <c r="G186" s="692"/>
      <c r="H186" s="692"/>
      <c r="I186" s="692"/>
      <c r="J186" s="692"/>
      <c r="K186" s="692"/>
      <c r="L186" s="692"/>
      <c r="M186" s="692"/>
      <c r="N186" s="692" t="s">
        <v>27</v>
      </c>
      <c r="O186" s="692"/>
      <c r="P186" s="692"/>
      <c r="Q186" s="692"/>
      <c r="R186" s="692"/>
      <c r="S186" s="692"/>
      <c r="T186" s="692"/>
      <c r="U186" s="692"/>
      <c r="V186" s="692"/>
      <c r="W186" s="692"/>
      <c r="X186" s="692"/>
      <c r="Y186" s="692"/>
      <c r="Z186" s="692"/>
      <c r="AA186" s="692"/>
      <c r="AB186" s="692"/>
      <c r="AC186" s="692"/>
      <c r="AD186" s="692"/>
      <c r="AE186" s="693" t="s">
        <v>28</v>
      </c>
      <c r="AF186" s="693"/>
      <c r="AG186" s="693"/>
      <c r="AH186" s="693"/>
      <c r="AI186" s="693"/>
      <c r="AJ186" s="693"/>
      <c r="AK186" s="693"/>
      <c r="AL186" s="693"/>
      <c r="AM186" s="693"/>
      <c r="AN186" s="693"/>
      <c r="AO186" s="693"/>
      <c r="AP186" s="693"/>
      <c r="AQ186" s="693"/>
      <c r="AR186" s="693"/>
      <c r="AS186" s="693"/>
      <c r="AT186" s="693"/>
      <c r="AU186" s="693"/>
      <c r="AV186" s="692" t="s">
        <v>29</v>
      </c>
      <c r="AW186" s="692"/>
      <c r="AX186" s="692"/>
      <c r="AY186" s="692"/>
      <c r="AZ186" s="692"/>
      <c r="BA186" s="692"/>
      <c r="BB186" s="692"/>
      <c r="BC186" s="692"/>
      <c r="BD186" s="692"/>
      <c r="BE186" s="692"/>
      <c r="BF186" s="692"/>
      <c r="BG186" s="692"/>
      <c r="BH186" s="692"/>
      <c r="BI186" s="692"/>
      <c r="BJ186" s="692"/>
      <c r="BK186" s="692"/>
      <c r="BL186" s="694"/>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332"/>
      <c r="DB186" s="332"/>
      <c r="DC186" s="332"/>
      <c r="DD186" s="332"/>
      <c r="DE186" s="332"/>
      <c r="DF186" s="332"/>
      <c r="DG186" s="332"/>
      <c r="DH186" s="332"/>
      <c r="DI186" s="332"/>
      <c r="DJ186" s="332"/>
      <c r="DK186" s="332"/>
      <c r="DL186" s="332"/>
      <c r="DM186" s="332"/>
      <c r="DN186" s="332"/>
      <c r="DO186" s="332"/>
      <c r="DP186" s="332"/>
      <c r="DQ186" s="332"/>
      <c r="DR186" s="332"/>
      <c r="DS186" s="332"/>
      <c r="DT186" s="332"/>
      <c r="DU186" s="332"/>
      <c r="DV186" s="332"/>
      <c r="DW186" s="332"/>
      <c r="DX186" s="332"/>
      <c r="DY186" s="332"/>
      <c r="DZ186" s="332"/>
      <c r="EA186" s="332"/>
      <c r="EB186" s="332"/>
      <c r="EC186" s="332"/>
      <c r="ED186" s="332"/>
      <c r="EE186" s="332"/>
      <c r="EF186" s="332"/>
      <c r="EG186" s="332"/>
      <c r="EH186" s="332"/>
      <c r="EI186" s="332"/>
      <c r="EJ186" s="332"/>
      <c r="EK186" s="332"/>
      <c r="EL186" s="332"/>
      <c r="EM186" s="332"/>
      <c r="EN186" s="332"/>
      <c r="EO186" s="332"/>
      <c r="EP186" s="332"/>
      <c r="EQ186" s="332"/>
      <c r="ER186" s="332"/>
      <c r="ES186" s="332"/>
      <c r="ET186" s="332"/>
      <c r="EU186" s="332"/>
      <c r="EV186" s="332"/>
      <c r="EW186" s="332"/>
      <c r="EX186" s="332"/>
      <c r="EY186" s="332"/>
    </row>
    <row r="187" spans="1:155" s="439" customFormat="1" ht="22.5" customHeight="1">
      <c r="A187" s="691" t="s">
        <v>30</v>
      </c>
      <c r="B187" s="692"/>
      <c r="C187" s="692"/>
      <c r="D187" s="692"/>
      <c r="E187" s="692"/>
      <c r="F187" s="692"/>
      <c r="G187" s="692"/>
      <c r="H187" s="692"/>
      <c r="I187" s="692"/>
      <c r="J187" s="692"/>
      <c r="K187" s="692"/>
      <c r="L187" s="692"/>
      <c r="M187" s="692"/>
      <c r="N187" s="692" t="s">
        <v>31</v>
      </c>
      <c r="O187" s="692"/>
      <c r="P187" s="692"/>
      <c r="Q187" s="692"/>
      <c r="R187" s="692"/>
      <c r="S187" s="692"/>
      <c r="T187" s="692"/>
      <c r="U187" s="692"/>
      <c r="V187" s="692"/>
      <c r="W187" s="692"/>
      <c r="X187" s="692"/>
      <c r="Y187" s="692"/>
      <c r="Z187" s="692"/>
      <c r="AA187" s="692"/>
      <c r="AB187" s="692"/>
      <c r="AC187" s="692"/>
      <c r="AD187" s="692"/>
      <c r="AE187" s="693" t="s">
        <v>32</v>
      </c>
      <c r="AF187" s="693"/>
      <c r="AG187" s="693"/>
      <c r="AH187" s="693"/>
      <c r="AI187" s="693"/>
      <c r="AJ187" s="693"/>
      <c r="AK187" s="693"/>
      <c r="AL187" s="693"/>
      <c r="AM187" s="693"/>
      <c r="AN187" s="693"/>
      <c r="AO187" s="693"/>
      <c r="AP187" s="693"/>
      <c r="AQ187" s="693"/>
      <c r="AR187" s="693"/>
      <c r="AS187" s="693"/>
      <c r="AT187" s="693"/>
      <c r="AU187" s="693"/>
      <c r="AV187" s="692" t="s">
        <v>33</v>
      </c>
      <c r="AW187" s="692"/>
      <c r="AX187" s="692"/>
      <c r="AY187" s="692"/>
      <c r="AZ187" s="692"/>
      <c r="BA187" s="692"/>
      <c r="BB187" s="692"/>
      <c r="BC187" s="692"/>
      <c r="BD187" s="692"/>
      <c r="BE187" s="692"/>
      <c r="BF187" s="692"/>
      <c r="BG187" s="692"/>
      <c r="BH187" s="692"/>
      <c r="BI187" s="692"/>
      <c r="BJ187" s="692"/>
      <c r="BK187" s="692"/>
      <c r="BL187" s="694"/>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332"/>
      <c r="DB187" s="332"/>
      <c r="DC187" s="332"/>
      <c r="DD187" s="332"/>
      <c r="DE187" s="332"/>
      <c r="DF187" s="332"/>
      <c r="DG187" s="332"/>
      <c r="DH187" s="332"/>
      <c r="DI187" s="332"/>
      <c r="DJ187" s="332"/>
      <c r="DK187" s="332"/>
      <c r="DL187" s="332"/>
      <c r="DM187" s="332"/>
      <c r="DN187" s="332"/>
      <c r="DO187" s="332"/>
      <c r="DP187" s="332"/>
      <c r="DQ187" s="332"/>
      <c r="DR187" s="332"/>
      <c r="DS187" s="332"/>
      <c r="DT187" s="332"/>
      <c r="DU187" s="332"/>
      <c r="DV187" s="332"/>
      <c r="DW187" s="332"/>
      <c r="DX187" s="332"/>
      <c r="DY187" s="332"/>
      <c r="DZ187" s="332"/>
      <c r="EA187" s="332"/>
      <c r="EB187" s="332"/>
      <c r="EC187" s="332"/>
      <c r="ED187" s="332"/>
      <c r="EE187" s="332"/>
      <c r="EF187" s="332"/>
      <c r="EG187" s="332"/>
      <c r="EH187" s="332"/>
      <c r="EI187" s="332"/>
      <c r="EJ187" s="332"/>
      <c r="EK187" s="332"/>
      <c r="EL187" s="332"/>
      <c r="EM187" s="332"/>
      <c r="EN187" s="332"/>
      <c r="EO187" s="332"/>
      <c r="EP187" s="332"/>
      <c r="EQ187" s="332"/>
      <c r="ER187" s="332"/>
      <c r="ES187" s="332"/>
      <c r="ET187" s="332"/>
      <c r="EU187" s="332"/>
      <c r="EV187" s="332"/>
      <c r="EW187" s="332"/>
      <c r="EX187" s="332"/>
      <c r="EY187" s="332"/>
    </row>
    <row r="188" spans="1:155" s="439" customFormat="1" ht="22.5" customHeight="1">
      <c r="A188" s="691" t="s">
        <v>34</v>
      </c>
      <c r="B188" s="692"/>
      <c r="C188" s="692"/>
      <c r="D188" s="692"/>
      <c r="E188" s="692"/>
      <c r="F188" s="692"/>
      <c r="G188" s="692"/>
      <c r="H188" s="692"/>
      <c r="I188" s="692"/>
      <c r="J188" s="692"/>
      <c r="K188" s="692"/>
      <c r="L188" s="692"/>
      <c r="M188" s="692"/>
      <c r="N188" s="692" t="s">
        <v>35</v>
      </c>
      <c r="O188" s="692"/>
      <c r="P188" s="692"/>
      <c r="Q188" s="692"/>
      <c r="R188" s="692"/>
      <c r="S188" s="692"/>
      <c r="T188" s="692"/>
      <c r="U188" s="692"/>
      <c r="V188" s="692"/>
      <c r="W188" s="692"/>
      <c r="X188" s="692"/>
      <c r="Y188" s="692"/>
      <c r="Z188" s="692"/>
      <c r="AA188" s="692"/>
      <c r="AB188" s="692"/>
      <c r="AC188" s="692"/>
      <c r="AD188" s="692"/>
      <c r="AE188" s="693" t="s">
        <v>36</v>
      </c>
      <c r="AF188" s="693"/>
      <c r="AG188" s="693"/>
      <c r="AH188" s="693"/>
      <c r="AI188" s="693"/>
      <c r="AJ188" s="693"/>
      <c r="AK188" s="693"/>
      <c r="AL188" s="693"/>
      <c r="AM188" s="693"/>
      <c r="AN188" s="693"/>
      <c r="AO188" s="693"/>
      <c r="AP188" s="693"/>
      <c r="AQ188" s="693"/>
      <c r="AR188" s="693"/>
      <c r="AS188" s="693"/>
      <c r="AT188" s="693"/>
      <c r="AU188" s="693"/>
      <c r="AV188" s="692" t="s">
        <v>37</v>
      </c>
      <c r="AW188" s="692"/>
      <c r="AX188" s="692"/>
      <c r="AY188" s="692"/>
      <c r="AZ188" s="692"/>
      <c r="BA188" s="692"/>
      <c r="BB188" s="692"/>
      <c r="BC188" s="692"/>
      <c r="BD188" s="692"/>
      <c r="BE188" s="692"/>
      <c r="BF188" s="692"/>
      <c r="BG188" s="692"/>
      <c r="BH188" s="692"/>
      <c r="BI188" s="692"/>
      <c r="BJ188" s="692"/>
      <c r="BK188" s="692"/>
      <c r="BL188" s="694"/>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332"/>
      <c r="DB188" s="332"/>
      <c r="DC188" s="332"/>
      <c r="DD188" s="332"/>
      <c r="DE188" s="332"/>
      <c r="DF188" s="332"/>
      <c r="DG188" s="332"/>
      <c r="DH188" s="332"/>
      <c r="DI188" s="332"/>
      <c r="DJ188" s="332"/>
      <c r="DK188" s="332"/>
      <c r="DL188" s="332"/>
      <c r="DM188" s="332"/>
      <c r="DN188" s="332"/>
      <c r="DO188" s="332"/>
      <c r="DP188" s="332"/>
      <c r="DQ188" s="332"/>
      <c r="DR188" s="332"/>
      <c r="DS188" s="332"/>
      <c r="DT188" s="332"/>
      <c r="DU188" s="332"/>
      <c r="DV188" s="332"/>
      <c r="DW188" s="332"/>
      <c r="DX188" s="332"/>
      <c r="DY188" s="332"/>
      <c r="DZ188" s="332"/>
      <c r="EA188" s="332"/>
      <c r="EB188" s="332"/>
      <c r="EC188" s="332"/>
      <c r="ED188" s="332"/>
      <c r="EE188" s="332"/>
      <c r="EF188" s="332"/>
      <c r="EG188" s="332"/>
      <c r="EH188" s="332"/>
      <c r="EI188" s="332"/>
      <c r="EJ188" s="332"/>
      <c r="EK188" s="332"/>
      <c r="EL188" s="332"/>
      <c r="EM188" s="332"/>
      <c r="EN188" s="332"/>
      <c r="EO188" s="332"/>
      <c r="EP188" s="332"/>
      <c r="EQ188" s="332"/>
      <c r="ER188" s="332"/>
      <c r="ES188" s="332"/>
      <c r="ET188" s="332"/>
      <c r="EU188" s="332"/>
      <c r="EV188" s="332"/>
      <c r="EW188" s="332"/>
      <c r="EX188" s="332"/>
      <c r="EY188" s="332"/>
    </row>
    <row r="189" spans="1:155" s="439" customFormat="1" ht="22.5" customHeight="1">
      <c r="A189" s="691" t="s">
        <v>38</v>
      </c>
      <c r="B189" s="692"/>
      <c r="C189" s="692"/>
      <c r="D189" s="692"/>
      <c r="E189" s="692"/>
      <c r="F189" s="692"/>
      <c r="G189" s="692"/>
      <c r="H189" s="692"/>
      <c r="I189" s="692"/>
      <c r="J189" s="692"/>
      <c r="K189" s="692"/>
      <c r="L189" s="692"/>
      <c r="M189" s="692"/>
      <c r="N189" s="692" t="s">
        <v>39</v>
      </c>
      <c r="O189" s="692"/>
      <c r="P189" s="692"/>
      <c r="Q189" s="692"/>
      <c r="R189" s="692"/>
      <c r="S189" s="692"/>
      <c r="T189" s="692"/>
      <c r="U189" s="692"/>
      <c r="V189" s="692"/>
      <c r="W189" s="692"/>
      <c r="X189" s="692"/>
      <c r="Y189" s="692"/>
      <c r="Z189" s="692"/>
      <c r="AA189" s="692"/>
      <c r="AB189" s="692"/>
      <c r="AC189" s="692"/>
      <c r="AD189" s="692"/>
      <c r="AE189" s="693" t="s">
        <v>40</v>
      </c>
      <c r="AF189" s="693"/>
      <c r="AG189" s="693"/>
      <c r="AH189" s="693"/>
      <c r="AI189" s="693"/>
      <c r="AJ189" s="693"/>
      <c r="AK189" s="693"/>
      <c r="AL189" s="693"/>
      <c r="AM189" s="693"/>
      <c r="AN189" s="693"/>
      <c r="AO189" s="693"/>
      <c r="AP189" s="693"/>
      <c r="AQ189" s="693"/>
      <c r="AR189" s="693"/>
      <c r="AS189" s="693"/>
      <c r="AT189" s="693"/>
      <c r="AU189" s="693"/>
      <c r="AV189" s="692" t="s">
        <v>41</v>
      </c>
      <c r="AW189" s="692"/>
      <c r="AX189" s="692"/>
      <c r="AY189" s="692"/>
      <c r="AZ189" s="692"/>
      <c r="BA189" s="692"/>
      <c r="BB189" s="692"/>
      <c r="BC189" s="692"/>
      <c r="BD189" s="692"/>
      <c r="BE189" s="692"/>
      <c r="BF189" s="692"/>
      <c r="BG189" s="692"/>
      <c r="BH189" s="692"/>
      <c r="BI189" s="692"/>
      <c r="BJ189" s="692"/>
      <c r="BK189" s="692"/>
      <c r="BL189" s="694"/>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332"/>
      <c r="DB189" s="332"/>
      <c r="DC189" s="332"/>
      <c r="DD189" s="332"/>
      <c r="DE189" s="332"/>
      <c r="DF189" s="332"/>
      <c r="DG189" s="332"/>
      <c r="DH189" s="332"/>
      <c r="DI189" s="332"/>
      <c r="DJ189" s="332"/>
      <c r="DK189" s="332"/>
      <c r="DL189" s="332"/>
      <c r="DM189" s="332"/>
      <c r="DN189" s="332"/>
      <c r="DO189" s="332"/>
      <c r="DP189" s="332"/>
      <c r="DQ189" s="332"/>
      <c r="DR189" s="332"/>
      <c r="DS189" s="332"/>
      <c r="DT189" s="332"/>
      <c r="DU189" s="332"/>
      <c r="DV189" s="332"/>
      <c r="DW189" s="332"/>
      <c r="DX189" s="332"/>
      <c r="DY189" s="332"/>
      <c r="DZ189" s="332"/>
      <c r="EA189" s="332"/>
      <c r="EB189" s="332"/>
      <c r="EC189" s="332"/>
      <c r="ED189" s="332"/>
      <c r="EE189" s="332"/>
      <c r="EF189" s="332"/>
      <c r="EG189" s="332"/>
      <c r="EH189" s="332"/>
      <c r="EI189" s="332"/>
      <c r="EJ189" s="332"/>
      <c r="EK189" s="332"/>
      <c r="EL189" s="332"/>
      <c r="EM189" s="332"/>
      <c r="EN189" s="332"/>
      <c r="EO189" s="332"/>
      <c r="EP189" s="332"/>
      <c r="EQ189" s="332"/>
      <c r="ER189" s="332"/>
      <c r="ES189" s="332"/>
      <c r="ET189" s="332"/>
      <c r="EU189" s="332"/>
      <c r="EV189" s="332"/>
      <c r="EW189" s="332"/>
      <c r="EX189" s="332"/>
      <c r="EY189" s="332"/>
    </row>
    <row r="190" spans="1:155" s="439" customFormat="1" ht="22.5" customHeight="1">
      <c r="A190" s="691" t="s">
        <v>42</v>
      </c>
      <c r="B190" s="692"/>
      <c r="C190" s="692"/>
      <c r="D190" s="692"/>
      <c r="E190" s="692"/>
      <c r="F190" s="692"/>
      <c r="G190" s="692"/>
      <c r="H190" s="692"/>
      <c r="I190" s="692"/>
      <c r="J190" s="692"/>
      <c r="K190" s="692"/>
      <c r="L190" s="692"/>
      <c r="M190" s="692"/>
      <c r="N190" s="692" t="s">
        <v>87</v>
      </c>
      <c r="O190" s="692"/>
      <c r="P190" s="692"/>
      <c r="Q190" s="692"/>
      <c r="R190" s="692"/>
      <c r="S190" s="692"/>
      <c r="T190" s="692"/>
      <c r="U190" s="692"/>
      <c r="V190" s="692"/>
      <c r="W190" s="692"/>
      <c r="X190" s="692"/>
      <c r="Y190" s="692"/>
      <c r="Z190" s="692"/>
      <c r="AA190" s="692"/>
      <c r="AB190" s="692"/>
      <c r="AC190" s="692"/>
      <c r="AD190" s="692"/>
      <c r="AE190" s="693" t="s">
        <v>43</v>
      </c>
      <c r="AF190" s="693"/>
      <c r="AG190" s="693"/>
      <c r="AH190" s="693"/>
      <c r="AI190" s="693"/>
      <c r="AJ190" s="693"/>
      <c r="AK190" s="693"/>
      <c r="AL190" s="693"/>
      <c r="AM190" s="693"/>
      <c r="AN190" s="693"/>
      <c r="AO190" s="693"/>
      <c r="AP190" s="693"/>
      <c r="AQ190" s="693"/>
      <c r="AR190" s="693"/>
      <c r="AS190" s="693"/>
      <c r="AT190" s="693"/>
      <c r="AU190" s="693"/>
      <c r="AV190" s="692" t="s">
        <v>44</v>
      </c>
      <c r="AW190" s="692"/>
      <c r="AX190" s="692"/>
      <c r="AY190" s="692"/>
      <c r="AZ190" s="692"/>
      <c r="BA190" s="692"/>
      <c r="BB190" s="692"/>
      <c r="BC190" s="692"/>
      <c r="BD190" s="692"/>
      <c r="BE190" s="692"/>
      <c r="BF190" s="692"/>
      <c r="BG190" s="692"/>
      <c r="BH190" s="692"/>
      <c r="BI190" s="692"/>
      <c r="BJ190" s="692"/>
      <c r="BK190" s="692"/>
      <c r="BL190" s="694"/>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332"/>
      <c r="DB190" s="332"/>
      <c r="DC190" s="332"/>
      <c r="DD190" s="332"/>
      <c r="DE190" s="332"/>
      <c r="DF190" s="332"/>
      <c r="DG190" s="332"/>
      <c r="DH190" s="332"/>
      <c r="DI190" s="332"/>
      <c r="DJ190" s="332"/>
      <c r="DK190" s="332"/>
      <c r="DL190" s="332"/>
      <c r="DM190" s="332"/>
      <c r="DN190" s="332"/>
      <c r="DO190" s="332"/>
      <c r="DP190" s="332"/>
      <c r="DQ190" s="332"/>
      <c r="DR190" s="332"/>
      <c r="DS190" s="332"/>
      <c r="DT190" s="332"/>
      <c r="DU190" s="332"/>
      <c r="DV190" s="332"/>
      <c r="DW190" s="332"/>
      <c r="DX190" s="332"/>
      <c r="DY190" s="332"/>
      <c r="DZ190" s="332"/>
      <c r="EA190" s="332"/>
      <c r="EB190" s="332"/>
      <c r="EC190" s="332"/>
      <c r="ED190" s="332"/>
      <c r="EE190" s="332"/>
      <c r="EF190" s="332"/>
      <c r="EG190" s="332"/>
      <c r="EH190" s="332"/>
      <c r="EI190" s="332"/>
      <c r="EJ190" s="332"/>
      <c r="EK190" s="332"/>
      <c r="EL190" s="332"/>
      <c r="EM190" s="332"/>
      <c r="EN190" s="332"/>
      <c r="EO190" s="332"/>
      <c r="EP190" s="332"/>
      <c r="EQ190" s="332"/>
      <c r="ER190" s="332"/>
      <c r="ES190" s="332"/>
      <c r="ET190" s="332"/>
      <c r="EU190" s="332"/>
      <c r="EV190" s="332"/>
      <c r="EW190" s="332"/>
      <c r="EX190" s="332"/>
      <c r="EY190" s="332"/>
    </row>
    <row r="191" spans="1:155" s="439" customFormat="1" ht="22.5" customHeight="1">
      <c r="A191" s="442" t="s">
        <v>45</v>
      </c>
      <c r="B191" s="443"/>
      <c r="C191" s="443"/>
      <c r="D191" s="443"/>
      <c r="E191" s="443"/>
      <c r="F191" s="443"/>
      <c r="G191" s="443"/>
      <c r="H191" s="443"/>
      <c r="I191" s="443"/>
      <c r="J191" s="443"/>
      <c r="K191" s="443"/>
      <c r="L191" s="443"/>
      <c r="M191" s="443"/>
      <c r="N191" s="443" t="s">
        <v>46</v>
      </c>
      <c r="O191" s="443"/>
      <c r="P191" s="443"/>
      <c r="Q191" s="443"/>
      <c r="R191" s="443"/>
      <c r="S191" s="443"/>
      <c r="T191" s="443"/>
      <c r="U191" s="443"/>
      <c r="V191" s="443"/>
      <c r="W191" s="443"/>
      <c r="X191" s="443"/>
      <c r="Y191" s="443"/>
      <c r="Z191" s="443"/>
      <c r="AA191" s="443"/>
      <c r="AB191" s="443"/>
      <c r="AC191" s="443"/>
      <c r="AD191" s="443"/>
      <c r="AE191" s="693" t="s">
        <v>47</v>
      </c>
      <c r="AF191" s="693"/>
      <c r="AG191" s="693"/>
      <c r="AH191" s="693"/>
      <c r="AI191" s="693"/>
      <c r="AJ191" s="693"/>
      <c r="AK191" s="693"/>
      <c r="AL191" s="693"/>
      <c r="AM191" s="693"/>
      <c r="AN191" s="693"/>
      <c r="AO191" s="693"/>
      <c r="AP191" s="693"/>
      <c r="AQ191" s="693"/>
      <c r="AR191" s="693"/>
      <c r="AS191" s="693"/>
      <c r="AT191" s="693"/>
      <c r="AU191" s="444"/>
      <c r="AV191" s="443" t="s">
        <v>92</v>
      </c>
      <c r="AW191" s="443"/>
      <c r="AX191" s="443"/>
      <c r="AY191" s="443"/>
      <c r="AZ191" s="443"/>
      <c r="BA191" s="443"/>
      <c r="BB191" s="443"/>
      <c r="BC191" s="443"/>
      <c r="BD191" s="443"/>
      <c r="BE191" s="443"/>
      <c r="BF191" s="443"/>
      <c r="BG191" s="443"/>
      <c r="BH191" s="443"/>
      <c r="BI191" s="443"/>
      <c r="BJ191" s="443"/>
      <c r="BK191" s="443"/>
      <c r="BL191" s="445"/>
      <c r="BM191" s="198"/>
      <c r="BN191" s="200"/>
      <c r="BO191" s="201"/>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332"/>
      <c r="DB191" s="332"/>
      <c r="DC191" s="332"/>
      <c r="DD191" s="332"/>
      <c r="DE191" s="332"/>
      <c r="DF191" s="332"/>
      <c r="DG191" s="332"/>
      <c r="DH191" s="332"/>
      <c r="DI191" s="332"/>
      <c r="DJ191" s="332"/>
      <c r="DK191" s="332"/>
      <c r="DL191" s="332"/>
      <c r="DM191" s="332"/>
      <c r="DN191" s="332"/>
      <c r="DO191" s="332"/>
      <c r="DP191" s="332"/>
      <c r="DQ191" s="332"/>
      <c r="DR191" s="332"/>
      <c r="DS191" s="332"/>
      <c r="DT191" s="332"/>
      <c r="DU191" s="332"/>
      <c r="DV191" s="332"/>
      <c r="DW191" s="332"/>
      <c r="DX191" s="332"/>
      <c r="DY191" s="332"/>
      <c r="DZ191" s="332"/>
      <c r="EA191" s="332"/>
      <c r="EB191" s="332"/>
      <c r="EC191" s="332"/>
      <c r="ED191" s="332"/>
      <c r="EE191" s="332"/>
      <c r="EF191" s="332"/>
      <c r="EG191" s="332"/>
      <c r="EH191" s="332"/>
      <c r="EI191" s="332"/>
      <c r="EJ191" s="332"/>
      <c r="EK191" s="332"/>
      <c r="EL191" s="332"/>
      <c r="EM191" s="332"/>
      <c r="EN191" s="332"/>
      <c r="EO191" s="332"/>
      <c r="EP191" s="332"/>
      <c r="EQ191" s="332"/>
      <c r="ER191" s="332"/>
      <c r="ES191" s="332"/>
      <c r="ET191" s="332"/>
      <c r="EU191" s="332"/>
      <c r="EV191" s="332"/>
      <c r="EW191" s="332"/>
      <c r="EX191" s="332"/>
      <c r="EY191" s="332"/>
    </row>
    <row r="192" spans="1:155" s="439" customFormat="1" ht="12.75" customHeight="1" thickBot="1">
      <c r="A192" s="442"/>
      <c r="B192" s="443"/>
      <c r="C192" s="443"/>
      <c r="D192" s="443"/>
      <c r="E192" s="443"/>
      <c r="F192" s="443"/>
      <c r="G192" s="443"/>
      <c r="H192" s="443"/>
      <c r="I192" s="443"/>
      <c r="J192" s="443"/>
      <c r="K192" s="443"/>
      <c r="L192" s="443"/>
      <c r="M192" s="443"/>
      <c r="N192" s="443"/>
      <c r="O192" s="443"/>
      <c r="P192" s="443"/>
      <c r="Q192" s="443"/>
      <c r="R192" s="443"/>
      <c r="S192" s="443"/>
      <c r="T192" s="443"/>
      <c r="U192" s="443"/>
      <c r="V192" s="443"/>
      <c r="W192" s="443"/>
      <c r="X192" s="443"/>
      <c r="Y192" s="443"/>
      <c r="Z192" s="443"/>
      <c r="AA192" s="443"/>
      <c r="AB192" s="443"/>
      <c r="AC192" s="443"/>
      <c r="AD192" s="443"/>
      <c r="AE192" s="444"/>
      <c r="AF192" s="444"/>
      <c r="AG192" s="444"/>
      <c r="AH192" s="444"/>
      <c r="AI192" s="444"/>
      <c r="AJ192" s="444"/>
      <c r="AK192" s="444"/>
      <c r="AL192" s="444"/>
      <c r="AM192" s="444"/>
      <c r="AN192" s="444"/>
      <c r="AO192" s="444"/>
      <c r="AP192" s="444"/>
      <c r="AQ192" s="444"/>
      <c r="AR192" s="444"/>
      <c r="AS192" s="444"/>
      <c r="AT192" s="444"/>
      <c r="AU192" s="444"/>
      <c r="AV192" s="443"/>
      <c r="AW192" s="443"/>
      <c r="AX192" s="443"/>
      <c r="AY192" s="698" t="s">
        <v>300</v>
      </c>
      <c r="AZ192" s="698"/>
      <c r="BA192" s="698"/>
      <c r="BB192" s="698"/>
      <c r="BC192" s="698" t="s">
        <v>301</v>
      </c>
      <c r="BD192" s="698"/>
      <c r="BE192" s="698"/>
      <c r="BF192" s="698"/>
      <c r="BG192" s="698" t="s">
        <v>302</v>
      </c>
      <c r="BH192" s="698"/>
      <c r="BI192" s="698"/>
      <c r="BJ192" s="698"/>
      <c r="BK192" s="698"/>
      <c r="BL192" s="445"/>
      <c r="BM192" s="198"/>
      <c r="BN192" s="200"/>
      <c r="BO192" s="201"/>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332"/>
      <c r="DB192" s="332"/>
      <c r="DC192" s="332"/>
      <c r="DD192" s="332"/>
      <c r="DE192" s="332"/>
      <c r="DF192" s="332"/>
      <c r="DG192" s="332"/>
      <c r="DH192" s="332"/>
      <c r="DI192" s="332"/>
      <c r="DJ192" s="332"/>
      <c r="DK192" s="332"/>
      <c r="DL192" s="332"/>
      <c r="DM192" s="332"/>
      <c r="DN192" s="332"/>
      <c r="DO192" s="332"/>
      <c r="DP192" s="332"/>
      <c r="DQ192" s="332"/>
      <c r="DR192" s="332"/>
      <c r="DS192" s="332"/>
      <c r="DT192" s="332"/>
      <c r="DU192" s="332"/>
      <c r="DV192" s="332"/>
      <c r="DW192" s="332"/>
      <c r="DX192" s="332"/>
      <c r="DY192" s="332"/>
      <c r="DZ192" s="332"/>
      <c r="EA192" s="332"/>
      <c r="EB192" s="332"/>
      <c r="EC192" s="332"/>
      <c r="ED192" s="332"/>
      <c r="EE192" s="332"/>
      <c r="EF192" s="332"/>
      <c r="EG192" s="332"/>
      <c r="EH192" s="332"/>
      <c r="EI192" s="332"/>
      <c r="EJ192" s="332"/>
      <c r="EK192" s="332"/>
      <c r="EL192" s="332"/>
      <c r="EM192" s="332"/>
      <c r="EN192" s="332"/>
      <c r="EO192" s="332"/>
      <c r="EP192" s="332"/>
      <c r="EQ192" s="332"/>
      <c r="ER192" s="332"/>
      <c r="ES192" s="332"/>
      <c r="ET192" s="332"/>
      <c r="EU192" s="332"/>
      <c r="EV192" s="332"/>
      <c r="EW192" s="332"/>
      <c r="EX192" s="332"/>
      <c r="EY192" s="332"/>
    </row>
    <row r="193" spans="1:155" s="439" customFormat="1" ht="2.4500000000000002" customHeight="1">
      <c r="A193" s="442"/>
      <c r="B193" s="443"/>
      <c r="C193" s="443"/>
      <c r="D193" s="443"/>
      <c r="E193" s="443"/>
      <c r="F193" s="443"/>
      <c r="G193" s="443"/>
      <c r="H193" s="443"/>
      <c r="I193" s="443"/>
      <c r="J193" s="443"/>
      <c r="K193" s="443"/>
      <c r="L193" s="443"/>
      <c r="M193" s="443"/>
      <c r="N193" s="443"/>
      <c r="O193" s="443"/>
      <c r="P193" s="443"/>
      <c r="Q193" s="443"/>
      <c r="R193" s="69"/>
      <c r="S193" s="70"/>
      <c r="T193" s="70"/>
      <c r="U193" s="70"/>
      <c r="V193" s="71"/>
      <c r="W193" s="70"/>
      <c r="X193" s="70"/>
      <c r="Y193" s="40"/>
      <c r="Z193" s="41"/>
      <c r="AA193" s="41"/>
      <c r="AB193" s="41"/>
      <c r="AC193" s="42"/>
      <c r="AD193" s="700" t="s">
        <v>172</v>
      </c>
      <c r="AE193" s="701"/>
      <c r="AF193" s="701"/>
      <c r="AG193" s="701"/>
      <c r="AH193" s="701"/>
      <c r="AI193" s="701"/>
      <c r="AJ193" s="701"/>
      <c r="AK193" s="701"/>
      <c r="AL193" s="701"/>
      <c r="AM193" s="701"/>
      <c r="AN193" s="701"/>
      <c r="AO193" s="701"/>
      <c r="AP193" s="701"/>
      <c r="AQ193" s="701"/>
      <c r="AR193" s="701"/>
      <c r="AS193" s="701"/>
      <c r="AT193" s="701"/>
      <c r="AU193" s="701"/>
      <c r="AV193" s="701"/>
      <c r="AW193" s="704" t="s">
        <v>303</v>
      </c>
      <c r="AX193" s="705"/>
      <c r="AY193" s="40"/>
      <c r="AZ193" s="41"/>
      <c r="BA193" s="41"/>
      <c r="BB193" s="41"/>
      <c r="BC193" s="41"/>
      <c r="BD193" s="41"/>
      <c r="BE193" s="41"/>
      <c r="BF193" s="41"/>
      <c r="BG193" s="41"/>
      <c r="BH193" s="41"/>
      <c r="BI193" s="41"/>
      <c r="BJ193" s="41"/>
      <c r="BK193" s="42"/>
      <c r="BL193" s="133"/>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332"/>
      <c r="DB193" s="332"/>
      <c r="DC193" s="332"/>
      <c r="DD193" s="332"/>
      <c r="DE193" s="332"/>
      <c r="DF193" s="332"/>
      <c r="DG193" s="332"/>
      <c r="DH193" s="332"/>
      <c r="DI193" s="332"/>
      <c r="DJ193" s="332"/>
      <c r="DK193" s="332"/>
      <c r="DL193" s="332"/>
      <c r="DM193" s="332"/>
      <c r="DN193" s="332"/>
      <c r="DO193" s="332"/>
      <c r="DP193" s="332"/>
      <c r="DQ193" s="332"/>
      <c r="DR193" s="332"/>
      <c r="DS193" s="332"/>
      <c r="DT193" s="332"/>
      <c r="DU193" s="332"/>
      <c r="DV193" s="332"/>
      <c r="DW193" s="332"/>
      <c r="DX193" s="332"/>
      <c r="DY193" s="332"/>
      <c r="DZ193" s="332"/>
      <c r="EA193" s="332"/>
      <c r="EB193" s="332"/>
      <c r="EC193" s="332"/>
      <c r="ED193" s="332"/>
      <c r="EE193" s="332"/>
      <c r="EF193" s="332"/>
      <c r="EG193" s="332"/>
      <c r="EH193" s="332"/>
      <c r="EI193" s="332"/>
      <c r="EJ193" s="332"/>
      <c r="EK193" s="332"/>
      <c r="EL193" s="332"/>
      <c r="EM193" s="332"/>
      <c r="EN193" s="332"/>
      <c r="EO193" s="332"/>
      <c r="EP193" s="332"/>
      <c r="EQ193" s="332"/>
      <c r="ER193" s="332"/>
      <c r="ES193" s="332"/>
      <c r="ET193" s="332"/>
      <c r="EU193" s="332"/>
      <c r="EV193" s="332"/>
      <c r="EW193" s="332"/>
      <c r="EX193" s="332"/>
      <c r="EY193" s="332"/>
    </row>
    <row r="194" spans="1:155" s="439" customFormat="1" ht="20.100000000000001" customHeight="1">
      <c r="A194" s="442"/>
      <c r="B194" s="443"/>
      <c r="C194" s="443"/>
      <c r="D194" s="443"/>
      <c r="E194" s="443"/>
      <c r="F194" s="443"/>
      <c r="G194" s="443"/>
      <c r="H194" s="443"/>
      <c r="I194" s="443"/>
      <c r="J194" s="443"/>
      <c r="K194" s="443"/>
      <c r="L194" s="443"/>
      <c r="M194" s="443"/>
      <c r="N194" s="527" t="s">
        <v>304</v>
      </c>
      <c r="O194" s="527"/>
      <c r="P194" s="527"/>
      <c r="Q194" s="708"/>
      <c r="R194" s="709" t="s">
        <v>3</v>
      </c>
      <c r="S194" s="710"/>
      <c r="T194" s="710"/>
      <c r="U194" s="710"/>
      <c r="V194" s="710"/>
      <c r="W194" s="710"/>
      <c r="X194" s="710"/>
      <c r="Y194" s="43"/>
      <c r="Z194" s="522"/>
      <c r="AA194" s="523"/>
      <c r="AB194" s="524"/>
      <c r="AC194" s="47"/>
      <c r="AD194" s="700"/>
      <c r="AE194" s="701"/>
      <c r="AF194" s="701"/>
      <c r="AG194" s="701"/>
      <c r="AH194" s="701"/>
      <c r="AI194" s="701"/>
      <c r="AJ194" s="701"/>
      <c r="AK194" s="701"/>
      <c r="AL194" s="701"/>
      <c r="AM194" s="701"/>
      <c r="AN194" s="701"/>
      <c r="AO194" s="701"/>
      <c r="AP194" s="701"/>
      <c r="AQ194" s="701"/>
      <c r="AR194" s="701"/>
      <c r="AS194" s="701"/>
      <c r="AT194" s="701"/>
      <c r="AU194" s="701"/>
      <c r="AV194" s="701"/>
      <c r="AW194" s="704"/>
      <c r="AX194" s="705"/>
      <c r="AY194" s="43"/>
      <c r="AZ194" s="522"/>
      <c r="BA194" s="523"/>
      <c r="BB194" s="524"/>
      <c r="BC194" s="87"/>
      <c r="BD194" s="522"/>
      <c r="BE194" s="523"/>
      <c r="BF194" s="524"/>
      <c r="BG194" s="87"/>
      <c r="BH194" s="522"/>
      <c r="BI194" s="523"/>
      <c r="BJ194" s="524"/>
      <c r="BK194" s="47"/>
      <c r="BL194" s="133"/>
      <c r="BM194" s="198"/>
      <c r="BN194" s="200" t="str">
        <f>IF(BO194&lt;&gt;"","●","")</f>
        <v>●</v>
      </c>
      <c r="BO194" s="201" t="str">
        <f>IF(Z194="","選択番号が未記入です。該当する選択肢をご記入ください。",IF(Z194=44,IF(COUNTA(AZ194,BD194,BH194)&gt;1,IF(OR(AZ194=BD194,BD194=BH194,AZ194=BH194),"同一の診療科が記入されています。複数の診療科について１つずつご記入ください。",IF(OR(AND(AZ194="",COUNTA(BD194,BH194)&gt;0),AND(BD194="",COUNTA(BH194)&gt;0)),"複数の診療科を患者を多く診ている順にご記入いただく際、未記入の欄があります。上位３つまで左から詰めてご記入ください。","")),"複数の診療科を患者を多く診ている順に最大上位３つまでご記入ください。１つの診療科のみ選択する場合は、左欄にご記入ください。"),IF(COUNT(AZ194,BD194,BH194)&gt;0,"右欄は、左欄で「44．複数の診療科で活用」を選択した場合のみご記入ください。","")))</f>
        <v>選択番号が未記入です。該当する選択肢をご記入ください。</v>
      </c>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332"/>
      <c r="DB194" s="332"/>
      <c r="DC194" s="332"/>
      <c r="DD194" s="332"/>
      <c r="DE194" s="332"/>
      <c r="DF194" s="332"/>
      <c r="DG194" s="332"/>
      <c r="DH194" s="332"/>
      <c r="DI194" s="332"/>
      <c r="DJ194" s="332"/>
      <c r="DK194" s="332"/>
      <c r="DL194" s="332"/>
      <c r="DM194" s="332"/>
      <c r="DN194" s="332"/>
      <c r="DO194" s="332"/>
      <c r="DP194" s="332"/>
      <c r="DQ194" s="332"/>
      <c r="DR194" s="332"/>
      <c r="DS194" s="332"/>
      <c r="DT194" s="332"/>
      <c r="DU194" s="332"/>
      <c r="DV194" s="332"/>
      <c r="DW194" s="332"/>
      <c r="DX194" s="332"/>
      <c r="DY194" s="332"/>
      <c r="DZ194" s="332"/>
      <c r="EA194" s="332"/>
      <c r="EB194" s="332"/>
      <c r="EC194" s="332"/>
      <c r="ED194" s="332"/>
      <c r="EE194" s="332"/>
      <c r="EF194" s="332"/>
      <c r="EG194" s="332"/>
      <c r="EH194" s="332"/>
      <c r="EI194" s="332"/>
      <c r="EJ194" s="332"/>
      <c r="EK194" s="332"/>
      <c r="EL194" s="332"/>
      <c r="EM194" s="332"/>
      <c r="EN194" s="332"/>
      <c r="EO194" s="332"/>
      <c r="EP194" s="332"/>
      <c r="EQ194" s="332"/>
      <c r="ER194" s="332"/>
      <c r="ES194" s="332"/>
      <c r="ET194" s="332"/>
      <c r="EU194" s="332"/>
      <c r="EV194" s="332"/>
      <c r="EW194" s="332"/>
      <c r="EX194" s="332"/>
      <c r="EY194" s="332"/>
    </row>
    <row r="195" spans="1:155" s="439" customFormat="1" ht="2.4500000000000002" customHeight="1" thickBot="1">
      <c r="A195" s="108"/>
      <c r="B195" s="109"/>
      <c r="C195" s="109"/>
      <c r="D195" s="109"/>
      <c r="E195" s="109"/>
      <c r="F195" s="109"/>
      <c r="G195" s="109"/>
      <c r="H195" s="109"/>
      <c r="I195" s="109"/>
      <c r="J195" s="109"/>
      <c r="K195" s="109"/>
      <c r="L195" s="109"/>
      <c r="M195" s="109"/>
      <c r="N195" s="109"/>
      <c r="O195" s="109"/>
      <c r="P195" s="109"/>
      <c r="Q195" s="88"/>
      <c r="R195" s="72"/>
      <c r="S195" s="68"/>
      <c r="T195" s="68"/>
      <c r="U195" s="68"/>
      <c r="V195" s="68"/>
      <c r="W195" s="68"/>
      <c r="X195" s="68"/>
      <c r="Y195" s="44"/>
      <c r="Z195" s="45"/>
      <c r="AA195" s="45"/>
      <c r="AB195" s="45"/>
      <c r="AC195" s="46"/>
      <c r="AD195" s="702"/>
      <c r="AE195" s="703"/>
      <c r="AF195" s="703"/>
      <c r="AG195" s="703"/>
      <c r="AH195" s="703"/>
      <c r="AI195" s="703"/>
      <c r="AJ195" s="703"/>
      <c r="AK195" s="703"/>
      <c r="AL195" s="703"/>
      <c r="AM195" s="703"/>
      <c r="AN195" s="703"/>
      <c r="AO195" s="703"/>
      <c r="AP195" s="703"/>
      <c r="AQ195" s="703"/>
      <c r="AR195" s="703"/>
      <c r="AS195" s="703"/>
      <c r="AT195" s="703"/>
      <c r="AU195" s="703"/>
      <c r="AV195" s="703"/>
      <c r="AW195" s="706"/>
      <c r="AX195" s="707"/>
      <c r="AY195" s="44"/>
      <c r="AZ195" s="45"/>
      <c r="BA195" s="45"/>
      <c r="BB195" s="45"/>
      <c r="BC195" s="45"/>
      <c r="BD195" s="45"/>
      <c r="BE195" s="45"/>
      <c r="BF195" s="45"/>
      <c r="BG195" s="45"/>
      <c r="BH195" s="45"/>
      <c r="BI195" s="45"/>
      <c r="BJ195" s="45"/>
      <c r="BK195" s="46"/>
      <c r="BL195" s="134"/>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332"/>
      <c r="DB195" s="332"/>
      <c r="DC195" s="332"/>
      <c r="DD195" s="332"/>
      <c r="DE195" s="332"/>
      <c r="DF195" s="332"/>
      <c r="DG195" s="332"/>
      <c r="DH195" s="332"/>
      <c r="DI195" s="332"/>
      <c r="DJ195" s="332"/>
      <c r="DK195" s="332"/>
      <c r="DL195" s="332"/>
      <c r="DM195" s="332"/>
      <c r="DN195" s="332"/>
      <c r="DO195" s="332"/>
      <c r="DP195" s="332"/>
      <c r="DQ195" s="332"/>
      <c r="DR195" s="332"/>
      <c r="DS195" s="332"/>
      <c r="DT195" s="332"/>
      <c r="DU195" s="332"/>
      <c r="DV195" s="332"/>
      <c r="DW195" s="332"/>
      <c r="DX195" s="332"/>
      <c r="DY195" s="332"/>
      <c r="DZ195" s="332"/>
      <c r="EA195" s="332"/>
      <c r="EB195" s="332"/>
      <c r="EC195" s="332"/>
      <c r="ED195" s="332"/>
      <c r="EE195" s="332"/>
      <c r="EF195" s="332"/>
      <c r="EG195" s="332"/>
      <c r="EH195" s="332"/>
      <c r="EI195" s="332"/>
      <c r="EJ195" s="332"/>
      <c r="EK195" s="332"/>
      <c r="EL195" s="332"/>
      <c r="EM195" s="332"/>
      <c r="EN195" s="332"/>
      <c r="EO195" s="332"/>
      <c r="EP195" s="332"/>
      <c r="EQ195" s="332"/>
      <c r="ER195" s="332"/>
      <c r="ES195" s="332"/>
      <c r="ET195" s="332"/>
      <c r="EU195" s="332"/>
      <c r="EV195" s="332"/>
      <c r="EW195" s="332"/>
      <c r="EX195" s="332"/>
      <c r="EY195" s="332"/>
    </row>
    <row r="196" spans="1:155" s="439" customFormat="1" ht="16.5" customHeight="1">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332"/>
      <c r="DB196" s="332"/>
      <c r="DC196" s="332"/>
      <c r="DD196" s="332"/>
      <c r="DE196" s="332"/>
      <c r="DF196" s="332"/>
      <c r="DG196" s="332"/>
      <c r="DH196" s="332"/>
      <c r="DI196" s="332"/>
      <c r="DJ196" s="332"/>
      <c r="DK196" s="332"/>
      <c r="DL196" s="332"/>
      <c r="DM196" s="332"/>
      <c r="DN196" s="332"/>
      <c r="DO196" s="332"/>
      <c r="DP196" s="332"/>
      <c r="DQ196" s="332"/>
      <c r="DR196" s="332"/>
      <c r="DS196" s="332"/>
      <c r="DT196" s="332"/>
      <c r="DU196" s="332"/>
      <c r="DV196" s="332"/>
      <c r="DW196" s="332"/>
      <c r="DX196" s="332"/>
      <c r="DY196" s="332"/>
      <c r="DZ196" s="332"/>
      <c r="EA196" s="332"/>
      <c r="EB196" s="332"/>
      <c r="EC196" s="332"/>
      <c r="ED196" s="332"/>
      <c r="EE196" s="332"/>
      <c r="EF196" s="332"/>
      <c r="EG196" s="332"/>
      <c r="EH196" s="332"/>
      <c r="EI196" s="332"/>
      <c r="EJ196" s="332"/>
      <c r="EK196" s="332"/>
      <c r="EL196" s="332"/>
      <c r="EM196" s="332"/>
      <c r="EN196" s="332"/>
      <c r="EO196" s="332"/>
      <c r="EP196" s="332"/>
      <c r="EQ196" s="332"/>
      <c r="ER196" s="332"/>
      <c r="ES196" s="332"/>
      <c r="ET196" s="332"/>
      <c r="EU196" s="332"/>
      <c r="EV196" s="332"/>
      <c r="EW196" s="332"/>
      <c r="EX196" s="332"/>
      <c r="EY196" s="332"/>
    </row>
    <row r="197" spans="1:155" s="439" customFormat="1" ht="15" customHeight="1">
      <c r="A197" s="518" t="s">
        <v>305</v>
      </c>
      <c r="B197" s="519"/>
      <c r="C197" s="519"/>
      <c r="D197" s="519"/>
      <c r="E197" s="519"/>
      <c r="F197" s="519"/>
      <c r="G197" s="519"/>
      <c r="H197" s="519"/>
      <c r="I197" s="519"/>
      <c r="J197" s="519"/>
      <c r="K197" s="519"/>
      <c r="L197" s="519"/>
      <c r="M197" s="519"/>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19"/>
      <c r="AZ197" s="519"/>
      <c r="BA197" s="519"/>
      <c r="BB197" s="519"/>
      <c r="BC197" s="519"/>
      <c r="BD197" s="519"/>
      <c r="BE197" s="519"/>
      <c r="BF197" s="519"/>
      <c r="BG197" s="519"/>
      <c r="BH197" s="519"/>
      <c r="BI197" s="519"/>
      <c r="BJ197" s="519"/>
      <c r="BK197" s="519"/>
      <c r="BL197" s="520"/>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332"/>
      <c r="DB197" s="332"/>
      <c r="DC197" s="332"/>
      <c r="DD197" s="332"/>
      <c r="DE197" s="332"/>
      <c r="DF197" s="332"/>
      <c r="DG197" s="332"/>
      <c r="DH197" s="332"/>
      <c r="DI197" s="332"/>
      <c r="DJ197" s="332"/>
      <c r="DK197" s="332"/>
      <c r="DL197" s="332"/>
      <c r="DM197" s="332"/>
      <c r="DN197" s="332"/>
      <c r="DO197" s="332"/>
      <c r="DP197" s="332"/>
      <c r="DQ197" s="332"/>
      <c r="DR197" s="332"/>
      <c r="DS197" s="332"/>
      <c r="DT197" s="332"/>
      <c r="DU197" s="332"/>
      <c r="DV197" s="332"/>
      <c r="DW197" s="332"/>
      <c r="DX197" s="332"/>
      <c r="DY197" s="332"/>
      <c r="DZ197" s="332"/>
      <c r="EA197" s="332"/>
      <c r="EB197" s="332"/>
      <c r="EC197" s="332"/>
      <c r="ED197" s="332"/>
      <c r="EE197" s="332"/>
      <c r="EF197" s="332"/>
      <c r="EG197" s="332"/>
      <c r="EH197" s="332"/>
      <c r="EI197" s="332"/>
      <c r="EJ197" s="332"/>
      <c r="EK197" s="332"/>
      <c r="EL197" s="332"/>
      <c r="EM197" s="332"/>
      <c r="EN197" s="332"/>
      <c r="EO197" s="332"/>
      <c r="EP197" s="332"/>
      <c r="EQ197" s="332"/>
      <c r="ER197" s="332"/>
      <c r="ES197" s="332"/>
      <c r="ET197" s="332"/>
      <c r="EU197" s="332"/>
      <c r="EV197" s="332"/>
      <c r="EW197" s="332"/>
      <c r="EX197" s="332"/>
      <c r="EY197" s="332"/>
    </row>
    <row r="198" spans="1:155" s="439" customFormat="1" ht="35.1" customHeight="1">
      <c r="A198" s="136"/>
      <c r="B198" s="680" t="s">
        <v>97</v>
      </c>
      <c r="C198" s="680"/>
      <c r="D198" s="680"/>
      <c r="E198" s="680"/>
      <c r="F198" s="680"/>
      <c r="G198" s="680"/>
      <c r="H198" s="680"/>
      <c r="I198" s="680"/>
      <c r="J198" s="680"/>
      <c r="K198" s="680"/>
      <c r="L198" s="680"/>
      <c r="M198" s="680"/>
      <c r="N198" s="680"/>
      <c r="O198" s="680"/>
      <c r="P198" s="680"/>
      <c r="Q198" s="680"/>
      <c r="R198" s="680"/>
      <c r="S198" s="680"/>
      <c r="T198" s="680"/>
      <c r="U198" s="680"/>
      <c r="V198" s="680"/>
      <c r="W198" s="680"/>
      <c r="X198" s="680"/>
      <c r="Y198" s="680"/>
      <c r="Z198" s="680"/>
      <c r="AA198" s="680"/>
      <c r="AB198" s="680"/>
      <c r="AC198" s="680"/>
      <c r="AD198" s="680"/>
      <c r="AE198" s="680"/>
      <c r="AF198" s="680"/>
      <c r="AG198" s="680"/>
      <c r="AH198" s="680"/>
      <c r="AI198" s="680"/>
      <c r="AJ198" s="680"/>
      <c r="AK198" s="680"/>
      <c r="AL198" s="680"/>
      <c r="AM198" s="680"/>
      <c r="AN198" s="680"/>
      <c r="AO198" s="680"/>
      <c r="AP198" s="680"/>
      <c r="AQ198" s="680"/>
      <c r="AR198" s="680"/>
      <c r="AS198" s="680"/>
      <c r="AT198" s="680"/>
      <c r="AU198" s="680"/>
      <c r="AV198" s="680"/>
      <c r="AW198" s="680"/>
      <c r="AX198" s="680"/>
      <c r="AY198" s="680"/>
      <c r="AZ198" s="680"/>
      <c r="BA198" s="680"/>
      <c r="BB198" s="680"/>
      <c r="BC198" s="680"/>
      <c r="BD198" s="680"/>
      <c r="BE198" s="680"/>
      <c r="BF198" s="680"/>
      <c r="BG198" s="680"/>
      <c r="BH198" s="680"/>
      <c r="BI198" s="680"/>
      <c r="BJ198" s="680"/>
      <c r="BK198" s="680"/>
      <c r="BL198" s="699"/>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332"/>
      <c r="DB198" s="332"/>
      <c r="DC198" s="332"/>
      <c r="DD198" s="332"/>
      <c r="DE198" s="332"/>
      <c r="DF198" s="332"/>
      <c r="DG198" s="332"/>
      <c r="DH198" s="332"/>
      <c r="DI198" s="332"/>
      <c r="DJ198" s="332"/>
      <c r="DK198" s="332"/>
      <c r="DL198" s="332"/>
      <c r="DM198" s="332"/>
      <c r="DN198" s="332"/>
      <c r="DO198" s="332"/>
      <c r="DP198" s="332"/>
      <c r="DQ198" s="332"/>
      <c r="DR198" s="332"/>
      <c r="DS198" s="332"/>
      <c r="DT198" s="332"/>
      <c r="DU198" s="332"/>
      <c r="DV198" s="332"/>
      <c r="DW198" s="332"/>
      <c r="DX198" s="332"/>
      <c r="DY198" s="332"/>
      <c r="DZ198" s="332"/>
      <c r="EA198" s="332"/>
      <c r="EB198" s="332"/>
      <c r="EC198" s="332"/>
      <c r="ED198" s="332"/>
      <c r="EE198" s="332"/>
      <c r="EF198" s="332"/>
      <c r="EG198" s="332"/>
      <c r="EH198" s="332"/>
      <c r="EI198" s="332"/>
      <c r="EJ198" s="332"/>
      <c r="EK198" s="332"/>
      <c r="EL198" s="332"/>
      <c r="EM198" s="332"/>
      <c r="EN198" s="332"/>
      <c r="EO198" s="332"/>
      <c r="EP198" s="332"/>
      <c r="EQ198" s="332"/>
      <c r="ER198" s="332"/>
      <c r="ES198" s="332"/>
      <c r="ET198" s="332"/>
      <c r="EU198" s="332"/>
      <c r="EV198" s="332"/>
      <c r="EW198" s="332"/>
      <c r="EX198" s="332"/>
      <c r="EY198" s="332"/>
    </row>
    <row r="199" spans="1:155" s="439" customFormat="1" ht="24.95" customHeight="1">
      <c r="A199" s="136"/>
      <c r="B199" s="680" t="s">
        <v>98</v>
      </c>
      <c r="C199" s="680"/>
      <c r="D199" s="680"/>
      <c r="E199" s="680"/>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0"/>
      <c r="AN199" s="680"/>
      <c r="AO199" s="680"/>
      <c r="AP199" s="680"/>
      <c r="AQ199" s="680"/>
      <c r="AR199" s="680"/>
      <c r="AS199" s="680"/>
      <c r="AT199" s="680"/>
      <c r="AU199" s="680"/>
      <c r="AV199" s="680"/>
      <c r="AW199" s="680"/>
      <c r="AX199" s="680"/>
      <c r="AY199" s="680"/>
      <c r="AZ199" s="680"/>
      <c r="BA199" s="680"/>
      <c r="BB199" s="680"/>
      <c r="BC199" s="680"/>
      <c r="BD199" s="680"/>
      <c r="BE199" s="680"/>
      <c r="BF199" s="680"/>
      <c r="BG199" s="680"/>
      <c r="BH199" s="680"/>
      <c r="BI199" s="680"/>
      <c r="BJ199" s="680"/>
      <c r="BK199" s="680"/>
      <c r="BL199" s="699"/>
      <c r="BM199" s="198"/>
      <c r="BN199" s="369"/>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332"/>
      <c r="DB199" s="332"/>
      <c r="DC199" s="332"/>
      <c r="DD199" s="332"/>
      <c r="DE199" s="332"/>
      <c r="DF199" s="332"/>
      <c r="DG199" s="332"/>
      <c r="DH199" s="332"/>
      <c r="DI199" s="332"/>
      <c r="DJ199" s="332"/>
      <c r="DK199" s="332"/>
      <c r="DL199" s="332"/>
      <c r="DM199" s="332"/>
      <c r="DN199" s="332"/>
      <c r="DO199" s="332"/>
      <c r="DP199" s="332"/>
      <c r="DQ199" s="332"/>
      <c r="DR199" s="332"/>
      <c r="DS199" s="332"/>
      <c r="DT199" s="332"/>
      <c r="DU199" s="332"/>
      <c r="DV199" s="332"/>
      <c r="DW199" s="332"/>
      <c r="DX199" s="332"/>
      <c r="DY199" s="332"/>
      <c r="DZ199" s="332"/>
      <c r="EA199" s="332"/>
      <c r="EB199" s="332"/>
      <c r="EC199" s="332"/>
      <c r="ED199" s="332"/>
      <c r="EE199" s="332"/>
      <c r="EF199" s="332"/>
      <c r="EG199" s="332"/>
      <c r="EH199" s="332"/>
      <c r="EI199" s="332"/>
      <c r="EJ199" s="332"/>
      <c r="EK199" s="332"/>
      <c r="EL199" s="332"/>
      <c r="EM199" s="332"/>
      <c r="EN199" s="332"/>
      <c r="EO199" s="332"/>
      <c r="EP199" s="332"/>
      <c r="EQ199" s="332"/>
      <c r="ER199" s="332"/>
      <c r="ES199" s="332"/>
      <c r="ET199" s="332"/>
      <c r="EU199" s="332"/>
      <c r="EV199" s="332"/>
      <c r="EW199" s="332"/>
      <c r="EX199" s="332"/>
      <c r="EY199" s="332"/>
    </row>
    <row r="200" spans="1:155" s="439" customFormat="1" ht="15" customHeight="1" thickBot="1">
      <c r="A200" s="136"/>
      <c r="B200" s="544" t="s">
        <v>91</v>
      </c>
      <c r="C200" s="544"/>
      <c r="D200" s="544"/>
      <c r="E200" s="544"/>
      <c r="F200" s="544"/>
      <c r="G200" s="544"/>
      <c r="H200" s="544"/>
      <c r="I200" s="544"/>
      <c r="J200" s="544"/>
      <c r="K200" s="544"/>
      <c r="L200" s="544"/>
      <c r="M200" s="544"/>
      <c r="N200" s="544"/>
      <c r="O200" s="544"/>
      <c r="P200" s="544"/>
      <c r="Q200" s="544"/>
      <c r="R200" s="544"/>
      <c r="S200" s="544"/>
      <c r="T200" s="544"/>
      <c r="U200" s="544"/>
      <c r="V200" s="544"/>
      <c r="W200" s="544"/>
      <c r="X200" s="544"/>
      <c r="Y200" s="544"/>
      <c r="Z200" s="544"/>
      <c r="AA200" s="544"/>
      <c r="AB200" s="544"/>
      <c r="AC200" s="544"/>
      <c r="AD200" s="544"/>
      <c r="AE200" s="544"/>
      <c r="AF200" s="544"/>
      <c r="AG200" s="544"/>
      <c r="AH200" s="544"/>
      <c r="AI200" s="544"/>
      <c r="AJ200" s="544"/>
      <c r="AK200" s="544"/>
      <c r="AL200" s="544"/>
      <c r="AM200" s="544"/>
      <c r="AN200" s="544"/>
      <c r="AO200" s="544"/>
      <c r="AP200" s="544"/>
      <c r="AQ200" s="544"/>
      <c r="AR200" s="544"/>
      <c r="AS200" s="544"/>
      <c r="AT200" s="544"/>
      <c r="AU200" s="544"/>
      <c r="AV200" s="544"/>
      <c r="AW200" s="544"/>
      <c r="AX200" s="544"/>
      <c r="AY200" s="544"/>
      <c r="AZ200" s="544"/>
      <c r="BA200" s="544"/>
      <c r="BB200" s="544"/>
      <c r="BC200" s="544"/>
      <c r="BD200" s="544"/>
      <c r="BE200" s="544"/>
      <c r="BF200" s="544"/>
      <c r="BG200" s="544"/>
      <c r="BH200" s="544"/>
      <c r="BI200" s="544"/>
      <c r="BJ200" s="544"/>
      <c r="BK200" s="544"/>
      <c r="BL200" s="681"/>
      <c r="BM200" s="198"/>
      <c r="BN200" s="369"/>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332"/>
      <c r="DB200" s="332"/>
      <c r="DC200" s="332"/>
      <c r="DD200" s="332"/>
      <c r="DE200" s="332"/>
      <c r="DF200" s="332"/>
      <c r="DG200" s="332"/>
      <c r="DH200" s="332"/>
      <c r="DI200" s="332"/>
      <c r="DJ200" s="332"/>
      <c r="DK200" s="332"/>
      <c r="DL200" s="332"/>
      <c r="DM200" s="332"/>
      <c r="DN200" s="332"/>
      <c r="DO200" s="332"/>
      <c r="DP200" s="332"/>
      <c r="DQ200" s="332"/>
      <c r="DR200" s="332"/>
      <c r="DS200" s="332"/>
      <c r="DT200" s="332"/>
      <c r="DU200" s="332"/>
      <c r="DV200" s="332"/>
      <c r="DW200" s="332"/>
      <c r="DX200" s="332"/>
      <c r="DY200" s="332"/>
      <c r="DZ200" s="332"/>
      <c r="EA200" s="332"/>
      <c r="EB200" s="332"/>
      <c r="EC200" s="332"/>
      <c r="ED200" s="332"/>
      <c r="EE200" s="332"/>
      <c r="EF200" s="332"/>
      <c r="EG200" s="332"/>
      <c r="EH200" s="332"/>
      <c r="EI200" s="332"/>
      <c r="EJ200" s="332"/>
      <c r="EK200" s="332"/>
      <c r="EL200" s="332"/>
      <c r="EM200" s="332"/>
      <c r="EN200" s="332"/>
      <c r="EO200" s="332"/>
      <c r="EP200" s="332"/>
      <c r="EQ200" s="332"/>
      <c r="ER200" s="332"/>
      <c r="ES200" s="332"/>
      <c r="ET200" s="332"/>
      <c r="EU200" s="332"/>
      <c r="EV200" s="332"/>
      <c r="EW200" s="332"/>
      <c r="EX200" s="332"/>
      <c r="EY200" s="332"/>
    </row>
    <row r="201" spans="1:155" s="439" customFormat="1" ht="2.4500000000000002" customHeight="1">
      <c r="A201" s="48"/>
      <c r="B201" s="447"/>
      <c r="C201" s="447"/>
      <c r="D201" s="447"/>
      <c r="E201" s="447"/>
      <c r="F201" s="447"/>
      <c r="G201" s="447"/>
      <c r="H201" s="447"/>
      <c r="I201" s="447"/>
      <c r="J201" s="447"/>
      <c r="K201" s="447"/>
      <c r="L201" s="447"/>
      <c r="M201" s="447"/>
      <c r="N201" s="447"/>
      <c r="O201" s="447"/>
      <c r="P201" s="447"/>
      <c r="Q201" s="447"/>
      <c r="R201" s="447"/>
      <c r="S201" s="447"/>
      <c r="T201" s="447"/>
      <c r="U201" s="447"/>
      <c r="V201" s="447"/>
      <c r="W201" s="447"/>
      <c r="X201" s="447"/>
      <c r="Y201" s="447"/>
      <c r="Z201" s="447"/>
      <c r="AA201" s="447"/>
      <c r="AB201" s="447"/>
      <c r="AC201" s="447"/>
      <c r="AD201" s="447"/>
      <c r="AE201" s="447"/>
      <c r="AF201" s="447"/>
      <c r="AG201" s="447"/>
      <c r="AH201" s="447"/>
      <c r="AI201" s="447"/>
      <c r="AJ201" s="447"/>
      <c r="AK201" s="447"/>
      <c r="AL201" s="447"/>
      <c r="AM201" s="447"/>
      <c r="AN201" s="447"/>
      <c r="AO201" s="447"/>
      <c r="AP201" s="447"/>
      <c r="AQ201" s="447"/>
      <c r="AR201" s="447"/>
      <c r="AS201" s="447"/>
      <c r="AT201" s="447"/>
      <c r="AU201" s="447"/>
      <c r="AV201" s="447"/>
      <c r="AW201" s="447"/>
      <c r="AX201" s="447"/>
      <c r="AY201" s="15"/>
      <c r="AZ201" s="16"/>
      <c r="BA201" s="16"/>
      <c r="BB201" s="16"/>
      <c r="BC201" s="16"/>
      <c r="BD201" s="16"/>
      <c r="BE201" s="16"/>
      <c r="BF201" s="16"/>
      <c r="BG201" s="16"/>
      <c r="BH201" s="16"/>
      <c r="BI201" s="16"/>
      <c r="BJ201" s="16"/>
      <c r="BK201" s="17"/>
      <c r="BL201" s="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332"/>
      <c r="DB201" s="332"/>
      <c r="DC201" s="332"/>
      <c r="DD201" s="332"/>
      <c r="DE201" s="332"/>
      <c r="DF201" s="332"/>
      <c r="DG201" s="332"/>
      <c r="DH201" s="332"/>
      <c r="DI201" s="332"/>
      <c r="DJ201" s="332"/>
      <c r="DK201" s="332"/>
      <c r="DL201" s="332"/>
      <c r="DM201" s="332"/>
      <c r="DN201" s="332"/>
      <c r="DO201" s="332"/>
      <c r="DP201" s="332"/>
      <c r="DQ201" s="332"/>
      <c r="DR201" s="332"/>
      <c r="DS201" s="332"/>
      <c r="DT201" s="332"/>
      <c r="DU201" s="332"/>
      <c r="DV201" s="332"/>
      <c r="DW201" s="332"/>
      <c r="DX201" s="332"/>
      <c r="DY201" s="332"/>
      <c r="DZ201" s="332"/>
      <c r="EA201" s="332"/>
      <c r="EB201" s="332"/>
      <c r="EC201" s="332"/>
      <c r="ED201" s="332"/>
      <c r="EE201" s="332"/>
      <c r="EF201" s="332"/>
      <c r="EG201" s="332"/>
      <c r="EH201" s="332"/>
      <c r="EI201" s="332"/>
      <c r="EJ201" s="332"/>
      <c r="EK201" s="332"/>
      <c r="EL201" s="332"/>
      <c r="EM201" s="332"/>
      <c r="EN201" s="332"/>
      <c r="EO201" s="332"/>
      <c r="EP201" s="332"/>
      <c r="EQ201" s="332"/>
      <c r="ER201" s="332"/>
      <c r="ES201" s="332"/>
      <c r="ET201" s="332"/>
      <c r="EU201" s="332"/>
      <c r="EV201" s="332"/>
      <c r="EW201" s="332"/>
      <c r="EX201" s="332"/>
      <c r="EY201" s="332"/>
    </row>
    <row r="202" spans="1:155" s="439" customFormat="1" ht="19.5" customHeight="1">
      <c r="A202" s="325" t="s">
        <v>183</v>
      </c>
      <c r="B202" s="326"/>
      <c r="C202" s="326"/>
      <c r="D202" s="326"/>
      <c r="E202" s="326"/>
      <c r="F202" s="326"/>
      <c r="G202" s="326"/>
      <c r="H202" s="326"/>
      <c r="I202" s="326"/>
      <c r="J202" s="326"/>
      <c r="K202" s="326"/>
      <c r="L202" s="326"/>
      <c r="M202" s="326"/>
      <c r="N202" s="326"/>
      <c r="O202" s="326"/>
      <c r="P202" s="326"/>
      <c r="Q202" s="326"/>
      <c r="R202" s="326"/>
      <c r="S202" s="326"/>
      <c r="T202" s="326"/>
      <c r="U202" s="326"/>
      <c r="V202" s="326"/>
      <c r="W202" s="326"/>
      <c r="X202" s="326"/>
      <c r="Y202" s="326"/>
      <c r="Z202" s="326"/>
      <c r="AA202" s="326"/>
      <c r="AB202" s="326"/>
      <c r="AC202" s="326"/>
      <c r="AD202" s="326"/>
      <c r="AE202" s="326"/>
      <c r="AF202" s="326"/>
      <c r="AG202" s="326"/>
      <c r="AH202" s="326"/>
      <c r="AI202" s="326"/>
      <c r="AJ202" s="326"/>
      <c r="AK202" s="326"/>
      <c r="AL202" s="326"/>
      <c r="AM202" s="326"/>
      <c r="AN202" s="326"/>
      <c r="AO202" s="326"/>
      <c r="AP202" s="326"/>
      <c r="AQ202" s="326"/>
      <c r="AR202" s="326"/>
      <c r="AS202" s="326"/>
      <c r="AT202" s="326"/>
      <c r="AU202" s="326"/>
      <c r="AV202" s="527" t="s">
        <v>306</v>
      </c>
      <c r="AW202" s="527"/>
      <c r="AX202" s="584"/>
      <c r="AY202" s="18"/>
      <c r="AZ202" s="711">
        <f>SUM(AZ205,AZ208,AZ211)</f>
        <v>0</v>
      </c>
      <c r="BA202" s="712"/>
      <c r="BB202" s="712"/>
      <c r="BC202" s="712"/>
      <c r="BD202" s="712"/>
      <c r="BE202" s="712"/>
      <c r="BF202" s="712"/>
      <c r="BG202" s="712"/>
      <c r="BH202" s="712"/>
      <c r="BI202" s="712"/>
      <c r="BJ202" s="713"/>
      <c r="BK202" s="20"/>
      <c r="BL202" s="9" t="s">
        <v>2</v>
      </c>
      <c r="BM202" s="198"/>
      <c r="BN202" s="200" t="str">
        <f>IF(BO202&lt;&gt;"","●","")</f>
        <v/>
      </c>
      <c r="BO202" s="201" t="str">
        <f>IF(AZ202="","「患者数」が未記入です。患者数が0の場合は「0」とご記入ください。","")</f>
        <v/>
      </c>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332"/>
      <c r="DB202" s="332"/>
      <c r="DC202" s="332"/>
      <c r="DD202" s="332"/>
      <c r="DE202" s="332"/>
      <c r="DF202" s="332"/>
      <c r="DG202" s="332"/>
      <c r="DH202" s="332"/>
      <c r="DI202" s="332"/>
      <c r="DJ202" s="332"/>
      <c r="DK202" s="332"/>
      <c r="DL202" s="332"/>
      <c r="DM202" s="332"/>
      <c r="DN202" s="332"/>
      <c r="DO202" s="332"/>
      <c r="DP202" s="332"/>
      <c r="DQ202" s="332"/>
      <c r="DR202" s="332"/>
      <c r="DS202" s="332"/>
      <c r="DT202" s="332"/>
      <c r="DU202" s="332"/>
      <c r="DV202" s="332"/>
      <c r="DW202" s="332"/>
      <c r="DX202" s="332"/>
      <c r="DY202" s="332"/>
      <c r="DZ202" s="332"/>
      <c r="EA202" s="332"/>
      <c r="EB202" s="332"/>
      <c r="EC202" s="332"/>
      <c r="ED202" s="332"/>
      <c r="EE202" s="332"/>
      <c r="EF202" s="332"/>
      <c r="EG202" s="332"/>
      <c r="EH202" s="332"/>
      <c r="EI202" s="332"/>
      <c r="EJ202" s="332"/>
      <c r="EK202" s="332"/>
      <c r="EL202" s="332"/>
      <c r="EM202" s="332"/>
      <c r="EN202" s="332"/>
      <c r="EO202" s="332"/>
      <c r="EP202" s="332"/>
      <c r="EQ202" s="332"/>
      <c r="ER202" s="332"/>
      <c r="ES202" s="332"/>
      <c r="ET202" s="332"/>
      <c r="EU202" s="332"/>
      <c r="EV202" s="332"/>
      <c r="EW202" s="332"/>
      <c r="EX202" s="332"/>
      <c r="EY202" s="332"/>
    </row>
    <row r="203" spans="1:155" s="439" customFormat="1" ht="2.4500000000000002" customHeight="1" thickBot="1">
      <c r="A203" s="325"/>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6"/>
      <c r="AG203" s="326"/>
      <c r="AH203" s="326"/>
      <c r="AI203" s="326"/>
      <c r="AJ203" s="326"/>
      <c r="AK203" s="326"/>
      <c r="AL203" s="326"/>
      <c r="AM203" s="326"/>
      <c r="AN203" s="326"/>
      <c r="AO203" s="326"/>
      <c r="AP203" s="326"/>
      <c r="AQ203" s="326"/>
      <c r="AR203" s="326"/>
      <c r="AS203" s="326"/>
      <c r="AT203" s="326"/>
      <c r="AU203" s="326"/>
      <c r="AV203" s="326"/>
      <c r="AW203" s="326"/>
      <c r="AX203" s="326"/>
      <c r="AY203" s="27"/>
      <c r="AZ203" s="28"/>
      <c r="BA203" s="28"/>
      <c r="BB203" s="28"/>
      <c r="BC203" s="28"/>
      <c r="BD203" s="28"/>
      <c r="BE203" s="28"/>
      <c r="BF203" s="28"/>
      <c r="BG203" s="28"/>
      <c r="BH203" s="28"/>
      <c r="BI203" s="28"/>
      <c r="BJ203" s="28"/>
      <c r="BK203" s="29"/>
      <c r="BL203" s="14"/>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332"/>
      <c r="DB203" s="332"/>
      <c r="DC203" s="332"/>
      <c r="DD203" s="332"/>
      <c r="DE203" s="332"/>
      <c r="DF203" s="332"/>
      <c r="DG203" s="332"/>
      <c r="DH203" s="332"/>
      <c r="DI203" s="332"/>
      <c r="DJ203" s="332"/>
      <c r="DK203" s="332"/>
      <c r="DL203" s="332"/>
      <c r="DM203" s="332"/>
      <c r="DN203" s="332"/>
      <c r="DO203" s="332"/>
      <c r="DP203" s="332"/>
      <c r="DQ203" s="332"/>
      <c r="DR203" s="332"/>
      <c r="DS203" s="332"/>
      <c r="DT203" s="332"/>
      <c r="DU203" s="332"/>
      <c r="DV203" s="332"/>
      <c r="DW203" s="332"/>
      <c r="DX203" s="332"/>
      <c r="DY203" s="332"/>
      <c r="DZ203" s="332"/>
      <c r="EA203" s="332"/>
      <c r="EB203" s="332"/>
      <c r="EC203" s="332"/>
      <c r="ED203" s="332"/>
      <c r="EE203" s="332"/>
      <c r="EF203" s="332"/>
      <c r="EG203" s="332"/>
      <c r="EH203" s="332"/>
      <c r="EI203" s="332"/>
      <c r="EJ203" s="332"/>
      <c r="EK203" s="332"/>
      <c r="EL203" s="332"/>
      <c r="EM203" s="332"/>
      <c r="EN203" s="332"/>
      <c r="EO203" s="332"/>
      <c r="EP203" s="332"/>
      <c r="EQ203" s="332"/>
      <c r="ER203" s="332"/>
      <c r="ES203" s="332"/>
      <c r="ET203" s="332"/>
      <c r="EU203" s="332"/>
      <c r="EV203" s="332"/>
      <c r="EW203" s="332"/>
      <c r="EX203" s="332"/>
      <c r="EY203" s="332"/>
    </row>
    <row r="204" spans="1:155" s="439" customFormat="1" ht="2.4500000000000002" customHeight="1">
      <c r="A204" s="325"/>
      <c r="B204" s="107"/>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5"/>
      <c r="AZ204" s="16"/>
      <c r="BA204" s="16"/>
      <c r="BB204" s="16"/>
      <c r="BC204" s="16"/>
      <c r="BD204" s="16"/>
      <c r="BE204" s="16"/>
      <c r="BF204" s="16"/>
      <c r="BG204" s="16"/>
      <c r="BH204" s="16"/>
      <c r="BI204" s="16"/>
      <c r="BJ204" s="16"/>
      <c r="BK204" s="17"/>
      <c r="BL204" s="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332"/>
      <c r="DB204" s="332"/>
      <c r="DC204" s="332"/>
      <c r="DD204" s="332"/>
      <c r="DE204" s="332"/>
      <c r="DF204" s="332"/>
      <c r="DG204" s="332"/>
      <c r="DH204" s="332"/>
      <c r="DI204" s="332"/>
      <c r="DJ204" s="332"/>
      <c r="DK204" s="332"/>
      <c r="DL204" s="332"/>
      <c r="DM204" s="332"/>
      <c r="DN204" s="332"/>
      <c r="DO204" s="332"/>
      <c r="DP204" s="332"/>
      <c r="DQ204" s="332"/>
      <c r="DR204" s="332"/>
      <c r="DS204" s="332"/>
      <c r="DT204" s="332"/>
      <c r="DU204" s="332"/>
      <c r="DV204" s="332"/>
      <c r="DW204" s="332"/>
      <c r="DX204" s="332"/>
      <c r="DY204" s="332"/>
      <c r="DZ204" s="332"/>
      <c r="EA204" s="332"/>
      <c r="EB204" s="332"/>
      <c r="EC204" s="332"/>
      <c r="ED204" s="332"/>
      <c r="EE204" s="332"/>
      <c r="EF204" s="332"/>
      <c r="EG204" s="332"/>
      <c r="EH204" s="332"/>
      <c r="EI204" s="332"/>
      <c r="EJ204" s="332"/>
      <c r="EK204" s="332"/>
      <c r="EL204" s="332"/>
      <c r="EM204" s="332"/>
      <c r="EN204" s="332"/>
      <c r="EO204" s="332"/>
      <c r="EP204" s="332"/>
      <c r="EQ204" s="332"/>
      <c r="ER204" s="332"/>
      <c r="ES204" s="332"/>
      <c r="ET204" s="332"/>
      <c r="EU204" s="332"/>
      <c r="EV204" s="332"/>
      <c r="EW204" s="332"/>
      <c r="EX204" s="332"/>
      <c r="EY204" s="332"/>
    </row>
    <row r="205" spans="1:155" s="439" customFormat="1" ht="19.5" customHeight="1">
      <c r="A205" s="325"/>
      <c r="B205" s="325" t="s">
        <v>113</v>
      </c>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6"/>
      <c r="AJ205" s="326"/>
      <c r="AK205" s="326"/>
      <c r="AL205" s="326"/>
      <c r="AM205" s="326"/>
      <c r="AN205" s="326"/>
      <c r="AO205" s="326"/>
      <c r="AP205" s="326"/>
      <c r="AQ205" s="326"/>
      <c r="AR205" s="326"/>
      <c r="AS205" s="326"/>
      <c r="AT205" s="326"/>
      <c r="AU205" s="326"/>
      <c r="AV205" s="527" t="s">
        <v>307</v>
      </c>
      <c r="AW205" s="527"/>
      <c r="AX205" s="584"/>
      <c r="AY205" s="18"/>
      <c r="AZ205" s="585"/>
      <c r="BA205" s="586"/>
      <c r="BB205" s="586"/>
      <c r="BC205" s="586"/>
      <c r="BD205" s="586"/>
      <c r="BE205" s="586"/>
      <c r="BF205" s="586"/>
      <c r="BG205" s="586"/>
      <c r="BH205" s="586"/>
      <c r="BI205" s="586"/>
      <c r="BJ205" s="587"/>
      <c r="BK205" s="20"/>
      <c r="BL205" s="9" t="s">
        <v>2</v>
      </c>
      <c r="BM205" s="198"/>
      <c r="BN205" s="200" t="str">
        <f>IF(BO205&lt;&gt;"","●","")</f>
        <v>●</v>
      </c>
      <c r="BO205" s="201" t="str">
        <f>IF(AZ205="","「患者数」が未記入です。患者数が0の場合は「0」とご記入ください。",IF($AZ$202&lt;AZ205,"①の「患者数」よりも値が大きくなっています。①の内数をご記入ください。",IF($AZ$202&lt;&gt;SUM($AZ$205,$AZ$208,$AZ$211),"内訳の合計値が①の「患者数」と一致していません。①の内数をご記入ください。","")))</f>
        <v>「患者数」が未記入です。患者数が0の場合は「0」とご記入ください。</v>
      </c>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332"/>
      <c r="DB205" s="332"/>
      <c r="DC205" s="332"/>
      <c r="DD205" s="332"/>
      <c r="DE205" s="332"/>
      <c r="DF205" s="332"/>
      <c r="DG205" s="332"/>
      <c r="DH205" s="332"/>
      <c r="DI205" s="332"/>
      <c r="DJ205" s="332"/>
      <c r="DK205" s="332"/>
      <c r="DL205" s="332"/>
      <c r="DM205" s="332"/>
      <c r="DN205" s="332"/>
      <c r="DO205" s="332"/>
      <c r="DP205" s="332"/>
      <c r="DQ205" s="332"/>
      <c r="DR205" s="332"/>
      <c r="DS205" s="332"/>
      <c r="DT205" s="332"/>
      <c r="DU205" s="332"/>
      <c r="DV205" s="332"/>
      <c r="DW205" s="332"/>
      <c r="DX205" s="332"/>
      <c r="DY205" s="332"/>
      <c r="DZ205" s="332"/>
      <c r="EA205" s="332"/>
      <c r="EB205" s="332"/>
      <c r="EC205" s="332"/>
      <c r="ED205" s="332"/>
      <c r="EE205" s="332"/>
      <c r="EF205" s="332"/>
      <c r="EG205" s="332"/>
      <c r="EH205" s="332"/>
      <c r="EI205" s="332"/>
      <c r="EJ205" s="332"/>
      <c r="EK205" s="332"/>
      <c r="EL205" s="332"/>
      <c r="EM205" s="332"/>
      <c r="EN205" s="332"/>
      <c r="EO205" s="332"/>
      <c r="EP205" s="332"/>
      <c r="EQ205" s="332"/>
      <c r="ER205" s="332"/>
      <c r="ES205" s="332"/>
      <c r="ET205" s="332"/>
      <c r="EU205" s="332"/>
      <c r="EV205" s="332"/>
      <c r="EW205" s="332"/>
      <c r="EX205" s="332"/>
      <c r="EY205" s="332"/>
    </row>
    <row r="206" spans="1:155" s="439" customFormat="1" ht="2.4500000000000002" customHeight="1" thickBot="1">
      <c r="A206" s="325"/>
      <c r="B206" s="3"/>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27"/>
      <c r="AZ206" s="28"/>
      <c r="BA206" s="28"/>
      <c r="BB206" s="28"/>
      <c r="BC206" s="28"/>
      <c r="BD206" s="28"/>
      <c r="BE206" s="28"/>
      <c r="BF206" s="28"/>
      <c r="BG206" s="28"/>
      <c r="BH206" s="28"/>
      <c r="BI206" s="28"/>
      <c r="BJ206" s="28"/>
      <c r="BK206" s="29"/>
      <c r="BL206" s="14"/>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332"/>
      <c r="DB206" s="332"/>
      <c r="DC206" s="332"/>
      <c r="DD206" s="332"/>
      <c r="DE206" s="332"/>
      <c r="DF206" s="332"/>
      <c r="DG206" s="332"/>
      <c r="DH206" s="332"/>
      <c r="DI206" s="332"/>
      <c r="DJ206" s="332"/>
      <c r="DK206" s="332"/>
      <c r="DL206" s="332"/>
      <c r="DM206" s="332"/>
      <c r="DN206" s="332"/>
      <c r="DO206" s="332"/>
      <c r="DP206" s="332"/>
      <c r="DQ206" s="332"/>
      <c r="DR206" s="332"/>
      <c r="DS206" s="332"/>
      <c r="DT206" s="332"/>
      <c r="DU206" s="332"/>
      <c r="DV206" s="332"/>
      <c r="DW206" s="332"/>
      <c r="DX206" s="332"/>
      <c r="DY206" s="332"/>
      <c r="DZ206" s="332"/>
      <c r="EA206" s="332"/>
      <c r="EB206" s="332"/>
      <c r="EC206" s="332"/>
      <c r="ED206" s="332"/>
      <c r="EE206" s="332"/>
      <c r="EF206" s="332"/>
      <c r="EG206" s="332"/>
      <c r="EH206" s="332"/>
      <c r="EI206" s="332"/>
      <c r="EJ206" s="332"/>
      <c r="EK206" s="332"/>
      <c r="EL206" s="332"/>
      <c r="EM206" s="332"/>
      <c r="EN206" s="332"/>
      <c r="EO206" s="332"/>
      <c r="EP206" s="332"/>
      <c r="EQ206" s="332"/>
      <c r="ER206" s="332"/>
      <c r="ES206" s="332"/>
      <c r="ET206" s="332"/>
      <c r="EU206" s="332"/>
      <c r="EV206" s="332"/>
      <c r="EW206" s="332"/>
      <c r="EX206" s="332"/>
      <c r="EY206" s="332"/>
    </row>
    <row r="207" spans="1:155" s="439" customFormat="1" ht="2.4500000000000002" customHeight="1">
      <c r="A207" s="325"/>
      <c r="B207" s="325"/>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26"/>
      <c r="AD207" s="326"/>
      <c r="AE207" s="326"/>
      <c r="AF207" s="326"/>
      <c r="AG207" s="326"/>
      <c r="AH207" s="326"/>
      <c r="AI207" s="326"/>
      <c r="AJ207" s="326"/>
      <c r="AK207" s="326"/>
      <c r="AL207" s="326"/>
      <c r="AM207" s="326"/>
      <c r="AN207" s="326"/>
      <c r="AO207" s="326"/>
      <c r="AP207" s="326"/>
      <c r="AQ207" s="326"/>
      <c r="AR207" s="326"/>
      <c r="AS207" s="326"/>
      <c r="AT207" s="326"/>
      <c r="AU207" s="326"/>
      <c r="AV207" s="326"/>
      <c r="AW207" s="326"/>
      <c r="AX207" s="326"/>
      <c r="AY207" s="15"/>
      <c r="AZ207" s="16"/>
      <c r="BA207" s="16"/>
      <c r="BB207" s="16"/>
      <c r="BC207" s="16"/>
      <c r="BD207" s="16"/>
      <c r="BE207" s="16"/>
      <c r="BF207" s="16"/>
      <c r="BG207" s="16"/>
      <c r="BH207" s="16"/>
      <c r="BI207" s="16"/>
      <c r="BJ207" s="16"/>
      <c r="BK207" s="17"/>
      <c r="BL207" s="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332"/>
      <c r="DB207" s="332"/>
      <c r="DC207" s="332"/>
      <c r="DD207" s="332"/>
      <c r="DE207" s="332"/>
      <c r="DF207" s="332"/>
      <c r="DG207" s="332"/>
      <c r="DH207" s="332"/>
      <c r="DI207" s="332"/>
      <c r="DJ207" s="332"/>
      <c r="DK207" s="332"/>
      <c r="DL207" s="332"/>
      <c r="DM207" s="332"/>
      <c r="DN207" s="332"/>
      <c r="DO207" s="332"/>
      <c r="DP207" s="332"/>
      <c r="DQ207" s="332"/>
      <c r="DR207" s="332"/>
      <c r="DS207" s="332"/>
      <c r="DT207" s="332"/>
      <c r="DU207" s="332"/>
      <c r="DV207" s="332"/>
      <c r="DW207" s="332"/>
      <c r="DX207" s="332"/>
      <c r="DY207" s="332"/>
      <c r="DZ207" s="332"/>
      <c r="EA207" s="332"/>
      <c r="EB207" s="332"/>
      <c r="EC207" s="332"/>
      <c r="ED207" s="332"/>
      <c r="EE207" s="332"/>
      <c r="EF207" s="332"/>
      <c r="EG207" s="332"/>
      <c r="EH207" s="332"/>
      <c r="EI207" s="332"/>
      <c r="EJ207" s="332"/>
      <c r="EK207" s="332"/>
      <c r="EL207" s="332"/>
      <c r="EM207" s="332"/>
      <c r="EN207" s="332"/>
      <c r="EO207" s="332"/>
      <c r="EP207" s="332"/>
      <c r="EQ207" s="332"/>
      <c r="ER207" s="332"/>
      <c r="ES207" s="332"/>
      <c r="ET207" s="332"/>
      <c r="EU207" s="332"/>
      <c r="EV207" s="332"/>
      <c r="EW207" s="332"/>
      <c r="EX207" s="332"/>
      <c r="EY207" s="332"/>
    </row>
    <row r="208" spans="1:155" s="439" customFormat="1" ht="19.5" customHeight="1">
      <c r="A208" s="325"/>
      <c r="B208" s="325" t="s">
        <v>114</v>
      </c>
      <c r="C208" s="326"/>
      <c r="D208" s="326"/>
      <c r="E208" s="326"/>
      <c r="F208" s="326"/>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c r="AC208" s="326"/>
      <c r="AD208" s="326"/>
      <c r="AE208" s="326"/>
      <c r="AF208" s="326"/>
      <c r="AG208" s="326"/>
      <c r="AH208" s="326"/>
      <c r="AI208" s="326"/>
      <c r="AJ208" s="326"/>
      <c r="AK208" s="326"/>
      <c r="AL208" s="326"/>
      <c r="AM208" s="326"/>
      <c r="AN208" s="326"/>
      <c r="AO208" s="326"/>
      <c r="AP208" s="326"/>
      <c r="AQ208" s="326"/>
      <c r="AR208" s="326"/>
      <c r="AS208" s="326"/>
      <c r="AT208" s="326"/>
      <c r="AU208" s="326"/>
      <c r="AV208" s="527" t="s">
        <v>308</v>
      </c>
      <c r="AW208" s="527"/>
      <c r="AX208" s="584"/>
      <c r="AY208" s="18"/>
      <c r="AZ208" s="585"/>
      <c r="BA208" s="586"/>
      <c r="BB208" s="586"/>
      <c r="BC208" s="586"/>
      <c r="BD208" s="586"/>
      <c r="BE208" s="586"/>
      <c r="BF208" s="586"/>
      <c r="BG208" s="586"/>
      <c r="BH208" s="586"/>
      <c r="BI208" s="586"/>
      <c r="BJ208" s="587"/>
      <c r="BK208" s="20"/>
      <c r="BL208" s="9" t="s">
        <v>2</v>
      </c>
      <c r="BM208" s="198"/>
      <c r="BN208" s="200" t="str">
        <f>IF(BO208&lt;&gt;"","●","")</f>
        <v>●</v>
      </c>
      <c r="BO208" s="201" t="str">
        <f>IF(AZ208="","「患者数」が未記入です。患者数が0の場合は「0」とご記入ください。",IF($AZ$202&lt;AZ208,"①の「患者数」よりも値が大きくなっています。①の内数をご記入ください。",IF($AZ$202&lt;&gt;SUM($AZ$205,$AZ$208,$AZ$211),"内訳の合計値が①の「患者数」と一致していません。①の内数をご記入ください。","")))</f>
        <v>「患者数」が未記入です。患者数が0の場合は「0」とご記入ください。</v>
      </c>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332"/>
      <c r="DB208" s="332"/>
      <c r="DC208" s="332"/>
      <c r="DD208" s="332"/>
      <c r="DE208" s="332"/>
      <c r="DF208" s="332"/>
      <c r="DG208" s="332"/>
      <c r="DH208" s="332"/>
      <c r="DI208" s="332"/>
      <c r="DJ208" s="332"/>
      <c r="DK208" s="332"/>
      <c r="DL208" s="332"/>
      <c r="DM208" s="332"/>
      <c r="DN208" s="332"/>
      <c r="DO208" s="332"/>
      <c r="DP208" s="332"/>
      <c r="DQ208" s="332"/>
      <c r="DR208" s="332"/>
      <c r="DS208" s="332"/>
      <c r="DT208" s="332"/>
      <c r="DU208" s="332"/>
      <c r="DV208" s="332"/>
      <c r="DW208" s="332"/>
      <c r="DX208" s="332"/>
      <c r="DY208" s="332"/>
      <c r="DZ208" s="332"/>
      <c r="EA208" s="332"/>
      <c r="EB208" s="332"/>
      <c r="EC208" s="332"/>
      <c r="ED208" s="332"/>
      <c r="EE208" s="332"/>
      <c r="EF208" s="332"/>
      <c r="EG208" s="332"/>
      <c r="EH208" s="332"/>
      <c r="EI208" s="332"/>
      <c r="EJ208" s="332"/>
      <c r="EK208" s="332"/>
      <c r="EL208" s="332"/>
      <c r="EM208" s="332"/>
      <c r="EN208" s="332"/>
      <c r="EO208" s="332"/>
      <c r="EP208" s="332"/>
      <c r="EQ208" s="332"/>
      <c r="ER208" s="332"/>
      <c r="ES208" s="332"/>
      <c r="ET208" s="332"/>
      <c r="EU208" s="332"/>
      <c r="EV208" s="332"/>
      <c r="EW208" s="332"/>
      <c r="EX208" s="332"/>
      <c r="EY208" s="332"/>
    </row>
    <row r="209" spans="1:155" s="439" customFormat="1" ht="2.4500000000000002" customHeight="1" thickBot="1">
      <c r="A209" s="325"/>
      <c r="B209" s="3"/>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27"/>
      <c r="AZ209" s="28"/>
      <c r="BA209" s="28"/>
      <c r="BB209" s="28"/>
      <c r="BC209" s="28"/>
      <c r="BD209" s="28"/>
      <c r="BE209" s="28"/>
      <c r="BF209" s="28"/>
      <c r="BG209" s="28"/>
      <c r="BH209" s="28"/>
      <c r="BI209" s="28"/>
      <c r="BJ209" s="28"/>
      <c r="BK209" s="29"/>
      <c r="BL209" s="14"/>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332"/>
      <c r="DB209" s="332"/>
      <c r="DC209" s="332"/>
      <c r="DD209" s="332"/>
      <c r="DE209" s="332"/>
      <c r="DF209" s="332"/>
      <c r="DG209" s="332"/>
      <c r="DH209" s="332"/>
      <c r="DI209" s="332"/>
      <c r="DJ209" s="332"/>
      <c r="DK209" s="332"/>
      <c r="DL209" s="332"/>
      <c r="DM209" s="332"/>
      <c r="DN209" s="332"/>
      <c r="DO209" s="332"/>
      <c r="DP209" s="332"/>
      <c r="DQ209" s="332"/>
      <c r="DR209" s="332"/>
      <c r="DS209" s="332"/>
      <c r="DT209" s="332"/>
      <c r="DU209" s="332"/>
      <c r="DV209" s="332"/>
      <c r="DW209" s="332"/>
      <c r="DX209" s="332"/>
      <c r="DY209" s="332"/>
      <c r="DZ209" s="332"/>
      <c r="EA209" s="332"/>
      <c r="EB209" s="332"/>
      <c r="EC209" s="332"/>
      <c r="ED209" s="332"/>
      <c r="EE209" s="332"/>
      <c r="EF209" s="332"/>
      <c r="EG209" s="332"/>
      <c r="EH209" s="332"/>
      <c r="EI209" s="332"/>
      <c r="EJ209" s="332"/>
      <c r="EK209" s="332"/>
      <c r="EL209" s="332"/>
      <c r="EM209" s="332"/>
      <c r="EN209" s="332"/>
      <c r="EO209" s="332"/>
      <c r="EP209" s="332"/>
      <c r="EQ209" s="332"/>
      <c r="ER209" s="332"/>
      <c r="ES209" s="332"/>
      <c r="ET209" s="332"/>
      <c r="EU209" s="332"/>
      <c r="EV209" s="332"/>
      <c r="EW209" s="332"/>
      <c r="EX209" s="332"/>
      <c r="EY209" s="332"/>
    </row>
    <row r="210" spans="1:155" s="439" customFormat="1" ht="2.4500000000000002" customHeight="1">
      <c r="A210" s="325"/>
      <c r="B210" s="325"/>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6"/>
      <c r="AE210" s="326"/>
      <c r="AF210" s="326"/>
      <c r="AG210" s="326"/>
      <c r="AH210" s="326"/>
      <c r="AI210" s="326"/>
      <c r="AJ210" s="326"/>
      <c r="AK210" s="326"/>
      <c r="AL210" s="326"/>
      <c r="AM210" s="326"/>
      <c r="AN210" s="326"/>
      <c r="AO210" s="326"/>
      <c r="AP210" s="326"/>
      <c r="AQ210" s="326"/>
      <c r="AR210" s="326"/>
      <c r="AS210" s="326"/>
      <c r="AT210" s="326"/>
      <c r="AU210" s="326"/>
      <c r="AV210" s="326"/>
      <c r="AW210" s="326"/>
      <c r="AX210" s="326"/>
      <c r="AY210" s="15"/>
      <c r="AZ210" s="16"/>
      <c r="BA210" s="16"/>
      <c r="BB210" s="16"/>
      <c r="BC210" s="16"/>
      <c r="BD210" s="16"/>
      <c r="BE210" s="16"/>
      <c r="BF210" s="16"/>
      <c r="BG210" s="16"/>
      <c r="BH210" s="16"/>
      <c r="BI210" s="16"/>
      <c r="BJ210" s="16"/>
      <c r="BK210" s="17"/>
      <c r="BL210" s="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332"/>
      <c r="DB210" s="332"/>
      <c r="DC210" s="332"/>
      <c r="DD210" s="332"/>
      <c r="DE210" s="332"/>
      <c r="DF210" s="332"/>
      <c r="DG210" s="332"/>
      <c r="DH210" s="332"/>
      <c r="DI210" s="332"/>
      <c r="DJ210" s="332"/>
      <c r="DK210" s="332"/>
      <c r="DL210" s="332"/>
      <c r="DM210" s="332"/>
      <c r="DN210" s="332"/>
      <c r="DO210" s="332"/>
      <c r="DP210" s="332"/>
      <c r="DQ210" s="332"/>
      <c r="DR210" s="332"/>
      <c r="DS210" s="332"/>
      <c r="DT210" s="332"/>
      <c r="DU210" s="332"/>
      <c r="DV210" s="332"/>
      <c r="DW210" s="332"/>
      <c r="DX210" s="332"/>
      <c r="DY210" s="332"/>
      <c r="DZ210" s="332"/>
      <c r="EA210" s="332"/>
      <c r="EB210" s="332"/>
      <c r="EC210" s="332"/>
      <c r="ED210" s="332"/>
      <c r="EE210" s="332"/>
      <c r="EF210" s="332"/>
      <c r="EG210" s="332"/>
      <c r="EH210" s="332"/>
      <c r="EI210" s="332"/>
      <c r="EJ210" s="332"/>
      <c r="EK210" s="332"/>
      <c r="EL210" s="332"/>
      <c r="EM210" s="332"/>
      <c r="EN210" s="332"/>
      <c r="EO210" s="332"/>
      <c r="EP210" s="332"/>
      <c r="EQ210" s="332"/>
      <c r="ER210" s="332"/>
      <c r="ES210" s="332"/>
      <c r="ET210" s="332"/>
      <c r="EU210" s="332"/>
      <c r="EV210" s="332"/>
      <c r="EW210" s="332"/>
      <c r="EX210" s="332"/>
      <c r="EY210" s="332"/>
    </row>
    <row r="211" spans="1:155" s="439" customFormat="1" ht="19.5" customHeight="1">
      <c r="A211" s="325"/>
      <c r="B211" s="325" t="s">
        <v>115</v>
      </c>
      <c r="C211" s="326"/>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326"/>
      <c r="AL211" s="326"/>
      <c r="AM211" s="326"/>
      <c r="AN211" s="326"/>
      <c r="AO211" s="326"/>
      <c r="AP211" s="326"/>
      <c r="AQ211" s="326"/>
      <c r="AR211" s="326"/>
      <c r="AS211" s="326"/>
      <c r="AT211" s="326"/>
      <c r="AU211" s="326"/>
      <c r="AV211" s="527" t="s">
        <v>309</v>
      </c>
      <c r="AW211" s="527"/>
      <c r="AX211" s="584"/>
      <c r="AY211" s="18"/>
      <c r="AZ211" s="585"/>
      <c r="BA211" s="586"/>
      <c r="BB211" s="586"/>
      <c r="BC211" s="586"/>
      <c r="BD211" s="586"/>
      <c r="BE211" s="586"/>
      <c r="BF211" s="586"/>
      <c r="BG211" s="586"/>
      <c r="BH211" s="586"/>
      <c r="BI211" s="586"/>
      <c r="BJ211" s="587"/>
      <c r="BK211" s="20"/>
      <c r="BL211" s="9" t="s">
        <v>2</v>
      </c>
      <c r="BM211" s="198"/>
      <c r="BN211" s="200" t="str">
        <f>IF(BO211&lt;&gt;"","●","")</f>
        <v>●</v>
      </c>
      <c r="BO211" s="201" t="str">
        <f>IF(AZ211="","「患者数」が未記入です。患者数が0の場合は「0」とご記入ください。",IF($AZ$202&lt;AZ211,"①の「患者数」よりも値が大きくなっています。①の内数をご記入ください。",IF($AZ$202&lt;&gt;SUM($AZ$205,$AZ$208,$AZ$211),"内訳の合計値が①の「患者数」と一致していません。①の内数をご記入ください。","")))</f>
        <v>「患者数」が未記入です。患者数が0の場合は「0」とご記入ください。</v>
      </c>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332"/>
      <c r="DB211" s="332"/>
      <c r="DC211" s="332"/>
      <c r="DD211" s="332"/>
      <c r="DE211" s="332"/>
      <c r="DF211" s="332"/>
      <c r="DG211" s="332"/>
      <c r="DH211" s="332"/>
      <c r="DI211" s="332"/>
      <c r="DJ211" s="332"/>
      <c r="DK211" s="332"/>
      <c r="DL211" s="332"/>
      <c r="DM211" s="332"/>
      <c r="DN211" s="332"/>
      <c r="DO211" s="332"/>
      <c r="DP211" s="332"/>
      <c r="DQ211" s="332"/>
      <c r="DR211" s="332"/>
      <c r="DS211" s="332"/>
      <c r="DT211" s="332"/>
      <c r="DU211" s="332"/>
      <c r="DV211" s="332"/>
      <c r="DW211" s="332"/>
      <c r="DX211" s="332"/>
      <c r="DY211" s="332"/>
      <c r="DZ211" s="332"/>
      <c r="EA211" s="332"/>
      <c r="EB211" s="332"/>
      <c r="EC211" s="332"/>
      <c r="ED211" s="332"/>
      <c r="EE211" s="332"/>
      <c r="EF211" s="332"/>
      <c r="EG211" s="332"/>
      <c r="EH211" s="332"/>
      <c r="EI211" s="332"/>
      <c r="EJ211" s="332"/>
      <c r="EK211" s="332"/>
      <c r="EL211" s="332"/>
      <c r="EM211" s="332"/>
      <c r="EN211" s="332"/>
      <c r="EO211" s="332"/>
      <c r="EP211" s="332"/>
      <c r="EQ211" s="332"/>
      <c r="ER211" s="332"/>
      <c r="ES211" s="332"/>
      <c r="ET211" s="332"/>
      <c r="EU211" s="332"/>
      <c r="EV211" s="332"/>
      <c r="EW211" s="332"/>
      <c r="EX211" s="332"/>
      <c r="EY211" s="332"/>
    </row>
    <row r="212" spans="1:155" s="439" customFormat="1" ht="2.4500000000000002" customHeight="1" thickBot="1">
      <c r="A212" s="3"/>
      <c r="B212" s="3"/>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27"/>
      <c r="AZ212" s="28"/>
      <c r="BA212" s="28"/>
      <c r="BB212" s="28"/>
      <c r="BC212" s="28"/>
      <c r="BD212" s="28"/>
      <c r="BE212" s="28"/>
      <c r="BF212" s="28"/>
      <c r="BG212" s="28"/>
      <c r="BH212" s="28"/>
      <c r="BI212" s="28"/>
      <c r="BJ212" s="28"/>
      <c r="BK212" s="29"/>
      <c r="BL212" s="14"/>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332"/>
      <c r="DB212" s="332"/>
      <c r="DC212" s="332"/>
      <c r="DD212" s="332"/>
      <c r="DE212" s="332"/>
      <c r="DF212" s="332"/>
      <c r="DG212" s="332"/>
      <c r="DH212" s="332"/>
      <c r="DI212" s="332"/>
      <c r="DJ212" s="332"/>
      <c r="DK212" s="332"/>
      <c r="DL212" s="332"/>
      <c r="DM212" s="332"/>
      <c r="DN212" s="332"/>
      <c r="DO212" s="332"/>
      <c r="DP212" s="332"/>
      <c r="DQ212" s="332"/>
      <c r="DR212" s="332"/>
      <c r="DS212" s="332"/>
      <c r="DT212" s="332"/>
      <c r="DU212" s="332"/>
      <c r="DV212" s="332"/>
      <c r="DW212" s="332"/>
      <c r="DX212" s="332"/>
      <c r="DY212" s="332"/>
      <c r="DZ212" s="332"/>
      <c r="EA212" s="332"/>
      <c r="EB212" s="332"/>
      <c r="EC212" s="332"/>
      <c r="ED212" s="332"/>
      <c r="EE212" s="332"/>
      <c r="EF212" s="332"/>
      <c r="EG212" s="332"/>
      <c r="EH212" s="332"/>
      <c r="EI212" s="332"/>
      <c r="EJ212" s="332"/>
      <c r="EK212" s="332"/>
      <c r="EL212" s="332"/>
      <c r="EM212" s="332"/>
      <c r="EN212" s="332"/>
      <c r="EO212" s="332"/>
      <c r="EP212" s="332"/>
      <c r="EQ212" s="332"/>
      <c r="ER212" s="332"/>
      <c r="ES212" s="332"/>
      <c r="ET212" s="332"/>
      <c r="EU212" s="332"/>
      <c r="EV212" s="332"/>
      <c r="EW212" s="332"/>
      <c r="EX212" s="332"/>
      <c r="EY212" s="332"/>
    </row>
    <row r="213" spans="1:155" s="439" customFormat="1" ht="2.4500000000000002" customHeight="1">
      <c r="A213" s="325"/>
      <c r="B213" s="326"/>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326"/>
      <c r="AY213" s="15"/>
      <c r="AZ213" s="16"/>
      <c r="BA213" s="16"/>
      <c r="BB213" s="16"/>
      <c r="BC213" s="16"/>
      <c r="BD213" s="16"/>
      <c r="BE213" s="16"/>
      <c r="BF213" s="16"/>
      <c r="BG213" s="16"/>
      <c r="BH213" s="16"/>
      <c r="BI213" s="16"/>
      <c r="BJ213" s="16"/>
      <c r="BK213" s="17"/>
      <c r="BL213" s="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332"/>
      <c r="DB213" s="332"/>
      <c r="DC213" s="332"/>
      <c r="DD213" s="332"/>
      <c r="DE213" s="332"/>
      <c r="DF213" s="332"/>
      <c r="DG213" s="332"/>
      <c r="DH213" s="332"/>
      <c r="DI213" s="332"/>
      <c r="DJ213" s="332"/>
      <c r="DK213" s="332"/>
      <c r="DL213" s="332"/>
      <c r="DM213" s="332"/>
      <c r="DN213" s="332"/>
      <c r="DO213" s="332"/>
      <c r="DP213" s="332"/>
      <c r="DQ213" s="332"/>
      <c r="DR213" s="332"/>
      <c r="DS213" s="332"/>
      <c r="DT213" s="332"/>
      <c r="DU213" s="332"/>
      <c r="DV213" s="332"/>
      <c r="DW213" s="332"/>
      <c r="DX213" s="332"/>
      <c r="DY213" s="332"/>
      <c r="DZ213" s="332"/>
      <c r="EA213" s="332"/>
      <c r="EB213" s="332"/>
      <c r="EC213" s="332"/>
      <c r="ED213" s="332"/>
      <c r="EE213" s="332"/>
      <c r="EF213" s="332"/>
      <c r="EG213" s="332"/>
      <c r="EH213" s="332"/>
      <c r="EI213" s="332"/>
      <c r="EJ213" s="332"/>
      <c r="EK213" s="332"/>
      <c r="EL213" s="332"/>
      <c r="EM213" s="332"/>
      <c r="EN213" s="332"/>
      <c r="EO213" s="332"/>
      <c r="EP213" s="332"/>
      <c r="EQ213" s="332"/>
      <c r="ER213" s="332"/>
      <c r="ES213" s="332"/>
      <c r="ET213" s="332"/>
      <c r="EU213" s="332"/>
      <c r="EV213" s="332"/>
      <c r="EW213" s="332"/>
      <c r="EX213" s="332"/>
      <c r="EY213" s="332"/>
    </row>
    <row r="214" spans="1:155" s="439" customFormat="1" ht="19.5" customHeight="1">
      <c r="A214" s="325" t="s">
        <v>184</v>
      </c>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527" t="s">
        <v>310</v>
      </c>
      <c r="AW214" s="527"/>
      <c r="AX214" s="584"/>
      <c r="AY214" s="18"/>
      <c r="AZ214" s="585"/>
      <c r="BA214" s="586"/>
      <c r="BB214" s="586"/>
      <c r="BC214" s="586"/>
      <c r="BD214" s="586"/>
      <c r="BE214" s="586"/>
      <c r="BF214" s="586"/>
      <c r="BG214" s="586"/>
      <c r="BH214" s="586"/>
      <c r="BI214" s="586"/>
      <c r="BJ214" s="587"/>
      <c r="BK214" s="20"/>
      <c r="BL214" s="9" t="s">
        <v>2</v>
      </c>
      <c r="BM214" s="198"/>
      <c r="BN214" s="200" t="str">
        <f>IF(BO214&lt;&gt;"","●","")</f>
        <v>●</v>
      </c>
      <c r="BO214" s="333" t="str">
        <f>IF(AZ214="","「患者延べ数」が未記入です。患者数が0の場合は「0」とご記入ください。",IF(OR(AND(AX50=0,AX56=0,AX59=0,AX62=0),SUM(AX50,AX56)=0,SUM(AX50,AX59,AX62)=0),IF(AZ214&lt;&gt;0,"項目２．で過去１年間の「稼働病床数」の合計が0床となっていますが、「在棟患者延べ数」が1人以上います。正しい患者延べ数をご記入ください。",""),IF(AZ214=0,"項目２．で過去１年間の「稼働病床数」の合計が1床以上となっていますが、「在棟患者延べ数」が0人となっています。正しい患者延べ数をご記入ください。",IF(OR(ABS(AZ214-(SUM(AX50,AX56)*365))/(SUM(AX50,AX56)*365)&gt;1,ABS(AZ214-(SUM(AX50,AX59,AX62)*365))/(SUM(AX50,AX59,AX62)*365)&gt;1),"項目２．の「稼働病床数」の合計と比較して「在棟患者延べ数」が明らかに大きくなっています（「(在棟患者延べ数-稼働病床数×365日)/(稼働病床数×365日)」が1を超えています）。正しい患者延べ数をご記入ください。",""))))</f>
        <v>「患者延べ数」が未記入です。患者数が0の場合は「0」とご記入ください。</v>
      </c>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332"/>
      <c r="DB214" s="332"/>
      <c r="DC214" s="332"/>
      <c r="DD214" s="332"/>
      <c r="DE214" s="332"/>
      <c r="DF214" s="332"/>
      <c r="DG214" s="332"/>
      <c r="DH214" s="332"/>
      <c r="DI214" s="332"/>
      <c r="DJ214" s="332"/>
      <c r="DK214" s="332"/>
      <c r="DL214" s="332"/>
      <c r="DM214" s="332"/>
      <c r="DN214" s="332"/>
      <c r="DO214" s="332"/>
      <c r="DP214" s="332"/>
      <c r="DQ214" s="332"/>
      <c r="DR214" s="332"/>
      <c r="DS214" s="332"/>
      <c r="DT214" s="332"/>
      <c r="DU214" s="332"/>
      <c r="DV214" s="332"/>
      <c r="DW214" s="332"/>
      <c r="DX214" s="332"/>
      <c r="DY214" s="332"/>
      <c r="DZ214" s="332"/>
      <c r="EA214" s="332"/>
      <c r="EB214" s="332"/>
      <c r="EC214" s="332"/>
      <c r="ED214" s="332"/>
      <c r="EE214" s="332"/>
      <c r="EF214" s="332"/>
      <c r="EG214" s="332"/>
      <c r="EH214" s="332"/>
      <c r="EI214" s="332"/>
      <c r="EJ214" s="332"/>
      <c r="EK214" s="332"/>
      <c r="EL214" s="332"/>
      <c r="EM214" s="332"/>
      <c r="EN214" s="332"/>
      <c r="EO214" s="332"/>
      <c r="EP214" s="332"/>
      <c r="EQ214" s="332"/>
      <c r="ER214" s="332"/>
      <c r="ES214" s="332"/>
      <c r="ET214" s="332"/>
      <c r="EU214" s="332"/>
      <c r="EV214" s="332"/>
      <c r="EW214" s="332"/>
      <c r="EX214" s="332"/>
      <c r="EY214" s="332"/>
    </row>
    <row r="215" spans="1:155" s="439" customFormat="1" ht="2.4500000000000002" customHeight="1" thickBot="1">
      <c r="A215" s="3"/>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27"/>
      <c r="AZ215" s="28"/>
      <c r="BA215" s="28"/>
      <c r="BB215" s="28"/>
      <c r="BC215" s="28"/>
      <c r="BD215" s="28"/>
      <c r="BE215" s="28"/>
      <c r="BF215" s="28"/>
      <c r="BG215" s="28"/>
      <c r="BH215" s="28"/>
      <c r="BI215" s="28"/>
      <c r="BJ215" s="28"/>
      <c r="BK215" s="29"/>
      <c r="BL215" s="14"/>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332"/>
      <c r="DB215" s="332"/>
      <c r="DC215" s="332"/>
      <c r="DD215" s="332"/>
      <c r="DE215" s="332"/>
      <c r="DF215" s="332"/>
      <c r="DG215" s="332"/>
      <c r="DH215" s="332"/>
      <c r="DI215" s="332"/>
      <c r="DJ215" s="332"/>
      <c r="DK215" s="332"/>
      <c r="DL215" s="332"/>
      <c r="DM215" s="332"/>
      <c r="DN215" s="332"/>
      <c r="DO215" s="332"/>
      <c r="DP215" s="332"/>
      <c r="DQ215" s="332"/>
      <c r="DR215" s="332"/>
      <c r="DS215" s="332"/>
      <c r="DT215" s="332"/>
      <c r="DU215" s="332"/>
      <c r="DV215" s="332"/>
      <c r="DW215" s="332"/>
      <c r="DX215" s="332"/>
      <c r="DY215" s="332"/>
      <c r="DZ215" s="332"/>
      <c r="EA215" s="332"/>
      <c r="EB215" s="332"/>
      <c r="EC215" s="332"/>
      <c r="ED215" s="332"/>
      <c r="EE215" s="332"/>
      <c r="EF215" s="332"/>
      <c r="EG215" s="332"/>
      <c r="EH215" s="332"/>
      <c r="EI215" s="332"/>
      <c r="EJ215" s="332"/>
      <c r="EK215" s="332"/>
      <c r="EL215" s="332"/>
      <c r="EM215" s="332"/>
      <c r="EN215" s="332"/>
      <c r="EO215" s="332"/>
      <c r="EP215" s="332"/>
      <c r="EQ215" s="332"/>
      <c r="ER215" s="332"/>
      <c r="ES215" s="332"/>
      <c r="ET215" s="332"/>
      <c r="EU215" s="332"/>
      <c r="EV215" s="332"/>
      <c r="EW215" s="332"/>
      <c r="EX215" s="332"/>
      <c r="EY215" s="332"/>
    </row>
    <row r="216" spans="1:155" s="439" customFormat="1" ht="2.4500000000000002" customHeight="1">
      <c r="A216" s="325"/>
      <c r="B216" s="326"/>
      <c r="C216" s="326"/>
      <c r="D216" s="326"/>
      <c r="E216" s="326"/>
      <c r="F216" s="326"/>
      <c r="G216" s="326"/>
      <c r="H216" s="326"/>
      <c r="I216" s="326"/>
      <c r="J216" s="326"/>
      <c r="K216" s="326"/>
      <c r="L216" s="326"/>
      <c r="M216" s="326"/>
      <c r="N216" s="326"/>
      <c r="O216" s="326"/>
      <c r="P216" s="326"/>
      <c r="Q216" s="326"/>
      <c r="R216" s="326"/>
      <c r="S216" s="326"/>
      <c r="T216" s="326"/>
      <c r="U216" s="326"/>
      <c r="V216" s="326"/>
      <c r="W216" s="326"/>
      <c r="X216" s="326"/>
      <c r="Y216" s="326"/>
      <c r="Z216" s="326"/>
      <c r="AA216" s="326"/>
      <c r="AB216" s="326"/>
      <c r="AC216" s="326"/>
      <c r="AD216" s="326"/>
      <c r="AE216" s="326"/>
      <c r="AF216" s="326"/>
      <c r="AG216" s="326"/>
      <c r="AH216" s="326"/>
      <c r="AI216" s="326"/>
      <c r="AJ216" s="326"/>
      <c r="AK216" s="326"/>
      <c r="AL216" s="326"/>
      <c r="AM216" s="326"/>
      <c r="AN216" s="326"/>
      <c r="AO216" s="326"/>
      <c r="AP216" s="326"/>
      <c r="AQ216" s="326"/>
      <c r="AR216" s="326"/>
      <c r="AS216" s="326"/>
      <c r="AT216" s="326"/>
      <c r="AU216" s="326"/>
      <c r="AV216" s="326"/>
      <c r="AW216" s="326"/>
      <c r="AX216" s="326"/>
      <c r="AY216" s="15"/>
      <c r="AZ216" s="16"/>
      <c r="BA216" s="16"/>
      <c r="BB216" s="16"/>
      <c r="BC216" s="16"/>
      <c r="BD216" s="16"/>
      <c r="BE216" s="16"/>
      <c r="BF216" s="16"/>
      <c r="BG216" s="16"/>
      <c r="BH216" s="16"/>
      <c r="BI216" s="16"/>
      <c r="BJ216" s="16"/>
      <c r="BK216" s="17"/>
      <c r="BL216" s="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332"/>
      <c r="DB216" s="332"/>
      <c r="DC216" s="332"/>
      <c r="DD216" s="332"/>
      <c r="DE216" s="332"/>
      <c r="DF216" s="332"/>
      <c r="DG216" s="332"/>
      <c r="DH216" s="332"/>
      <c r="DI216" s="332"/>
      <c r="DJ216" s="332"/>
      <c r="DK216" s="332"/>
      <c r="DL216" s="332"/>
      <c r="DM216" s="332"/>
      <c r="DN216" s="332"/>
      <c r="DO216" s="332"/>
      <c r="DP216" s="332"/>
      <c r="DQ216" s="332"/>
      <c r="DR216" s="332"/>
      <c r="DS216" s="332"/>
      <c r="DT216" s="332"/>
      <c r="DU216" s="332"/>
      <c r="DV216" s="332"/>
      <c r="DW216" s="332"/>
      <c r="DX216" s="332"/>
      <c r="DY216" s="332"/>
      <c r="DZ216" s="332"/>
      <c r="EA216" s="332"/>
      <c r="EB216" s="332"/>
      <c r="EC216" s="332"/>
      <c r="ED216" s="332"/>
      <c r="EE216" s="332"/>
      <c r="EF216" s="332"/>
      <c r="EG216" s="332"/>
      <c r="EH216" s="332"/>
      <c r="EI216" s="332"/>
      <c r="EJ216" s="332"/>
      <c r="EK216" s="332"/>
      <c r="EL216" s="332"/>
      <c r="EM216" s="332"/>
      <c r="EN216" s="332"/>
      <c r="EO216" s="332"/>
      <c r="EP216" s="332"/>
      <c r="EQ216" s="332"/>
      <c r="ER216" s="332"/>
      <c r="ES216" s="332"/>
      <c r="ET216" s="332"/>
      <c r="EU216" s="332"/>
      <c r="EV216" s="332"/>
      <c r="EW216" s="332"/>
      <c r="EX216" s="332"/>
      <c r="EY216" s="332"/>
    </row>
    <row r="217" spans="1:155" s="439" customFormat="1" ht="19.5" customHeight="1">
      <c r="A217" s="325" t="s">
        <v>185</v>
      </c>
      <c r="B217" s="326"/>
      <c r="C217" s="326"/>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c r="AH217" s="326"/>
      <c r="AI217" s="326"/>
      <c r="AJ217" s="326"/>
      <c r="AK217" s="326"/>
      <c r="AL217" s="326"/>
      <c r="AM217" s="326"/>
      <c r="AN217" s="326"/>
      <c r="AO217" s="326"/>
      <c r="AP217" s="326"/>
      <c r="AQ217" s="326"/>
      <c r="AR217" s="326"/>
      <c r="AS217" s="326"/>
      <c r="AT217" s="326"/>
      <c r="AU217" s="326"/>
      <c r="AV217" s="527" t="s">
        <v>311</v>
      </c>
      <c r="AW217" s="527"/>
      <c r="AX217" s="527"/>
      <c r="AY217" s="18"/>
      <c r="AZ217" s="585"/>
      <c r="BA217" s="586"/>
      <c r="BB217" s="586"/>
      <c r="BC217" s="586"/>
      <c r="BD217" s="586"/>
      <c r="BE217" s="586"/>
      <c r="BF217" s="586"/>
      <c r="BG217" s="586"/>
      <c r="BH217" s="586"/>
      <c r="BI217" s="586"/>
      <c r="BJ217" s="587"/>
      <c r="BK217" s="20"/>
      <c r="BL217" s="9" t="s">
        <v>2</v>
      </c>
      <c r="BM217" s="198"/>
      <c r="BN217" s="200" t="str">
        <f>IF(BO217&lt;&gt;"","●","")</f>
        <v>●</v>
      </c>
      <c r="BO217" s="201" t="str">
        <f>IF(AZ217="","「患者数」が未記入です。患者数が0の場合は「0」とご記入ください。","")</f>
        <v>「患者数」が未記入です。患者数が0の場合は「0」とご記入ください。</v>
      </c>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332"/>
      <c r="DB217" s="332"/>
      <c r="DC217" s="332"/>
      <c r="DD217" s="332"/>
      <c r="DE217" s="332"/>
      <c r="DF217" s="332"/>
      <c r="DG217" s="332"/>
      <c r="DH217" s="332"/>
      <c r="DI217" s="332"/>
      <c r="DJ217" s="332"/>
      <c r="DK217" s="332"/>
      <c r="DL217" s="332"/>
      <c r="DM217" s="332"/>
      <c r="DN217" s="332"/>
      <c r="DO217" s="332"/>
      <c r="DP217" s="332"/>
      <c r="DQ217" s="332"/>
      <c r="DR217" s="332"/>
      <c r="DS217" s="332"/>
      <c r="DT217" s="332"/>
      <c r="DU217" s="332"/>
      <c r="DV217" s="332"/>
      <c r="DW217" s="332"/>
      <c r="DX217" s="332"/>
      <c r="DY217" s="332"/>
      <c r="DZ217" s="332"/>
      <c r="EA217" s="332"/>
      <c r="EB217" s="332"/>
      <c r="EC217" s="332"/>
      <c r="ED217" s="332"/>
      <c r="EE217" s="332"/>
      <c r="EF217" s="332"/>
      <c r="EG217" s="332"/>
      <c r="EH217" s="332"/>
      <c r="EI217" s="332"/>
      <c r="EJ217" s="332"/>
      <c r="EK217" s="332"/>
      <c r="EL217" s="332"/>
      <c r="EM217" s="332"/>
      <c r="EN217" s="332"/>
      <c r="EO217" s="332"/>
      <c r="EP217" s="332"/>
      <c r="EQ217" s="332"/>
      <c r="ER217" s="332"/>
      <c r="ES217" s="332"/>
      <c r="ET217" s="332"/>
      <c r="EU217" s="332"/>
      <c r="EV217" s="332"/>
      <c r="EW217" s="332"/>
      <c r="EX217" s="332"/>
      <c r="EY217" s="332"/>
    </row>
    <row r="218" spans="1:155" s="439" customFormat="1" ht="2.4500000000000002" customHeight="1" thickBot="1">
      <c r="A218" s="3"/>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27"/>
      <c r="AZ218" s="28"/>
      <c r="BA218" s="28"/>
      <c r="BB218" s="28"/>
      <c r="BC218" s="28"/>
      <c r="BD218" s="28"/>
      <c r="BE218" s="28"/>
      <c r="BF218" s="28"/>
      <c r="BG218" s="28"/>
      <c r="BH218" s="28"/>
      <c r="BI218" s="28"/>
      <c r="BJ218" s="28"/>
      <c r="BK218" s="29"/>
      <c r="BL218" s="14"/>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332"/>
      <c r="DB218" s="332"/>
      <c r="DC218" s="332"/>
      <c r="DD218" s="332"/>
      <c r="DE218" s="332"/>
      <c r="DF218" s="332"/>
      <c r="DG218" s="332"/>
      <c r="DH218" s="332"/>
      <c r="DI218" s="332"/>
      <c r="DJ218" s="332"/>
      <c r="DK218" s="332"/>
      <c r="DL218" s="332"/>
      <c r="DM218" s="332"/>
      <c r="DN218" s="332"/>
      <c r="DO218" s="332"/>
      <c r="DP218" s="332"/>
      <c r="DQ218" s="332"/>
      <c r="DR218" s="332"/>
      <c r="DS218" s="332"/>
      <c r="DT218" s="332"/>
      <c r="DU218" s="332"/>
      <c r="DV218" s="332"/>
      <c r="DW218" s="332"/>
      <c r="DX218" s="332"/>
      <c r="DY218" s="332"/>
      <c r="DZ218" s="332"/>
      <c r="EA218" s="332"/>
      <c r="EB218" s="332"/>
      <c r="EC218" s="332"/>
      <c r="ED218" s="332"/>
      <c r="EE218" s="332"/>
      <c r="EF218" s="332"/>
      <c r="EG218" s="332"/>
      <c r="EH218" s="332"/>
      <c r="EI218" s="332"/>
      <c r="EJ218" s="332"/>
      <c r="EK218" s="332"/>
      <c r="EL218" s="332"/>
      <c r="EM218" s="332"/>
      <c r="EN218" s="332"/>
      <c r="EO218" s="332"/>
      <c r="EP218" s="332"/>
      <c r="EQ218" s="332"/>
      <c r="ER218" s="332"/>
      <c r="ES218" s="332"/>
      <c r="ET218" s="332"/>
      <c r="EU218" s="332"/>
      <c r="EV218" s="332"/>
      <c r="EW218" s="332"/>
      <c r="EX218" s="332"/>
      <c r="EY218" s="332"/>
    </row>
    <row r="219" spans="1:155" s="439" customFormat="1" ht="19.5" customHeight="1">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332"/>
      <c r="DB219" s="332"/>
      <c r="DC219" s="332"/>
      <c r="DD219" s="332"/>
      <c r="DE219" s="332"/>
      <c r="DF219" s="332"/>
      <c r="DG219" s="332"/>
      <c r="DH219" s="332"/>
      <c r="DI219" s="332"/>
      <c r="DJ219" s="332"/>
      <c r="DK219" s="332"/>
      <c r="DL219" s="332"/>
      <c r="DM219" s="332"/>
      <c r="DN219" s="332"/>
      <c r="DO219" s="332"/>
      <c r="DP219" s="332"/>
      <c r="DQ219" s="332"/>
      <c r="DR219" s="332"/>
      <c r="DS219" s="332"/>
      <c r="DT219" s="332"/>
      <c r="DU219" s="332"/>
      <c r="DV219" s="332"/>
      <c r="DW219" s="332"/>
      <c r="DX219" s="332"/>
      <c r="DY219" s="332"/>
      <c r="DZ219" s="332"/>
      <c r="EA219" s="332"/>
      <c r="EB219" s="332"/>
      <c r="EC219" s="332"/>
      <c r="ED219" s="332"/>
      <c r="EE219" s="332"/>
      <c r="EF219" s="332"/>
      <c r="EG219" s="332"/>
      <c r="EH219" s="332"/>
      <c r="EI219" s="332"/>
      <c r="EJ219" s="332"/>
      <c r="EK219" s="332"/>
      <c r="EL219" s="332"/>
      <c r="EM219" s="332"/>
      <c r="EN219" s="332"/>
      <c r="EO219" s="332"/>
      <c r="EP219" s="332"/>
      <c r="EQ219" s="332"/>
      <c r="ER219" s="332"/>
      <c r="ES219" s="332"/>
      <c r="ET219" s="332"/>
      <c r="EU219" s="332"/>
      <c r="EV219" s="332"/>
      <c r="EW219" s="332"/>
      <c r="EX219" s="332"/>
      <c r="EY219" s="332"/>
    </row>
    <row r="220" spans="1:155" s="439" customFormat="1" ht="15" customHeight="1">
      <c r="A220" s="714" t="s">
        <v>428</v>
      </c>
      <c r="B220" s="715"/>
      <c r="C220" s="715"/>
      <c r="D220" s="715"/>
      <c r="E220" s="715"/>
      <c r="F220" s="715"/>
      <c r="G220" s="715"/>
      <c r="H220" s="715"/>
      <c r="I220" s="715"/>
      <c r="J220" s="715"/>
      <c r="K220" s="715"/>
      <c r="L220" s="715"/>
      <c r="M220" s="715"/>
      <c r="N220" s="715"/>
      <c r="O220" s="715"/>
      <c r="P220" s="715"/>
      <c r="Q220" s="715"/>
      <c r="R220" s="715"/>
      <c r="S220" s="715"/>
      <c r="T220" s="715"/>
      <c r="U220" s="715"/>
      <c r="V220" s="715"/>
      <c r="W220" s="715"/>
      <c r="X220" s="715"/>
      <c r="Y220" s="715"/>
      <c r="Z220" s="715"/>
      <c r="AA220" s="715"/>
      <c r="AB220" s="715"/>
      <c r="AC220" s="715"/>
      <c r="AD220" s="715"/>
      <c r="AE220" s="715"/>
      <c r="AF220" s="715"/>
      <c r="AG220" s="715"/>
      <c r="AH220" s="715"/>
      <c r="AI220" s="715"/>
      <c r="AJ220" s="715"/>
      <c r="AK220" s="715"/>
      <c r="AL220" s="715"/>
      <c r="AM220" s="715"/>
      <c r="AN220" s="715"/>
      <c r="AO220" s="715"/>
      <c r="AP220" s="715"/>
      <c r="AQ220" s="715"/>
      <c r="AR220" s="715"/>
      <c r="AS220" s="715"/>
      <c r="AT220" s="715"/>
      <c r="AU220" s="715"/>
      <c r="AV220" s="715"/>
      <c r="AW220" s="715"/>
      <c r="AX220" s="715"/>
      <c r="AY220" s="715"/>
      <c r="AZ220" s="715"/>
      <c r="BA220" s="715"/>
      <c r="BB220" s="715"/>
      <c r="BC220" s="715"/>
      <c r="BD220" s="715"/>
      <c r="BE220" s="715"/>
      <c r="BF220" s="715"/>
      <c r="BG220" s="715"/>
      <c r="BH220" s="715"/>
      <c r="BI220" s="715"/>
      <c r="BJ220" s="715"/>
      <c r="BK220" s="715"/>
      <c r="BL220" s="716"/>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332"/>
      <c r="DB220" s="332"/>
      <c r="DC220" s="332"/>
      <c r="DD220" s="332"/>
      <c r="DE220" s="332"/>
      <c r="DF220" s="332"/>
      <c r="DG220" s="332"/>
      <c r="DH220" s="332"/>
      <c r="DI220" s="332"/>
      <c r="DJ220" s="332"/>
      <c r="DK220" s="332"/>
      <c r="DL220" s="332"/>
      <c r="DM220" s="332"/>
      <c r="DN220" s="332"/>
      <c r="DO220" s="332"/>
      <c r="DP220" s="332"/>
      <c r="DQ220" s="332"/>
      <c r="DR220" s="332"/>
      <c r="DS220" s="332"/>
      <c r="DT220" s="332"/>
      <c r="DU220" s="332"/>
      <c r="DV220" s="332"/>
      <c r="DW220" s="332"/>
      <c r="DX220" s="332"/>
      <c r="DY220" s="332"/>
      <c r="DZ220" s="332"/>
      <c r="EA220" s="332"/>
      <c r="EB220" s="332"/>
      <c r="EC220" s="332"/>
      <c r="ED220" s="332"/>
      <c r="EE220" s="332"/>
      <c r="EF220" s="332"/>
      <c r="EG220" s="332"/>
      <c r="EH220" s="332"/>
      <c r="EI220" s="332"/>
      <c r="EJ220" s="332"/>
      <c r="EK220" s="332"/>
      <c r="EL220" s="332"/>
      <c r="EM220" s="332"/>
      <c r="EN220" s="332"/>
      <c r="EO220" s="332"/>
      <c r="EP220" s="332"/>
      <c r="EQ220" s="332"/>
      <c r="ER220" s="332"/>
      <c r="ES220" s="332"/>
      <c r="ET220" s="332"/>
      <c r="EU220" s="332"/>
      <c r="EV220" s="332"/>
      <c r="EW220" s="332"/>
      <c r="EX220" s="332"/>
      <c r="EY220" s="332"/>
    </row>
    <row r="221" spans="1:155" s="439" customFormat="1" ht="15" customHeight="1" thickBot="1">
      <c r="A221" s="136"/>
      <c r="B221" s="680" t="s">
        <v>424</v>
      </c>
      <c r="C221" s="680"/>
      <c r="D221" s="680"/>
      <c r="E221" s="680"/>
      <c r="F221" s="680"/>
      <c r="G221" s="680"/>
      <c r="H221" s="680"/>
      <c r="I221" s="680"/>
      <c r="J221" s="680"/>
      <c r="K221" s="680"/>
      <c r="L221" s="680"/>
      <c r="M221" s="680"/>
      <c r="N221" s="680"/>
      <c r="O221" s="680"/>
      <c r="P221" s="680"/>
      <c r="Q221" s="680"/>
      <c r="R221" s="680"/>
      <c r="S221" s="680"/>
      <c r="T221" s="680"/>
      <c r="U221" s="680"/>
      <c r="V221" s="680"/>
      <c r="W221" s="680"/>
      <c r="X221" s="680"/>
      <c r="Y221" s="680"/>
      <c r="Z221" s="680"/>
      <c r="AA221" s="680"/>
      <c r="AB221" s="680"/>
      <c r="AC221" s="680"/>
      <c r="AD221" s="680"/>
      <c r="AE221" s="680"/>
      <c r="AF221" s="680"/>
      <c r="AG221" s="680"/>
      <c r="AH221" s="680"/>
      <c r="AI221" s="680"/>
      <c r="AJ221" s="680"/>
      <c r="AK221" s="680"/>
      <c r="AL221" s="680"/>
      <c r="AM221" s="680"/>
      <c r="AN221" s="680"/>
      <c r="AO221" s="680"/>
      <c r="AP221" s="680"/>
      <c r="AQ221" s="680"/>
      <c r="AR221" s="680"/>
      <c r="AS221" s="680"/>
      <c r="AT221" s="680"/>
      <c r="AU221" s="680"/>
      <c r="AV221" s="680"/>
      <c r="AW221" s="680"/>
      <c r="AX221" s="680"/>
      <c r="AY221" s="680"/>
      <c r="AZ221" s="680"/>
      <c r="BA221" s="680"/>
      <c r="BB221" s="680"/>
      <c r="BC221" s="680"/>
      <c r="BD221" s="680"/>
      <c r="BE221" s="680"/>
      <c r="BF221" s="680"/>
      <c r="BG221" s="680"/>
      <c r="BH221" s="680"/>
      <c r="BI221" s="680"/>
      <c r="BJ221" s="680"/>
      <c r="BK221" s="680"/>
      <c r="BL221" s="699"/>
      <c r="BM221" s="198"/>
      <c r="BN221" s="369"/>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332"/>
      <c r="DB221" s="332"/>
      <c r="DC221" s="332"/>
      <c r="DD221" s="332"/>
      <c r="DE221" s="332"/>
      <c r="DF221" s="332"/>
      <c r="DG221" s="332"/>
      <c r="DH221" s="332"/>
      <c r="DI221" s="332"/>
      <c r="DJ221" s="332"/>
      <c r="DK221" s="332"/>
      <c r="DL221" s="332"/>
      <c r="DM221" s="332"/>
      <c r="DN221" s="332"/>
      <c r="DO221" s="332"/>
      <c r="DP221" s="332"/>
      <c r="DQ221" s="332"/>
      <c r="DR221" s="332"/>
      <c r="DS221" s="332"/>
      <c r="DT221" s="332"/>
      <c r="DU221" s="332"/>
      <c r="DV221" s="332"/>
      <c r="DW221" s="332"/>
      <c r="DX221" s="332"/>
      <c r="DY221" s="332"/>
      <c r="DZ221" s="332"/>
      <c r="EA221" s="332"/>
      <c r="EB221" s="332"/>
      <c r="EC221" s="332"/>
      <c r="ED221" s="332"/>
      <c r="EE221" s="332"/>
      <c r="EF221" s="332"/>
      <c r="EG221" s="332"/>
      <c r="EH221" s="332"/>
      <c r="EI221" s="332"/>
      <c r="EJ221" s="332"/>
      <c r="EK221" s="332"/>
      <c r="EL221" s="332"/>
      <c r="EM221" s="332"/>
      <c r="EN221" s="332"/>
      <c r="EO221" s="332"/>
      <c r="EP221" s="332"/>
      <c r="EQ221" s="332"/>
      <c r="ER221" s="332"/>
      <c r="ES221" s="332"/>
      <c r="ET221" s="332"/>
      <c r="EU221" s="332"/>
      <c r="EV221" s="332"/>
      <c r="EW221" s="332"/>
      <c r="EX221" s="332"/>
      <c r="EY221" s="332"/>
    </row>
    <row r="222" spans="1:155" s="439" customFormat="1" ht="2.4500000000000002" customHeight="1">
      <c r="A222" s="48"/>
      <c r="B222" s="447"/>
      <c r="C222" s="447"/>
      <c r="D222" s="447"/>
      <c r="E222" s="447"/>
      <c r="F222" s="447"/>
      <c r="G222" s="447"/>
      <c r="H222" s="447"/>
      <c r="I222" s="447"/>
      <c r="J222" s="447"/>
      <c r="K222" s="447"/>
      <c r="L222" s="447"/>
      <c r="M222" s="447"/>
      <c r="N222" s="447"/>
      <c r="O222" s="447"/>
      <c r="P222" s="447"/>
      <c r="Q222" s="447"/>
      <c r="R222" s="447"/>
      <c r="S222" s="447"/>
      <c r="T222" s="447"/>
      <c r="U222" s="447"/>
      <c r="V222" s="447"/>
      <c r="W222" s="447"/>
      <c r="X222" s="447"/>
      <c r="Y222" s="447"/>
      <c r="Z222" s="447"/>
      <c r="AA222" s="447"/>
      <c r="AB222" s="447"/>
      <c r="AC222" s="447"/>
      <c r="AD222" s="447"/>
      <c r="AE222" s="447"/>
      <c r="AF222" s="447"/>
      <c r="AG222" s="447"/>
      <c r="AH222" s="447"/>
      <c r="AI222" s="447"/>
      <c r="AJ222" s="447"/>
      <c r="AK222" s="447"/>
      <c r="AL222" s="447"/>
      <c r="AM222" s="447"/>
      <c r="AN222" s="447"/>
      <c r="AO222" s="447"/>
      <c r="AP222" s="447"/>
      <c r="AQ222" s="447"/>
      <c r="AR222" s="447"/>
      <c r="AS222" s="447"/>
      <c r="AT222" s="447"/>
      <c r="AU222" s="447"/>
      <c r="AV222" s="447"/>
      <c r="AW222" s="447"/>
      <c r="AX222" s="447"/>
      <c r="AY222" s="15"/>
      <c r="AZ222" s="16"/>
      <c r="BA222" s="16"/>
      <c r="BB222" s="16"/>
      <c r="BC222" s="16"/>
      <c r="BD222" s="16"/>
      <c r="BE222" s="16"/>
      <c r="BF222" s="16"/>
      <c r="BG222" s="16"/>
      <c r="BH222" s="16"/>
      <c r="BI222" s="16"/>
      <c r="BJ222" s="16"/>
      <c r="BK222" s="17"/>
      <c r="BL222" s="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332"/>
      <c r="DB222" s="332"/>
      <c r="DC222" s="332"/>
      <c r="DD222" s="332"/>
      <c r="DE222" s="332"/>
      <c r="DF222" s="332"/>
      <c r="DG222" s="332"/>
      <c r="DH222" s="332"/>
      <c r="DI222" s="332"/>
      <c r="DJ222" s="332"/>
      <c r="DK222" s="332"/>
      <c r="DL222" s="332"/>
      <c r="DM222" s="332"/>
      <c r="DN222" s="332"/>
      <c r="DO222" s="332"/>
      <c r="DP222" s="332"/>
      <c r="DQ222" s="332"/>
      <c r="DR222" s="332"/>
      <c r="DS222" s="332"/>
      <c r="DT222" s="332"/>
      <c r="DU222" s="332"/>
      <c r="DV222" s="332"/>
      <c r="DW222" s="332"/>
      <c r="DX222" s="332"/>
      <c r="DY222" s="332"/>
      <c r="DZ222" s="332"/>
      <c r="EA222" s="332"/>
      <c r="EB222" s="332"/>
      <c r="EC222" s="332"/>
      <c r="ED222" s="332"/>
      <c r="EE222" s="332"/>
      <c r="EF222" s="332"/>
      <c r="EG222" s="332"/>
      <c r="EH222" s="332"/>
      <c r="EI222" s="332"/>
      <c r="EJ222" s="332"/>
      <c r="EK222" s="332"/>
      <c r="EL222" s="332"/>
      <c r="EM222" s="332"/>
      <c r="EN222" s="332"/>
      <c r="EO222" s="332"/>
      <c r="EP222" s="332"/>
      <c r="EQ222" s="332"/>
      <c r="ER222" s="332"/>
      <c r="ES222" s="332"/>
      <c r="ET222" s="332"/>
      <c r="EU222" s="332"/>
      <c r="EV222" s="332"/>
      <c r="EW222" s="332"/>
      <c r="EX222" s="332"/>
      <c r="EY222" s="332"/>
    </row>
    <row r="223" spans="1:155" s="439" customFormat="1" ht="19.5" customHeight="1">
      <c r="A223" s="325" t="s">
        <v>186</v>
      </c>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c r="AH223" s="326"/>
      <c r="AI223" s="326"/>
      <c r="AJ223" s="326"/>
      <c r="AK223" s="326"/>
      <c r="AL223" s="326"/>
      <c r="AM223" s="326"/>
      <c r="AN223" s="326"/>
      <c r="AO223" s="326"/>
      <c r="AP223" s="326"/>
      <c r="AQ223" s="326"/>
      <c r="AR223" s="326"/>
      <c r="AS223" s="326"/>
      <c r="AT223" s="326"/>
      <c r="AU223" s="326"/>
      <c r="AV223" s="527" t="s">
        <v>312</v>
      </c>
      <c r="AW223" s="527"/>
      <c r="AX223" s="527"/>
      <c r="AY223" s="18"/>
      <c r="AZ223" s="711">
        <f>SUM(AZ226,AZ229,AZ232,AZ235,AZ238,AZ241)</f>
        <v>0</v>
      </c>
      <c r="BA223" s="712"/>
      <c r="BB223" s="712"/>
      <c r="BC223" s="712"/>
      <c r="BD223" s="712"/>
      <c r="BE223" s="712"/>
      <c r="BF223" s="712"/>
      <c r="BG223" s="712"/>
      <c r="BH223" s="712"/>
      <c r="BI223" s="712"/>
      <c r="BJ223" s="713"/>
      <c r="BK223" s="20"/>
      <c r="BL223" s="9" t="s">
        <v>2</v>
      </c>
      <c r="BM223" s="198"/>
      <c r="BN223" s="200" t="str">
        <f>IF(BO223&lt;&gt;"","●","")</f>
        <v/>
      </c>
      <c r="BO223" s="201" t="str">
        <f>IF(AZ223="","「患者数」が未記入です。患者数が0の場合は「0」とご記入ください。","")</f>
        <v/>
      </c>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332"/>
      <c r="DB223" s="332"/>
      <c r="DC223" s="332"/>
      <c r="DD223" s="332"/>
      <c r="DE223" s="332"/>
      <c r="DF223" s="332"/>
      <c r="DG223" s="332"/>
      <c r="DH223" s="332"/>
      <c r="DI223" s="332"/>
      <c r="DJ223" s="332"/>
      <c r="DK223" s="332"/>
      <c r="DL223" s="332"/>
      <c r="DM223" s="332"/>
      <c r="DN223" s="332"/>
      <c r="DO223" s="332"/>
      <c r="DP223" s="332"/>
      <c r="DQ223" s="332"/>
      <c r="DR223" s="332"/>
      <c r="DS223" s="332"/>
      <c r="DT223" s="332"/>
      <c r="DU223" s="332"/>
      <c r="DV223" s="332"/>
      <c r="DW223" s="332"/>
      <c r="DX223" s="332"/>
      <c r="DY223" s="332"/>
      <c r="DZ223" s="332"/>
      <c r="EA223" s="332"/>
      <c r="EB223" s="332"/>
      <c r="EC223" s="332"/>
      <c r="ED223" s="332"/>
      <c r="EE223" s="332"/>
      <c r="EF223" s="332"/>
      <c r="EG223" s="332"/>
      <c r="EH223" s="332"/>
      <c r="EI223" s="332"/>
      <c r="EJ223" s="332"/>
      <c r="EK223" s="332"/>
      <c r="EL223" s="332"/>
      <c r="EM223" s="332"/>
      <c r="EN223" s="332"/>
      <c r="EO223" s="332"/>
      <c r="EP223" s="332"/>
      <c r="EQ223" s="332"/>
      <c r="ER223" s="332"/>
      <c r="ES223" s="332"/>
      <c r="ET223" s="332"/>
      <c r="EU223" s="332"/>
      <c r="EV223" s="332"/>
      <c r="EW223" s="332"/>
      <c r="EX223" s="332"/>
      <c r="EY223" s="332"/>
    </row>
    <row r="224" spans="1:155" s="439" customFormat="1" ht="2.4500000000000002" customHeight="1" thickBot="1">
      <c r="A224" s="325"/>
      <c r="B224" s="326"/>
      <c r="C224" s="326"/>
      <c r="D224" s="326"/>
      <c r="E224" s="326"/>
      <c r="F224" s="326"/>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c r="AC224" s="326"/>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6"/>
      <c r="AY224" s="27"/>
      <c r="AZ224" s="28"/>
      <c r="BA224" s="28"/>
      <c r="BB224" s="28"/>
      <c r="BC224" s="28"/>
      <c r="BD224" s="28"/>
      <c r="BE224" s="28"/>
      <c r="BF224" s="28"/>
      <c r="BG224" s="28"/>
      <c r="BH224" s="28"/>
      <c r="BI224" s="28"/>
      <c r="BJ224" s="28"/>
      <c r="BK224" s="29"/>
      <c r="BL224" s="14"/>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332"/>
      <c r="DB224" s="332"/>
      <c r="DC224" s="332"/>
      <c r="DD224" s="332"/>
      <c r="DE224" s="332"/>
      <c r="DF224" s="332"/>
      <c r="DG224" s="332"/>
      <c r="DH224" s="332"/>
      <c r="DI224" s="332"/>
      <c r="DJ224" s="332"/>
      <c r="DK224" s="332"/>
      <c r="DL224" s="332"/>
      <c r="DM224" s="332"/>
      <c r="DN224" s="332"/>
      <c r="DO224" s="332"/>
      <c r="DP224" s="332"/>
      <c r="DQ224" s="332"/>
      <c r="DR224" s="332"/>
      <c r="DS224" s="332"/>
      <c r="DT224" s="332"/>
      <c r="DU224" s="332"/>
      <c r="DV224" s="332"/>
      <c r="DW224" s="332"/>
      <c r="DX224" s="332"/>
      <c r="DY224" s="332"/>
      <c r="DZ224" s="332"/>
      <c r="EA224" s="332"/>
      <c r="EB224" s="332"/>
      <c r="EC224" s="332"/>
      <c r="ED224" s="332"/>
      <c r="EE224" s="332"/>
      <c r="EF224" s="332"/>
      <c r="EG224" s="332"/>
      <c r="EH224" s="332"/>
      <c r="EI224" s="332"/>
      <c r="EJ224" s="332"/>
      <c r="EK224" s="332"/>
      <c r="EL224" s="332"/>
      <c r="EM224" s="332"/>
      <c r="EN224" s="332"/>
      <c r="EO224" s="332"/>
      <c r="EP224" s="332"/>
      <c r="EQ224" s="332"/>
      <c r="ER224" s="332"/>
      <c r="ES224" s="332"/>
      <c r="ET224" s="332"/>
      <c r="EU224" s="332"/>
      <c r="EV224" s="332"/>
      <c r="EW224" s="332"/>
      <c r="EX224" s="332"/>
      <c r="EY224" s="332"/>
    </row>
    <row r="225" spans="1:155" s="439" customFormat="1" ht="2.4500000000000002" customHeight="1">
      <c r="A225" s="325"/>
      <c r="B225" s="717" t="s">
        <v>49</v>
      </c>
      <c r="C225" s="107"/>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73"/>
      <c r="AY225" s="15"/>
      <c r="AZ225" s="16"/>
      <c r="BA225" s="16"/>
      <c r="BB225" s="16"/>
      <c r="BC225" s="16"/>
      <c r="BD225" s="16"/>
      <c r="BE225" s="16"/>
      <c r="BF225" s="16"/>
      <c r="BG225" s="16"/>
      <c r="BH225" s="16"/>
      <c r="BI225" s="16"/>
      <c r="BJ225" s="16"/>
      <c r="BK225" s="17"/>
      <c r="BL225" s="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332"/>
      <c r="DB225" s="332"/>
      <c r="DC225" s="332"/>
      <c r="DD225" s="332"/>
      <c r="DE225" s="332"/>
      <c r="DF225" s="332"/>
      <c r="DG225" s="332"/>
      <c r="DH225" s="332"/>
      <c r="DI225" s="332"/>
      <c r="DJ225" s="332"/>
      <c r="DK225" s="332"/>
      <c r="DL225" s="332"/>
      <c r="DM225" s="332"/>
      <c r="DN225" s="332"/>
      <c r="DO225" s="332"/>
      <c r="DP225" s="332"/>
      <c r="DQ225" s="332"/>
      <c r="DR225" s="332"/>
      <c r="DS225" s="332"/>
      <c r="DT225" s="332"/>
      <c r="DU225" s="332"/>
      <c r="DV225" s="332"/>
      <c r="DW225" s="332"/>
      <c r="DX225" s="332"/>
      <c r="DY225" s="332"/>
      <c r="DZ225" s="332"/>
      <c r="EA225" s="332"/>
      <c r="EB225" s="332"/>
      <c r="EC225" s="332"/>
      <c r="ED225" s="332"/>
      <c r="EE225" s="332"/>
      <c r="EF225" s="332"/>
      <c r="EG225" s="332"/>
      <c r="EH225" s="332"/>
      <c r="EI225" s="332"/>
      <c r="EJ225" s="332"/>
      <c r="EK225" s="332"/>
      <c r="EL225" s="332"/>
      <c r="EM225" s="332"/>
      <c r="EN225" s="332"/>
      <c r="EO225" s="332"/>
      <c r="EP225" s="332"/>
      <c r="EQ225" s="332"/>
      <c r="ER225" s="332"/>
      <c r="ES225" s="332"/>
      <c r="ET225" s="332"/>
      <c r="EU225" s="332"/>
      <c r="EV225" s="332"/>
      <c r="EW225" s="332"/>
      <c r="EX225" s="332"/>
      <c r="EY225" s="332"/>
    </row>
    <row r="226" spans="1:155" s="439" customFormat="1" ht="19.5" customHeight="1">
      <c r="A226" s="325"/>
      <c r="B226" s="718"/>
      <c r="C226" s="325" t="s">
        <v>116</v>
      </c>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527" t="s">
        <v>313</v>
      </c>
      <c r="AW226" s="527"/>
      <c r="AX226" s="527"/>
      <c r="AY226" s="18"/>
      <c r="AZ226" s="585"/>
      <c r="BA226" s="586"/>
      <c r="BB226" s="586"/>
      <c r="BC226" s="586"/>
      <c r="BD226" s="586"/>
      <c r="BE226" s="586"/>
      <c r="BF226" s="586"/>
      <c r="BG226" s="586"/>
      <c r="BH226" s="586"/>
      <c r="BI226" s="586"/>
      <c r="BJ226" s="587"/>
      <c r="BK226" s="20"/>
      <c r="BL226" s="9" t="s">
        <v>2</v>
      </c>
      <c r="BM226" s="198"/>
      <c r="BN226" s="200" t="str">
        <f>IF(BO226&lt;&gt;"","●","")</f>
        <v>●</v>
      </c>
      <c r="BO226" s="201" t="str">
        <f>IF(AZ226="","「患者数」が未記入です。患者数が0の場合は「0」とご記入ください。",IF($AZ$223&lt;AZ226,"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332"/>
      <c r="DB226" s="332"/>
      <c r="DC226" s="332"/>
      <c r="DD226" s="332"/>
      <c r="DE226" s="332"/>
      <c r="DF226" s="332"/>
      <c r="DG226" s="332"/>
      <c r="DH226" s="332"/>
      <c r="DI226" s="332"/>
      <c r="DJ226" s="332"/>
      <c r="DK226" s="332"/>
      <c r="DL226" s="332"/>
      <c r="DM226" s="332"/>
      <c r="DN226" s="332"/>
      <c r="DO226" s="332"/>
      <c r="DP226" s="332"/>
      <c r="DQ226" s="332"/>
      <c r="DR226" s="332"/>
      <c r="DS226" s="332"/>
      <c r="DT226" s="332"/>
      <c r="DU226" s="332"/>
      <c r="DV226" s="332"/>
      <c r="DW226" s="332"/>
      <c r="DX226" s="332"/>
      <c r="DY226" s="332"/>
      <c r="DZ226" s="332"/>
      <c r="EA226" s="332"/>
      <c r="EB226" s="332"/>
      <c r="EC226" s="332"/>
      <c r="ED226" s="332"/>
      <c r="EE226" s="332"/>
      <c r="EF226" s="332"/>
      <c r="EG226" s="332"/>
      <c r="EH226" s="332"/>
      <c r="EI226" s="332"/>
      <c r="EJ226" s="332"/>
      <c r="EK226" s="332"/>
      <c r="EL226" s="332"/>
      <c r="EM226" s="332"/>
      <c r="EN226" s="332"/>
      <c r="EO226" s="332"/>
      <c r="EP226" s="332"/>
      <c r="EQ226" s="332"/>
      <c r="ER226" s="332"/>
      <c r="ES226" s="332"/>
      <c r="ET226" s="332"/>
      <c r="EU226" s="332"/>
      <c r="EV226" s="332"/>
      <c r="EW226" s="332"/>
      <c r="EX226" s="332"/>
      <c r="EY226" s="332"/>
    </row>
    <row r="227" spans="1:155" s="439" customFormat="1" ht="2.4500000000000002" customHeight="1" thickBot="1">
      <c r="A227" s="325"/>
      <c r="B227" s="718"/>
      <c r="C227" s="3"/>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1"/>
      <c r="AY227" s="27"/>
      <c r="AZ227" s="28"/>
      <c r="BA227" s="28"/>
      <c r="BB227" s="28"/>
      <c r="BC227" s="28"/>
      <c r="BD227" s="28"/>
      <c r="BE227" s="28"/>
      <c r="BF227" s="28"/>
      <c r="BG227" s="28"/>
      <c r="BH227" s="28"/>
      <c r="BI227" s="28"/>
      <c r="BJ227" s="28"/>
      <c r="BK227" s="29"/>
      <c r="BL227" s="14"/>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332"/>
      <c r="DB227" s="332"/>
      <c r="DC227" s="332"/>
      <c r="DD227" s="332"/>
      <c r="DE227" s="332"/>
      <c r="DF227" s="332"/>
      <c r="DG227" s="332"/>
      <c r="DH227" s="332"/>
      <c r="DI227" s="332"/>
      <c r="DJ227" s="332"/>
      <c r="DK227" s="332"/>
      <c r="DL227" s="332"/>
      <c r="DM227" s="332"/>
      <c r="DN227" s="332"/>
      <c r="DO227" s="332"/>
      <c r="DP227" s="332"/>
      <c r="DQ227" s="332"/>
      <c r="DR227" s="332"/>
      <c r="DS227" s="332"/>
      <c r="DT227" s="332"/>
      <c r="DU227" s="332"/>
      <c r="DV227" s="332"/>
      <c r="DW227" s="332"/>
      <c r="DX227" s="332"/>
      <c r="DY227" s="332"/>
      <c r="DZ227" s="332"/>
      <c r="EA227" s="332"/>
      <c r="EB227" s="332"/>
      <c r="EC227" s="332"/>
      <c r="ED227" s="332"/>
      <c r="EE227" s="332"/>
      <c r="EF227" s="332"/>
      <c r="EG227" s="332"/>
      <c r="EH227" s="332"/>
      <c r="EI227" s="332"/>
      <c r="EJ227" s="332"/>
      <c r="EK227" s="332"/>
      <c r="EL227" s="332"/>
      <c r="EM227" s="332"/>
      <c r="EN227" s="332"/>
      <c r="EO227" s="332"/>
      <c r="EP227" s="332"/>
      <c r="EQ227" s="332"/>
      <c r="ER227" s="332"/>
      <c r="ES227" s="332"/>
      <c r="ET227" s="332"/>
      <c r="EU227" s="332"/>
      <c r="EV227" s="332"/>
      <c r="EW227" s="332"/>
      <c r="EX227" s="332"/>
      <c r="EY227" s="332"/>
    </row>
    <row r="228" spans="1:155" s="439" customFormat="1" ht="2.4500000000000002" customHeight="1">
      <c r="A228" s="325"/>
      <c r="B228" s="718"/>
      <c r="C228" s="325"/>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c r="AH228" s="326"/>
      <c r="AI228" s="326"/>
      <c r="AJ228" s="326"/>
      <c r="AK228" s="326"/>
      <c r="AL228" s="326"/>
      <c r="AM228" s="326"/>
      <c r="AN228" s="326"/>
      <c r="AO228" s="326"/>
      <c r="AP228" s="326"/>
      <c r="AQ228" s="326"/>
      <c r="AR228" s="326"/>
      <c r="AS228" s="326"/>
      <c r="AT228" s="326"/>
      <c r="AU228" s="326"/>
      <c r="AV228" s="326"/>
      <c r="AW228" s="326"/>
      <c r="AX228" s="10"/>
      <c r="AY228" s="15"/>
      <c r="AZ228" s="16"/>
      <c r="BA228" s="16"/>
      <c r="BB228" s="16"/>
      <c r="BC228" s="16"/>
      <c r="BD228" s="16"/>
      <c r="BE228" s="16"/>
      <c r="BF228" s="16"/>
      <c r="BG228" s="16"/>
      <c r="BH228" s="16"/>
      <c r="BI228" s="16"/>
      <c r="BJ228" s="16"/>
      <c r="BK228" s="17"/>
      <c r="BL228" s="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332"/>
      <c r="DB228" s="332"/>
      <c r="DC228" s="332"/>
      <c r="DD228" s="332"/>
      <c r="DE228" s="332"/>
      <c r="DF228" s="332"/>
      <c r="DG228" s="332"/>
      <c r="DH228" s="332"/>
      <c r="DI228" s="332"/>
      <c r="DJ228" s="332"/>
      <c r="DK228" s="332"/>
      <c r="DL228" s="332"/>
      <c r="DM228" s="332"/>
      <c r="DN228" s="332"/>
      <c r="DO228" s="332"/>
      <c r="DP228" s="332"/>
      <c r="DQ228" s="332"/>
      <c r="DR228" s="332"/>
      <c r="DS228" s="332"/>
      <c r="DT228" s="332"/>
      <c r="DU228" s="332"/>
      <c r="DV228" s="332"/>
      <c r="DW228" s="332"/>
      <c r="DX228" s="332"/>
      <c r="DY228" s="332"/>
      <c r="DZ228" s="332"/>
      <c r="EA228" s="332"/>
      <c r="EB228" s="332"/>
      <c r="EC228" s="332"/>
      <c r="ED228" s="332"/>
      <c r="EE228" s="332"/>
      <c r="EF228" s="332"/>
      <c r="EG228" s="332"/>
      <c r="EH228" s="332"/>
      <c r="EI228" s="332"/>
      <c r="EJ228" s="332"/>
      <c r="EK228" s="332"/>
      <c r="EL228" s="332"/>
      <c r="EM228" s="332"/>
      <c r="EN228" s="332"/>
      <c r="EO228" s="332"/>
      <c r="EP228" s="332"/>
      <c r="EQ228" s="332"/>
      <c r="ER228" s="332"/>
      <c r="ES228" s="332"/>
      <c r="ET228" s="332"/>
      <c r="EU228" s="332"/>
      <c r="EV228" s="332"/>
      <c r="EW228" s="332"/>
      <c r="EX228" s="332"/>
      <c r="EY228" s="332"/>
    </row>
    <row r="229" spans="1:155" s="439" customFormat="1" ht="19.5" customHeight="1">
      <c r="A229" s="325"/>
      <c r="B229" s="718"/>
      <c r="C229" s="325" t="s">
        <v>117</v>
      </c>
      <c r="D229" s="326"/>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c r="AH229" s="326"/>
      <c r="AI229" s="326"/>
      <c r="AJ229" s="326"/>
      <c r="AK229" s="326"/>
      <c r="AL229" s="326"/>
      <c r="AM229" s="326"/>
      <c r="AN229" s="326"/>
      <c r="AO229" s="326"/>
      <c r="AP229" s="326"/>
      <c r="AQ229" s="326"/>
      <c r="AR229" s="326"/>
      <c r="AS229" s="326"/>
      <c r="AT229" s="326"/>
      <c r="AU229" s="326"/>
      <c r="AV229" s="527" t="s">
        <v>314</v>
      </c>
      <c r="AW229" s="527"/>
      <c r="AX229" s="527"/>
      <c r="AY229" s="18"/>
      <c r="AZ229" s="585"/>
      <c r="BA229" s="586"/>
      <c r="BB229" s="586"/>
      <c r="BC229" s="586"/>
      <c r="BD229" s="586"/>
      <c r="BE229" s="586"/>
      <c r="BF229" s="586"/>
      <c r="BG229" s="586"/>
      <c r="BH229" s="586"/>
      <c r="BI229" s="586"/>
      <c r="BJ229" s="587"/>
      <c r="BK229" s="20"/>
      <c r="BL229" s="9" t="s">
        <v>2</v>
      </c>
      <c r="BM229" s="198"/>
      <c r="BN229" s="200" t="str">
        <f>IF(BO229&lt;&gt;"","●","")</f>
        <v>●</v>
      </c>
      <c r="BO229" s="201" t="str">
        <f>IF(AZ229="","「患者数」が未記入です。患者数が0の場合は「0」とご記入ください。",IF($AZ$223&lt;AZ229,"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332"/>
      <c r="DB229" s="332"/>
      <c r="DC229" s="332"/>
      <c r="DD229" s="332"/>
      <c r="DE229" s="332"/>
      <c r="DF229" s="332"/>
      <c r="DG229" s="332"/>
      <c r="DH229" s="332"/>
      <c r="DI229" s="332"/>
      <c r="DJ229" s="332"/>
      <c r="DK229" s="332"/>
      <c r="DL229" s="332"/>
      <c r="DM229" s="332"/>
      <c r="DN229" s="332"/>
      <c r="DO229" s="332"/>
      <c r="DP229" s="332"/>
      <c r="DQ229" s="332"/>
      <c r="DR229" s="332"/>
      <c r="DS229" s="332"/>
      <c r="DT229" s="332"/>
      <c r="DU229" s="332"/>
      <c r="DV229" s="332"/>
      <c r="DW229" s="332"/>
      <c r="DX229" s="332"/>
      <c r="DY229" s="332"/>
      <c r="DZ229" s="332"/>
      <c r="EA229" s="332"/>
      <c r="EB229" s="332"/>
      <c r="EC229" s="332"/>
      <c r="ED229" s="332"/>
      <c r="EE229" s="332"/>
      <c r="EF229" s="332"/>
      <c r="EG229" s="332"/>
      <c r="EH229" s="332"/>
      <c r="EI229" s="332"/>
      <c r="EJ229" s="332"/>
      <c r="EK229" s="332"/>
      <c r="EL229" s="332"/>
      <c r="EM229" s="332"/>
      <c r="EN229" s="332"/>
      <c r="EO229" s="332"/>
      <c r="EP229" s="332"/>
      <c r="EQ229" s="332"/>
      <c r="ER229" s="332"/>
      <c r="ES229" s="332"/>
      <c r="ET229" s="332"/>
      <c r="EU229" s="332"/>
      <c r="EV229" s="332"/>
      <c r="EW229" s="332"/>
      <c r="EX229" s="332"/>
      <c r="EY229" s="332"/>
    </row>
    <row r="230" spans="1:155" s="439" customFormat="1" ht="2.4500000000000002" customHeight="1" thickBot="1">
      <c r="A230" s="325"/>
      <c r="B230" s="718"/>
      <c r="C230" s="3"/>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1"/>
      <c r="AY230" s="27"/>
      <c r="AZ230" s="28"/>
      <c r="BA230" s="28"/>
      <c r="BB230" s="28"/>
      <c r="BC230" s="28"/>
      <c r="BD230" s="28"/>
      <c r="BE230" s="28"/>
      <c r="BF230" s="28"/>
      <c r="BG230" s="28"/>
      <c r="BH230" s="28"/>
      <c r="BI230" s="28"/>
      <c r="BJ230" s="28"/>
      <c r="BK230" s="29"/>
      <c r="BL230" s="14"/>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332"/>
      <c r="DB230" s="332"/>
      <c r="DC230" s="332"/>
      <c r="DD230" s="332"/>
      <c r="DE230" s="332"/>
      <c r="DF230" s="332"/>
      <c r="DG230" s="332"/>
      <c r="DH230" s="332"/>
      <c r="DI230" s="332"/>
      <c r="DJ230" s="332"/>
      <c r="DK230" s="332"/>
      <c r="DL230" s="332"/>
      <c r="DM230" s="332"/>
      <c r="DN230" s="332"/>
      <c r="DO230" s="332"/>
      <c r="DP230" s="332"/>
      <c r="DQ230" s="332"/>
      <c r="DR230" s="332"/>
      <c r="DS230" s="332"/>
      <c r="DT230" s="332"/>
      <c r="DU230" s="332"/>
      <c r="DV230" s="332"/>
      <c r="DW230" s="332"/>
      <c r="DX230" s="332"/>
      <c r="DY230" s="332"/>
      <c r="DZ230" s="332"/>
      <c r="EA230" s="332"/>
      <c r="EB230" s="332"/>
      <c r="EC230" s="332"/>
      <c r="ED230" s="332"/>
      <c r="EE230" s="332"/>
      <c r="EF230" s="332"/>
      <c r="EG230" s="332"/>
      <c r="EH230" s="332"/>
      <c r="EI230" s="332"/>
      <c r="EJ230" s="332"/>
      <c r="EK230" s="332"/>
      <c r="EL230" s="332"/>
      <c r="EM230" s="332"/>
      <c r="EN230" s="332"/>
      <c r="EO230" s="332"/>
      <c r="EP230" s="332"/>
      <c r="EQ230" s="332"/>
      <c r="ER230" s="332"/>
      <c r="ES230" s="332"/>
      <c r="ET230" s="332"/>
      <c r="EU230" s="332"/>
      <c r="EV230" s="332"/>
      <c r="EW230" s="332"/>
      <c r="EX230" s="332"/>
      <c r="EY230" s="332"/>
    </row>
    <row r="231" spans="1:155" s="439" customFormat="1" ht="2.4500000000000002" customHeight="1">
      <c r="A231" s="325"/>
      <c r="B231" s="718"/>
      <c r="C231" s="325"/>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26"/>
      <c r="AO231" s="326"/>
      <c r="AP231" s="326"/>
      <c r="AQ231" s="326"/>
      <c r="AR231" s="326"/>
      <c r="AS231" s="326"/>
      <c r="AT231" s="326"/>
      <c r="AU231" s="326"/>
      <c r="AV231" s="326"/>
      <c r="AW231" s="326"/>
      <c r="AX231" s="10"/>
      <c r="AY231" s="15"/>
      <c r="AZ231" s="16"/>
      <c r="BA231" s="16"/>
      <c r="BB231" s="16"/>
      <c r="BC231" s="16"/>
      <c r="BD231" s="16"/>
      <c r="BE231" s="16"/>
      <c r="BF231" s="16"/>
      <c r="BG231" s="16"/>
      <c r="BH231" s="16"/>
      <c r="BI231" s="16"/>
      <c r="BJ231" s="16"/>
      <c r="BK231" s="17"/>
      <c r="BL231" s="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332"/>
      <c r="DB231" s="332"/>
      <c r="DC231" s="332"/>
      <c r="DD231" s="332"/>
      <c r="DE231" s="332"/>
      <c r="DF231" s="332"/>
      <c r="DG231" s="332"/>
      <c r="DH231" s="332"/>
      <c r="DI231" s="332"/>
      <c r="DJ231" s="332"/>
      <c r="DK231" s="332"/>
      <c r="DL231" s="332"/>
      <c r="DM231" s="332"/>
      <c r="DN231" s="332"/>
      <c r="DO231" s="332"/>
      <c r="DP231" s="332"/>
      <c r="DQ231" s="332"/>
      <c r="DR231" s="332"/>
      <c r="DS231" s="332"/>
      <c r="DT231" s="332"/>
      <c r="DU231" s="332"/>
      <c r="DV231" s="332"/>
      <c r="DW231" s="332"/>
      <c r="DX231" s="332"/>
      <c r="DY231" s="332"/>
      <c r="DZ231" s="332"/>
      <c r="EA231" s="332"/>
      <c r="EB231" s="332"/>
      <c r="EC231" s="332"/>
      <c r="ED231" s="332"/>
      <c r="EE231" s="332"/>
      <c r="EF231" s="332"/>
      <c r="EG231" s="332"/>
      <c r="EH231" s="332"/>
      <c r="EI231" s="332"/>
      <c r="EJ231" s="332"/>
      <c r="EK231" s="332"/>
      <c r="EL231" s="332"/>
      <c r="EM231" s="332"/>
      <c r="EN231" s="332"/>
      <c r="EO231" s="332"/>
      <c r="EP231" s="332"/>
      <c r="EQ231" s="332"/>
      <c r="ER231" s="332"/>
      <c r="ES231" s="332"/>
      <c r="ET231" s="332"/>
      <c r="EU231" s="332"/>
      <c r="EV231" s="332"/>
      <c r="EW231" s="332"/>
      <c r="EX231" s="332"/>
      <c r="EY231" s="332"/>
    </row>
    <row r="232" spans="1:155" s="439" customFormat="1" ht="19.5" customHeight="1">
      <c r="A232" s="325"/>
      <c r="B232" s="718"/>
      <c r="C232" s="325" t="s">
        <v>118</v>
      </c>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c r="AM232" s="326"/>
      <c r="AN232" s="326"/>
      <c r="AO232" s="326"/>
      <c r="AP232" s="326"/>
      <c r="AQ232" s="326"/>
      <c r="AR232" s="326"/>
      <c r="AS232" s="326"/>
      <c r="AT232" s="326"/>
      <c r="AU232" s="326"/>
      <c r="AV232" s="527" t="s">
        <v>315</v>
      </c>
      <c r="AW232" s="527"/>
      <c r="AX232" s="527"/>
      <c r="AY232" s="18"/>
      <c r="AZ232" s="585"/>
      <c r="BA232" s="586"/>
      <c r="BB232" s="586"/>
      <c r="BC232" s="586"/>
      <c r="BD232" s="586"/>
      <c r="BE232" s="586"/>
      <c r="BF232" s="586"/>
      <c r="BG232" s="586"/>
      <c r="BH232" s="586"/>
      <c r="BI232" s="586"/>
      <c r="BJ232" s="587"/>
      <c r="BK232" s="20"/>
      <c r="BL232" s="9" t="s">
        <v>2</v>
      </c>
      <c r="BM232" s="198"/>
      <c r="BN232" s="200" t="str">
        <f>IF(BO232&lt;&gt;"","●","")</f>
        <v>●</v>
      </c>
      <c r="BO232" s="201" t="str">
        <f>IF(AZ232="","「患者数」が未記入です。患者数が0の場合は「0」とご記入ください。",IF($AZ$223&lt;AZ232,"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332"/>
      <c r="DB232" s="332"/>
      <c r="DC232" s="332"/>
      <c r="DD232" s="332"/>
      <c r="DE232" s="332"/>
      <c r="DF232" s="332"/>
      <c r="DG232" s="332"/>
      <c r="DH232" s="332"/>
      <c r="DI232" s="332"/>
      <c r="DJ232" s="332"/>
      <c r="DK232" s="332"/>
      <c r="DL232" s="332"/>
      <c r="DM232" s="332"/>
      <c r="DN232" s="332"/>
      <c r="DO232" s="332"/>
      <c r="DP232" s="332"/>
      <c r="DQ232" s="332"/>
      <c r="DR232" s="332"/>
      <c r="DS232" s="332"/>
      <c r="DT232" s="332"/>
      <c r="DU232" s="332"/>
      <c r="DV232" s="332"/>
      <c r="DW232" s="332"/>
      <c r="DX232" s="332"/>
      <c r="DY232" s="332"/>
      <c r="DZ232" s="332"/>
      <c r="EA232" s="332"/>
      <c r="EB232" s="332"/>
      <c r="EC232" s="332"/>
      <c r="ED232" s="332"/>
      <c r="EE232" s="332"/>
      <c r="EF232" s="332"/>
      <c r="EG232" s="332"/>
      <c r="EH232" s="332"/>
      <c r="EI232" s="332"/>
      <c r="EJ232" s="332"/>
      <c r="EK232" s="332"/>
      <c r="EL232" s="332"/>
      <c r="EM232" s="332"/>
      <c r="EN232" s="332"/>
      <c r="EO232" s="332"/>
      <c r="EP232" s="332"/>
      <c r="EQ232" s="332"/>
      <c r="ER232" s="332"/>
      <c r="ES232" s="332"/>
      <c r="ET232" s="332"/>
      <c r="EU232" s="332"/>
      <c r="EV232" s="332"/>
      <c r="EW232" s="332"/>
      <c r="EX232" s="332"/>
      <c r="EY232" s="332"/>
    </row>
    <row r="233" spans="1:155" s="439" customFormat="1" ht="2.4500000000000002" customHeight="1" thickBot="1">
      <c r="A233" s="325"/>
      <c r="B233" s="718"/>
      <c r="C233" s="3"/>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1"/>
      <c r="AY233" s="27"/>
      <c r="AZ233" s="28"/>
      <c r="BA233" s="28"/>
      <c r="BB233" s="28"/>
      <c r="BC233" s="28"/>
      <c r="BD233" s="28"/>
      <c r="BE233" s="28"/>
      <c r="BF233" s="28"/>
      <c r="BG233" s="28"/>
      <c r="BH233" s="28"/>
      <c r="BI233" s="28"/>
      <c r="BJ233" s="28"/>
      <c r="BK233" s="29"/>
      <c r="BL233" s="14"/>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332"/>
      <c r="DB233" s="332"/>
      <c r="DC233" s="332"/>
      <c r="DD233" s="332"/>
      <c r="DE233" s="332"/>
      <c r="DF233" s="332"/>
      <c r="DG233" s="332"/>
      <c r="DH233" s="332"/>
      <c r="DI233" s="332"/>
      <c r="DJ233" s="332"/>
      <c r="DK233" s="332"/>
      <c r="DL233" s="332"/>
      <c r="DM233" s="332"/>
      <c r="DN233" s="332"/>
      <c r="DO233" s="332"/>
      <c r="DP233" s="332"/>
      <c r="DQ233" s="332"/>
      <c r="DR233" s="332"/>
      <c r="DS233" s="332"/>
      <c r="DT233" s="332"/>
      <c r="DU233" s="332"/>
      <c r="DV233" s="332"/>
      <c r="DW233" s="332"/>
      <c r="DX233" s="332"/>
      <c r="DY233" s="332"/>
      <c r="DZ233" s="332"/>
      <c r="EA233" s="332"/>
      <c r="EB233" s="332"/>
      <c r="EC233" s="332"/>
      <c r="ED233" s="332"/>
      <c r="EE233" s="332"/>
      <c r="EF233" s="332"/>
      <c r="EG233" s="332"/>
      <c r="EH233" s="332"/>
      <c r="EI233" s="332"/>
      <c r="EJ233" s="332"/>
      <c r="EK233" s="332"/>
      <c r="EL233" s="332"/>
      <c r="EM233" s="332"/>
      <c r="EN233" s="332"/>
      <c r="EO233" s="332"/>
      <c r="EP233" s="332"/>
      <c r="EQ233" s="332"/>
      <c r="ER233" s="332"/>
      <c r="ES233" s="332"/>
      <c r="ET233" s="332"/>
      <c r="EU233" s="332"/>
      <c r="EV233" s="332"/>
      <c r="EW233" s="332"/>
      <c r="EX233" s="332"/>
      <c r="EY233" s="332"/>
    </row>
    <row r="234" spans="1:155" s="439" customFormat="1" ht="2.4500000000000002" customHeight="1">
      <c r="A234" s="325"/>
      <c r="B234" s="718"/>
      <c r="C234" s="325"/>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c r="AH234" s="326"/>
      <c r="AI234" s="326"/>
      <c r="AJ234" s="326"/>
      <c r="AK234" s="326"/>
      <c r="AL234" s="326"/>
      <c r="AM234" s="326"/>
      <c r="AN234" s="326"/>
      <c r="AO234" s="326"/>
      <c r="AP234" s="326"/>
      <c r="AQ234" s="326"/>
      <c r="AR234" s="326"/>
      <c r="AS234" s="326"/>
      <c r="AT234" s="326"/>
      <c r="AU234" s="326"/>
      <c r="AV234" s="326"/>
      <c r="AW234" s="326"/>
      <c r="AX234" s="10"/>
      <c r="AY234" s="15"/>
      <c r="AZ234" s="16"/>
      <c r="BA234" s="16"/>
      <c r="BB234" s="16"/>
      <c r="BC234" s="16"/>
      <c r="BD234" s="16"/>
      <c r="BE234" s="16"/>
      <c r="BF234" s="16"/>
      <c r="BG234" s="16"/>
      <c r="BH234" s="16"/>
      <c r="BI234" s="16"/>
      <c r="BJ234" s="16"/>
      <c r="BK234" s="17"/>
      <c r="BL234" s="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332"/>
      <c r="DB234" s="332"/>
      <c r="DC234" s="332"/>
      <c r="DD234" s="332"/>
      <c r="DE234" s="332"/>
      <c r="DF234" s="332"/>
      <c r="DG234" s="332"/>
      <c r="DH234" s="332"/>
      <c r="DI234" s="332"/>
      <c r="DJ234" s="332"/>
      <c r="DK234" s="332"/>
      <c r="DL234" s="332"/>
      <c r="DM234" s="332"/>
      <c r="DN234" s="332"/>
      <c r="DO234" s="332"/>
      <c r="DP234" s="332"/>
      <c r="DQ234" s="332"/>
      <c r="DR234" s="332"/>
      <c r="DS234" s="332"/>
      <c r="DT234" s="332"/>
      <c r="DU234" s="332"/>
      <c r="DV234" s="332"/>
      <c r="DW234" s="332"/>
      <c r="DX234" s="332"/>
      <c r="DY234" s="332"/>
      <c r="DZ234" s="332"/>
      <c r="EA234" s="332"/>
      <c r="EB234" s="332"/>
      <c r="EC234" s="332"/>
      <c r="ED234" s="332"/>
      <c r="EE234" s="332"/>
      <c r="EF234" s="332"/>
      <c r="EG234" s="332"/>
      <c r="EH234" s="332"/>
      <c r="EI234" s="332"/>
      <c r="EJ234" s="332"/>
      <c r="EK234" s="332"/>
      <c r="EL234" s="332"/>
      <c r="EM234" s="332"/>
      <c r="EN234" s="332"/>
      <c r="EO234" s="332"/>
      <c r="EP234" s="332"/>
      <c r="EQ234" s="332"/>
      <c r="ER234" s="332"/>
      <c r="ES234" s="332"/>
      <c r="ET234" s="332"/>
      <c r="EU234" s="332"/>
      <c r="EV234" s="332"/>
      <c r="EW234" s="332"/>
      <c r="EX234" s="332"/>
      <c r="EY234" s="332"/>
    </row>
    <row r="235" spans="1:155" s="439" customFormat="1" ht="19.5" customHeight="1">
      <c r="A235" s="325"/>
      <c r="B235" s="718"/>
      <c r="C235" s="325" t="s">
        <v>119</v>
      </c>
      <c r="D235" s="326"/>
      <c r="E235" s="326"/>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6"/>
      <c r="AE235" s="326"/>
      <c r="AF235" s="326"/>
      <c r="AG235" s="326"/>
      <c r="AH235" s="326"/>
      <c r="AI235" s="326"/>
      <c r="AJ235" s="326"/>
      <c r="AK235" s="326"/>
      <c r="AL235" s="326"/>
      <c r="AM235" s="326"/>
      <c r="AN235" s="326"/>
      <c r="AO235" s="326"/>
      <c r="AP235" s="326"/>
      <c r="AQ235" s="326"/>
      <c r="AR235" s="326"/>
      <c r="AS235" s="326"/>
      <c r="AT235" s="326"/>
      <c r="AU235" s="326"/>
      <c r="AV235" s="527" t="s">
        <v>316</v>
      </c>
      <c r="AW235" s="527"/>
      <c r="AX235" s="527"/>
      <c r="AY235" s="18"/>
      <c r="AZ235" s="585"/>
      <c r="BA235" s="586"/>
      <c r="BB235" s="586"/>
      <c r="BC235" s="586"/>
      <c r="BD235" s="586"/>
      <c r="BE235" s="586"/>
      <c r="BF235" s="586"/>
      <c r="BG235" s="586"/>
      <c r="BH235" s="586"/>
      <c r="BI235" s="586"/>
      <c r="BJ235" s="587"/>
      <c r="BK235" s="20"/>
      <c r="BL235" s="9" t="s">
        <v>2</v>
      </c>
      <c r="BM235" s="198"/>
      <c r="BN235" s="200" t="str">
        <f>IF(BO235&lt;&gt;"","●","")</f>
        <v>●</v>
      </c>
      <c r="BO235" s="201" t="str">
        <f>IF(AZ235="","「患者数」が未記入です。患者数が0の場合は「0」とご記入ください。",IF($AZ$223&lt;AZ235,"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332"/>
      <c r="DB235" s="332"/>
      <c r="DC235" s="332"/>
      <c r="DD235" s="332"/>
      <c r="DE235" s="332"/>
      <c r="DF235" s="332"/>
      <c r="DG235" s="332"/>
      <c r="DH235" s="332"/>
      <c r="DI235" s="332"/>
      <c r="DJ235" s="332"/>
      <c r="DK235" s="332"/>
      <c r="DL235" s="332"/>
      <c r="DM235" s="332"/>
      <c r="DN235" s="332"/>
      <c r="DO235" s="332"/>
      <c r="DP235" s="332"/>
      <c r="DQ235" s="332"/>
      <c r="DR235" s="332"/>
      <c r="DS235" s="332"/>
      <c r="DT235" s="332"/>
      <c r="DU235" s="332"/>
      <c r="DV235" s="332"/>
      <c r="DW235" s="332"/>
      <c r="DX235" s="332"/>
      <c r="DY235" s="332"/>
      <c r="DZ235" s="332"/>
      <c r="EA235" s="332"/>
      <c r="EB235" s="332"/>
      <c r="EC235" s="332"/>
      <c r="ED235" s="332"/>
      <c r="EE235" s="332"/>
      <c r="EF235" s="332"/>
      <c r="EG235" s="332"/>
      <c r="EH235" s="332"/>
      <c r="EI235" s="332"/>
      <c r="EJ235" s="332"/>
      <c r="EK235" s="332"/>
      <c r="EL235" s="332"/>
      <c r="EM235" s="332"/>
      <c r="EN235" s="332"/>
      <c r="EO235" s="332"/>
      <c r="EP235" s="332"/>
      <c r="EQ235" s="332"/>
      <c r="ER235" s="332"/>
      <c r="ES235" s="332"/>
      <c r="ET235" s="332"/>
      <c r="EU235" s="332"/>
      <c r="EV235" s="332"/>
      <c r="EW235" s="332"/>
      <c r="EX235" s="332"/>
      <c r="EY235" s="332"/>
    </row>
    <row r="236" spans="1:155" s="439" customFormat="1" ht="2.4500000000000002" customHeight="1" thickBot="1">
      <c r="A236" s="325"/>
      <c r="B236" s="718"/>
      <c r="C236" s="3"/>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1"/>
      <c r="AY236" s="27"/>
      <c r="AZ236" s="28"/>
      <c r="BA236" s="28"/>
      <c r="BB236" s="28"/>
      <c r="BC236" s="28"/>
      <c r="BD236" s="28"/>
      <c r="BE236" s="28"/>
      <c r="BF236" s="28"/>
      <c r="BG236" s="28"/>
      <c r="BH236" s="28"/>
      <c r="BI236" s="28"/>
      <c r="BJ236" s="28"/>
      <c r="BK236" s="29"/>
      <c r="BL236" s="14"/>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332"/>
      <c r="DB236" s="332"/>
      <c r="DC236" s="332"/>
      <c r="DD236" s="332"/>
      <c r="DE236" s="332"/>
      <c r="DF236" s="332"/>
      <c r="DG236" s="332"/>
      <c r="DH236" s="332"/>
      <c r="DI236" s="332"/>
      <c r="DJ236" s="332"/>
      <c r="DK236" s="332"/>
      <c r="DL236" s="332"/>
      <c r="DM236" s="332"/>
      <c r="DN236" s="332"/>
      <c r="DO236" s="332"/>
      <c r="DP236" s="332"/>
      <c r="DQ236" s="332"/>
      <c r="DR236" s="332"/>
      <c r="DS236" s="332"/>
      <c r="DT236" s="332"/>
      <c r="DU236" s="332"/>
      <c r="DV236" s="332"/>
      <c r="DW236" s="332"/>
      <c r="DX236" s="332"/>
      <c r="DY236" s="332"/>
      <c r="DZ236" s="332"/>
      <c r="EA236" s="332"/>
      <c r="EB236" s="332"/>
      <c r="EC236" s="332"/>
      <c r="ED236" s="332"/>
      <c r="EE236" s="332"/>
      <c r="EF236" s="332"/>
      <c r="EG236" s="332"/>
      <c r="EH236" s="332"/>
      <c r="EI236" s="332"/>
      <c r="EJ236" s="332"/>
      <c r="EK236" s="332"/>
      <c r="EL236" s="332"/>
      <c r="EM236" s="332"/>
      <c r="EN236" s="332"/>
      <c r="EO236" s="332"/>
      <c r="EP236" s="332"/>
      <c r="EQ236" s="332"/>
      <c r="ER236" s="332"/>
      <c r="ES236" s="332"/>
      <c r="ET236" s="332"/>
      <c r="EU236" s="332"/>
      <c r="EV236" s="332"/>
      <c r="EW236" s="332"/>
      <c r="EX236" s="332"/>
      <c r="EY236" s="332"/>
    </row>
    <row r="237" spans="1:155" s="439" customFormat="1" ht="2.4500000000000002" customHeight="1">
      <c r="A237" s="325"/>
      <c r="B237" s="718"/>
      <c r="C237" s="325"/>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10"/>
      <c r="AY237" s="15"/>
      <c r="AZ237" s="16"/>
      <c r="BA237" s="16"/>
      <c r="BB237" s="16"/>
      <c r="BC237" s="16"/>
      <c r="BD237" s="16"/>
      <c r="BE237" s="16"/>
      <c r="BF237" s="16"/>
      <c r="BG237" s="16"/>
      <c r="BH237" s="16"/>
      <c r="BI237" s="16"/>
      <c r="BJ237" s="16"/>
      <c r="BK237" s="17"/>
      <c r="BL237" s="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332"/>
      <c r="DB237" s="332"/>
      <c r="DC237" s="332"/>
      <c r="DD237" s="332"/>
      <c r="DE237" s="332"/>
      <c r="DF237" s="332"/>
      <c r="DG237" s="332"/>
      <c r="DH237" s="332"/>
      <c r="DI237" s="332"/>
      <c r="DJ237" s="332"/>
      <c r="DK237" s="332"/>
      <c r="DL237" s="332"/>
      <c r="DM237" s="332"/>
      <c r="DN237" s="332"/>
      <c r="DO237" s="332"/>
      <c r="DP237" s="332"/>
      <c r="DQ237" s="332"/>
      <c r="DR237" s="332"/>
      <c r="DS237" s="332"/>
      <c r="DT237" s="332"/>
      <c r="DU237" s="332"/>
      <c r="DV237" s="332"/>
      <c r="DW237" s="332"/>
      <c r="DX237" s="332"/>
      <c r="DY237" s="332"/>
      <c r="DZ237" s="332"/>
      <c r="EA237" s="332"/>
      <c r="EB237" s="332"/>
      <c r="EC237" s="332"/>
      <c r="ED237" s="332"/>
      <c r="EE237" s="332"/>
      <c r="EF237" s="332"/>
      <c r="EG237" s="332"/>
      <c r="EH237" s="332"/>
      <c r="EI237" s="332"/>
      <c r="EJ237" s="332"/>
      <c r="EK237" s="332"/>
      <c r="EL237" s="332"/>
      <c r="EM237" s="332"/>
      <c r="EN237" s="332"/>
      <c r="EO237" s="332"/>
      <c r="EP237" s="332"/>
      <c r="EQ237" s="332"/>
      <c r="ER237" s="332"/>
      <c r="ES237" s="332"/>
      <c r="ET237" s="332"/>
      <c r="EU237" s="332"/>
      <c r="EV237" s="332"/>
      <c r="EW237" s="332"/>
      <c r="EX237" s="332"/>
      <c r="EY237" s="332"/>
    </row>
    <row r="238" spans="1:155" s="439" customFormat="1" ht="19.5" customHeight="1">
      <c r="A238" s="325"/>
      <c r="B238" s="718"/>
      <c r="C238" s="325" t="s">
        <v>120</v>
      </c>
      <c r="D238" s="326"/>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c r="AC238" s="326"/>
      <c r="AD238" s="326"/>
      <c r="AE238" s="326"/>
      <c r="AF238" s="326"/>
      <c r="AG238" s="326"/>
      <c r="AH238" s="326"/>
      <c r="AI238" s="326"/>
      <c r="AJ238" s="326"/>
      <c r="AK238" s="326"/>
      <c r="AL238" s="326"/>
      <c r="AM238" s="326"/>
      <c r="AN238" s="326"/>
      <c r="AO238" s="326"/>
      <c r="AP238" s="326"/>
      <c r="AQ238" s="326"/>
      <c r="AR238" s="326"/>
      <c r="AS238" s="326"/>
      <c r="AT238" s="326"/>
      <c r="AU238" s="326"/>
      <c r="AV238" s="527" t="s">
        <v>317</v>
      </c>
      <c r="AW238" s="527"/>
      <c r="AX238" s="527"/>
      <c r="AY238" s="18"/>
      <c r="AZ238" s="585"/>
      <c r="BA238" s="586"/>
      <c r="BB238" s="586"/>
      <c r="BC238" s="586"/>
      <c r="BD238" s="586"/>
      <c r="BE238" s="586"/>
      <c r="BF238" s="586"/>
      <c r="BG238" s="586"/>
      <c r="BH238" s="586"/>
      <c r="BI238" s="586"/>
      <c r="BJ238" s="587"/>
      <c r="BK238" s="20"/>
      <c r="BL238" s="9" t="s">
        <v>2</v>
      </c>
      <c r="BM238" s="198"/>
      <c r="BN238" s="200" t="str">
        <f>IF(BO238&lt;&gt;"","●","")</f>
        <v>●</v>
      </c>
      <c r="BO238" s="201" t="str">
        <f>IF(AZ238="","「患者数」が未記入です。患者数が0の場合は「0」とご記入ください。",IF($AZ$223&lt;AZ238,"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332"/>
      <c r="DB238" s="332"/>
      <c r="DC238" s="332"/>
      <c r="DD238" s="332"/>
      <c r="DE238" s="332"/>
      <c r="DF238" s="332"/>
      <c r="DG238" s="332"/>
      <c r="DH238" s="332"/>
      <c r="DI238" s="332"/>
      <c r="DJ238" s="332"/>
      <c r="DK238" s="332"/>
      <c r="DL238" s="332"/>
      <c r="DM238" s="332"/>
      <c r="DN238" s="332"/>
      <c r="DO238" s="332"/>
      <c r="DP238" s="332"/>
      <c r="DQ238" s="332"/>
      <c r="DR238" s="332"/>
      <c r="DS238" s="332"/>
      <c r="DT238" s="332"/>
      <c r="DU238" s="332"/>
      <c r="DV238" s="332"/>
      <c r="DW238" s="332"/>
      <c r="DX238" s="332"/>
      <c r="DY238" s="332"/>
      <c r="DZ238" s="332"/>
      <c r="EA238" s="332"/>
      <c r="EB238" s="332"/>
      <c r="EC238" s="332"/>
      <c r="ED238" s="332"/>
      <c r="EE238" s="332"/>
      <c r="EF238" s="332"/>
      <c r="EG238" s="332"/>
      <c r="EH238" s="332"/>
      <c r="EI238" s="332"/>
      <c r="EJ238" s="332"/>
      <c r="EK238" s="332"/>
      <c r="EL238" s="332"/>
      <c r="EM238" s="332"/>
      <c r="EN238" s="332"/>
      <c r="EO238" s="332"/>
      <c r="EP238" s="332"/>
      <c r="EQ238" s="332"/>
      <c r="ER238" s="332"/>
      <c r="ES238" s="332"/>
      <c r="ET238" s="332"/>
      <c r="EU238" s="332"/>
      <c r="EV238" s="332"/>
      <c r="EW238" s="332"/>
      <c r="EX238" s="332"/>
      <c r="EY238" s="332"/>
    </row>
    <row r="239" spans="1:155" s="439" customFormat="1" ht="2.4500000000000002" customHeight="1" thickBot="1">
      <c r="A239" s="325"/>
      <c r="B239" s="718"/>
      <c r="C239" s="3"/>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1"/>
      <c r="AY239" s="27"/>
      <c r="AZ239" s="28"/>
      <c r="BA239" s="28"/>
      <c r="BB239" s="28"/>
      <c r="BC239" s="28"/>
      <c r="BD239" s="28"/>
      <c r="BE239" s="28"/>
      <c r="BF239" s="28"/>
      <c r="BG239" s="28"/>
      <c r="BH239" s="28"/>
      <c r="BI239" s="28"/>
      <c r="BJ239" s="28"/>
      <c r="BK239" s="29"/>
      <c r="BL239" s="14"/>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332"/>
      <c r="DB239" s="332"/>
      <c r="DC239" s="332"/>
      <c r="DD239" s="332"/>
      <c r="DE239" s="332"/>
      <c r="DF239" s="332"/>
      <c r="DG239" s="332"/>
      <c r="DH239" s="332"/>
      <c r="DI239" s="332"/>
      <c r="DJ239" s="332"/>
      <c r="DK239" s="332"/>
      <c r="DL239" s="332"/>
      <c r="DM239" s="332"/>
      <c r="DN239" s="332"/>
      <c r="DO239" s="332"/>
      <c r="DP239" s="332"/>
      <c r="DQ239" s="332"/>
      <c r="DR239" s="332"/>
      <c r="DS239" s="332"/>
      <c r="DT239" s="332"/>
      <c r="DU239" s="332"/>
      <c r="DV239" s="332"/>
      <c r="DW239" s="332"/>
      <c r="DX239" s="332"/>
      <c r="DY239" s="332"/>
      <c r="DZ239" s="332"/>
      <c r="EA239" s="332"/>
      <c r="EB239" s="332"/>
      <c r="EC239" s="332"/>
      <c r="ED239" s="332"/>
      <c r="EE239" s="332"/>
      <c r="EF239" s="332"/>
      <c r="EG239" s="332"/>
      <c r="EH239" s="332"/>
      <c r="EI239" s="332"/>
      <c r="EJ239" s="332"/>
      <c r="EK239" s="332"/>
      <c r="EL239" s="332"/>
      <c r="EM239" s="332"/>
      <c r="EN239" s="332"/>
      <c r="EO239" s="332"/>
      <c r="EP239" s="332"/>
      <c r="EQ239" s="332"/>
      <c r="ER239" s="332"/>
      <c r="ES239" s="332"/>
      <c r="ET239" s="332"/>
      <c r="EU239" s="332"/>
      <c r="EV239" s="332"/>
      <c r="EW239" s="332"/>
      <c r="EX239" s="332"/>
      <c r="EY239" s="332"/>
    </row>
    <row r="240" spans="1:155" s="439" customFormat="1" ht="2.4500000000000002" customHeight="1">
      <c r="A240" s="325"/>
      <c r="B240" s="718"/>
      <c r="C240" s="325"/>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10"/>
      <c r="AY240" s="15"/>
      <c r="AZ240" s="16"/>
      <c r="BA240" s="16"/>
      <c r="BB240" s="16"/>
      <c r="BC240" s="16"/>
      <c r="BD240" s="16"/>
      <c r="BE240" s="16"/>
      <c r="BF240" s="16"/>
      <c r="BG240" s="16"/>
      <c r="BH240" s="16"/>
      <c r="BI240" s="16"/>
      <c r="BJ240" s="16"/>
      <c r="BK240" s="17"/>
      <c r="BL240" s="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332"/>
      <c r="DB240" s="332"/>
      <c r="DC240" s="332"/>
      <c r="DD240" s="332"/>
      <c r="DE240" s="332"/>
      <c r="DF240" s="332"/>
      <c r="DG240" s="332"/>
      <c r="DH240" s="332"/>
      <c r="DI240" s="332"/>
      <c r="DJ240" s="332"/>
      <c r="DK240" s="332"/>
      <c r="DL240" s="332"/>
      <c r="DM240" s="332"/>
      <c r="DN240" s="332"/>
      <c r="DO240" s="332"/>
      <c r="DP240" s="332"/>
      <c r="DQ240" s="332"/>
      <c r="DR240" s="332"/>
      <c r="DS240" s="332"/>
      <c r="DT240" s="332"/>
      <c r="DU240" s="332"/>
      <c r="DV240" s="332"/>
      <c r="DW240" s="332"/>
      <c r="DX240" s="332"/>
      <c r="DY240" s="332"/>
      <c r="DZ240" s="332"/>
      <c r="EA240" s="332"/>
      <c r="EB240" s="332"/>
      <c r="EC240" s="332"/>
      <c r="ED240" s="332"/>
      <c r="EE240" s="332"/>
      <c r="EF240" s="332"/>
      <c r="EG240" s="332"/>
      <c r="EH240" s="332"/>
      <c r="EI240" s="332"/>
      <c r="EJ240" s="332"/>
      <c r="EK240" s="332"/>
      <c r="EL240" s="332"/>
      <c r="EM240" s="332"/>
      <c r="EN240" s="332"/>
      <c r="EO240" s="332"/>
      <c r="EP240" s="332"/>
      <c r="EQ240" s="332"/>
      <c r="ER240" s="332"/>
      <c r="ES240" s="332"/>
      <c r="ET240" s="332"/>
      <c r="EU240" s="332"/>
      <c r="EV240" s="332"/>
      <c r="EW240" s="332"/>
      <c r="EX240" s="332"/>
      <c r="EY240" s="332"/>
    </row>
    <row r="241" spans="1:155" s="439" customFormat="1" ht="19.5" customHeight="1">
      <c r="A241" s="325"/>
      <c r="B241" s="718"/>
      <c r="C241" s="325" t="s">
        <v>121</v>
      </c>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c r="AO241" s="326"/>
      <c r="AP241" s="326"/>
      <c r="AQ241" s="326"/>
      <c r="AR241" s="326"/>
      <c r="AS241" s="326"/>
      <c r="AT241" s="326"/>
      <c r="AU241" s="326"/>
      <c r="AV241" s="527" t="s">
        <v>318</v>
      </c>
      <c r="AW241" s="527"/>
      <c r="AX241" s="527"/>
      <c r="AY241" s="18"/>
      <c r="AZ241" s="585"/>
      <c r="BA241" s="586"/>
      <c r="BB241" s="586"/>
      <c r="BC241" s="586"/>
      <c r="BD241" s="586"/>
      <c r="BE241" s="586"/>
      <c r="BF241" s="586"/>
      <c r="BG241" s="586"/>
      <c r="BH241" s="586"/>
      <c r="BI241" s="586"/>
      <c r="BJ241" s="587"/>
      <c r="BK241" s="20"/>
      <c r="BL241" s="9" t="s">
        <v>2</v>
      </c>
      <c r="BM241" s="198"/>
      <c r="BN241" s="200" t="str">
        <f>IF(BO241&lt;&gt;"","●","")</f>
        <v>●</v>
      </c>
      <c r="BO241" s="201" t="str">
        <f>IF(AZ241="","「患者数」が未記入です。患者数が0の場合は「0」とご記入ください。",IF($AZ$223&lt;AZ241,"①の「患者数」よりも値が大きくなっています。①の内数をご記入ください。",IF($AZ$223&lt;&gt;SUM($AZ$226,$AZ$229,$AZ$232,$AZ$235,$AZ$238,$AZ$241),"内訳の合計値が①の「患者数」と一致していません。①の内数をご記入ください。","")))</f>
        <v>「患者数」が未記入です。患者数が0の場合は「0」とご記入ください。</v>
      </c>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332"/>
      <c r="DB241" s="332"/>
      <c r="DC241" s="332"/>
      <c r="DD241" s="332"/>
      <c r="DE241" s="332"/>
      <c r="DF241" s="332"/>
      <c r="DG241" s="332"/>
      <c r="DH241" s="332"/>
      <c r="DI241" s="332"/>
      <c r="DJ241" s="332"/>
      <c r="DK241" s="332"/>
      <c r="DL241" s="332"/>
      <c r="DM241" s="332"/>
      <c r="DN241" s="332"/>
      <c r="DO241" s="332"/>
      <c r="DP241" s="332"/>
      <c r="DQ241" s="332"/>
      <c r="DR241" s="332"/>
      <c r="DS241" s="332"/>
      <c r="DT241" s="332"/>
      <c r="DU241" s="332"/>
      <c r="DV241" s="332"/>
      <c r="DW241" s="332"/>
      <c r="DX241" s="332"/>
      <c r="DY241" s="332"/>
      <c r="DZ241" s="332"/>
      <c r="EA241" s="332"/>
      <c r="EB241" s="332"/>
      <c r="EC241" s="332"/>
      <c r="ED241" s="332"/>
      <c r="EE241" s="332"/>
      <c r="EF241" s="332"/>
      <c r="EG241" s="332"/>
      <c r="EH241" s="332"/>
      <c r="EI241" s="332"/>
      <c r="EJ241" s="332"/>
      <c r="EK241" s="332"/>
      <c r="EL241" s="332"/>
      <c r="EM241" s="332"/>
      <c r="EN241" s="332"/>
      <c r="EO241" s="332"/>
      <c r="EP241" s="332"/>
      <c r="EQ241" s="332"/>
      <c r="ER241" s="332"/>
      <c r="ES241" s="332"/>
      <c r="ET241" s="332"/>
      <c r="EU241" s="332"/>
      <c r="EV241" s="332"/>
      <c r="EW241" s="332"/>
      <c r="EX241" s="332"/>
      <c r="EY241" s="332"/>
    </row>
    <row r="242" spans="1:155" s="439" customFormat="1" ht="2.4500000000000002" customHeight="1" thickBot="1">
      <c r="A242" s="325"/>
      <c r="B242" s="719"/>
      <c r="C242" s="3"/>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1"/>
      <c r="AY242" s="27"/>
      <c r="AZ242" s="28"/>
      <c r="BA242" s="28"/>
      <c r="BB242" s="28"/>
      <c r="BC242" s="28"/>
      <c r="BD242" s="28"/>
      <c r="BE242" s="28"/>
      <c r="BF242" s="28"/>
      <c r="BG242" s="28"/>
      <c r="BH242" s="28"/>
      <c r="BI242" s="28"/>
      <c r="BJ242" s="28"/>
      <c r="BK242" s="29"/>
      <c r="BL242" s="14"/>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332"/>
      <c r="DB242" s="332"/>
      <c r="DC242" s="332"/>
      <c r="DD242" s="332"/>
      <c r="DE242" s="332"/>
      <c r="DF242" s="332"/>
      <c r="DG242" s="332"/>
      <c r="DH242" s="332"/>
      <c r="DI242" s="332"/>
      <c r="DJ242" s="332"/>
      <c r="DK242" s="332"/>
      <c r="DL242" s="332"/>
      <c r="DM242" s="332"/>
      <c r="DN242" s="332"/>
      <c r="DO242" s="332"/>
      <c r="DP242" s="332"/>
      <c r="DQ242" s="332"/>
      <c r="DR242" s="332"/>
      <c r="DS242" s="332"/>
      <c r="DT242" s="332"/>
      <c r="DU242" s="332"/>
      <c r="DV242" s="332"/>
      <c r="DW242" s="332"/>
      <c r="DX242" s="332"/>
      <c r="DY242" s="332"/>
      <c r="DZ242" s="332"/>
      <c r="EA242" s="332"/>
      <c r="EB242" s="332"/>
      <c r="EC242" s="332"/>
      <c r="ED242" s="332"/>
      <c r="EE242" s="332"/>
      <c r="EF242" s="332"/>
      <c r="EG242" s="332"/>
      <c r="EH242" s="332"/>
      <c r="EI242" s="332"/>
      <c r="EJ242" s="332"/>
      <c r="EK242" s="332"/>
      <c r="EL242" s="332"/>
      <c r="EM242" s="332"/>
      <c r="EN242" s="332"/>
      <c r="EO242" s="332"/>
      <c r="EP242" s="332"/>
      <c r="EQ242" s="332"/>
      <c r="ER242" s="332"/>
      <c r="ES242" s="332"/>
      <c r="ET242" s="332"/>
      <c r="EU242" s="332"/>
      <c r="EV242" s="332"/>
      <c r="EW242" s="332"/>
      <c r="EX242" s="332"/>
      <c r="EY242" s="332"/>
    </row>
    <row r="243" spans="1:155" s="439" customFormat="1" ht="11.25" hidden="1" customHeight="1" thickBot="1">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332"/>
      <c r="DB243" s="332"/>
      <c r="DC243" s="332"/>
      <c r="DD243" s="332"/>
      <c r="DE243" s="332"/>
      <c r="DF243" s="332"/>
      <c r="DG243" s="332"/>
      <c r="DH243" s="332"/>
      <c r="DI243" s="332"/>
      <c r="DJ243" s="332"/>
      <c r="DK243" s="332"/>
      <c r="DL243" s="332"/>
      <c r="DM243" s="332"/>
      <c r="DN243" s="332"/>
      <c r="DO243" s="332"/>
      <c r="DP243" s="332"/>
      <c r="DQ243" s="332"/>
      <c r="DR243" s="332"/>
      <c r="DS243" s="332"/>
      <c r="DT243" s="332"/>
      <c r="DU243" s="332"/>
      <c r="DV243" s="332"/>
      <c r="DW243" s="332"/>
      <c r="DX243" s="332"/>
      <c r="DY243" s="332"/>
      <c r="DZ243" s="332"/>
      <c r="EA243" s="332"/>
      <c r="EB243" s="332"/>
      <c r="EC243" s="332"/>
      <c r="ED243" s="332"/>
      <c r="EE243" s="332"/>
      <c r="EF243" s="332"/>
      <c r="EG243" s="332"/>
      <c r="EH243" s="332"/>
      <c r="EI243" s="332"/>
      <c r="EJ243" s="332"/>
      <c r="EK243" s="332"/>
      <c r="EL243" s="332"/>
      <c r="EM243" s="332"/>
      <c r="EN243" s="332"/>
      <c r="EO243" s="332"/>
      <c r="EP243" s="332"/>
      <c r="EQ243" s="332"/>
      <c r="ER243" s="332"/>
      <c r="ES243" s="332"/>
      <c r="ET243" s="332"/>
      <c r="EU243" s="332"/>
      <c r="EV243" s="332"/>
      <c r="EW243" s="332"/>
      <c r="EX243" s="332"/>
      <c r="EY243" s="332"/>
    </row>
    <row r="244" spans="1:155" s="439" customFormat="1" ht="2.4500000000000002" customHeight="1">
      <c r="A244" s="107"/>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246"/>
      <c r="AY244" s="15"/>
      <c r="AZ244" s="16"/>
      <c r="BA244" s="16"/>
      <c r="BB244" s="16"/>
      <c r="BC244" s="16"/>
      <c r="BD244" s="16"/>
      <c r="BE244" s="16"/>
      <c r="BF244" s="16"/>
      <c r="BG244" s="16"/>
      <c r="BH244" s="16"/>
      <c r="BI244" s="16"/>
      <c r="BJ244" s="16"/>
      <c r="BK244" s="17"/>
      <c r="BL244" s="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332"/>
      <c r="DB244" s="332"/>
      <c r="DC244" s="332"/>
      <c r="DD244" s="332"/>
      <c r="DE244" s="332"/>
      <c r="DF244" s="332"/>
      <c r="DG244" s="332"/>
      <c r="DH244" s="332"/>
      <c r="DI244" s="332"/>
      <c r="DJ244" s="332"/>
      <c r="DK244" s="332"/>
      <c r="DL244" s="332"/>
      <c r="DM244" s="332"/>
      <c r="DN244" s="332"/>
      <c r="DO244" s="332"/>
      <c r="DP244" s="332"/>
      <c r="DQ244" s="332"/>
      <c r="DR244" s="332"/>
      <c r="DS244" s="332"/>
      <c r="DT244" s="332"/>
      <c r="DU244" s="332"/>
      <c r="DV244" s="332"/>
      <c r="DW244" s="332"/>
      <c r="DX244" s="332"/>
      <c r="DY244" s="332"/>
      <c r="DZ244" s="332"/>
      <c r="EA244" s="332"/>
      <c r="EB244" s="332"/>
      <c r="EC244" s="332"/>
      <c r="ED244" s="332"/>
      <c r="EE244" s="332"/>
      <c r="EF244" s="332"/>
      <c r="EG244" s="332"/>
      <c r="EH244" s="332"/>
      <c r="EI244" s="332"/>
      <c r="EJ244" s="332"/>
      <c r="EK244" s="332"/>
      <c r="EL244" s="332"/>
      <c r="EM244" s="332"/>
      <c r="EN244" s="332"/>
      <c r="EO244" s="332"/>
      <c r="EP244" s="332"/>
      <c r="EQ244" s="332"/>
      <c r="ER244" s="332"/>
      <c r="ES244" s="332"/>
      <c r="ET244" s="332"/>
      <c r="EU244" s="332"/>
      <c r="EV244" s="332"/>
      <c r="EW244" s="332"/>
      <c r="EX244" s="332"/>
      <c r="EY244" s="332"/>
    </row>
    <row r="245" spans="1:155" s="439" customFormat="1" ht="19.5" customHeight="1">
      <c r="A245" s="325" t="s">
        <v>187</v>
      </c>
      <c r="B245" s="326"/>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326"/>
      <c r="AJ245" s="326"/>
      <c r="AK245" s="326"/>
      <c r="AL245" s="326"/>
      <c r="AM245" s="326"/>
      <c r="AN245" s="326"/>
      <c r="AO245" s="326"/>
      <c r="AP245" s="326"/>
      <c r="AQ245" s="326"/>
      <c r="AR245" s="326"/>
      <c r="AS245" s="326"/>
      <c r="AT245" s="326"/>
      <c r="AU245" s="326"/>
      <c r="AV245" s="527" t="s">
        <v>319</v>
      </c>
      <c r="AW245" s="527"/>
      <c r="AX245" s="527"/>
      <c r="AY245" s="18"/>
      <c r="AZ245" s="711">
        <f>SUM(AZ248,AZ251,AZ254,AZ257,AZ260,AZ263,AZ266,AZ269)</f>
        <v>0</v>
      </c>
      <c r="BA245" s="712"/>
      <c r="BB245" s="712"/>
      <c r="BC245" s="712"/>
      <c r="BD245" s="712"/>
      <c r="BE245" s="712"/>
      <c r="BF245" s="712"/>
      <c r="BG245" s="712"/>
      <c r="BH245" s="712"/>
      <c r="BI245" s="712"/>
      <c r="BJ245" s="713"/>
      <c r="BK245" s="20"/>
      <c r="BL245" s="9" t="s">
        <v>2</v>
      </c>
      <c r="BM245" s="198"/>
      <c r="BN245" s="200" t="str">
        <f>IF(BO245&lt;&gt;"","●","")</f>
        <v/>
      </c>
      <c r="BO245" s="201" t="str">
        <f>IF(AZ245="","「患者数」が未記入です。患者数が0の場合は「0」とご記入ください。","")</f>
        <v/>
      </c>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332"/>
      <c r="DB245" s="332"/>
      <c r="DC245" s="332"/>
      <c r="DD245" s="332"/>
      <c r="DE245" s="332"/>
      <c r="DF245" s="332"/>
      <c r="DG245" s="332"/>
      <c r="DH245" s="332"/>
      <c r="DI245" s="332"/>
      <c r="DJ245" s="332"/>
      <c r="DK245" s="332"/>
      <c r="DL245" s="332"/>
      <c r="DM245" s="332"/>
      <c r="DN245" s="332"/>
      <c r="DO245" s="332"/>
      <c r="DP245" s="332"/>
      <c r="DQ245" s="332"/>
      <c r="DR245" s="332"/>
      <c r="DS245" s="332"/>
      <c r="DT245" s="332"/>
      <c r="DU245" s="332"/>
      <c r="DV245" s="332"/>
      <c r="DW245" s="332"/>
      <c r="DX245" s="332"/>
      <c r="DY245" s="332"/>
      <c r="DZ245" s="332"/>
      <c r="EA245" s="332"/>
      <c r="EB245" s="332"/>
      <c r="EC245" s="332"/>
      <c r="ED245" s="332"/>
      <c r="EE245" s="332"/>
      <c r="EF245" s="332"/>
      <c r="EG245" s="332"/>
      <c r="EH245" s="332"/>
      <c r="EI245" s="332"/>
      <c r="EJ245" s="332"/>
      <c r="EK245" s="332"/>
      <c r="EL245" s="332"/>
      <c r="EM245" s="332"/>
      <c r="EN245" s="332"/>
      <c r="EO245" s="332"/>
      <c r="EP245" s="332"/>
      <c r="EQ245" s="332"/>
      <c r="ER245" s="332"/>
      <c r="ES245" s="332"/>
      <c r="ET245" s="332"/>
      <c r="EU245" s="332"/>
      <c r="EV245" s="332"/>
      <c r="EW245" s="332"/>
      <c r="EX245" s="332"/>
      <c r="EY245" s="332"/>
    </row>
    <row r="246" spans="1:155" s="439" customFormat="1" ht="2.4500000000000002" customHeight="1" thickBot="1">
      <c r="A246" s="32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27"/>
      <c r="AZ246" s="28"/>
      <c r="BA246" s="28"/>
      <c r="BB246" s="28"/>
      <c r="BC246" s="28"/>
      <c r="BD246" s="28"/>
      <c r="BE246" s="28"/>
      <c r="BF246" s="28"/>
      <c r="BG246" s="28"/>
      <c r="BH246" s="28"/>
      <c r="BI246" s="28"/>
      <c r="BJ246" s="28"/>
      <c r="BK246" s="29"/>
      <c r="BL246" s="14"/>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332"/>
      <c r="DB246" s="332"/>
      <c r="DC246" s="332"/>
      <c r="DD246" s="332"/>
      <c r="DE246" s="332"/>
      <c r="DF246" s="332"/>
      <c r="DG246" s="332"/>
      <c r="DH246" s="332"/>
      <c r="DI246" s="332"/>
      <c r="DJ246" s="332"/>
      <c r="DK246" s="332"/>
      <c r="DL246" s="332"/>
      <c r="DM246" s="332"/>
      <c r="DN246" s="332"/>
      <c r="DO246" s="332"/>
      <c r="DP246" s="332"/>
      <c r="DQ246" s="332"/>
      <c r="DR246" s="332"/>
      <c r="DS246" s="332"/>
      <c r="DT246" s="332"/>
      <c r="DU246" s="332"/>
      <c r="DV246" s="332"/>
      <c r="DW246" s="332"/>
      <c r="DX246" s="332"/>
      <c r="DY246" s="332"/>
      <c r="DZ246" s="332"/>
      <c r="EA246" s="332"/>
      <c r="EB246" s="332"/>
      <c r="EC246" s="332"/>
      <c r="ED246" s="332"/>
      <c r="EE246" s="332"/>
      <c r="EF246" s="332"/>
      <c r="EG246" s="332"/>
      <c r="EH246" s="332"/>
      <c r="EI246" s="332"/>
      <c r="EJ246" s="332"/>
      <c r="EK246" s="332"/>
      <c r="EL246" s="332"/>
      <c r="EM246" s="332"/>
      <c r="EN246" s="332"/>
      <c r="EO246" s="332"/>
      <c r="EP246" s="332"/>
      <c r="EQ246" s="332"/>
      <c r="ER246" s="332"/>
      <c r="ES246" s="332"/>
      <c r="ET246" s="332"/>
      <c r="EU246" s="332"/>
      <c r="EV246" s="332"/>
      <c r="EW246" s="332"/>
      <c r="EX246" s="332"/>
      <c r="EY246" s="332"/>
    </row>
    <row r="247" spans="1:155" s="439" customFormat="1" ht="2.4500000000000002" customHeight="1">
      <c r="A247" s="325"/>
      <c r="B247" s="717" t="s">
        <v>48</v>
      </c>
      <c r="C247" s="107"/>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73"/>
      <c r="AY247" s="15"/>
      <c r="AZ247" s="16"/>
      <c r="BA247" s="16"/>
      <c r="BB247" s="16"/>
      <c r="BC247" s="16"/>
      <c r="BD247" s="16"/>
      <c r="BE247" s="16"/>
      <c r="BF247" s="16"/>
      <c r="BG247" s="16"/>
      <c r="BH247" s="16"/>
      <c r="BI247" s="16"/>
      <c r="BJ247" s="16"/>
      <c r="BK247" s="17"/>
      <c r="BL247" s="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332"/>
      <c r="DB247" s="332"/>
      <c r="DC247" s="332"/>
      <c r="DD247" s="332"/>
      <c r="DE247" s="332"/>
      <c r="DF247" s="332"/>
      <c r="DG247" s="332"/>
      <c r="DH247" s="332"/>
      <c r="DI247" s="332"/>
      <c r="DJ247" s="332"/>
      <c r="DK247" s="332"/>
      <c r="DL247" s="332"/>
      <c r="DM247" s="332"/>
      <c r="DN247" s="332"/>
      <c r="DO247" s="332"/>
      <c r="DP247" s="332"/>
      <c r="DQ247" s="332"/>
      <c r="DR247" s="332"/>
      <c r="DS247" s="332"/>
      <c r="DT247" s="332"/>
      <c r="DU247" s="332"/>
      <c r="DV247" s="332"/>
      <c r="DW247" s="332"/>
      <c r="DX247" s="332"/>
      <c r="DY247" s="332"/>
      <c r="DZ247" s="332"/>
      <c r="EA247" s="332"/>
      <c r="EB247" s="332"/>
      <c r="EC247" s="332"/>
      <c r="ED247" s="332"/>
      <c r="EE247" s="332"/>
      <c r="EF247" s="332"/>
      <c r="EG247" s="332"/>
      <c r="EH247" s="332"/>
      <c r="EI247" s="332"/>
      <c r="EJ247" s="332"/>
      <c r="EK247" s="332"/>
      <c r="EL247" s="332"/>
      <c r="EM247" s="332"/>
      <c r="EN247" s="332"/>
      <c r="EO247" s="332"/>
      <c r="EP247" s="332"/>
      <c r="EQ247" s="332"/>
      <c r="ER247" s="332"/>
      <c r="ES247" s="332"/>
      <c r="ET247" s="332"/>
      <c r="EU247" s="332"/>
      <c r="EV247" s="332"/>
      <c r="EW247" s="332"/>
      <c r="EX247" s="332"/>
      <c r="EY247" s="332"/>
    </row>
    <row r="248" spans="1:155" s="439" customFormat="1" ht="19.5" customHeight="1">
      <c r="A248" s="325"/>
      <c r="B248" s="718"/>
      <c r="C248" s="325" t="s">
        <v>122</v>
      </c>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326"/>
      <c r="AJ248" s="326"/>
      <c r="AK248" s="326"/>
      <c r="AL248" s="326"/>
      <c r="AM248" s="326"/>
      <c r="AN248" s="326"/>
      <c r="AO248" s="326"/>
      <c r="AP248" s="326"/>
      <c r="AQ248" s="326"/>
      <c r="AR248" s="326"/>
      <c r="AS248" s="326"/>
      <c r="AT248" s="326"/>
      <c r="AU248" s="326"/>
      <c r="AV248" s="527" t="s">
        <v>320</v>
      </c>
      <c r="AW248" s="527"/>
      <c r="AX248" s="527"/>
      <c r="AY248" s="18"/>
      <c r="AZ248" s="585"/>
      <c r="BA248" s="586"/>
      <c r="BB248" s="586"/>
      <c r="BC248" s="586"/>
      <c r="BD248" s="586"/>
      <c r="BE248" s="586"/>
      <c r="BF248" s="586"/>
      <c r="BG248" s="586"/>
      <c r="BH248" s="586"/>
      <c r="BI248" s="586"/>
      <c r="BJ248" s="587"/>
      <c r="BK248" s="20"/>
      <c r="BL248" s="9" t="s">
        <v>2</v>
      </c>
      <c r="BM248" s="198"/>
      <c r="BN248" s="200" t="str">
        <f>IF(BO248&lt;&gt;"","●","")</f>
        <v>●</v>
      </c>
      <c r="BO248" s="201" t="str">
        <f>IF(AZ248="","「患者数」が未記入です。患者数が0の場合は「0」とご記入ください。",IF($AZ$245&lt;AZ248,"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332"/>
      <c r="DB248" s="332"/>
      <c r="DC248" s="332"/>
      <c r="DD248" s="332"/>
      <c r="DE248" s="332"/>
      <c r="DF248" s="332"/>
      <c r="DG248" s="332"/>
      <c r="DH248" s="332"/>
      <c r="DI248" s="332"/>
      <c r="DJ248" s="332"/>
      <c r="DK248" s="332"/>
      <c r="DL248" s="332"/>
      <c r="DM248" s="332"/>
      <c r="DN248" s="332"/>
      <c r="DO248" s="332"/>
      <c r="DP248" s="332"/>
      <c r="DQ248" s="332"/>
      <c r="DR248" s="332"/>
      <c r="DS248" s="332"/>
      <c r="DT248" s="332"/>
      <c r="DU248" s="332"/>
      <c r="DV248" s="332"/>
      <c r="DW248" s="332"/>
      <c r="DX248" s="332"/>
      <c r="DY248" s="332"/>
      <c r="DZ248" s="332"/>
      <c r="EA248" s="332"/>
      <c r="EB248" s="332"/>
      <c r="EC248" s="332"/>
      <c r="ED248" s="332"/>
      <c r="EE248" s="332"/>
      <c r="EF248" s="332"/>
      <c r="EG248" s="332"/>
      <c r="EH248" s="332"/>
      <c r="EI248" s="332"/>
      <c r="EJ248" s="332"/>
      <c r="EK248" s="332"/>
      <c r="EL248" s="332"/>
      <c r="EM248" s="332"/>
      <c r="EN248" s="332"/>
      <c r="EO248" s="332"/>
      <c r="EP248" s="332"/>
      <c r="EQ248" s="332"/>
      <c r="ER248" s="332"/>
      <c r="ES248" s="332"/>
      <c r="ET248" s="332"/>
      <c r="EU248" s="332"/>
      <c r="EV248" s="332"/>
      <c r="EW248" s="332"/>
      <c r="EX248" s="332"/>
      <c r="EY248" s="332"/>
    </row>
    <row r="249" spans="1:155" s="439" customFormat="1" ht="2.4500000000000002" customHeight="1" thickBot="1">
      <c r="A249" s="325"/>
      <c r="B249" s="718"/>
      <c r="C249" s="3"/>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1"/>
      <c r="AY249" s="27"/>
      <c r="AZ249" s="28"/>
      <c r="BA249" s="28"/>
      <c r="BB249" s="28"/>
      <c r="BC249" s="28"/>
      <c r="BD249" s="28"/>
      <c r="BE249" s="28"/>
      <c r="BF249" s="28"/>
      <c r="BG249" s="28"/>
      <c r="BH249" s="28"/>
      <c r="BI249" s="28"/>
      <c r="BJ249" s="28"/>
      <c r="BK249" s="29"/>
      <c r="BL249" s="14"/>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332"/>
      <c r="DB249" s="332"/>
      <c r="DC249" s="332"/>
      <c r="DD249" s="332"/>
      <c r="DE249" s="332"/>
      <c r="DF249" s="332"/>
      <c r="DG249" s="332"/>
      <c r="DH249" s="332"/>
      <c r="DI249" s="332"/>
      <c r="DJ249" s="332"/>
      <c r="DK249" s="332"/>
      <c r="DL249" s="332"/>
      <c r="DM249" s="332"/>
      <c r="DN249" s="332"/>
      <c r="DO249" s="332"/>
      <c r="DP249" s="332"/>
      <c r="DQ249" s="332"/>
      <c r="DR249" s="332"/>
      <c r="DS249" s="332"/>
      <c r="DT249" s="332"/>
      <c r="DU249" s="332"/>
      <c r="DV249" s="332"/>
      <c r="DW249" s="332"/>
      <c r="DX249" s="332"/>
      <c r="DY249" s="332"/>
      <c r="DZ249" s="332"/>
      <c r="EA249" s="332"/>
      <c r="EB249" s="332"/>
      <c r="EC249" s="332"/>
      <c r="ED249" s="332"/>
      <c r="EE249" s="332"/>
      <c r="EF249" s="332"/>
      <c r="EG249" s="332"/>
      <c r="EH249" s="332"/>
      <c r="EI249" s="332"/>
      <c r="EJ249" s="332"/>
      <c r="EK249" s="332"/>
      <c r="EL249" s="332"/>
      <c r="EM249" s="332"/>
      <c r="EN249" s="332"/>
      <c r="EO249" s="332"/>
      <c r="EP249" s="332"/>
      <c r="EQ249" s="332"/>
      <c r="ER249" s="332"/>
      <c r="ES249" s="332"/>
      <c r="ET249" s="332"/>
      <c r="EU249" s="332"/>
      <c r="EV249" s="332"/>
      <c r="EW249" s="332"/>
      <c r="EX249" s="332"/>
      <c r="EY249" s="332"/>
    </row>
    <row r="250" spans="1:155" s="439" customFormat="1" ht="2.4500000000000002" customHeight="1">
      <c r="A250" s="325"/>
      <c r="B250" s="718"/>
      <c r="C250" s="325"/>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c r="AO250" s="326"/>
      <c r="AP250" s="326"/>
      <c r="AQ250" s="326"/>
      <c r="AR250" s="326"/>
      <c r="AS250" s="326"/>
      <c r="AT250" s="326"/>
      <c r="AU250" s="326"/>
      <c r="AV250" s="326"/>
      <c r="AW250" s="326"/>
      <c r="AX250" s="10"/>
      <c r="AY250" s="15"/>
      <c r="AZ250" s="16"/>
      <c r="BA250" s="16"/>
      <c r="BB250" s="16"/>
      <c r="BC250" s="16"/>
      <c r="BD250" s="16"/>
      <c r="BE250" s="16"/>
      <c r="BF250" s="16"/>
      <c r="BG250" s="16"/>
      <c r="BH250" s="16"/>
      <c r="BI250" s="16"/>
      <c r="BJ250" s="16"/>
      <c r="BK250" s="17"/>
      <c r="BL250" s="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332"/>
      <c r="DB250" s="332"/>
      <c r="DC250" s="332"/>
      <c r="DD250" s="332"/>
      <c r="DE250" s="332"/>
      <c r="DF250" s="332"/>
      <c r="DG250" s="332"/>
      <c r="DH250" s="332"/>
      <c r="DI250" s="332"/>
      <c r="DJ250" s="332"/>
      <c r="DK250" s="332"/>
      <c r="DL250" s="332"/>
      <c r="DM250" s="332"/>
      <c r="DN250" s="332"/>
      <c r="DO250" s="332"/>
      <c r="DP250" s="332"/>
      <c r="DQ250" s="332"/>
      <c r="DR250" s="332"/>
      <c r="DS250" s="332"/>
      <c r="DT250" s="332"/>
      <c r="DU250" s="332"/>
      <c r="DV250" s="332"/>
      <c r="DW250" s="332"/>
      <c r="DX250" s="332"/>
      <c r="DY250" s="332"/>
      <c r="DZ250" s="332"/>
      <c r="EA250" s="332"/>
      <c r="EB250" s="332"/>
      <c r="EC250" s="332"/>
      <c r="ED250" s="332"/>
      <c r="EE250" s="332"/>
      <c r="EF250" s="332"/>
      <c r="EG250" s="332"/>
      <c r="EH250" s="332"/>
      <c r="EI250" s="332"/>
      <c r="EJ250" s="332"/>
      <c r="EK250" s="332"/>
      <c r="EL250" s="332"/>
      <c r="EM250" s="332"/>
      <c r="EN250" s="332"/>
      <c r="EO250" s="332"/>
      <c r="EP250" s="332"/>
      <c r="EQ250" s="332"/>
      <c r="ER250" s="332"/>
      <c r="ES250" s="332"/>
      <c r="ET250" s="332"/>
      <c r="EU250" s="332"/>
      <c r="EV250" s="332"/>
      <c r="EW250" s="332"/>
      <c r="EX250" s="332"/>
      <c r="EY250" s="332"/>
    </row>
    <row r="251" spans="1:155" s="439" customFormat="1" ht="19.5" customHeight="1">
      <c r="A251" s="325"/>
      <c r="B251" s="718"/>
      <c r="C251" s="325" t="s">
        <v>123</v>
      </c>
      <c r="D251" s="326"/>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527" t="s">
        <v>321</v>
      </c>
      <c r="AW251" s="527"/>
      <c r="AX251" s="527"/>
      <c r="AY251" s="18"/>
      <c r="AZ251" s="585"/>
      <c r="BA251" s="586"/>
      <c r="BB251" s="586"/>
      <c r="BC251" s="586"/>
      <c r="BD251" s="586"/>
      <c r="BE251" s="586"/>
      <c r="BF251" s="586"/>
      <c r="BG251" s="586"/>
      <c r="BH251" s="586"/>
      <c r="BI251" s="586"/>
      <c r="BJ251" s="587"/>
      <c r="BK251" s="20"/>
      <c r="BL251" s="9" t="s">
        <v>2</v>
      </c>
      <c r="BM251" s="198"/>
      <c r="BN251" s="200" t="str">
        <f>IF(BO251&lt;&gt;"","●","")</f>
        <v>●</v>
      </c>
      <c r="BO251" s="201" t="str">
        <f>IF(AZ251="","「患者数」が未記入です。患者数が0の場合は「0」とご記入ください。",IF($AZ$245&lt;AZ251,"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332"/>
      <c r="DB251" s="332"/>
      <c r="DC251" s="332"/>
      <c r="DD251" s="332"/>
      <c r="DE251" s="332"/>
      <c r="DF251" s="332"/>
      <c r="DG251" s="332"/>
      <c r="DH251" s="332"/>
      <c r="DI251" s="332"/>
      <c r="DJ251" s="332"/>
      <c r="DK251" s="332"/>
      <c r="DL251" s="332"/>
      <c r="DM251" s="332"/>
      <c r="DN251" s="332"/>
      <c r="DO251" s="332"/>
      <c r="DP251" s="332"/>
      <c r="DQ251" s="332"/>
      <c r="DR251" s="332"/>
      <c r="DS251" s="332"/>
      <c r="DT251" s="332"/>
      <c r="DU251" s="332"/>
      <c r="DV251" s="332"/>
      <c r="DW251" s="332"/>
      <c r="DX251" s="332"/>
      <c r="DY251" s="332"/>
      <c r="DZ251" s="332"/>
      <c r="EA251" s="332"/>
      <c r="EB251" s="332"/>
      <c r="EC251" s="332"/>
      <c r="ED251" s="332"/>
      <c r="EE251" s="332"/>
      <c r="EF251" s="332"/>
      <c r="EG251" s="332"/>
      <c r="EH251" s="332"/>
      <c r="EI251" s="332"/>
      <c r="EJ251" s="332"/>
      <c r="EK251" s="332"/>
      <c r="EL251" s="332"/>
      <c r="EM251" s="332"/>
      <c r="EN251" s="332"/>
      <c r="EO251" s="332"/>
      <c r="EP251" s="332"/>
      <c r="EQ251" s="332"/>
      <c r="ER251" s="332"/>
      <c r="ES251" s="332"/>
      <c r="ET251" s="332"/>
      <c r="EU251" s="332"/>
      <c r="EV251" s="332"/>
      <c r="EW251" s="332"/>
      <c r="EX251" s="332"/>
      <c r="EY251" s="332"/>
    </row>
    <row r="252" spans="1:155" s="439" customFormat="1" ht="2.4500000000000002" customHeight="1" thickBot="1">
      <c r="A252" s="325"/>
      <c r="B252" s="718"/>
      <c r="C252" s="3"/>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1"/>
      <c r="AY252" s="27"/>
      <c r="AZ252" s="28"/>
      <c r="BA252" s="28"/>
      <c r="BB252" s="28"/>
      <c r="BC252" s="28"/>
      <c r="BD252" s="28"/>
      <c r="BE252" s="28"/>
      <c r="BF252" s="28"/>
      <c r="BG252" s="28"/>
      <c r="BH252" s="28"/>
      <c r="BI252" s="28"/>
      <c r="BJ252" s="28"/>
      <c r="BK252" s="29"/>
      <c r="BL252" s="14"/>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332"/>
      <c r="DB252" s="332"/>
      <c r="DC252" s="332"/>
      <c r="DD252" s="332"/>
      <c r="DE252" s="332"/>
      <c r="DF252" s="332"/>
      <c r="DG252" s="332"/>
      <c r="DH252" s="332"/>
      <c r="DI252" s="332"/>
      <c r="DJ252" s="332"/>
      <c r="DK252" s="332"/>
      <c r="DL252" s="332"/>
      <c r="DM252" s="332"/>
      <c r="DN252" s="332"/>
      <c r="DO252" s="332"/>
      <c r="DP252" s="332"/>
      <c r="DQ252" s="332"/>
      <c r="DR252" s="332"/>
      <c r="DS252" s="332"/>
      <c r="DT252" s="332"/>
      <c r="DU252" s="332"/>
      <c r="DV252" s="332"/>
      <c r="DW252" s="332"/>
      <c r="DX252" s="332"/>
      <c r="DY252" s="332"/>
      <c r="DZ252" s="332"/>
      <c r="EA252" s="332"/>
      <c r="EB252" s="332"/>
      <c r="EC252" s="332"/>
      <c r="ED252" s="332"/>
      <c r="EE252" s="332"/>
      <c r="EF252" s="332"/>
      <c r="EG252" s="332"/>
      <c r="EH252" s="332"/>
      <c r="EI252" s="332"/>
      <c r="EJ252" s="332"/>
      <c r="EK252" s="332"/>
      <c r="EL252" s="332"/>
      <c r="EM252" s="332"/>
      <c r="EN252" s="332"/>
      <c r="EO252" s="332"/>
      <c r="EP252" s="332"/>
      <c r="EQ252" s="332"/>
      <c r="ER252" s="332"/>
      <c r="ES252" s="332"/>
      <c r="ET252" s="332"/>
      <c r="EU252" s="332"/>
      <c r="EV252" s="332"/>
      <c r="EW252" s="332"/>
      <c r="EX252" s="332"/>
      <c r="EY252" s="332"/>
    </row>
    <row r="253" spans="1:155" s="439" customFormat="1" ht="2.4500000000000002" customHeight="1">
      <c r="A253" s="325"/>
      <c r="B253" s="718"/>
      <c r="C253" s="325"/>
      <c r="D253" s="326"/>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10"/>
      <c r="AY253" s="15"/>
      <c r="AZ253" s="16"/>
      <c r="BA253" s="16"/>
      <c r="BB253" s="16"/>
      <c r="BC253" s="16"/>
      <c r="BD253" s="16"/>
      <c r="BE253" s="16"/>
      <c r="BF253" s="16"/>
      <c r="BG253" s="16"/>
      <c r="BH253" s="16"/>
      <c r="BI253" s="16"/>
      <c r="BJ253" s="16"/>
      <c r="BK253" s="17"/>
      <c r="BL253" s="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332"/>
      <c r="DB253" s="332"/>
      <c r="DC253" s="332"/>
      <c r="DD253" s="332"/>
      <c r="DE253" s="332"/>
      <c r="DF253" s="332"/>
      <c r="DG253" s="332"/>
      <c r="DH253" s="332"/>
      <c r="DI253" s="332"/>
      <c r="DJ253" s="332"/>
      <c r="DK253" s="332"/>
      <c r="DL253" s="332"/>
      <c r="DM253" s="332"/>
      <c r="DN253" s="332"/>
      <c r="DO253" s="332"/>
      <c r="DP253" s="332"/>
      <c r="DQ253" s="332"/>
      <c r="DR253" s="332"/>
      <c r="DS253" s="332"/>
      <c r="DT253" s="332"/>
      <c r="DU253" s="332"/>
      <c r="DV253" s="332"/>
      <c r="DW253" s="332"/>
      <c r="DX253" s="332"/>
      <c r="DY253" s="332"/>
      <c r="DZ253" s="332"/>
      <c r="EA253" s="332"/>
      <c r="EB253" s="332"/>
      <c r="EC253" s="332"/>
      <c r="ED253" s="332"/>
      <c r="EE253" s="332"/>
      <c r="EF253" s="332"/>
      <c r="EG253" s="332"/>
      <c r="EH253" s="332"/>
      <c r="EI253" s="332"/>
      <c r="EJ253" s="332"/>
      <c r="EK253" s="332"/>
      <c r="EL253" s="332"/>
      <c r="EM253" s="332"/>
      <c r="EN253" s="332"/>
      <c r="EO253" s="332"/>
      <c r="EP253" s="332"/>
      <c r="EQ253" s="332"/>
      <c r="ER253" s="332"/>
      <c r="ES253" s="332"/>
      <c r="ET253" s="332"/>
      <c r="EU253" s="332"/>
      <c r="EV253" s="332"/>
      <c r="EW253" s="332"/>
      <c r="EX253" s="332"/>
      <c r="EY253" s="332"/>
    </row>
    <row r="254" spans="1:155" s="439" customFormat="1" ht="19.5" customHeight="1">
      <c r="A254" s="325"/>
      <c r="B254" s="718"/>
      <c r="C254" s="325" t="s">
        <v>124</v>
      </c>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6"/>
      <c r="AO254" s="326"/>
      <c r="AP254" s="326"/>
      <c r="AQ254" s="326"/>
      <c r="AR254" s="326"/>
      <c r="AS254" s="326"/>
      <c r="AT254" s="326"/>
      <c r="AU254" s="326"/>
      <c r="AV254" s="527" t="s">
        <v>322</v>
      </c>
      <c r="AW254" s="527"/>
      <c r="AX254" s="527"/>
      <c r="AY254" s="18"/>
      <c r="AZ254" s="585"/>
      <c r="BA254" s="586"/>
      <c r="BB254" s="586"/>
      <c r="BC254" s="586"/>
      <c r="BD254" s="586"/>
      <c r="BE254" s="586"/>
      <c r="BF254" s="586"/>
      <c r="BG254" s="586"/>
      <c r="BH254" s="586"/>
      <c r="BI254" s="586"/>
      <c r="BJ254" s="587"/>
      <c r="BK254" s="20"/>
      <c r="BL254" s="9" t="s">
        <v>2</v>
      </c>
      <c r="BM254" s="198"/>
      <c r="BN254" s="200" t="str">
        <f>IF(BO254&lt;&gt;"","●","")</f>
        <v>●</v>
      </c>
      <c r="BO254" s="201" t="str">
        <f>IF(AZ254="","「患者数」が未記入です。患者数が0の場合は「0」とご記入ください。",IF($AZ$245&lt;AZ254,"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332"/>
      <c r="DB254" s="332"/>
      <c r="DC254" s="332"/>
      <c r="DD254" s="332"/>
      <c r="DE254" s="332"/>
      <c r="DF254" s="332"/>
      <c r="DG254" s="332"/>
      <c r="DH254" s="332"/>
      <c r="DI254" s="332"/>
      <c r="DJ254" s="332"/>
      <c r="DK254" s="332"/>
      <c r="DL254" s="332"/>
      <c r="DM254" s="332"/>
      <c r="DN254" s="332"/>
      <c r="DO254" s="332"/>
      <c r="DP254" s="332"/>
      <c r="DQ254" s="332"/>
      <c r="DR254" s="332"/>
      <c r="DS254" s="332"/>
      <c r="DT254" s="332"/>
      <c r="DU254" s="332"/>
      <c r="DV254" s="332"/>
      <c r="DW254" s="332"/>
      <c r="DX254" s="332"/>
      <c r="DY254" s="332"/>
      <c r="DZ254" s="332"/>
      <c r="EA254" s="332"/>
      <c r="EB254" s="332"/>
      <c r="EC254" s="332"/>
      <c r="ED254" s="332"/>
      <c r="EE254" s="332"/>
      <c r="EF254" s="332"/>
      <c r="EG254" s="332"/>
      <c r="EH254" s="332"/>
      <c r="EI254" s="332"/>
      <c r="EJ254" s="332"/>
      <c r="EK254" s="332"/>
      <c r="EL254" s="332"/>
      <c r="EM254" s="332"/>
      <c r="EN254" s="332"/>
      <c r="EO254" s="332"/>
      <c r="EP254" s="332"/>
      <c r="EQ254" s="332"/>
      <c r="ER254" s="332"/>
      <c r="ES254" s="332"/>
      <c r="ET254" s="332"/>
      <c r="EU254" s="332"/>
      <c r="EV254" s="332"/>
      <c r="EW254" s="332"/>
      <c r="EX254" s="332"/>
      <c r="EY254" s="332"/>
    </row>
    <row r="255" spans="1:155" s="439" customFormat="1" ht="2.4500000000000002" customHeight="1" thickBot="1">
      <c r="A255" s="325"/>
      <c r="B255" s="718"/>
      <c r="C255" s="3"/>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1"/>
      <c r="AY255" s="27"/>
      <c r="AZ255" s="28"/>
      <c r="BA255" s="28"/>
      <c r="BB255" s="28"/>
      <c r="BC255" s="28"/>
      <c r="BD255" s="28"/>
      <c r="BE255" s="28"/>
      <c r="BF255" s="28"/>
      <c r="BG255" s="28"/>
      <c r="BH255" s="28"/>
      <c r="BI255" s="28"/>
      <c r="BJ255" s="28"/>
      <c r="BK255" s="29"/>
      <c r="BL255" s="14"/>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332"/>
      <c r="DB255" s="332"/>
      <c r="DC255" s="332"/>
      <c r="DD255" s="332"/>
      <c r="DE255" s="332"/>
      <c r="DF255" s="332"/>
      <c r="DG255" s="332"/>
      <c r="DH255" s="332"/>
      <c r="DI255" s="332"/>
      <c r="DJ255" s="332"/>
      <c r="DK255" s="332"/>
      <c r="DL255" s="332"/>
      <c r="DM255" s="332"/>
      <c r="DN255" s="332"/>
      <c r="DO255" s="332"/>
      <c r="DP255" s="332"/>
      <c r="DQ255" s="332"/>
      <c r="DR255" s="332"/>
      <c r="DS255" s="332"/>
      <c r="DT255" s="332"/>
      <c r="DU255" s="332"/>
      <c r="DV255" s="332"/>
      <c r="DW255" s="332"/>
      <c r="DX255" s="332"/>
      <c r="DY255" s="332"/>
      <c r="DZ255" s="332"/>
      <c r="EA255" s="332"/>
      <c r="EB255" s="332"/>
      <c r="EC255" s="332"/>
      <c r="ED255" s="332"/>
      <c r="EE255" s="332"/>
      <c r="EF255" s="332"/>
      <c r="EG255" s="332"/>
      <c r="EH255" s="332"/>
      <c r="EI255" s="332"/>
      <c r="EJ255" s="332"/>
      <c r="EK255" s="332"/>
      <c r="EL255" s="332"/>
      <c r="EM255" s="332"/>
      <c r="EN255" s="332"/>
      <c r="EO255" s="332"/>
      <c r="EP255" s="332"/>
      <c r="EQ255" s="332"/>
      <c r="ER255" s="332"/>
      <c r="ES255" s="332"/>
      <c r="ET255" s="332"/>
      <c r="EU255" s="332"/>
      <c r="EV255" s="332"/>
      <c r="EW255" s="332"/>
      <c r="EX255" s="332"/>
      <c r="EY255" s="332"/>
    </row>
    <row r="256" spans="1:155" s="439" customFormat="1" ht="2.4500000000000002" customHeight="1">
      <c r="A256" s="325"/>
      <c r="B256" s="718"/>
      <c r="C256" s="325"/>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c r="AT256" s="326"/>
      <c r="AU256" s="326"/>
      <c r="AV256" s="326"/>
      <c r="AW256" s="326"/>
      <c r="AX256" s="10"/>
      <c r="AY256" s="15"/>
      <c r="AZ256" s="16"/>
      <c r="BA256" s="16"/>
      <c r="BB256" s="16"/>
      <c r="BC256" s="16"/>
      <c r="BD256" s="16"/>
      <c r="BE256" s="16"/>
      <c r="BF256" s="16"/>
      <c r="BG256" s="16"/>
      <c r="BH256" s="16"/>
      <c r="BI256" s="16"/>
      <c r="BJ256" s="16"/>
      <c r="BK256" s="17"/>
      <c r="BL256" s="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332"/>
      <c r="DB256" s="332"/>
      <c r="DC256" s="332"/>
      <c r="DD256" s="332"/>
      <c r="DE256" s="332"/>
      <c r="DF256" s="332"/>
      <c r="DG256" s="332"/>
      <c r="DH256" s="332"/>
      <c r="DI256" s="332"/>
      <c r="DJ256" s="332"/>
      <c r="DK256" s="332"/>
      <c r="DL256" s="332"/>
      <c r="DM256" s="332"/>
      <c r="DN256" s="332"/>
      <c r="DO256" s="332"/>
      <c r="DP256" s="332"/>
      <c r="DQ256" s="332"/>
      <c r="DR256" s="332"/>
      <c r="DS256" s="332"/>
      <c r="DT256" s="332"/>
      <c r="DU256" s="332"/>
      <c r="DV256" s="332"/>
      <c r="DW256" s="332"/>
      <c r="DX256" s="332"/>
      <c r="DY256" s="332"/>
      <c r="DZ256" s="332"/>
      <c r="EA256" s="332"/>
      <c r="EB256" s="332"/>
      <c r="EC256" s="332"/>
      <c r="ED256" s="332"/>
      <c r="EE256" s="332"/>
      <c r="EF256" s="332"/>
      <c r="EG256" s="332"/>
      <c r="EH256" s="332"/>
      <c r="EI256" s="332"/>
      <c r="EJ256" s="332"/>
      <c r="EK256" s="332"/>
      <c r="EL256" s="332"/>
      <c r="EM256" s="332"/>
      <c r="EN256" s="332"/>
      <c r="EO256" s="332"/>
      <c r="EP256" s="332"/>
      <c r="EQ256" s="332"/>
      <c r="ER256" s="332"/>
      <c r="ES256" s="332"/>
      <c r="ET256" s="332"/>
      <c r="EU256" s="332"/>
      <c r="EV256" s="332"/>
      <c r="EW256" s="332"/>
      <c r="EX256" s="332"/>
      <c r="EY256" s="332"/>
    </row>
    <row r="257" spans="1:155" s="439" customFormat="1" ht="19.5" customHeight="1">
      <c r="A257" s="325"/>
      <c r="B257" s="718"/>
      <c r="C257" s="325" t="s">
        <v>125</v>
      </c>
      <c r="D257" s="326"/>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c r="AF257" s="326"/>
      <c r="AG257" s="326"/>
      <c r="AH257" s="326"/>
      <c r="AI257" s="326"/>
      <c r="AJ257" s="326"/>
      <c r="AK257" s="326"/>
      <c r="AL257" s="326"/>
      <c r="AM257" s="326"/>
      <c r="AN257" s="326"/>
      <c r="AO257" s="326"/>
      <c r="AP257" s="326"/>
      <c r="AQ257" s="326"/>
      <c r="AR257" s="326"/>
      <c r="AS257" s="326"/>
      <c r="AT257" s="326"/>
      <c r="AU257" s="326"/>
      <c r="AV257" s="527" t="s">
        <v>323</v>
      </c>
      <c r="AW257" s="527"/>
      <c r="AX257" s="527"/>
      <c r="AY257" s="18"/>
      <c r="AZ257" s="585"/>
      <c r="BA257" s="586"/>
      <c r="BB257" s="586"/>
      <c r="BC257" s="586"/>
      <c r="BD257" s="586"/>
      <c r="BE257" s="586"/>
      <c r="BF257" s="586"/>
      <c r="BG257" s="586"/>
      <c r="BH257" s="586"/>
      <c r="BI257" s="586"/>
      <c r="BJ257" s="587"/>
      <c r="BK257" s="20"/>
      <c r="BL257" s="9" t="s">
        <v>2</v>
      </c>
      <c r="BM257" s="198"/>
      <c r="BN257" s="200" t="str">
        <f>IF(BO257&lt;&gt;"","●","")</f>
        <v>●</v>
      </c>
      <c r="BO257" s="201" t="str">
        <f>IF(AZ257="","「患者数」が未記入です。患者数が0の場合は「0」とご記入ください。",IF($AZ$245&lt;AZ257,"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332"/>
      <c r="DB257" s="332"/>
      <c r="DC257" s="332"/>
      <c r="DD257" s="332"/>
      <c r="DE257" s="332"/>
      <c r="DF257" s="332"/>
      <c r="DG257" s="332"/>
      <c r="DH257" s="332"/>
      <c r="DI257" s="332"/>
      <c r="DJ257" s="332"/>
      <c r="DK257" s="332"/>
      <c r="DL257" s="332"/>
      <c r="DM257" s="332"/>
      <c r="DN257" s="332"/>
      <c r="DO257" s="332"/>
      <c r="DP257" s="332"/>
      <c r="DQ257" s="332"/>
      <c r="DR257" s="332"/>
      <c r="DS257" s="332"/>
      <c r="DT257" s="332"/>
      <c r="DU257" s="332"/>
      <c r="DV257" s="332"/>
      <c r="DW257" s="332"/>
      <c r="DX257" s="332"/>
      <c r="DY257" s="332"/>
      <c r="DZ257" s="332"/>
      <c r="EA257" s="332"/>
      <c r="EB257" s="332"/>
      <c r="EC257" s="332"/>
      <c r="ED257" s="332"/>
      <c r="EE257" s="332"/>
      <c r="EF257" s="332"/>
      <c r="EG257" s="332"/>
      <c r="EH257" s="332"/>
      <c r="EI257" s="332"/>
      <c r="EJ257" s="332"/>
      <c r="EK257" s="332"/>
      <c r="EL257" s="332"/>
      <c r="EM257" s="332"/>
      <c r="EN257" s="332"/>
      <c r="EO257" s="332"/>
      <c r="EP257" s="332"/>
      <c r="EQ257" s="332"/>
      <c r="ER257" s="332"/>
      <c r="ES257" s="332"/>
      <c r="ET257" s="332"/>
      <c r="EU257" s="332"/>
      <c r="EV257" s="332"/>
      <c r="EW257" s="332"/>
      <c r="EX257" s="332"/>
      <c r="EY257" s="332"/>
    </row>
    <row r="258" spans="1:155" s="439" customFormat="1" ht="2.4500000000000002" customHeight="1" thickBot="1">
      <c r="A258" s="325"/>
      <c r="B258" s="718"/>
      <c r="C258" s="3"/>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1"/>
      <c r="AY258" s="27"/>
      <c r="AZ258" s="28"/>
      <c r="BA258" s="28"/>
      <c r="BB258" s="28"/>
      <c r="BC258" s="28"/>
      <c r="BD258" s="28"/>
      <c r="BE258" s="28"/>
      <c r="BF258" s="28"/>
      <c r="BG258" s="28"/>
      <c r="BH258" s="28"/>
      <c r="BI258" s="28"/>
      <c r="BJ258" s="28"/>
      <c r="BK258" s="29"/>
      <c r="BL258" s="14"/>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332"/>
      <c r="DB258" s="332"/>
      <c r="DC258" s="332"/>
      <c r="DD258" s="332"/>
      <c r="DE258" s="332"/>
      <c r="DF258" s="332"/>
      <c r="DG258" s="332"/>
      <c r="DH258" s="332"/>
      <c r="DI258" s="332"/>
      <c r="DJ258" s="332"/>
      <c r="DK258" s="332"/>
      <c r="DL258" s="332"/>
      <c r="DM258" s="332"/>
      <c r="DN258" s="332"/>
      <c r="DO258" s="332"/>
      <c r="DP258" s="332"/>
      <c r="DQ258" s="332"/>
      <c r="DR258" s="332"/>
      <c r="DS258" s="332"/>
      <c r="DT258" s="332"/>
      <c r="DU258" s="332"/>
      <c r="DV258" s="332"/>
      <c r="DW258" s="332"/>
      <c r="DX258" s="332"/>
      <c r="DY258" s="332"/>
      <c r="DZ258" s="332"/>
      <c r="EA258" s="332"/>
      <c r="EB258" s="332"/>
      <c r="EC258" s="332"/>
      <c r="ED258" s="332"/>
      <c r="EE258" s="332"/>
      <c r="EF258" s="332"/>
      <c r="EG258" s="332"/>
      <c r="EH258" s="332"/>
      <c r="EI258" s="332"/>
      <c r="EJ258" s="332"/>
      <c r="EK258" s="332"/>
      <c r="EL258" s="332"/>
      <c r="EM258" s="332"/>
      <c r="EN258" s="332"/>
      <c r="EO258" s="332"/>
      <c r="EP258" s="332"/>
      <c r="EQ258" s="332"/>
      <c r="ER258" s="332"/>
      <c r="ES258" s="332"/>
      <c r="ET258" s="332"/>
      <c r="EU258" s="332"/>
      <c r="EV258" s="332"/>
      <c r="EW258" s="332"/>
      <c r="EX258" s="332"/>
      <c r="EY258" s="332"/>
    </row>
    <row r="259" spans="1:155" s="439" customFormat="1" ht="2.4500000000000002" customHeight="1">
      <c r="A259" s="325"/>
      <c r="B259" s="718"/>
      <c r="C259" s="325"/>
      <c r="D259" s="326"/>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6"/>
      <c r="AE259" s="326"/>
      <c r="AF259" s="326"/>
      <c r="AG259" s="326"/>
      <c r="AH259" s="326"/>
      <c r="AI259" s="326"/>
      <c r="AJ259" s="326"/>
      <c r="AK259" s="326"/>
      <c r="AL259" s="326"/>
      <c r="AM259" s="326"/>
      <c r="AN259" s="326"/>
      <c r="AO259" s="326"/>
      <c r="AP259" s="326"/>
      <c r="AQ259" s="326"/>
      <c r="AR259" s="326"/>
      <c r="AS259" s="326"/>
      <c r="AT259" s="326"/>
      <c r="AU259" s="326"/>
      <c r="AV259" s="326"/>
      <c r="AW259" s="326"/>
      <c r="AX259" s="10"/>
      <c r="AY259" s="15"/>
      <c r="AZ259" s="16"/>
      <c r="BA259" s="16"/>
      <c r="BB259" s="16"/>
      <c r="BC259" s="16"/>
      <c r="BD259" s="16"/>
      <c r="BE259" s="16"/>
      <c r="BF259" s="16"/>
      <c r="BG259" s="16"/>
      <c r="BH259" s="16"/>
      <c r="BI259" s="16"/>
      <c r="BJ259" s="16"/>
      <c r="BK259" s="17"/>
      <c r="BL259" s="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332"/>
      <c r="DB259" s="332"/>
      <c r="DC259" s="332"/>
      <c r="DD259" s="332"/>
      <c r="DE259" s="332"/>
      <c r="DF259" s="332"/>
      <c r="DG259" s="332"/>
      <c r="DH259" s="332"/>
      <c r="DI259" s="332"/>
      <c r="DJ259" s="332"/>
      <c r="DK259" s="332"/>
      <c r="DL259" s="332"/>
      <c r="DM259" s="332"/>
      <c r="DN259" s="332"/>
      <c r="DO259" s="332"/>
      <c r="DP259" s="332"/>
      <c r="DQ259" s="332"/>
      <c r="DR259" s="332"/>
      <c r="DS259" s="332"/>
      <c r="DT259" s="332"/>
      <c r="DU259" s="332"/>
      <c r="DV259" s="332"/>
      <c r="DW259" s="332"/>
      <c r="DX259" s="332"/>
      <c r="DY259" s="332"/>
      <c r="DZ259" s="332"/>
      <c r="EA259" s="332"/>
      <c r="EB259" s="332"/>
      <c r="EC259" s="332"/>
      <c r="ED259" s="332"/>
      <c r="EE259" s="332"/>
      <c r="EF259" s="332"/>
      <c r="EG259" s="332"/>
      <c r="EH259" s="332"/>
      <c r="EI259" s="332"/>
      <c r="EJ259" s="332"/>
      <c r="EK259" s="332"/>
      <c r="EL259" s="332"/>
      <c r="EM259" s="332"/>
      <c r="EN259" s="332"/>
      <c r="EO259" s="332"/>
      <c r="EP259" s="332"/>
      <c r="EQ259" s="332"/>
      <c r="ER259" s="332"/>
      <c r="ES259" s="332"/>
      <c r="ET259" s="332"/>
      <c r="EU259" s="332"/>
      <c r="EV259" s="332"/>
      <c r="EW259" s="332"/>
      <c r="EX259" s="332"/>
      <c r="EY259" s="332"/>
    </row>
    <row r="260" spans="1:155" s="439" customFormat="1" ht="19.5" customHeight="1">
      <c r="A260" s="325"/>
      <c r="B260" s="718"/>
      <c r="C260" s="325" t="s">
        <v>126</v>
      </c>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c r="AQ260" s="326"/>
      <c r="AR260" s="326"/>
      <c r="AS260" s="326"/>
      <c r="AT260" s="326"/>
      <c r="AU260" s="326"/>
      <c r="AV260" s="527" t="s">
        <v>324</v>
      </c>
      <c r="AW260" s="527"/>
      <c r="AX260" s="527"/>
      <c r="AY260" s="18"/>
      <c r="AZ260" s="585"/>
      <c r="BA260" s="586"/>
      <c r="BB260" s="586"/>
      <c r="BC260" s="586"/>
      <c r="BD260" s="586"/>
      <c r="BE260" s="586"/>
      <c r="BF260" s="586"/>
      <c r="BG260" s="586"/>
      <c r="BH260" s="586"/>
      <c r="BI260" s="586"/>
      <c r="BJ260" s="587"/>
      <c r="BK260" s="20"/>
      <c r="BL260" s="9" t="s">
        <v>2</v>
      </c>
      <c r="BM260" s="198"/>
      <c r="BN260" s="200" t="str">
        <f>IF(BO260&lt;&gt;"","●","")</f>
        <v>●</v>
      </c>
      <c r="BO260" s="201" t="str">
        <f>IF(AZ260="","「患者数」が未記入です。患者数が0の場合は「0」とご記入ください。",IF($AZ$245&lt;AZ260,"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332"/>
      <c r="DB260" s="332"/>
      <c r="DC260" s="332"/>
      <c r="DD260" s="332"/>
      <c r="DE260" s="332"/>
      <c r="DF260" s="332"/>
      <c r="DG260" s="332"/>
      <c r="DH260" s="332"/>
      <c r="DI260" s="332"/>
      <c r="DJ260" s="332"/>
      <c r="DK260" s="332"/>
      <c r="DL260" s="332"/>
      <c r="DM260" s="332"/>
      <c r="DN260" s="332"/>
      <c r="DO260" s="332"/>
      <c r="DP260" s="332"/>
      <c r="DQ260" s="332"/>
      <c r="DR260" s="332"/>
      <c r="DS260" s="332"/>
      <c r="DT260" s="332"/>
      <c r="DU260" s="332"/>
      <c r="DV260" s="332"/>
      <c r="DW260" s="332"/>
      <c r="DX260" s="332"/>
      <c r="DY260" s="332"/>
      <c r="DZ260" s="332"/>
      <c r="EA260" s="332"/>
      <c r="EB260" s="332"/>
      <c r="EC260" s="332"/>
      <c r="ED260" s="332"/>
      <c r="EE260" s="332"/>
      <c r="EF260" s="332"/>
      <c r="EG260" s="332"/>
      <c r="EH260" s="332"/>
      <c r="EI260" s="332"/>
      <c r="EJ260" s="332"/>
      <c r="EK260" s="332"/>
      <c r="EL260" s="332"/>
      <c r="EM260" s="332"/>
      <c r="EN260" s="332"/>
      <c r="EO260" s="332"/>
      <c r="EP260" s="332"/>
      <c r="EQ260" s="332"/>
      <c r="ER260" s="332"/>
      <c r="ES260" s="332"/>
      <c r="ET260" s="332"/>
      <c r="EU260" s="332"/>
      <c r="EV260" s="332"/>
      <c r="EW260" s="332"/>
      <c r="EX260" s="332"/>
      <c r="EY260" s="332"/>
    </row>
    <row r="261" spans="1:155" s="439" customFormat="1" ht="2.4500000000000002" customHeight="1" thickBot="1">
      <c r="A261" s="325"/>
      <c r="B261" s="718"/>
      <c r="C261" s="3"/>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1"/>
      <c r="AY261" s="27"/>
      <c r="AZ261" s="28"/>
      <c r="BA261" s="28"/>
      <c r="BB261" s="28"/>
      <c r="BC261" s="28"/>
      <c r="BD261" s="28"/>
      <c r="BE261" s="28"/>
      <c r="BF261" s="28"/>
      <c r="BG261" s="28"/>
      <c r="BH261" s="28"/>
      <c r="BI261" s="28"/>
      <c r="BJ261" s="28"/>
      <c r="BK261" s="29"/>
      <c r="BL261" s="14"/>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332"/>
      <c r="DB261" s="332"/>
      <c r="DC261" s="332"/>
      <c r="DD261" s="332"/>
      <c r="DE261" s="332"/>
      <c r="DF261" s="332"/>
      <c r="DG261" s="332"/>
      <c r="DH261" s="332"/>
      <c r="DI261" s="332"/>
      <c r="DJ261" s="332"/>
      <c r="DK261" s="332"/>
      <c r="DL261" s="332"/>
      <c r="DM261" s="332"/>
      <c r="DN261" s="332"/>
      <c r="DO261" s="332"/>
      <c r="DP261" s="332"/>
      <c r="DQ261" s="332"/>
      <c r="DR261" s="332"/>
      <c r="DS261" s="332"/>
      <c r="DT261" s="332"/>
      <c r="DU261" s="332"/>
      <c r="DV261" s="332"/>
      <c r="DW261" s="332"/>
      <c r="DX261" s="332"/>
      <c r="DY261" s="332"/>
      <c r="DZ261" s="332"/>
      <c r="EA261" s="332"/>
      <c r="EB261" s="332"/>
      <c r="EC261" s="332"/>
      <c r="ED261" s="332"/>
      <c r="EE261" s="332"/>
      <c r="EF261" s="332"/>
      <c r="EG261" s="332"/>
      <c r="EH261" s="332"/>
      <c r="EI261" s="332"/>
      <c r="EJ261" s="332"/>
      <c r="EK261" s="332"/>
      <c r="EL261" s="332"/>
      <c r="EM261" s="332"/>
      <c r="EN261" s="332"/>
      <c r="EO261" s="332"/>
      <c r="EP261" s="332"/>
      <c r="EQ261" s="332"/>
      <c r="ER261" s="332"/>
      <c r="ES261" s="332"/>
      <c r="ET261" s="332"/>
      <c r="EU261" s="332"/>
      <c r="EV261" s="332"/>
      <c r="EW261" s="332"/>
      <c r="EX261" s="332"/>
      <c r="EY261" s="332"/>
    </row>
    <row r="262" spans="1:155" s="439" customFormat="1" ht="2.4500000000000002" customHeight="1">
      <c r="A262" s="325"/>
      <c r="B262" s="718"/>
      <c r="C262" s="325"/>
      <c r="D262" s="326"/>
      <c r="E262" s="326"/>
      <c r="F262" s="326"/>
      <c r="G262" s="326"/>
      <c r="H262" s="326"/>
      <c r="I262" s="326"/>
      <c r="J262" s="326"/>
      <c r="K262" s="326"/>
      <c r="L262" s="326"/>
      <c r="M262" s="326"/>
      <c r="N262" s="326"/>
      <c r="O262" s="326"/>
      <c r="P262" s="326"/>
      <c r="Q262" s="326"/>
      <c r="R262" s="326"/>
      <c r="S262" s="326"/>
      <c r="T262" s="326"/>
      <c r="U262" s="326"/>
      <c r="V262" s="326"/>
      <c r="W262" s="326"/>
      <c r="X262" s="326"/>
      <c r="Y262" s="326"/>
      <c r="Z262" s="326"/>
      <c r="AA262" s="326"/>
      <c r="AB262" s="326"/>
      <c r="AC262" s="326"/>
      <c r="AD262" s="326"/>
      <c r="AE262" s="326"/>
      <c r="AF262" s="326"/>
      <c r="AG262" s="326"/>
      <c r="AH262" s="326"/>
      <c r="AI262" s="326"/>
      <c r="AJ262" s="326"/>
      <c r="AK262" s="326"/>
      <c r="AL262" s="326"/>
      <c r="AM262" s="326"/>
      <c r="AN262" s="326"/>
      <c r="AO262" s="326"/>
      <c r="AP262" s="326"/>
      <c r="AQ262" s="326"/>
      <c r="AR262" s="326"/>
      <c r="AS262" s="326"/>
      <c r="AT262" s="326"/>
      <c r="AU262" s="326"/>
      <c r="AV262" s="326"/>
      <c r="AW262" s="326"/>
      <c r="AX262" s="10"/>
      <c r="AY262" s="15"/>
      <c r="AZ262" s="16"/>
      <c r="BA262" s="16"/>
      <c r="BB262" s="16"/>
      <c r="BC262" s="16"/>
      <c r="BD262" s="16"/>
      <c r="BE262" s="16"/>
      <c r="BF262" s="16"/>
      <c r="BG262" s="16"/>
      <c r="BH262" s="16"/>
      <c r="BI262" s="16"/>
      <c r="BJ262" s="16"/>
      <c r="BK262" s="17"/>
      <c r="BL262" s="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332"/>
      <c r="DB262" s="332"/>
      <c r="DC262" s="332"/>
      <c r="DD262" s="332"/>
      <c r="DE262" s="332"/>
      <c r="DF262" s="332"/>
      <c r="DG262" s="332"/>
      <c r="DH262" s="332"/>
      <c r="DI262" s="332"/>
      <c r="DJ262" s="332"/>
      <c r="DK262" s="332"/>
      <c r="DL262" s="332"/>
      <c r="DM262" s="332"/>
      <c r="DN262" s="332"/>
      <c r="DO262" s="332"/>
      <c r="DP262" s="332"/>
      <c r="DQ262" s="332"/>
      <c r="DR262" s="332"/>
      <c r="DS262" s="332"/>
      <c r="DT262" s="332"/>
      <c r="DU262" s="332"/>
      <c r="DV262" s="332"/>
      <c r="DW262" s="332"/>
      <c r="DX262" s="332"/>
      <c r="DY262" s="332"/>
      <c r="DZ262" s="332"/>
      <c r="EA262" s="332"/>
      <c r="EB262" s="332"/>
      <c r="EC262" s="332"/>
      <c r="ED262" s="332"/>
      <c r="EE262" s="332"/>
      <c r="EF262" s="332"/>
      <c r="EG262" s="332"/>
      <c r="EH262" s="332"/>
      <c r="EI262" s="332"/>
      <c r="EJ262" s="332"/>
      <c r="EK262" s="332"/>
      <c r="EL262" s="332"/>
      <c r="EM262" s="332"/>
      <c r="EN262" s="332"/>
      <c r="EO262" s="332"/>
      <c r="EP262" s="332"/>
      <c r="EQ262" s="332"/>
      <c r="ER262" s="332"/>
      <c r="ES262" s="332"/>
      <c r="ET262" s="332"/>
      <c r="EU262" s="332"/>
      <c r="EV262" s="332"/>
      <c r="EW262" s="332"/>
      <c r="EX262" s="332"/>
      <c r="EY262" s="332"/>
    </row>
    <row r="263" spans="1:155" s="439" customFormat="1" ht="19.5" customHeight="1">
      <c r="A263" s="325"/>
      <c r="B263" s="718"/>
      <c r="C263" s="325" t="s">
        <v>127</v>
      </c>
      <c r="D263" s="326"/>
      <c r="E263" s="326"/>
      <c r="F263" s="326"/>
      <c r="G263" s="326"/>
      <c r="H263" s="326"/>
      <c r="I263" s="326"/>
      <c r="J263" s="326"/>
      <c r="K263" s="326"/>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c r="AH263" s="326"/>
      <c r="AI263" s="326"/>
      <c r="AJ263" s="326"/>
      <c r="AK263" s="326"/>
      <c r="AL263" s="326"/>
      <c r="AM263" s="326"/>
      <c r="AN263" s="326"/>
      <c r="AO263" s="326"/>
      <c r="AP263" s="326"/>
      <c r="AQ263" s="326"/>
      <c r="AR263" s="326"/>
      <c r="AS263" s="326"/>
      <c r="AT263" s="326"/>
      <c r="AU263" s="326"/>
      <c r="AV263" s="527" t="s">
        <v>325</v>
      </c>
      <c r="AW263" s="527"/>
      <c r="AX263" s="527"/>
      <c r="AY263" s="18"/>
      <c r="AZ263" s="585"/>
      <c r="BA263" s="586"/>
      <c r="BB263" s="586"/>
      <c r="BC263" s="586"/>
      <c r="BD263" s="586"/>
      <c r="BE263" s="586"/>
      <c r="BF263" s="586"/>
      <c r="BG263" s="586"/>
      <c r="BH263" s="586"/>
      <c r="BI263" s="586"/>
      <c r="BJ263" s="587"/>
      <c r="BK263" s="20"/>
      <c r="BL263" s="9" t="s">
        <v>2</v>
      </c>
      <c r="BM263" s="198"/>
      <c r="BN263" s="200" t="str">
        <f>IF(BO263&lt;&gt;"","●","")</f>
        <v>●</v>
      </c>
      <c r="BO263" s="201" t="str">
        <f>IF(AZ263="","「患者数」が未記入です。患者数が0の場合は「0」とご記入ください。",IF($AZ$245&lt;AZ263,"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332"/>
      <c r="DB263" s="332"/>
      <c r="DC263" s="332"/>
      <c r="DD263" s="332"/>
      <c r="DE263" s="332"/>
      <c r="DF263" s="332"/>
      <c r="DG263" s="332"/>
      <c r="DH263" s="332"/>
      <c r="DI263" s="332"/>
      <c r="DJ263" s="332"/>
      <c r="DK263" s="332"/>
      <c r="DL263" s="332"/>
      <c r="DM263" s="332"/>
      <c r="DN263" s="332"/>
      <c r="DO263" s="332"/>
      <c r="DP263" s="332"/>
      <c r="DQ263" s="332"/>
      <c r="DR263" s="332"/>
      <c r="DS263" s="332"/>
      <c r="DT263" s="332"/>
      <c r="DU263" s="332"/>
      <c r="DV263" s="332"/>
      <c r="DW263" s="332"/>
      <c r="DX263" s="332"/>
      <c r="DY263" s="332"/>
      <c r="DZ263" s="332"/>
      <c r="EA263" s="332"/>
      <c r="EB263" s="332"/>
      <c r="EC263" s="332"/>
      <c r="ED263" s="332"/>
      <c r="EE263" s="332"/>
      <c r="EF263" s="332"/>
      <c r="EG263" s="332"/>
      <c r="EH263" s="332"/>
      <c r="EI263" s="332"/>
      <c r="EJ263" s="332"/>
      <c r="EK263" s="332"/>
      <c r="EL263" s="332"/>
      <c r="EM263" s="332"/>
      <c r="EN263" s="332"/>
      <c r="EO263" s="332"/>
      <c r="EP263" s="332"/>
      <c r="EQ263" s="332"/>
      <c r="ER263" s="332"/>
      <c r="ES263" s="332"/>
      <c r="ET263" s="332"/>
      <c r="EU263" s="332"/>
      <c r="EV263" s="332"/>
      <c r="EW263" s="332"/>
      <c r="EX263" s="332"/>
      <c r="EY263" s="332"/>
    </row>
    <row r="264" spans="1:155" s="439" customFormat="1" ht="2.4500000000000002" customHeight="1" thickBot="1">
      <c r="A264" s="325"/>
      <c r="B264" s="718"/>
      <c r="C264" s="3"/>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1"/>
      <c r="AY264" s="27"/>
      <c r="AZ264" s="28"/>
      <c r="BA264" s="28"/>
      <c r="BB264" s="28"/>
      <c r="BC264" s="28"/>
      <c r="BD264" s="28"/>
      <c r="BE264" s="28"/>
      <c r="BF264" s="28"/>
      <c r="BG264" s="28"/>
      <c r="BH264" s="28"/>
      <c r="BI264" s="28"/>
      <c r="BJ264" s="28"/>
      <c r="BK264" s="29"/>
      <c r="BL264" s="14"/>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332"/>
      <c r="DB264" s="332"/>
      <c r="DC264" s="332"/>
      <c r="DD264" s="332"/>
      <c r="DE264" s="332"/>
      <c r="DF264" s="332"/>
      <c r="DG264" s="332"/>
      <c r="DH264" s="332"/>
      <c r="DI264" s="332"/>
      <c r="DJ264" s="332"/>
      <c r="DK264" s="332"/>
      <c r="DL264" s="332"/>
      <c r="DM264" s="332"/>
      <c r="DN264" s="332"/>
      <c r="DO264" s="332"/>
      <c r="DP264" s="332"/>
      <c r="DQ264" s="332"/>
      <c r="DR264" s="332"/>
      <c r="DS264" s="332"/>
      <c r="DT264" s="332"/>
      <c r="DU264" s="332"/>
      <c r="DV264" s="332"/>
      <c r="DW264" s="332"/>
      <c r="DX264" s="332"/>
      <c r="DY264" s="332"/>
      <c r="DZ264" s="332"/>
      <c r="EA264" s="332"/>
      <c r="EB264" s="332"/>
      <c r="EC264" s="332"/>
      <c r="ED264" s="332"/>
      <c r="EE264" s="332"/>
      <c r="EF264" s="332"/>
      <c r="EG264" s="332"/>
      <c r="EH264" s="332"/>
      <c r="EI264" s="332"/>
      <c r="EJ264" s="332"/>
      <c r="EK264" s="332"/>
      <c r="EL264" s="332"/>
      <c r="EM264" s="332"/>
      <c r="EN264" s="332"/>
      <c r="EO264" s="332"/>
      <c r="EP264" s="332"/>
      <c r="EQ264" s="332"/>
      <c r="ER264" s="332"/>
      <c r="ES264" s="332"/>
      <c r="ET264" s="332"/>
      <c r="EU264" s="332"/>
      <c r="EV264" s="332"/>
      <c r="EW264" s="332"/>
      <c r="EX264" s="332"/>
      <c r="EY264" s="332"/>
    </row>
    <row r="265" spans="1:155" s="439" customFormat="1" ht="2.4500000000000002" customHeight="1">
      <c r="A265" s="325"/>
      <c r="B265" s="718"/>
      <c r="C265" s="325"/>
      <c r="D265" s="326"/>
      <c r="E265" s="326"/>
      <c r="F265" s="326"/>
      <c r="G265" s="326"/>
      <c r="H265" s="326"/>
      <c r="I265" s="326"/>
      <c r="J265" s="326"/>
      <c r="K265" s="326"/>
      <c r="L265" s="326"/>
      <c r="M265" s="326"/>
      <c r="N265" s="326"/>
      <c r="O265" s="326"/>
      <c r="P265" s="326"/>
      <c r="Q265" s="326"/>
      <c r="R265" s="326"/>
      <c r="S265" s="326"/>
      <c r="T265" s="326"/>
      <c r="U265" s="326"/>
      <c r="V265" s="326"/>
      <c r="W265" s="326"/>
      <c r="X265" s="326"/>
      <c r="Y265" s="326"/>
      <c r="Z265" s="326"/>
      <c r="AA265" s="326"/>
      <c r="AB265" s="326"/>
      <c r="AC265" s="326"/>
      <c r="AD265" s="326"/>
      <c r="AE265" s="326"/>
      <c r="AF265" s="326"/>
      <c r="AG265" s="326"/>
      <c r="AH265" s="326"/>
      <c r="AI265" s="326"/>
      <c r="AJ265" s="326"/>
      <c r="AK265" s="326"/>
      <c r="AL265" s="326"/>
      <c r="AM265" s="326"/>
      <c r="AN265" s="326"/>
      <c r="AO265" s="326"/>
      <c r="AP265" s="326"/>
      <c r="AQ265" s="326"/>
      <c r="AR265" s="326"/>
      <c r="AS265" s="326"/>
      <c r="AT265" s="326"/>
      <c r="AU265" s="326"/>
      <c r="AV265" s="326"/>
      <c r="AW265" s="326"/>
      <c r="AX265" s="10"/>
      <c r="AY265" s="15"/>
      <c r="AZ265" s="16"/>
      <c r="BA265" s="16"/>
      <c r="BB265" s="16"/>
      <c r="BC265" s="16"/>
      <c r="BD265" s="16"/>
      <c r="BE265" s="16"/>
      <c r="BF265" s="16"/>
      <c r="BG265" s="16"/>
      <c r="BH265" s="16"/>
      <c r="BI265" s="16"/>
      <c r="BJ265" s="16"/>
      <c r="BK265" s="17"/>
      <c r="BL265" s="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332"/>
      <c r="DB265" s="332"/>
      <c r="DC265" s="332"/>
      <c r="DD265" s="332"/>
      <c r="DE265" s="332"/>
      <c r="DF265" s="332"/>
      <c r="DG265" s="332"/>
      <c r="DH265" s="332"/>
      <c r="DI265" s="332"/>
      <c r="DJ265" s="332"/>
      <c r="DK265" s="332"/>
      <c r="DL265" s="332"/>
      <c r="DM265" s="332"/>
      <c r="DN265" s="332"/>
      <c r="DO265" s="332"/>
      <c r="DP265" s="332"/>
      <c r="DQ265" s="332"/>
      <c r="DR265" s="332"/>
      <c r="DS265" s="332"/>
      <c r="DT265" s="332"/>
      <c r="DU265" s="332"/>
      <c r="DV265" s="332"/>
      <c r="DW265" s="332"/>
      <c r="DX265" s="332"/>
      <c r="DY265" s="332"/>
      <c r="DZ265" s="332"/>
      <c r="EA265" s="332"/>
      <c r="EB265" s="332"/>
      <c r="EC265" s="332"/>
      <c r="ED265" s="332"/>
      <c r="EE265" s="332"/>
      <c r="EF265" s="332"/>
      <c r="EG265" s="332"/>
      <c r="EH265" s="332"/>
      <c r="EI265" s="332"/>
      <c r="EJ265" s="332"/>
      <c r="EK265" s="332"/>
      <c r="EL265" s="332"/>
      <c r="EM265" s="332"/>
      <c r="EN265" s="332"/>
      <c r="EO265" s="332"/>
      <c r="EP265" s="332"/>
      <c r="EQ265" s="332"/>
      <c r="ER265" s="332"/>
      <c r="ES265" s="332"/>
      <c r="ET265" s="332"/>
      <c r="EU265" s="332"/>
      <c r="EV265" s="332"/>
      <c r="EW265" s="332"/>
      <c r="EX265" s="332"/>
      <c r="EY265" s="332"/>
    </row>
    <row r="266" spans="1:155" s="439" customFormat="1" ht="19.5" customHeight="1">
      <c r="A266" s="325"/>
      <c r="B266" s="718"/>
      <c r="C266" s="325" t="s">
        <v>128</v>
      </c>
      <c r="D266" s="326"/>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527" t="s">
        <v>326</v>
      </c>
      <c r="AW266" s="527"/>
      <c r="AX266" s="527"/>
      <c r="AY266" s="18"/>
      <c r="AZ266" s="585"/>
      <c r="BA266" s="586"/>
      <c r="BB266" s="586"/>
      <c r="BC266" s="586"/>
      <c r="BD266" s="586"/>
      <c r="BE266" s="586"/>
      <c r="BF266" s="586"/>
      <c r="BG266" s="586"/>
      <c r="BH266" s="586"/>
      <c r="BI266" s="586"/>
      <c r="BJ266" s="587"/>
      <c r="BK266" s="20"/>
      <c r="BL266" s="9" t="s">
        <v>2</v>
      </c>
      <c r="BM266" s="198"/>
      <c r="BN266" s="200" t="str">
        <f>IF(BO266&lt;&gt;"","●","")</f>
        <v>●</v>
      </c>
      <c r="BO266" s="201" t="str">
        <f>IF(AZ266="","「患者数」が未記入です。患者数が0の場合は「0」とご記入ください。",IF($AZ$245&lt;AZ266,"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332"/>
      <c r="DB266" s="332"/>
      <c r="DC266" s="332"/>
      <c r="DD266" s="332"/>
      <c r="DE266" s="332"/>
      <c r="DF266" s="332"/>
      <c r="DG266" s="332"/>
      <c r="DH266" s="332"/>
      <c r="DI266" s="332"/>
      <c r="DJ266" s="332"/>
      <c r="DK266" s="332"/>
      <c r="DL266" s="332"/>
      <c r="DM266" s="332"/>
      <c r="DN266" s="332"/>
      <c r="DO266" s="332"/>
      <c r="DP266" s="332"/>
      <c r="DQ266" s="332"/>
      <c r="DR266" s="332"/>
      <c r="DS266" s="332"/>
      <c r="DT266" s="332"/>
      <c r="DU266" s="332"/>
      <c r="DV266" s="332"/>
      <c r="DW266" s="332"/>
      <c r="DX266" s="332"/>
      <c r="DY266" s="332"/>
      <c r="DZ266" s="332"/>
      <c r="EA266" s="332"/>
      <c r="EB266" s="332"/>
      <c r="EC266" s="332"/>
      <c r="ED266" s="332"/>
      <c r="EE266" s="332"/>
      <c r="EF266" s="332"/>
      <c r="EG266" s="332"/>
      <c r="EH266" s="332"/>
      <c r="EI266" s="332"/>
      <c r="EJ266" s="332"/>
      <c r="EK266" s="332"/>
      <c r="EL266" s="332"/>
      <c r="EM266" s="332"/>
      <c r="EN266" s="332"/>
      <c r="EO266" s="332"/>
      <c r="EP266" s="332"/>
      <c r="EQ266" s="332"/>
      <c r="ER266" s="332"/>
      <c r="ES266" s="332"/>
      <c r="ET266" s="332"/>
      <c r="EU266" s="332"/>
      <c r="EV266" s="332"/>
      <c r="EW266" s="332"/>
      <c r="EX266" s="332"/>
      <c r="EY266" s="332"/>
    </row>
    <row r="267" spans="1:155" s="439" customFormat="1" ht="2.4500000000000002" customHeight="1" thickBot="1">
      <c r="A267" s="325"/>
      <c r="B267" s="718"/>
      <c r="C267" s="3"/>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1"/>
      <c r="AY267" s="27"/>
      <c r="AZ267" s="28"/>
      <c r="BA267" s="28"/>
      <c r="BB267" s="28"/>
      <c r="BC267" s="28"/>
      <c r="BD267" s="28"/>
      <c r="BE267" s="28"/>
      <c r="BF267" s="28"/>
      <c r="BG267" s="28"/>
      <c r="BH267" s="28"/>
      <c r="BI267" s="28"/>
      <c r="BJ267" s="28"/>
      <c r="BK267" s="29"/>
      <c r="BL267" s="14"/>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332"/>
      <c r="DB267" s="332"/>
      <c r="DC267" s="332"/>
      <c r="DD267" s="332"/>
      <c r="DE267" s="332"/>
      <c r="DF267" s="332"/>
      <c r="DG267" s="332"/>
      <c r="DH267" s="332"/>
      <c r="DI267" s="332"/>
      <c r="DJ267" s="332"/>
      <c r="DK267" s="332"/>
      <c r="DL267" s="332"/>
      <c r="DM267" s="332"/>
      <c r="DN267" s="332"/>
      <c r="DO267" s="332"/>
      <c r="DP267" s="332"/>
      <c r="DQ267" s="332"/>
      <c r="DR267" s="332"/>
      <c r="DS267" s="332"/>
      <c r="DT267" s="332"/>
      <c r="DU267" s="332"/>
      <c r="DV267" s="332"/>
      <c r="DW267" s="332"/>
      <c r="DX267" s="332"/>
      <c r="DY267" s="332"/>
      <c r="DZ267" s="332"/>
      <c r="EA267" s="332"/>
      <c r="EB267" s="332"/>
      <c r="EC267" s="332"/>
      <c r="ED267" s="332"/>
      <c r="EE267" s="332"/>
      <c r="EF267" s="332"/>
      <c r="EG267" s="332"/>
      <c r="EH267" s="332"/>
      <c r="EI267" s="332"/>
      <c r="EJ267" s="332"/>
      <c r="EK267" s="332"/>
      <c r="EL267" s="332"/>
      <c r="EM267" s="332"/>
      <c r="EN267" s="332"/>
      <c r="EO267" s="332"/>
      <c r="EP267" s="332"/>
      <c r="EQ267" s="332"/>
      <c r="ER267" s="332"/>
      <c r="ES267" s="332"/>
      <c r="ET267" s="332"/>
      <c r="EU267" s="332"/>
      <c r="EV267" s="332"/>
      <c r="EW267" s="332"/>
      <c r="EX267" s="332"/>
      <c r="EY267" s="332"/>
    </row>
    <row r="268" spans="1:155" s="439" customFormat="1" ht="2.4500000000000002" customHeight="1">
      <c r="A268" s="325"/>
      <c r="B268" s="718"/>
      <c r="C268" s="325"/>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10"/>
      <c r="AY268" s="15"/>
      <c r="AZ268" s="16"/>
      <c r="BA268" s="16"/>
      <c r="BB268" s="16"/>
      <c r="BC268" s="16"/>
      <c r="BD268" s="16"/>
      <c r="BE268" s="16"/>
      <c r="BF268" s="16"/>
      <c r="BG268" s="16"/>
      <c r="BH268" s="16"/>
      <c r="BI268" s="16"/>
      <c r="BJ268" s="16"/>
      <c r="BK268" s="17"/>
      <c r="BL268" s="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332"/>
      <c r="DB268" s="332"/>
      <c r="DC268" s="332"/>
      <c r="DD268" s="332"/>
      <c r="DE268" s="332"/>
      <c r="DF268" s="332"/>
      <c r="DG268" s="332"/>
      <c r="DH268" s="332"/>
      <c r="DI268" s="332"/>
      <c r="DJ268" s="332"/>
      <c r="DK268" s="332"/>
      <c r="DL268" s="332"/>
      <c r="DM268" s="332"/>
      <c r="DN268" s="332"/>
      <c r="DO268" s="332"/>
      <c r="DP268" s="332"/>
      <c r="DQ268" s="332"/>
      <c r="DR268" s="332"/>
      <c r="DS268" s="332"/>
      <c r="DT268" s="332"/>
      <c r="DU268" s="332"/>
      <c r="DV268" s="332"/>
      <c r="DW268" s="332"/>
      <c r="DX268" s="332"/>
      <c r="DY268" s="332"/>
      <c r="DZ268" s="332"/>
      <c r="EA268" s="332"/>
      <c r="EB268" s="332"/>
      <c r="EC268" s="332"/>
      <c r="ED268" s="332"/>
      <c r="EE268" s="332"/>
      <c r="EF268" s="332"/>
      <c r="EG268" s="332"/>
      <c r="EH268" s="332"/>
      <c r="EI268" s="332"/>
      <c r="EJ268" s="332"/>
      <c r="EK268" s="332"/>
      <c r="EL268" s="332"/>
      <c r="EM268" s="332"/>
      <c r="EN268" s="332"/>
      <c r="EO268" s="332"/>
      <c r="EP268" s="332"/>
      <c r="EQ268" s="332"/>
      <c r="ER268" s="332"/>
      <c r="ES268" s="332"/>
      <c r="ET268" s="332"/>
      <c r="EU268" s="332"/>
      <c r="EV268" s="332"/>
      <c r="EW268" s="332"/>
      <c r="EX268" s="332"/>
      <c r="EY268" s="332"/>
    </row>
    <row r="269" spans="1:155" s="439" customFormat="1" ht="19.5" customHeight="1">
      <c r="A269" s="4"/>
      <c r="B269" s="718"/>
      <c r="C269" s="325" t="s">
        <v>129</v>
      </c>
      <c r="D269" s="326"/>
      <c r="E269" s="326"/>
      <c r="F269" s="326"/>
      <c r="G269" s="326"/>
      <c r="H269" s="326"/>
      <c r="I269" s="326"/>
      <c r="J269" s="326"/>
      <c r="K269" s="326"/>
      <c r="L269" s="326"/>
      <c r="M269" s="326"/>
      <c r="N269" s="326"/>
      <c r="O269" s="326"/>
      <c r="P269" s="326"/>
      <c r="Q269" s="326"/>
      <c r="R269" s="326"/>
      <c r="S269" s="326"/>
      <c r="T269" s="326"/>
      <c r="U269" s="326"/>
      <c r="V269" s="326"/>
      <c r="W269" s="326"/>
      <c r="X269" s="326"/>
      <c r="Y269" s="326"/>
      <c r="Z269" s="326"/>
      <c r="AA269" s="326"/>
      <c r="AB269" s="326"/>
      <c r="AC269" s="326"/>
      <c r="AD269" s="326"/>
      <c r="AE269" s="326"/>
      <c r="AF269" s="326"/>
      <c r="AG269" s="326"/>
      <c r="AH269" s="326"/>
      <c r="AI269" s="326"/>
      <c r="AJ269" s="326"/>
      <c r="AK269" s="326"/>
      <c r="AL269" s="326"/>
      <c r="AM269" s="326"/>
      <c r="AN269" s="326"/>
      <c r="AO269" s="326"/>
      <c r="AP269" s="326"/>
      <c r="AQ269" s="326"/>
      <c r="AR269" s="326"/>
      <c r="AS269" s="326"/>
      <c r="AT269" s="326"/>
      <c r="AU269" s="326"/>
      <c r="AV269" s="527" t="s">
        <v>327</v>
      </c>
      <c r="AW269" s="527"/>
      <c r="AX269" s="527"/>
      <c r="AY269" s="18"/>
      <c r="AZ269" s="585"/>
      <c r="BA269" s="586"/>
      <c r="BB269" s="586"/>
      <c r="BC269" s="586"/>
      <c r="BD269" s="586"/>
      <c r="BE269" s="586"/>
      <c r="BF269" s="586"/>
      <c r="BG269" s="586"/>
      <c r="BH269" s="586"/>
      <c r="BI269" s="586"/>
      <c r="BJ269" s="587"/>
      <c r="BK269" s="20"/>
      <c r="BL269" s="9" t="s">
        <v>2</v>
      </c>
      <c r="BM269" s="198"/>
      <c r="BN269" s="200" t="str">
        <f>IF(BO269&lt;&gt;"","●","")</f>
        <v>●</v>
      </c>
      <c r="BO269" s="201" t="str">
        <f>IF(AZ269="","「患者数」が未記入です。患者数が0の場合は「0」とご記入ください。",IF($AZ$245&lt;AZ269,"②の「患者数」よりも値が大きくなっています。②の内数をご記入ください。",IF($AZ$245&lt;&gt;SUM($AZ$248,$AZ$251,$AZ$254,$AZ$257,$AZ$260,$AZ$263,$AZ$266,$AZ$269),"内訳の合計値が②の「患者数」と一致していません。②の内数をご記入ください。","")))</f>
        <v>「患者数」が未記入です。患者数が0の場合は「0」とご記入ください。</v>
      </c>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332"/>
      <c r="DB269" s="332"/>
      <c r="DC269" s="332"/>
      <c r="DD269" s="332"/>
      <c r="DE269" s="332"/>
      <c r="DF269" s="332"/>
      <c r="DG269" s="332"/>
      <c r="DH269" s="332"/>
      <c r="DI269" s="332"/>
      <c r="DJ269" s="332"/>
      <c r="DK269" s="332"/>
      <c r="DL269" s="332"/>
      <c r="DM269" s="332"/>
      <c r="DN269" s="332"/>
      <c r="DO269" s="332"/>
      <c r="DP269" s="332"/>
      <c r="DQ269" s="332"/>
      <c r="DR269" s="332"/>
      <c r="DS269" s="332"/>
      <c r="DT269" s="332"/>
      <c r="DU269" s="332"/>
      <c r="DV269" s="332"/>
      <c r="DW269" s="332"/>
      <c r="DX269" s="332"/>
      <c r="DY269" s="332"/>
      <c r="DZ269" s="332"/>
      <c r="EA269" s="332"/>
      <c r="EB269" s="332"/>
      <c r="EC269" s="332"/>
      <c r="ED269" s="332"/>
      <c r="EE269" s="332"/>
      <c r="EF269" s="332"/>
      <c r="EG269" s="332"/>
      <c r="EH269" s="332"/>
      <c r="EI269" s="332"/>
      <c r="EJ269" s="332"/>
      <c r="EK269" s="332"/>
      <c r="EL269" s="332"/>
      <c r="EM269" s="332"/>
      <c r="EN269" s="332"/>
      <c r="EO269" s="332"/>
      <c r="EP269" s="332"/>
      <c r="EQ269" s="332"/>
      <c r="ER269" s="332"/>
      <c r="ES269" s="332"/>
      <c r="ET269" s="332"/>
      <c r="EU269" s="332"/>
      <c r="EV269" s="332"/>
      <c r="EW269" s="332"/>
      <c r="EX269" s="332"/>
      <c r="EY269" s="332"/>
    </row>
    <row r="270" spans="1:155" s="439" customFormat="1" ht="2.4500000000000002" customHeight="1" thickBot="1">
      <c r="A270" s="135"/>
      <c r="B270" s="719"/>
      <c r="C270" s="3"/>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1"/>
      <c r="AY270" s="27"/>
      <c r="AZ270" s="28"/>
      <c r="BA270" s="28"/>
      <c r="BB270" s="28"/>
      <c r="BC270" s="28"/>
      <c r="BD270" s="28"/>
      <c r="BE270" s="28"/>
      <c r="BF270" s="28"/>
      <c r="BG270" s="28"/>
      <c r="BH270" s="28"/>
      <c r="BI270" s="28"/>
      <c r="BJ270" s="28"/>
      <c r="BK270" s="29"/>
      <c r="BL270" s="14"/>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332"/>
      <c r="DB270" s="332"/>
      <c r="DC270" s="332"/>
      <c r="DD270" s="332"/>
      <c r="DE270" s="332"/>
      <c r="DF270" s="332"/>
      <c r="DG270" s="332"/>
      <c r="DH270" s="332"/>
      <c r="DI270" s="332"/>
      <c r="DJ270" s="332"/>
      <c r="DK270" s="332"/>
      <c r="DL270" s="332"/>
      <c r="DM270" s="332"/>
      <c r="DN270" s="332"/>
      <c r="DO270" s="332"/>
      <c r="DP270" s="332"/>
      <c r="DQ270" s="332"/>
      <c r="DR270" s="332"/>
      <c r="DS270" s="332"/>
      <c r="DT270" s="332"/>
      <c r="DU270" s="332"/>
      <c r="DV270" s="332"/>
      <c r="DW270" s="332"/>
      <c r="DX270" s="332"/>
      <c r="DY270" s="332"/>
      <c r="DZ270" s="332"/>
      <c r="EA270" s="332"/>
      <c r="EB270" s="332"/>
      <c r="EC270" s="332"/>
      <c r="ED270" s="332"/>
      <c r="EE270" s="332"/>
      <c r="EF270" s="332"/>
      <c r="EG270" s="332"/>
      <c r="EH270" s="332"/>
      <c r="EI270" s="332"/>
      <c r="EJ270" s="332"/>
      <c r="EK270" s="332"/>
      <c r="EL270" s="332"/>
      <c r="EM270" s="332"/>
      <c r="EN270" s="332"/>
      <c r="EO270" s="332"/>
      <c r="EP270" s="332"/>
      <c r="EQ270" s="332"/>
      <c r="ER270" s="332"/>
      <c r="ES270" s="332"/>
      <c r="ET270" s="332"/>
      <c r="EU270" s="332"/>
      <c r="EV270" s="332"/>
      <c r="EW270" s="332"/>
      <c r="EX270" s="332"/>
      <c r="EY270" s="332"/>
    </row>
    <row r="271" spans="1:155" s="439" customFormat="1" ht="30.75" customHeight="1">
      <c r="C271" s="720" t="s">
        <v>328</v>
      </c>
      <c r="D271" s="720"/>
      <c r="E271" s="720"/>
      <c r="F271" s="720"/>
      <c r="G271" s="720"/>
      <c r="H271" s="720"/>
      <c r="I271" s="720"/>
      <c r="J271" s="720"/>
      <c r="K271" s="720"/>
      <c r="L271" s="720"/>
      <c r="M271" s="720"/>
      <c r="N271" s="720"/>
      <c r="O271" s="720"/>
      <c r="P271" s="720"/>
      <c r="Q271" s="720"/>
      <c r="R271" s="720"/>
      <c r="S271" s="720"/>
      <c r="T271" s="720"/>
      <c r="U271" s="720"/>
      <c r="V271" s="720"/>
      <c r="W271" s="720"/>
      <c r="X271" s="720"/>
      <c r="Y271" s="720"/>
      <c r="Z271" s="720"/>
      <c r="AA271" s="720"/>
      <c r="AB271" s="720"/>
      <c r="AC271" s="720"/>
      <c r="AD271" s="720"/>
      <c r="AE271" s="720"/>
      <c r="AF271" s="720"/>
      <c r="AG271" s="720"/>
      <c r="AH271" s="720"/>
      <c r="AI271" s="720"/>
      <c r="AJ271" s="720"/>
      <c r="AK271" s="720"/>
      <c r="AL271" s="720"/>
      <c r="AM271" s="720"/>
      <c r="AN271" s="720"/>
      <c r="AO271" s="720"/>
      <c r="AP271" s="720"/>
      <c r="AQ271" s="720"/>
      <c r="AR271" s="720"/>
      <c r="AS271" s="720"/>
      <c r="AT271" s="720"/>
      <c r="AU271" s="720"/>
      <c r="AV271" s="720"/>
      <c r="AW271" s="720"/>
      <c r="AX271" s="720"/>
      <c r="AY271" s="720"/>
      <c r="AZ271" s="720"/>
      <c r="BA271" s="720"/>
      <c r="BB271" s="720"/>
      <c r="BC271" s="720"/>
      <c r="BD271" s="720"/>
      <c r="BE271" s="720"/>
      <c r="BF271" s="720"/>
      <c r="BG271" s="720"/>
      <c r="BH271" s="720"/>
      <c r="BI271" s="720"/>
      <c r="BJ271" s="720"/>
      <c r="BK271" s="720"/>
      <c r="BL271" s="720"/>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332"/>
      <c r="DB271" s="332"/>
      <c r="DC271" s="332"/>
      <c r="DD271" s="332"/>
      <c r="DE271" s="332"/>
      <c r="DF271" s="332"/>
      <c r="DG271" s="332"/>
      <c r="DH271" s="332"/>
      <c r="DI271" s="332"/>
      <c r="DJ271" s="332"/>
      <c r="DK271" s="332"/>
      <c r="DL271" s="332"/>
      <c r="DM271" s="332"/>
      <c r="DN271" s="332"/>
      <c r="DO271" s="332"/>
      <c r="DP271" s="332"/>
      <c r="DQ271" s="332"/>
      <c r="DR271" s="332"/>
      <c r="DS271" s="332"/>
      <c r="DT271" s="332"/>
      <c r="DU271" s="332"/>
      <c r="DV271" s="332"/>
      <c r="DW271" s="332"/>
      <c r="DX271" s="332"/>
      <c r="DY271" s="332"/>
      <c r="DZ271" s="332"/>
      <c r="EA271" s="332"/>
      <c r="EB271" s="332"/>
      <c r="EC271" s="332"/>
      <c r="ED271" s="332"/>
      <c r="EE271" s="332"/>
      <c r="EF271" s="332"/>
      <c r="EG271" s="332"/>
      <c r="EH271" s="332"/>
      <c r="EI271" s="332"/>
      <c r="EJ271" s="332"/>
      <c r="EK271" s="332"/>
      <c r="EL271" s="332"/>
      <c r="EM271" s="332"/>
      <c r="EN271" s="332"/>
      <c r="EO271" s="332"/>
      <c r="EP271" s="332"/>
      <c r="EQ271" s="332"/>
      <c r="ER271" s="332"/>
      <c r="ES271" s="332"/>
      <c r="ET271" s="332"/>
      <c r="EU271" s="332"/>
      <c r="EV271" s="332"/>
      <c r="EW271" s="332"/>
      <c r="EX271" s="332"/>
      <c r="EY271" s="332"/>
    </row>
    <row r="272" spans="1:155" s="439" customFormat="1" ht="2.4500000000000002" customHeight="1">
      <c r="A272" s="48"/>
      <c r="B272" s="447"/>
      <c r="C272" s="447"/>
      <c r="D272" s="447"/>
      <c r="E272" s="447"/>
      <c r="F272" s="447"/>
      <c r="G272" s="447"/>
      <c r="H272" s="447"/>
      <c r="I272" s="447"/>
      <c r="J272" s="447"/>
      <c r="K272" s="447"/>
      <c r="L272" s="447"/>
      <c r="M272" s="447"/>
      <c r="N272" s="447"/>
      <c r="O272" s="447"/>
      <c r="P272" s="447"/>
      <c r="Q272" s="447"/>
      <c r="R272" s="447"/>
      <c r="S272" s="447"/>
      <c r="T272" s="447"/>
      <c r="U272" s="447"/>
      <c r="V272" s="447"/>
      <c r="W272" s="447"/>
      <c r="X272" s="447"/>
      <c r="Y272" s="447"/>
      <c r="Z272" s="447"/>
      <c r="AA272" s="447"/>
      <c r="AB272" s="447"/>
      <c r="AC272" s="447"/>
      <c r="AD272" s="447"/>
      <c r="AE272" s="447"/>
      <c r="AF272" s="447"/>
      <c r="AG272" s="447"/>
      <c r="AH272" s="447"/>
      <c r="AI272" s="447"/>
      <c r="AJ272" s="447"/>
      <c r="AK272" s="447"/>
      <c r="AL272" s="447"/>
      <c r="AM272" s="447"/>
      <c r="AN272" s="447"/>
      <c r="AO272" s="447"/>
      <c r="AP272" s="447"/>
      <c r="AQ272" s="447"/>
      <c r="AR272" s="447"/>
      <c r="AS272" s="447"/>
      <c r="AT272" s="447"/>
      <c r="AU272" s="447"/>
      <c r="AV272" s="447"/>
      <c r="AW272" s="447"/>
      <c r="AX272" s="447"/>
      <c r="AY272" s="310"/>
      <c r="AZ272" s="25"/>
      <c r="BA272" s="25"/>
      <c r="BB272" s="25"/>
      <c r="BC272" s="25"/>
      <c r="BD272" s="25"/>
      <c r="BE272" s="25"/>
      <c r="BF272" s="25"/>
      <c r="BG272" s="25"/>
      <c r="BH272" s="25"/>
      <c r="BI272" s="25"/>
      <c r="BJ272" s="25"/>
      <c r="BK272" s="26"/>
      <c r="BL272" s="260"/>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332"/>
      <c r="DB272" s="332"/>
      <c r="DC272" s="332"/>
      <c r="DD272" s="332"/>
      <c r="DE272" s="332"/>
      <c r="DF272" s="332"/>
      <c r="DG272" s="332"/>
      <c r="DH272" s="332"/>
      <c r="DI272" s="332"/>
      <c r="DJ272" s="332"/>
      <c r="DK272" s="332"/>
      <c r="DL272" s="332"/>
      <c r="DM272" s="332"/>
      <c r="DN272" s="332"/>
      <c r="DO272" s="332"/>
      <c r="DP272" s="332"/>
      <c r="DQ272" s="332"/>
      <c r="DR272" s="332"/>
      <c r="DS272" s="332"/>
      <c r="DT272" s="332"/>
      <c r="DU272" s="332"/>
      <c r="DV272" s="332"/>
      <c r="DW272" s="332"/>
      <c r="DX272" s="332"/>
      <c r="DY272" s="332"/>
      <c r="DZ272" s="332"/>
      <c r="EA272" s="332"/>
      <c r="EB272" s="332"/>
      <c r="EC272" s="332"/>
      <c r="ED272" s="332"/>
      <c r="EE272" s="332"/>
      <c r="EF272" s="332"/>
      <c r="EG272" s="332"/>
      <c r="EH272" s="332"/>
      <c r="EI272" s="332"/>
      <c r="EJ272" s="332"/>
      <c r="EK272" s="332"/>
      <c r="EL272" s="332"/>
      <c r="EM272" s="332"/>
      <c r="EN272" s="332"/>
      <c r="EO272" s="332"/>
      <c r="EP272" s="332"/>
      <c r="EQ272" s="332"/>
      <c r="ER272" s="332"/>
      <c r="ES272" s="332"/>
      <c r="ET272" s="332"/>
      <c r="EU272" s="332"/>
      <c r="EV272" s="332"/>
      <c r="EW272" s="332"/>
      <c r="EX272" s="332"/>
      <c r="EY272" s="332"/>
    </row>
    <row r="273" spans="1:155" s="439" customFormat="1" ht="19.5" customHeight="1">
      <c r="A273" s="376" t="s">
        <v>419</v>
      </c>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326"/>
      <c r="AT273" s="326"/>
      <c r="AU273" s="326"/>
      <c r="AV273" s="527" t="s">
        <v>329</v>
      </c>
      <c r="AW273" s="527"/>
      <c r="AX273" s="527"/>
      <c r="AY273" s="139"/>
      <c r="AZ273" s="711">
        <f>SUM(AZ276,AZ279,AZ282,AZ285,AZ288,AZ291)</f>
        <v>0</v>
      </c>
      <c r="BA273" s="712"/>
      <c r="BB273" s="712"/>
      <c r="BC273" s="712"/>
      <c r="BD273" s="712"/>
      <c r="BE273" s="712"/>
      <c r="BF273" s="712"/>
      <c r="BG273" s="712"/>
      <c r="BH273" s="712"/>
      <c r="BI273" s="712"/>
      <c r="BJ273" s="713"/>
      <c r="BK273" s="20"/>
      <c r="BL273" s="259" t="s">
        <v>2</v>
      </c>
      <c r="BM273" s="198"/>
      <c r="BN273" s="200" t="str">
        <f>IF(BO273&lt;&gt;"","●","")</f>
        <v/>
      </c>
      <c r="BO273" s="201" t="str">
        <f>IF(AND(COUNTA(AZ273,AZ276,AZ279,AZ282,AZ285,AZ288,AZ291)&gt;0,AZ273=""),"③新規入棟患者数に未記入の欄があります。ご報告いただく場合には、当該項目のすべての設問にご記入ください。患者数が0の場合は「0」とご記入ください。",IF(AND(AZ273&lt;&gt;"",COUNTA(AZ276,AZ279,AZ282,AZ285,AZ288,AZ291)&gt;0,AZ273&lt;&gt;AZ202),"項目６．の①新規入棟患者数と項目７．の③新規入棟患者数が異なっています。正しい患者数をご記入ください。",""))</f>
        <v/>
      </c>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332"/>
      <c r="DB273" s="332"/>
      <c r="DC273" s="332"/>
      <c r="DD273" s="332"/>
      <c r="DE273" s="332"/>
      <c r="DF273" s="332"/>
      <c r="DG273" s="332"/>
      <c r="DH273" s="332"/>
      <c r="DI273" s="332"/>
      <c r="DJ273" s="332"/>
      <c r="DK273" s="332"/>
      <c r="DL273" s="332"/>
      <c r="DM273" s="332"/>
      <c r="DN273" s="332"/>
      <c r="DO273" s="332"/>
      <c r="DP273" s="332"/>
      <c r="DQ273" s="332"/>
      <c r="DR273" s="332"/>
      <c r="DS273" s="332"/>
      <c r="DT273" s="332"/>
      <c r="DU273" s="332"/>
      <c r="DV273" s="332"/>
      <c r="DW273" s="332"/>
      <c r="DX273" s="332"/>
      <c r="DY273" s="332"/>
      <c r="DZ273" s="332"/>
      <c r="EA273" s="332"/>
      <c r="EB273" s="332"/>
      <c r="EC273" s="332"/>
      <c r="ED273" s="332"/>
      <c r="EE273" s="332"/>
      <c r="EF273" s="332"/>
      <c r="EG273" s="332"/>
      <c r="EH273" s="332"/>
      <c r="EI273" s="332"/>
      <c r="EJ273" s="332"/>
      <c r="EK273" s="332"/>
      <c r="EL273" s="332"/>
      <c r="EM273" s="332"/>
      <c r="EN273" s="332"/>
      <c r="EO273" s="332"/>
      <c r="EP273" s="332"/>
      <c r="EQ273" s="332"/>
      <c r="ER273" s="332"/>
      <c r="ES273" s="332"/>
      <c r="ET273" s="332"/>
      <c r="EU273" s="332"/>
      <c r="EV273" s="332"/>
      <c r="EW273" s="332"/>
      <c r="EX273" s="332"/>
      <c r="EY273" s="332"/>
    </row>
    <row r="274" spans="1:155" s="439" customFormat="1" ht="2.4500000000000002" customHeight="1">
      <c r="A274" s="376"/>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326"/>
      <c r="AT274" s="326"/>
      <c r="AU274" s="326"/>
      <c r="AV274" s="326"/>
      <c r="AW274" s="326"/>
      <c r="AX274" s="326"/>
      <c r="AY274" s="308"/>
      <c r="AZ274" s="22"/>
      <c r="BA274" s="22"/>
      <c r="BB274" s="22"/>
      <c r="BC274" s="22"/>
      <c r="BD274" s="22"/>
      <c r="BE274" s="22"/>
      <c r="BF274" s="22"/>
      <c r="BG274" s="22"/>
      <c r="BH274" s="22"/>
      <c r="BI274" s="22"/>
      <c r="BJ274" s="22"/>
      <c r="BK274" s="23"/>
      <c r="BL274" s="263"/>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332"/>
      <c r="DB274" s="332"/>
      <c r="DC274" s="332"/>
      <c r="DD274" s="332"/>
      <c r="DE274" s="332"/>
      <c r="DF274" s="332"/>
      <c r="DG274" s="332"/>
      <c r="DH274" s="332"/>
      <c r="DI274" s="332"/>
      <c r="DJ274" s="332"/>
      <c r="DK274" s="332"/>
      <c r="DL274" s="332"/>
      <c r="DM274" s="332"/>
      <c r="DN274" s="332"/>
      <c r="DO274" s="332"/>
      <c r="DP274" s="332"/>
      <c r="DQ274" s="332"/>
      <c r="DR274" s="332"/>
      <c r="DS274" s="332"/>
      <c r="DT274" s="332"/>
      <c r="DU274" s="332"/>
      <c r="DV274" s="332"/>
      <c r="DW274" s="332"/>
      <c r="DX274" s="332"/>
      <c r="DY274" s="332"/>
      <c r="DZ274" s="332"/>
      <c r="EA274" s="332"/>
      <c r="EB274" s="332"/>
      <c r="EC274" s="332"/>
      <c r="ED274" s="332"/>
      <c r="EE274" s="332"/>
      <c r="EF274" s="332"/>
      <c r="EG274" s="332"/>
      <c r="EH274" s="332"/>
      <c r="EI274" s="332"/>
      <c r="EJ274" s="332"/>
      <c r="EK274" s="332"/>
      <c r="EL274" s="332"/>
      <c r="EM274" s="332"/>
      <c r="EN274" s="332"/>
      <c r="EO274" s="332"/>
      <c r="EP274" s="332"/>
      <c r="EQ274" s="332"/>
      <c r="ER274" s="332"/>
      <c r="ES274" s="332"/>
      <c r="ET274" s="332"/>
      <c r="EU274" s="332"/>
      <c r="EV274" s="332"/>
      <c r="EW274" s="332"/>
      <c r="EX274" s="332"/>
      <c r="EY274" s="332"/>
    </row>
    <row r="275" spans="1:155" s="439" customFormat="1" ht="2.4500000000000002" customHeight="1">
      <c r="A275" s="376"/>
      <c r="B275" s="721" t="s">
        <v>49</v>
      </c>
      <c r="C275" s="378"/>
      <c r="D275" s="377"/>
      <c r="E275" s="377"/>
      <c r="F275" s="377"/>
      <c r="G275" s="377"/>
      <c r="H275" s="377"/>
      <c r="I275" s="377"/>
      <c r="J275" s="377"/>
      <c r="K275" s="377"/>
      <c r="L275" s="377"/>
      <c r="M275" s="377"/>
      <c r="N275" s="377"/>
      <c r="O275" s="377"/>
      <c r="P275" s="377"/>
      <c r="Q275" s="377"/>
      <c r="R275" s="377"/>
      <c r="S275" s="377"/>
      <c r="T275" s="377"/>
      <c r="U275" s="377"/>
      <c r="V275" s="377"/>
      <c r="W275" s="377"/>
      <c r="X275" s="377"/>
      <c r="Y275" s="377"/>
      <c r="Z275" s="377"/>
      <c r="AA275" s="377"/>
      <c r="AB275" s="377"/>
      <c r="AC275" s="377"/>
      <c r="AD275" s="377"/>
      <c r="AE275" s="377"/>
      <c r="AF275" s="377"/>
      <c r="AG275" s="377"/>
      <c r="AH275" s="377"/>
      <c r="AI275" s="377"/>
      <c r="AJ275" s="377"/>
      <c r="AK275" s="377"/>
      <c r="AL275" s="377"/>
      <c r="AM275" s="377"/>
      <c r="AN275" s="377"/>
      <c r="AO275" s="377"/>
      <c r="AP275" s="377"/>
      <c r="AQ275" s="377"/>
      <c r="AR275" s="377"/>
      <c r="AS275" s="138"/>
      <c r="AT275" s="138"/>
      <c r="AU275" s="138"/>
      <c r="AV275" s="138"/>
      <c r="AW275" s="138"/>
      <c r="AX275" s="138"/>
      <c r="AY275" s="310"/>
      <c r="AZ275" s="25"/>
      <c r="BA275" s="25"/>
      <c r="BB275" s="25"/>
      <c r="BC275" s="25"/>
      <c r="BD275" s="25"/>
      <c r="BE275" s="25"/>
      <c r="BF275" s="25"/>
      <c r="BG275" s="25"/>
      <c r="BH275" s="25"/>
      <c r="BI275" s="25"/>
      <c r="BJ275" s="25"/>
      <c r="BK275" s="26"/>
      <c r="BL275" s="260"/>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332"/>
      <c r="DB275" s="332"/>
      <c r="DC275" s="332"/>
      <c r="DD275" s="332"/>
      <c r="DE275" s="332"/>
      <c r="DF275" s="332"/>
      <c r="DG275" s="332"/>
      <c r="DH275" s="332"/>
      <c r="DI275" s="332"/>
      <c r="DJ275" s="332"/>
      <c r="DK275" s="332"/>
      <c r="DL275" s="332"/>
      <c r="DM275" s="332"/>
      <c r="DN275" s="332"/>
      <c r="DO275" s="332"/>
      <c r="DP275" s="332"/>
      <c r="DQ275" s="332"/>
      <c r="DR275" s="332"/>
      <c r="DS275" s="332"/>
      <c r="DT275" s="332"/>
      <c r="DU275" s="332"/>
      <c r="DV275" s="332"/>
      <c r="DW275" s="332"/>
      <c r="DX275" s="332"/>
      <c r="DY275" s="332"/>
      <c r="DZ275" s="332"/>
      <c r="EA275" s="332"/>
      <c r="EB275" s="332"/>
      <c r="EC275" s="332"/>
      <c r="ED275" s="332"/>
      <c r="EE275" s="332"/>
      <c r="EF275" s="332"/>
      <c r="EG275" s="332"/>
      <c r="EH275" s="332"/>
      <c r="EI275" s="332"/>
      <c r="EJ275" s="332"/>
      <c r="EK275" s="332"/>
      <c r="EL275" s="332"/>
      <c r="EM275" s="332"/>
      <c r="EN275" s="332"/>
      <c r="EO275" s="332"/>
      <c r="EP275" s="332"/>
      <c r="EQ275" s="332"/>
      <c r="ER275" s="332"/>
      <c r="ES275" s="332"/>
      <c r="ET275" s="332"/>
      <c r="EU275" s="332"/>
      <c r="EV275" s="332"/>
      <c r="EW275" s="332"/>
      <c r="EX275" s="332"/>
      <c r="EY275" s="332"/>
    </row>
    <row r="276" spans="1:155" s="439" customFormat="1" ht="19.5" customHeight="1">
      <c r="A276" s="376"/>
      <c r="B276" s="722"/>
      <c r="C276" s="376" t="s">
        <v>194</v>
      </c>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326"/>
      <c r="AT276" s="326"/>
      <c r="AU276" s="326"/>
      <c r="AV276" s="527" t="s">
        <v>330</v>
      </c>
      <c r="AW276" s="527"/>
      <c r="AX276" s="527"/>
      <c r="AY276" s="139"/>
      <c r="AZ276" s="585"/>
      <c r="BA276" s="586"/>
      <c r="BB276" s="586"/>
      <c r="BC276" s="586"/>
      <c r="BD276" s="586"/>
      <c r="BE276" s="586"/>
      <c r="BF276" s="586"/>
      <c r="BG276" s="586"/>
      <c r="BH276" s="586"/>
      <c r="BI276" s="586"/>
      <c r="BJ276" s="587"/>
      <c r="BK276" s="20"/>
      <c r="BL276" s="259" t="s">
        <v>2</v>
      </c>
      <c r="BM276" s="198"/>
      <c r="BN276" s="200" t="str">
        <f>IF(BO276&lt;&gt;"","●","")</f>
        <v/>
      </c>
      <c r="BO276" s="201" t="str">
        <f>IF(AND(COUNTA(AZ$276,AZ$279,AZ$282,AZ$285,AZ$288,AZ$291)&gt;0,AZ276=""),"内数の「患者数」に未記入の欄があります。ご報告いただく場合には、当該項目のすべての設問にご記入ください。患者数が0の場合は「0」とご記入ください。",IF(AZ$273&lt;AZ276,"③の「患者数」よりも値が大きくなっています。③の内数をご記入ください。",IF(AZ$273&lt;&gt;SUM(AZ$276,AZ$279,AZ$282,AZ$285,AZ$288,AZ$291),"内訳の合計値が③の「患者数」と一致していません。③の内数をご記入ください。","")))</f>
        <v/>
      </c>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332"/>
      <c r="DB276" s="332"/>
      <c r="DC276" s="332"/>
      <c r="DD276" s="332"/>
      <c r="DE276" s="332"/>
      <c r="DF276" s="332"/>
      <c r="DG276" s="332"/>
      <c r="DH276" s="332"/>
      <c r="DI276" s="332"/>
      <c r="DJ276" s="332"/>
      <c r="DK276" s="332"/>
      <c r="DL276" s="332"/>
      <c r="DM276" s="332"/>
      <c r="DN276" s="332"/>
      <c r="DO276" s="332"/>
      <c r="DP276" s="332"/>
      <c r="DQ276" s="332"/>
      <c r="DR276" s="332"/>
      <c r="DS276" s="332"/>
      <c r="DT276" s="332"/>
      <c r="DU276" s="332"/>
      <c r="DV276" s="332"/>
      <c r="DW276" s="332"/>
      <c r="DX276" s="332"/>
      <c r="DY276" s="332"/>
      <c r="DZ276" s="332"/>
      <c r="EA276" s="332"/>
      <c r="EB276" s="332"/>
      <c r="EC276" s="332"/>
      <c r="ED276" s="332"/>
      <c r="EE276" s="332"/>
      <c r="EF276" s="332"/>
      <c r="EG276" s="332"/>
      <c r="EH276" s="332"/>
      <c r="EI276" s="332"/>
      <c r="EJ276" s="332"/>
      <c r="EK276" s="332"/>
      <c r="EL276" s="332"/>
      <c r="EM276" s="332"/>
      <c r="EN276" s="332"/>
      <c r="EO276" s="332"/>
      <c r="EP276" s="332"/>
      <c r="EQ276" s="332"/>
      <c r="ER276" s="332"/>
      <c r="ES276" s="332"/>
      <c r="ET276" s="332"/>
      <c r="EU276" s="332"/>
      <c r="EV276" s="332"/>
      <c r="EW276" s="332"/>
      <c r="EX276" s="332"/>
      <c r="EY276" s="332"/>
    </row>
    <row r="277" spans="1:155" s="439" customFormat="1" ht="2.4500000000000002" customHeight="1">
      <c r="A277" s="376"/>
      <c r="B277" s="722"/>
      <c r="C277" s="459"/>
      <c r="D277" s="375"/>
      <c r="E277" s="375"/>
      <c r="F277" s="375"/>
      <c r="G277" s="375"/>
      <c r="H277" s="375"/>
      <c r="I277" s="375"/>
      <c r="J277" s="375"/>
      <c r="K277" s="375"/>
      <c r="L277" s="375"/>
      <c r="M277" s="375"/>
      <c r="N277" s="375"/>
      <c r="O277" s="375"/>
      <c r="P277" s="375"/>
      <c r="Q277" s="375"/>
      <c r="R277" s="375"/>
      <c r="S277" s="375"/>
      <c r="T277" s="375"/>
      <c r="U277" s="375"/>
      <c r="V277" s="375"/>
      <c r="W277" s="375"/>
      <c r="X277" s="375"/>
      <c r="Y277" s="375"/>
      <c r="Z277" s="375"/>
      <c r="AA277" s="375"/>
      <c r="AB277" s="375"/>
      <c r="AC277" s="375"/>
      <c r="AD277" s="375"/>
      <c r="AE277" s="375"/>
      <c r="AF277" s="375"/>
      <c r="AG277" s="375"/>
      <c r="AH277" s="375"/>
      <c r="AI277" s="375"/>
      <c r="AJ277" s="375"/>
      <c r="AK277" s="375"/>
      <c r="AL277" s="375"/>
      <c r="AM277" s="375"/>
      <c r="AN277" s="375"/>
      <c r="AO277" s="375"/>
      <c r="AP277" s="375"/>
      <c r="AQ277" s="375"/>
      <c r="AR277" s="375"/>
      <c r="AS277" s="6"/>
      <c r="AT277" s="6"/>
      <c r="AU277" s="6"/>
      <c r="AV277" s="6"/>
      <c r="AW277" s="6"/>
      <c r="AX277" s="6"/>
      <c r="AY277" s="308"/>
      <c r="AZ277" s="22"/>
      <c r="BA277" s="22"/>
      <c r="BB277" s="22"/>
      <c r="BC277" s="22"/>
      <c r="BD277" s="22"/>
      <c r="BE277" s="22"/>
      <c r="BF277" s="22"/>
      <c r="BG277" s="22"/>
      <c r="BH277" s="22"/>
      <c r="BI277" s="22"/>
      <c r="BJ277" s="22"/>
      <c r="BK277" s="23"/>
      <c r="BL277" s="263"/>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332"/>
      <c r="DB277" s="332"/>
      <c r="DC277" s="332"/>
      <c r="DD277" s="332"/>
      <c r="DE277" s="332"/>
      <c r="DF277" s="332"/>
      <c r="DG277" s="332"/>
      <c r="DH277" s="332"/>
      <c r="DI277" s="332"/>
      <c r="DJ277" s="332"/>
      <c r="DK277" s="332"/>
      <c r="DL277" s="332"/>
      <c r="DM277" s="332"/>
      <c r="DN277" s="332"/>
      <c r="DO277" s="332"/>
      <c r="DP277" s="332"/>
      <c r="DQ277" s="332"/>
      <c r="DR277" s="332"/>
      <c r="DS277" s="332"/>
      <c r="DT277" s="332"/>
      <c r="DU277" s="332"/>
      <c r="DV277" s="332"/>
      <c r="DW277" s="332"/>
      <c r="DX277" s="332"/>
      <c r="DY277" s="332"/>
      <c r="DZ277" s="332"/>
      <c r="EA277" s="332"/>
      <c r="EB277" s="332"/>
      <c r="EC277" s="332"/>
      <c r="ED277" s="332"/>
      <c r="EE277" s="332"/>
      <c r="EF277" s="332"/>
      <c r="EG277" s="332"/>
      <c r="EH277" s="332"/>
      <c r="EI277" s="332"/>
      <c r="EJ277" s="332"/>
      <c r="EK277" s="332"/>
      <c r="EL277" s="332"/>
      <c r="EM277" s="332"/>
      <c r="EN277" s="332"/>
      <c r="EO277" s="332"/>
      <c r="EP277" s="332"/>
      <c r="EQ277" s="332"/>
      <c r="ER277" s="332"/>
      <c r="ES277" s="332"/>
      <c r="ET277" s="332"/>
      <c r="EU277" s="332"/>
      <c r="EV277" s="332"/>
      <c r="EW277" s="332"/>
      <c r="EX277" s="332"/>
      <c r="EY277" s="332"/>
    </row>
    <row r="278" spans="1:155" s="439" customFormat="1" ht="2.4500000000000002" customHeight="1">
      <c r="A278" s="376"/>
      <c r="B278" s="722"/>
      <c r="C278" s="376"/>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326"/>
      <c r="AT278" s="326"/>
      <c r="AU278" s="326"/>
      <c r="AV278" s="326"/>
      <c r="AW278" s="326"/>
      <c r="AX278" s="326"/>
      <c r="AY278" s="310"/>
      <c r="AZ278" s="25"/>
      <c r="BA278" s="25"/>
      <c r="BB278" s="25"/>
      <c r="BC278" s="25"/>
      <c r="BD278" s="25"/>
      <c r="BE278" s="25"/>
      <c r="BF278" s="25"/>
      <c r="BG278" s="25"/>
      <c r="BH278" s="25"/>
      <c r="BI278" s="25"/>
      <c r="BJ278" s="25"/>
      <c r="BK278" s="26"/>
      <c r="BL278" s="260"/>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332"/>
      <c r="DB278" s="332"/>
      <c r="DC278" s="332"/>
      <c r="DD278" s="332"/>
      <c r="DE278" s="332"/>
      <c r="DF278" s="332"/>
      <c r="DG278" s="332"/>
      <c r="DH278" s="332"/>
      <c r="DI278" s="332"/>
      <c r="DJ278" s="332"/>
      <c r="DK278" s="332"/>
      <c r="DL278" s="332"/>
      <c r="DM278" s="332"/>
      <c r="DN278" s="332"/>
      <c r="DO278" s="332"/>
      <c r="DP278" s="332"/>
      <c r="DQ278" s="332"/>
      <c r="DR278" s="332"/>
      <c r="DS278" s="332"/>
      <c r="DT278" s="332"/>
      <c r="DU278" s="332"/>
      <c r="DV278" s="332"/>
      <c r="DW278" s="332"/>
      <c r="DX278" s="332"/>
      <c r="DY278" s="332"/>
      <c r="DZ278" s="332"/>
      <c r="EA278" s="332"/>
      <c r="EB278" s="332"/>
      <c r="EC278" s="332"/>
      <c r="ED278" s="332"/>
      <c r="EE278" s="332"/>
      <c r="EF278" s="332"/>
      <c r="EG278" s="332"/>
      <c r="EH278" s="332"/>
      <c r="EI278" s="332"/>
      <c r="EJ278" s="332"/>
      <c r="EK278" s="332"/>
      <c r="EL278" s="332"/>
      <c r="EM278" s="332"/>
      <c r="EN278" s="332"/>
      <c r="EO278" s="332"/>
      <c r="EP278" s="332"/>
      <c r="EQ278" s="332"/>
      <c r="ER278" s="332"/>
      <c r="ES278" s="332"/>
      <c r="ET278" s="332"/>
      <c r="EU278" s="332"/>
      <c r="EV278" s="332"/>
      <c r="EW278" s="332"/>
      <c r="EX278" s="332"/>
      <c r="EY278" s="332"/>
    </row>
    <row r="279" spans="1:155" s="439" customFormat="1" ht="19.5" customHeight="1">
      <c r="A279" s="376"/>
      <c r="B279" s="722"/>
      <c r="C279" s="376" t="s">
        <v>195</v>
      </c>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326"/>
      <c r="AT279" s="326"/>
      <c r="AU279" s="326"/>
      <c r="AV279" s="527" t="s">
        <v>331</v>
      </c>
      <c r="AW279" s="527"/>
      <c r="AX279" s="527"/>
      <c r="AY279" s="139"/>
      <c r="AZ279" s="585"/>
      <c r="BA279" s="586"/>
      <c r="BB279" s="586"/>
      <c r="BC279" s="586"/>
      <c r="BD279" s="586"/>
      <c r="BE279" s="586"/>
      <c r="BF279" s="586"/>
      <c r="BG279" s="586"/>
      <c r="BH279" s="586"/>
      <c r="BI279" s="586"/>
      <c r="BJ279" s="587"/>
      <c r="BK279" s="20"/>
      <c r="BL279" s="259" t="s">
        <v>2</v>
      </c>
      <c r="BM279" s="198"/>
      <c r="BN279" s="200" t="str">
        <f>IF(BO279&lt;&gt;"","●","")</f>
        <v/>
      </c>
      <c r="BO279" s="201" t="str">
        <f>IF(AND(COUNTA(AZ$276,AZ$279,AZ$282,AZ$285,AZ$288,AZ$291)&gt;0,AZ279=""),"内数の「患者数」に未記入の欄があります。ご報告いただく場合には、当該項目のすべての設問にご記入ください。患者数が0の場合は「0」とご記入ください。",IF(AZ$273&lt;AZ279,"③の「患者数」よりも値が大きくなっています。③の内数をご記入ください。",IF(AZ$273&lt;&gt;SUM(AZ$276,AZ$279,AZ$282,AZ$285,AZ$288,AZ$291),"内訳の合計値が③の「患者数」と一致していません。③の内数をご記入ください。","")))</f>
        <v/>
      </c>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332"/>
      <c r="DB279" s="332"/>
      <c r="DC279" s="332"/>
      <c r="DD279" s="332"/>
      <c r="DE279" s="332"/>
      <c r="DF279" s="332"/>
      <c r="DG279" s="332"/>
      <c r="DH279" s="332"/>
      <c r="DI279" s="332"/>
      <c r="DJ279" s="332"/>
      <c r="DK279" s="332"/>
      <c r="DL279" s="332"/>
      <c r="DM279" s="332"/>
      <c r="DN279" s="332"/>
      <c r="DO279" s="332"/>
      <c r="DP279" s="332"/>
      <c r="DQ279" s="332"/>
      <c r="DR279" s="332"/>
      <c r="DS279" s="332"/>
      <c r="DT279" s="332"/>
      <c r="DU279" s="332"/>
      <c r="DV279" s="332"/>
      <c r="DW279" s="332"/>
      <c r="DX279" s="332"/>
      <c r="DY279" s="332"/>
      <c r="DZ279" s="332"/>
      <c r="EA279" s="332"/>
      <c r="EB279" s="332"/>
      <c r="EC279" s="332"/>
      <c r="ED279" s="332"/>
      <c r="EE279" s="332"/>
      <c r="EF279" s="332"/>
      <c r="EG279" s="332"/>
      <c r="EH279" s="332"/>
      <c r="EI279" s="332"/>
      <c r="EJ279" s="332"/>
      <c r="EK279" s="332"/>
      <c r="EL279" s="332"/>
      <c r="EM279" s="332"/>
      <c r="EN279" s="332"/>
      <c r="EO279" s="332"/>
      <c r="EP279" s="332"/>
      <c r="EQ279" s="332"/>
      <c r="ER279" s="332"/>
      <c r="ES279" s="332"/>
      <c r="ET279" s="332"/>
      <c r="EU279" s="332"/>
      <c r="EV279" s="332"/>
      <c r="EW279" s="332"/>
      <c r="EX279" s="332"/>
      <c r="EY279" s="332"/>
    </row>
    <row r="280" spans="1:155" s="439" customFormat="1" ht="2.4500000000000002" customHeight="1">
      <c r="A280" s="376"/>
      <c r="B280" s="722"/>
      <c r="C280" s="459"/>
      <c r="D280" s="375"/>
      <c r="E280" s="375"/>
      <c r="F280" s="375"/>
      <c r="G280" s="375"/>
      <c r="H280" s="375"/>
      <c r="I280" s="375"/>
      <c r="J280" s="375"/>
      <c r="K280" s="375"/>
      <c r="L280" s="375"/>
      <c r="M280" s="375"/>
      <c r="N280" s="375"/>
      <c r="O280" s="375"/>
      <c r="P280" s="375"/>
      <c r="Q280" s="375"/>
      <c r="R280" s="375"/>
      <c r="S280" s="375"/>
      <c r="T280" s="375"/>
      <c r="U280" s="375"/>
      <c r="V280" s="375"/>
      <c r="W280" s="375"/>
      <c r="X280" s="375"/>
      <c r="Y280" s="375"/>
      <c r="Z280" s="375"/>
      <c r="AA280" s="375"/>
      <c r="AB280" s="375"/>
      <c r="AC280" s="375"/>
      <c r="AD280" s="375"/>
      <c r="AE280" s="375"/>
      <c r="AF280" s="375"/>
      <c r="AG280" s="375"/>
      <c r="AH280" s="375"/>
      <c r="AI280" s="375"/>
      <c r="AJ280" s="375"/>
      <c r="AK280" s="375"/>
      <c r="AL280" s="375"/>
      <c r="AM280" s="375"/>
      <c r="AN280" s="375"/>
      <c r="AO280" s="375"/>
      <c r="AP280" s="375"/>
      <c r="AQ280" s="375"/>
      <c r="AR280" s="375"/>
      <c r="AS280" s="6"/>
      <c r="AT280" s="6"/>
      <c r="AU280" s="6"/>
      <c r="AV280" s="6"/>
      <c r="AW280" s="6"/>
      <c r="AX280" s="6"/>
      <c r="AY280" s="308"/>
      <c r="AZ280" s="22"/>
      <c r="BA280" s="22"/>
      <c r="BB280" s="22"/>
      <c r="BC280" s="22"/>
      <c r="BD280" s="22"/>
      <c r="BE280" s="22"/>
      <c r="BF280" s="22"/>
      <c r="BG280" s="22"/>
      <c r="BH280" s="22"/>
      <c r="BI280" s="22"/>
      <c r="BJ280" s="22"/>
      <c r="BK280" s="23"/>
      <c r="BL280" s="263"/>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332"/>
      <c r="DB280" s="332"/>
      <c r="DC280" s="332"/>
      <c r="DD280" s="332"/>
      <c r="DE280" s="332"/>
      <c r="DF280" s="332"/>
      <c r="DG280" s="332"/>
      <c r="DH280" s="332"/>
      <c r="DI280" s="332"/>
      <c r="DJ280" s="332"/>
      <c r="DK280" s="332"/>
      <c r="DL280" s="332"/>
      <c r="DM280" s="332"/>
      <c r="DN280" s="332"/>
      <c r="DO280" s="332"/>
      <c r="DP280" s="332"/>
      <c r="DQ280" s="332"/>
      <c r="DR280" s="332"/>
      <c r="DS280" s="332"/>
      <c r="DT280" s="332"/>
      <c r="DU280" s="332"/>
      <c r="DV280" s="332"/>
      <c r="DW280" s="332"/>
      <c r="DX280" s="332"/>
      <c r="DY280" s="332"/>
      <c r="DZ280" s="332"/>
      <c r="EA280" s="332"/>
      <c r="EB280" s="332"/>
      <c r="EC280" s="332"/>
      <c r="ED280" s="332"/>
      <c r="EE280" s="332"/>
      <c r="EF280" s="332"/>
      <c r="EG280" s="332"/>
      <c r="EH280" s="332"/>
      <c r="EI280" s="332"/>
      <c r="EJ280" s="332"/>
      <c r="EK280" s="332"/>
      <c r="EL280" s="332"/>
      <c r="EM280" s="332"/>
      <c r="EN280" s="332"/>
      <c r="EO280" s="332"/>
      <c r="EP280" s="332"/>
      <c r="EQ280" s="332"/>
      <c r="ER280" s="332"/>
      <c r="ES280" s="332"/>
      <c r="ET280" s="332"/>
      <c r="EU280" s="332"/>
      <c r="EV280" s="332"/>
      <c r="EW280" s="332"/>
      <c r="EX280" s="332"/>
      <c r="EY280" s="332"/>
    </row>
    <row r="281" spans="1:155" s="439" customFormat="1" ht="2.4500000000000002" customHeight="1">
      <c r="A281" s="376"/>
      <c r="B281" s="722"/>
      <c r="C281" s="376"/>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326"/>
      <c r="AT281" s="326"/>
      <c r="AU281" s="326"/>
      <c r="AV281" s="326"/>
      <c r="AW281" s="326"/>
      <c r="AX281" s="326"/>
      <c r="AY281" s="310"/>
      <c r="AZ281" s="25"/>
      <c r="BA281" s="25"/>
      <c r="BB281" s="25"/>
      <c r="BC281" s="25"/>
      <c r="BD281" s="25"/>
      <c r="BE281" s="25"/>
      <c r="BF281" s="25"/>
      <c r="BG281" s="25"/>
      <c r="BH281" s="25"/>
      <c r="BI281" s="25"/>
      <c r="BJ281" s="25"/>
      <c r="BK281" s="26"/>
      <c r="BL281" s="260"/>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332"/>
      <c r="DB281" s="332"/>
      <c r="DC281" s="332"/>
      <c r="DD281" s="332"/>
      <c r="DE281" s="332"/>
      <c r="DF281" s="332"/>
      <c r="DG281" s="332"/>
      <c r="DH281" s="332"/>
      <c r="DI281" s="332"/>
      <c r="DJ281" s="332"/>
      <c r="DK281" s="332"/>
      <c r="DL281" s="332"/>
      <c r="DM281" s="332"/>
      <c r="DN281" s="332"/>
      <c r="DO281" s="332"/>
      <c r="DP281" s="332"/>
      <c r="DQ281" s="332"/>
      <c r="DR281" s="332"/>
      <c r="DS281" s="332"/>
      <c r="DT281" s="332"/>
      <c r="DU281" s="332"/>
      <c r="DV281" s="332"/>
      <c r="DW281" s="332"/>
      <c r="DX281" s="332"/>
      <c r="DY281" s="332"/>
      <c r="DZ281" s="332"/>
      <c r="EA281" s="332"/>
      <c r="EB281" s="332"/>
      <c r="EC281" s="332"/>
      <c r="ED281" s="332"/>
      <c r="EE281" s="332"/>
      <c r="EF281" s="332"/>
      <c r="EG281" s="332"/>
      <c r="EH281" s="332"/>
      <c r="EI281" s="332"/>
      <c r="EJ281" s="332"/>
      <c r="EK281" s="332"/>
      <c r="EL281" s="332"/>
      <c r="EM281" s="332"/>
      <c r="EN281" s="332"/>
      <c r="EO281" s="332"/>
      <c r="EP281" s="332"/>
      <c r="EQ281" s="332"/>
      <c r="ER281" s="332"/>
      <c r="ES281" s="332"/>
      <c r="ET281" s="332"/>
      <c r="EU281" s="332"/>
      <c r="EV281" s="332"/>
      <c r="EW281" s="332"/>
      <c r="EX281" s="332"/>
      <c r="EY281" s="332"/>
    </row>
    <row r="282" spans="1:155" s="439" customFormat="1" ht="19.5" customHeight="1">
      <c r="A282" s="376"/>
      <c r="B282" s="722"/>
      <c r="C282" s="376" t="s">
        <v>196</v>
      </c>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326"/>
      <c r="AT282" s="326"/>
      <c r="AU282" s="326"/>
      <c r="AV282" s="527" t="s">
        <v>332</v>
      </c>
      <c r="AW282" s="527"/>
      <c r="AX282" s="527"/>
      <c r="AY282" s="139"/>
      <c r="AZ282" s="585"/>
      <c r="BA282" s="586"/>
      <c r="BB282" s="586"/>
      <c r="BC282" s="586"/>
      <c r="BD282" s="586"/>
      <c r="BE282" s="586"/>
      <c r="BF282" s="586"/>
      <c r="BG282" s="586"/>
      <c r="BH282" s="586"/>
      <c r="BI282" s="586"/>
      <c r="BJ282" s="587"/>
      <c r="BK282" s="20"/>
      <c r="BL282" s="259" t="s">
        <v>2</v>
      </c>
      <c r="BM282" s="198"/>
      <c r="BN282" s="200" t="str">
        <f>IF(BO282&lt;&gt;"","●","")</f>
        <v/>
      </c>
      <c r="BO282" s="201" t="str">
        <f>IF(AND(COUNTA(AZ$276,AZ$279,AZ$282,AZ$285,AZ$288,AZ$291)&gt;0,AZ282=""),"内数の「患者数」に未記入の欄があります。ご報告いただく場合には、当該項目のすべての設問にご記入ください。患者数が0の場合は「0」とご記入ください。",IF(AZ$273&lt;AZ282,"③の「患者数」よりも値が大きくなっています。③の内数をご記入ください。",IF(AZ$273&lt;&gt;SUM(AZ$276,AZ$279,AZ$282,AZ$285,AZ$288,AZ$291),"内訳の合計値が③の「患者数」と一致していません。③の内数をご記入ください。","")))</f>
        <v/>
      </c>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332"/>
      <c r="DB282" s="332"/>
      <c r="DC282" s="332"/>
      <c r="DD282" s="332"/>
      <c r="DE282" s="332"/>
      <c r="DF282" s="332"/>
      <c r="DG282" s="332"/>
      <c r="DH282" s="332"/>
      <c r="DI282" s="332"/>
      <c r="DJ282" s="332"/>
      <c r="DK282" s="332"/>
      <c r="DL282" s="332"/>
      <c r="DM282" s="332"/>
      <c r="DN282" s="332"/>
      <c r="DO282" s="332"/>
      <c r="DP282" s="332"/>
      <c r="DQ282" s="332"/>
      <c r="DR282" s="332"/>
      <c r="DS282" s="332"/>
      <c r="DT282" s="332"/>
      <c r="DU282" s="332"/>
      <c r="DV282" s="332"/>
      <c r="DW282" s="332"/>
      <c r="DX282" s="332"/>
      <c r="DY282" s="332"/>
      <c r="DZ282" s="332"/>
      <c r="EA282" s="332"/>
      <c r="EB282" s="332"/>
      <c r="EC282" s="332"/>
      <c r="ED282" s="332"/>
      <c r="EE282" s="332"/>
      <c r="EF282" s="332"/>
      <c r="EG282" s="332"/>
      <c r="EH282" s="332"/>
      <c r="EI282" s="332"/>
      <c r="EJ282" s="332"/>
      <c r="EK282" s="332"/>
      <c r="EL282" s="332"/>
      <c r="EM282" s="332"/>
      <c r="EN282" s="332"/>
      <c r="EO282" s="332"/>
      <c r="EP282" s="332"/>
      <c r="EQ282" s="332"/>
      <c r="ER282" s="332"/>
      <c r="ES282" s="332"/>
      <c r="ET282" s="332"/>
      <c r="EU282" s="332"/>
      <c r="EV282" s="332"/>
      <c r="EW282" s="332"/>
      <c r="EX282" s="332"/>
      <c r="EY282" s="332"/>
    </row>
    <row r="283" spans="1:155" s="439" customFormat="1" ht="2.4500000000000002" customHeight="1">
      <c r="A283" s="376"/>
      <c r="B283" s="722"/>
      <c r="C283" s="459"/>
      <c r="D283" s="375"/>
      <c r="E283" s="375"/>
      <c r="F283" s="375"/>
      <c r="G283" s="375"/>
      <c r="H283" s="375"/>
      <c r="I283" s="375"/>
      <c r="J283" s="375"/>
      <c r="K283" s="375"/>
      <c r="L283" s="375"/>
      <c r="M283" s="375"/>
      <c r="N283" s="375"/>
      <c r="O283" s="375"/>
      <c r="P283" s="375"/>
      <c r="Q283" s="375"/>
      <c r="R283" s="375"/>
      <c r="S283" s="375"/>
      <c r="T283" s="375"/>
      <c r="U283" s="375"/>
      <c r="V283" s="375"/>
      <c r="W283" s="375"/>
      <c r="X283" s="375"/>
      <c r="Y283" s="375"/>
      <c r="Z283" s="375"/>
      <c r="AA283" s="375"/>
      <c r="AB283" s="375"/>
      <c r="AC283" s="375"/>
      <c r="AD283" s="375"/>
      <c r="AE283" s="375"/>
      <c r="AF283" s="375"/>
      <c r="AG283" s="375"/>
      <c r="AH283" s="375"/>
      <c r="AI283" s="375"/>
      <c r="AJ283" s="375"/>
      <c r="AK283" s="375"/>
      <c r="AL283" s="375"/>
      <c r="AM283" s="375"/>
      <c r="AN283" s="375"/>
      <c r="AO283" s="375"/>
      <c r="AP283" s="375"/>
      <c r="AQ283" s="375"/>
      <c r="AR283" s="375"/>
      <c r="AS283" s="6"/>
      <c r="AT283" s="6"/>
      <c r="AU283" s="6"/>
      <c r="AV283" s="6"/>
      <c r="AW283" s="6"/>
      <c r="AX283" s="6"/>
      <c r="AY283" s="308"/>
      <c r="AZ283" s="22"/>
      <c r="BA283" s="22"/>
      <c r="BB283" s="22"/>
      <c r="BC283" s="22"/>
      <c r="BD283" s="22"/>
      <c r="BE283" s="22"/>
      <c r="BF283" s="22"/>
      <c r="BG283" s="22"/>
      <c r="BH283" s="22"/>
      <c r="BI283" s="22"/>
      <c r="BJ283" s="22"/>
      <c r="BK283" s="23"/>
      <c r="BL283" s="263"/>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332"/>
      <c r="DB283" s="332"/>
      <c r="DC283" s="332"/>
      <c r="DD283" s="332"/>
      <c r="DE283" s="332"/>
      <c r="DF283" s="332"/>
      <c r="DG283" s="332"/>
      <c r="DH283" s="332"/>
      <c r="DI283" s="332"/>
      <c r="DJ283" s="332"/>
      <c r="DK283" s="332"/>
      <c r="DL283" s="332"/>
      <c r="DM283" s="332"/>
      <c r="DN283" s="332"/>
      <c r="DO283" s="332"/>
      <c r="DP283" s="332"/>
      <c r="DQ283" s="332"/>
      <c r="DR283" s="332"/>
      <c r="DS283" s="332"/>
      <c r="DT283" s="332"/>
      <c r="DU283" s="332"/>
      <c r="DV283" s="332"/>
      <c r="DW283" s="332"/>
      <c r="DX283" s="332"/>
      <c r="DY283" s="332"/>
      <c r="DZ283" s="332"/>
      <c r="EA283" s="332"/>
      <c r="EB283" s="332"/>
      <c r="EC283" s="332"/>
      <c r="ED283" s="332"/>
      <c r="EE283" s="332"/>
      <c r="EF283" s="332"/>
      <c r="EG283" s="332"/>
      <c r="EH283" s="332"/>
      <c r="EI283" s="332"/>
      <c r="EJ283" s="332"/>
      <c r="EK283" s="332"/>
      <c r="EL283" s="332"/>
      <c r="EM283" s="332"/>
      <c r="EN283" s="332"/>
      <c r="EO283" s="332"/>
      <c r="EP283" s="332"/>
      <c r="EQ283" s="332"/>
      <c r="ER283" s="332"/>
      <c r="ES283" s="332"/>
      <c r="ET283" s="332"/>
      <c r="EU283" s="332"/>
      <c r="EV283" s="332"/>
      <c r="EW283" s="332"/>
      <c r="EX283" s="332"/>
      <c r="EY283" s="332"/>
    </row>
    <row r="284" spans="1:155" s="439" customFormat="1" ht="2.4500000000000002" customHeight="1">
      <c r="A284" s="376"/>
      <c r="B284" s="722"/>
      <c r="C284" s="376"/>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326"/>
      <c r="AT284" s="326"/>
      <c r="AU284" s="326"/>
      <c r="AV284" s="326"/>
      <c r="AW284" s="326"/>
      <c r="AX284" s="326"/>
      <c r="AY284" s="310"/>
      <c r="AZ284" s="25"/>
      <c r="BA284" s="25"/>
      <c r="BB284" s="25"/>
      <c r="BC284" s="25"/>
      <c r="BD284" s="25"/>
      <c r="BE284" s="25"/>
      <c r="BF284" s="25"/>
      <c r="BG284" s="25"/>
      <c r="BH284" s="25"/>
      <c r="BI284" s="25"/>
      <c r="BJ284" s="25"/>
      <c r="BK284" s="26"/>
      <c r="BL284" s="260"/>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332"/>
      <c r="DB284" s="332"/>
      <c r="DC284" s="332"/>
      <c r="DD284" s="332"/>
      <c r="DE284" s="332"/>
      <c r="DF284" s="332"/>
      <c r="DG284" s="332"/>
      <c r="DH284" s="332"/>
      <c r="DI284" s="332"/>
      <c r="DJ284" s="332"/>
      <c r="DK284" s="332"/>
      <c r="DL284" s="332"/>
      <c r="DM284" s="332"/>
      <c r="DN284" s="332"/>
      <c r="DO284" s="332"/>
      <c r="DP284" s="332"/>
      <c r="DQ284" s="332"/>
      <c r="DR284" s="332"/>
      <c r="DS284" s="332"/>
      <c r="DT284" s="332"/>
      <c r="DU284" s="332"/>
      <c r="DV284" s="332"/>
      <c r="DW284" s="332"/>
      <c r="DX284" s="332"/>
      <c r="DY284" s="332"/>
      <c r="DZ284" s="332"/>
      <c r="EA284" s="332"/>
      <c r="EB284" s="332"/>
      <c r="EC284" s="332"/>
      <c r="ED284" s="332"/>
      <c r="EE284" s="332"/>
      <c r="EF284" s="332"/>
      <c r="EG284" s="332"/>
      <c r="EH284" s="332"/>
      <c r="EI284" s="332"/>
      <c r="EJ284" s="332"/>
      <c r="EK284" s="332"/>
      <c r="EL284" s="332"/>
      <c r="EM284" s="332"/>
      <c r="EN284" s="332"/>
      <c r="EO284" s="332"/>
      <c r="EP284" s="332"/>
      <c r="EQ284" s="332"/>
      <c r="ER284" s="332"/>
      <c r="ES284" s="332"/>
      <c r="ET284" s="332"/>
      <c r="EU284" s="332"/>
      <c r="EV284" s="332"/>
      <c r="EW284" s="332"/>
      <c r="EX284" s="332"/>
      <c r="EY284" s="332"/>
    </row>
    <row r="285" spans="1:155" s="439" customFormat="1" ht="19.5" customHeight="1">
      <c r="A285" s="376"/>
      <c r="B285" s="722"/>
      <c r="C285" s="376" t="s">
        <v>197</v>
      </c>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326"/>
      <c r="AT285" s="326"/>
      <c r="AU285" s="326"/>
      <c r="AV285" s="527" t="s">
        <v>333</v>
      </c>
      <c r="AW285" s="527"/>
      <c r="AX285" s="527"/>
      <c r="AY285" s="139"/>
      <c r="AZ285" s="585"/>
      <c r="BA285" s="586"/>
      <c r="BB285" s="586"/>
      <c r="BC285" s="586"/>
      <c r="BD285" s="586"/>
      <c r="BE285" s="586"/>
      <c r="BF285" s="586"/>
      <c r="BG285" s="586"/>
      <c r="BH285" s="586"/>
      <c r="BI285" s="586"/>
      <c r="BJ285" s="587"/>
      <c r="BK285" s="20"/>
      <c r="BL285" s="259" t="s">
        <v>2</v>
      </c>
      <c r="BM285" s="198"/>
      <c r="BN285" s="200" t="str">
        <f>IF(BO285&lt;&gt;"","●","")</f>
        <v/>
      </c>
      <c r="BO285" s="201" t="str">
        <f>IF(AND(COUNTA(AZ$276,AZ$279,AZ$282,AZ$285,AZ$288,AZ$291)&gt;0,AZ285=""),"内数の「患者数」に未記入の欄があります。ご報告いただく場合には、当該項目のすべての設問にご記入ください。患者数が0の場合は「0」とご記入ください。",IF(AZ$273&lt;AZ285,"③の「患者数」よりも値が大きくなっています。③の内数をご記入ください。",IF(AZ$273&lt;&gt;SUM(AZ$276,AZ$279,AZ$282,AZ$285,AZ$288,AZ$291),"内訳の合計値が③の「患者数」と一致していません。③の内数をご記入ください。","")))</f>
        <v/>
      </c>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332"/>
      <c r="DB285" s="332"/>
      <c r="DC285" s="332"/>
      <c r="DD285" s="332"/>
      <c r="DE285" s="332"/>
      <c r="DF285" s="332"/>
      <c r="DG285" s="332"/>
      <c r="DH285" s="332"/>
      <c r="DI285" s="332"/>
      <c r="DJ285" s="332"/>
      <c r="DK285" s="332"/>
      <c r="DL285" s="332"/>
      <c r="DM285" s="332"/>
      <c r="DN285" s="332"/>
      <c r="DO285" s="332"/>
      <c r="DP285" s="332"/>
      <c r="DQ285" s="332"/>
      <c r="DR285" s="332"/>
      <c r="DS285" s="332"/>
      <c r="DT285" s="332"/>
      <c r="DU285" s="332"/>
      <c r="DV285" s="332"/>
      <c r="DW285" s="332"/>
      <c r="DX285" s="332"/>
      <c r="DY285" s="332"/>
      <c r="DZ285" s="332"/>
      <c r="EA285" s="332"/>
      <c r="EB285" s="332"/>
      <c r="EC285" s="332"/>
      <c r="ED285" s="332"/>
      <c r="EE285" s="332"/>
      <c r="EF285" s="332"/>
      <c r="EG285" s="332"/>
      <c r="EH285" s="332"/>
      <c r="EI285" s="332"/>
      <c r="EJ285" s="332"/>
      <c r="EK285" s="332"/>
      <c r="EL285" s="332"/>
      <c r="EM285" s="332"/>
      <c r="EN285" s="332"/>
      <c r="EO285" s="332"/>
      <c r="EP285" s="332"/>
      <c r="EQ285" s="332"/>
      <c r="ER285" s="332"/>
      <c r="ES285" s="332"/>
      <c r="ET285" s="332"/>
      <c r="EU285" s="332"/>
      <c r="EV285" s="332"/>
      <c r="EW285" s="332"/>
      <c r="EX285" s="332"/>
      <c r="EY285" s="332"/>
    </row>
    <row r="286" spans="1:155" s="439" customFormat="1" ht="2.4500000000000002" customHeight="1">
      <c r="A286" s="376"/>
      <c r="B286" s="722"/>
      <c r="C286" s="459"/>
      <c r="D286" s="375"/>
      <c r="E286" s="375"/>
      <c r="F286" s="375"/>
      <c r="G286" s="375"/>
      <c r="H286" s="375"/>
      <c r="I286" s="375"/>
      <c r="J286" s="375"/>
      <c r="K286" s="375"/>
      <c r="L286" s="375"/>
      <c r="M286" s="375"/>
      <c r="N286" s="375"/>
      <c r="O286" s="375"/>
      <c r="P286" s="375"/>
      <c r="Q286" s="375"/>
      <c r="R286" s="375"/>
      <c r="S286" s="375"/>
      <c r="T286" s="375"/>
      <c r="U286" s="375"/>
      <c r="V286" s="375"/>
      <c r="W286" s="375"/>
      <c r="X286" s="375"/>
      <c r="Y286" s="375"/>
      <c r="Z286" s="375"/>
      <c r="AA286" s="375"/>
      <c r="AB286" s="375"/>
      <c r="AC286" s="375"/>
      <c r="AD286" s="375"/>
      <c r="AE286" s="375"/>
      <c r="AF286" s="375"/>
      <c r="AG286" s="375"/>
      <c r="AH286" s="375"/>
      <c r="AI286" s="375"/>
      <c r="AJ286" s="375"/>
      <c r="AK286" s="375"/>
      <c r="AL286" s="375"/>
      <c r="AM286" s="375"/>
      <c r="AN286" s="375"/>
      <c r="AO286" s="375"/>
      <c r="AP286" s="375"/>
      <c r="AQ286" s="375"/>
      <c r="AR286" s="375"/>
      <c r="AS286" s="6"/>
      <c r="AT286" s="6"/>
      <c r="AU286" s="6"/>
      <c r="AV286" s="6"/>
      <c r="AW286" s="6"/>
      <c r="AX286" s="6"/>
      <c r="AY286" s="308"/>
      <c r="AZ286" s="22"/>
      <c r="BA286" s="22"/>
      <c r="BB286" s="22"/>
      <c r="BC286" s="22"/>
      <c r="BD286" s="22"/>
      <c r="BE286" s="22"/>
      <c r="BF286" s="22"/>
      <c r="BG286" s="22"/>
      <c r="BH286" s="22"/>
      <c r="BI286" s="22"/>
      <c r="BJ286" s="22"/>
      <c r="BK286" s="23"/>
      <c r="BL286" s="263"/>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332"/>
      <c r="DB286" s="332"/>
      <c r="DC286" s="332"/>
      <c r="DD286" s="332"/>
      <c r="DE286" s="332"/>
      <c r="DF286" s="332"/>
      <c r="DG286" s="332"/>
      <c r="DH286" s="332"/>
      <c r="DI286" s="332"/>
      <c r="DJ286" s="332"/>
      <c r="DK286" s="332"/>
      <c r="DL286" s="332"/>
      <c r="DM286" s="332"/>
      <c r="DN286" s="332"/>
      <c r="DO286" s="332"/>
      <c r="DP286" s="332"/>
      <c r="DQ286" s="332"/>
      <c r="DR286" s="332"/>
      <c r="DS286" s="332"/>
      <c r="DT286" s="332"/>
      <c r="DU286" s="332"/>
      <c r="DV286" s="332"/>
      <c r="DW286" s="332"/>
      <c r="DX286" s="332"/>
      <c r="DY286" s="332"/>
      <c r="DZ286" s="332"/>
      <c r="EA286" s="332"/>
      <c r="EB286" s="332"/>
      <c r="EC286" s="332"/>
      <c r="ED286" s="332"/>
      <c r="EE286" s="332"/>
      <c r="EF286" s="332"/>
      <c r="EG286" s="332"/>
      <c r="EH286" s="332"/>
      <c r="EI286" s="332"/>
      <c r="EJ286" s="332"/>
      <c r="EK286" s="332"/>
      <c r="EL286" s="332"/>
      <c r="EM286" s="332"/>
      <c r="EN286" s="332"/>
      <c r="EO286" s="332"/>
      <c r="EP286" s="332"/>
      <c r="EQ286" s="332"/>
      <c r="ER286" s="332"/>
      <c r="ES286" s="332"/>
      <c r="ET286" s="332"/>
      <c r="EU286" s="332"/>
      <c r="EV286" s="332"/>
      <c r="EW286" s="332"/>
      <c r="EX286" s="332"/>
      <c r="EY286" s="332"/>
    </row>
    <row r="287" spans="1:155" s="439" customFormat="1" ht="2.4500000000000002" customHeight="1">
      <c r="A287" s="376"/>
      <c r="B287" s="722"/>
      <c r="C287" s="376"/>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326"/>
      <c r="AT287" s="326"/>
      <c r="AU287" s="326"/>
      <c r="AV287" s="326"/>
      <c r="AW287" s="326"/>
      <c r="AX287" s="326"/>
      <c r="AY287" s="310"/>
      <c r="AZ287" s="25"/>
      <c r="BA287" s="25"/>
      <c r="BB287" s="25"/>
      <c r="BC287" s="25"/>
      <c r="BD287" s="25"/>
      <c r="BE287" s="25"/>
      <c r="BF287" s="25"/>
      <c r="BG287" s="25"/>
      <c r="BH287" s="25"/>
      <c r="BI287" s="25"/>
      <c r="BJ287" s="25"/>
      <c r="BK287" s="26"/>
      <c r="BL287" s="260"/>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332"/>
      <c r="DB287" s="332"/>
      <c r="DC287" s="332"/>
      <c r="DD287" s="332"/>
      <c r="DE287" s="332"/>
      <c r="DF287" s="332"/>
      <c r="DG287" s="332"/>
      <c r="DH287" s="332"/>
      <c r="DI287" s="332"/>
      <c r="DJ287" s="332"/>
      <c r="DK287" s="332"/>
      <c r="DL287" s="332"/>
      <c r="DM287" s="332"/>
      <c r="DN287" s="332"/>
      <c r="DO287" s="332"/>
      <c r="DP287" s="332"/>
      <c r="DQ287" s="332"/>
      <c r="DR287" s="332"/>
      <c r="DS287" s="332"/>
      <c r="DT287" s="332"/>
      <c r="DU287" s="332"/>
      <c r="DV287" s="332"/>
      <c r="DW287" s="332"/>
      <c r="DX287" s="332"/>
      <c r="DY287" s="332"/>
      <c r="DZ287" s="332"/>
      <c r="EA287" s="332"/>
      <c r="EB287" s="332"/>
      <c r="EC287" s="332"/>
      <c r="ED287" s="332"/>
      <c r="EE287" s="332"/>
      <c r="EF287" s="332"/>
      <c r="EG287" s="332"/>
      <c r="EH287" s="332"/>
      <c r="EI287" s="332"/>
      <c r="EJ287" s="332"/>
      <c r="EK287" s="332"/>
      <c r="EL287" s="332"/>
      <c r="EM287" s="332"/>
      <c r="EN287" s="332"/>
      <c r="EO287" s="332"/>
      <c r="EP287" s="332"/>
      <c r="EQ287" s="332"/>
      <c r="ER287" s="332"/>
      <c r="ES287" s="332"/>
      <c r="ET287" s="332"/>
      <c r="EU287" s="332"/>
      <c r="EV287" s="332"/>
      <c r="EW287" s="332"/>
      <c r="EX287" s="332"/>
      <c r="EY287" s="332"/>
    </row>
    <row r="288" spans="1:155" s="439" customFormat="1" ht="19.5" customHeight="1">
      <c r="A288" s="376"/>
      <c r="B288" s="722"/>
      <c r="C288" s="376" t="s">
        <v>198</v>
      </c>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326"/>
      <c r="AT288" s="326"/>
      <c r="AU288" s="326"/>
      <c r="AV288" s="527" t="s">
        <v>334</v>
      </c>
      <c r="AW288" s="527"/>
      <c r="AX288" s="527"/>
      <c r="AY288" s="139"/>
      <c r="AZ288" s="585"/>
      <c r="BA288" s="586"/>
      <c r="BB288" s="586"/>
      <c r="BC288" s="586"/>
      <c r="BD288" s="586"/>
      <c r="BE288" s="586"/>
      <c r="BF288" s="586"/>
      <c r="BG288" s="586"/>
      <c r="BH288" s="586"/>
      <c r="BI288" s="586"/>
      <c r="BJ288" s="587"/>
      <c r="BK288" s="20"/>
      <c r="BL288" s="259" t="s">
        <v>2</v>
      </c>
      <c r="BM288" s="198"/>
      <c r="BN288" s="200" t="str">
        <f>IF(BO288&lt;&gt;"","●","")</f>
        <v/>
      </c>
      <c r="BO288" s="201" t="str">
        <f>IF(AND(COUNTA(AZ$276,AZ$279,AZ$282,AZ$285,AZ$288,AZ$291)&gt;0,AZ288=""),"内数の「患者数」に未記入の欄があります。ご報告いただく場合には、当該項目のすべての設問にご記入ください。患者数が0の場合は「0」とご記入ください。",IF(AZ$273&lt;AZ288,"③の「患者数」よりも値が大きくなっています。③の内数をご記入ください。",IF(AZ$273&lt;&gt;SUM(AZ$276,AZ$279,AZ$282,AZ$285,AZ$288,AZ$291),"内訳の合計値が③の「患者数」と一致していません。③の内数をご記入ください。","")))</f>
        <v/>
      </c>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332"/>
      <c r="DB288" s="332"/>
      <c r="DC288" s="332"/>
      <c r="DD288" s="332"/>
      <c r="DE288" s="332"/>
      <c r="DF288" s="332"/>
      <c r="DG288" s="332"/>
      <c r="DH288" s="332"/>
      <c r="DI288" s="332"/>
      <c r="DJ288" s="332"/>
      <c r="DK288" s="332"/>
      <c r="DL288" s="332"/>
      <c r="DM288" s="332"/>
      <c r="DN288" s="332"/>
      <c r="DO288" s="332"/>
      <c r="DP288" s="332"/>
      <c r="DQ288" s="332"/>
      <c r="DR288" s="332"/>
      <c r="DS288" s="332"/>
      <c r="DT288" s="332"/>
      <c r="DU288" s="332"/>
      <c r="DV288" s="332"/>
      <c r="DW288" s="332"/>
      <c r="DX288" s="332"/>
      <c r="DY288" s="332"/>
      <c r="DZ288" s="332"/>
      <c r="EA288" s="332"/>
      <c r="EB288" s="332"/>
      <c r="EC288" s="332"/>
      <c r="ED288" s="332"/>
      <c r="EE288" s="332"/>
      <c r="EF288" s="332"/>
      <c r="EG288" s="332"/>
      <c r="EH288" s="332"/>
      <c r="EI288" s="332"/>
      <c r="EJ288" s="332"/>
      <c r="EK288" s="332"/>
      <c r="EL288" s="332"/>
      <c r="EM288" s="332"/>
      <c r="EN288" s="332"/>
      <c r="EO288" s="332"/>
      <c r="EP288" s="332"/>
      <c r="EQ288" s="332"/>
      <c r="ER288" s="332"/>
      <c r="ES288" s="332"/>
      <c r="ET288" s="332"/>
      <c r="EU288" s="332"/>
      <c r="EV288" s="332"/>
      <c r="EW288" s="332"/>
      <c r="EX288" s="332"/>
      <c r="EY288" s="332"/>
    </row>
    <row r="289" spans="1:155" s="439" customFormat="1" ht="2.4500000000000002" customHeight="1">
      <c r="A289" s="376"/>
      <c r="B289" s="722"/>
      <c r="C289" s="459"/>
      <c r="D289" s="375"/>
      <c r="E289" s="375"/>
      <c r="F289" s="375"/>
      <c r="G289" s="375"/>
      <c r="H289" s="375"/>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6"/>
      <c r="AT289" s="6"/>
      <c r="AU289" s="6"/>
      <c r="AV289" s="6"/>
      <c r="AW289" s="6"/>
      <c r="AX289" s="6"/>
      <c r="AY289" s="308"/>
      <c r="AZ289" s="22"/>
      <c r="BA289" s="22"/>
      <c r="BB289" s="22"/>
      <c r="BC289" s="22"/>
      <c r="BD289" s="22"/>
      <c r="BE289" s="22"/>
      <c r="BF289" s="22"/>
      <c r="BG289" s="22"/>
      <c r="BH289" s="22"/>
      <c r="BI289" s="22"/>
      <c r="BJ289" s="22"/>
      <c r="BK289" s="23"/>
      <c r="BL289" s="263"/>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332"/>
      <c r="DB289" s="332"/>
      <c r="DC289" s="332"/>
      <c r="DD289" s="332"/>
      <c r="DE289" s="332"/>
      <c r="DF289" s="332"/>
      <c r="DG289" s="332"/>
      <c r="DH289" s="332"/>
      <c r="DI289" s="332"/>
      <c r="DJ289" s="332"/>
      <c r="DK289" s="332"/>
      <c r="DL289" s="332"/>
      <c r="DM289" s="332"/>
      <c r="DN289" s="332"/>
      <c r="DO289" s="332"/>
      <c r="DP289" s="332"/>
      <c r="DQ289" s="332"/>
      <c r="DR289" s="332"/>
      <c r="DS289" s="332"/>
      <c r="DT289" s="332"/>
      <c r="DU289" s="332"/>
      <c r="DV289" s="332"/>
      <c r="DW289" s="332"/>
      <c r="DX289" s="332"/>
      <c r="DY289" s="332"/>
      <c r="DZ289" s="332"/>
      <c r="EA289" s="332"/>
      <c r="EB289" s="332"/>
      <c r="EC289" s="332"/>
      <c r="ED289" s="332"/>
      <c r="EE289" s="332"/>
      <c r="EF289" s="332"/>
      <c r="EG289" s="332"/>
      <c r="EH289" s="332"/>
      <c r="EI289" s="332"/>
      <c r="EJ289" s="332"/>
      <c r="EK289" s="332"/>
      <c r="EL289" s="332"/>
      <c r="EM289" s="332"/>
      <c r="EN289" s="332"/>
      <c r="EO289" s="332"/>
      <c r="EP289" s="332"/>
      <c r="EQ289" s="332"/>
      <c r="ER289" s="332"/>
      <c r="ES289" s="332"/>
      <c r="ET289" s="332"/>
      <c r="EU289" s="332"/>
      <c r="EV289" s="332"/>
      <c r="EW289" s="332"/>
      <c r="EX289" s="332"/>
      <c r="EY289" s="332"/>
    </row>
    <row r="290" spans="1:155" s="439" customFormat="1" ht="2.4500000000000002" customHeight="1">
      <c r="A290" s="376"/>
      <c r="B290" s="722"/>
      <c r="C290" s="376"/>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326"/>
      <c r="AT290" s="326"/>
      <c r="AU290" s="326"/>
      <c r="AV290" s="326"/>
      <c r="AW290" s="326"/>
      <c r="AX290" s="326"/>
      <c r="AY290" s="310"/>
      <c r="AZ290" s="25"/>
      <c r="BA290" s="25"/>
      <c r="BB290" s="25"/>
      <c r="BC290" s="25"/>
      <c r="BD290" s="25"/>
      <c r="BE290" s="25"/>
      <c r="BF290" s="25"/>
      <c r="BG290" s="25"/>
      <c r="BH290" s="25"/>
      <c r="BI290" s="25"/>
      <c r="BJ290" s="25"/>
      <c r="BK290" s="26"/>
      <c r="BL290" s="260"/>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332"/>
      <c r="DB290" s="332"/>
      <c r="DC290" s="332"/>
      <c r="DD290" s="332"/>
      <c r="DE290" s="332"/>
      <c r="DF290" s="332"/>
      <c r="DG290" s="332"/>
      <c r="DH290" s="332"/>
      <c r="DI290" s="332"/>
      <c r="DJ290" s="332"/>
      <c r="DK290" s="332"/>
      <c r="DL290" s="332"/>
      <c r="DM290" s="332"/>
      <c r="DN290" s="332"/>
      <c r="DO290" s="332"/>
      <c r="DP290" s="332"/>
      <c r="DQ290" s="332"/>
      <c r="DR290" s="332"/>
      <c r="DS290" s="332"/>
      <c r="DT290" s="332"/>
      <c r="DU290" s="332"/>
      <c r="DV290" s="332"/>
      <c r="DW290" s="332"/>
      <c r="DX290" s="332"/>
      <c r="DY290" s="332"/>
      <c r="DZ290" s="332"/>
      <c r="EA290" s="332"/>
      <c r="EB290" s="332"/>
      <c r="EC290" s="332"/>
      <c r="ED290" s="332"/>
      <c r="EE290" s="332"/>
      <c r="EF290" s="332"/>
      <c r="EG290" s="332"/>
      <c r="EH290" s="332"/>
      <c r="EI290" s="332"/>
      <c r="EJ290" s="332"/>
      <c r="EK290" s="332"/>
      <c r="EL290" s="332"/>
      <c r="EM290" s="332"/>
      <c r="EN290" s="332"/>
      <c r="EO290" s="332"/>
      <c r="EP290" s="332"/>
      <c r="EQ290" s="332"/>
      <c r="ER290" s="332"/>
      <c r="ES290" s="332"/>
      <c r="ET290" s="332"/>
      <c r="EU290" s="332"/>
      <c r="EV290" s="332"/>
      <c r="EW290" s="332"/>
      <c r="EX290" s="332"/>
      <c r="EY290" s="332"/>
    </row>
    <row r="291" spans="1:155" s="439" customFormat="1" ht="19.5" customHeight="1">
      <c r="A291" s="376"/>
      <c r="B291" s="722"/>
      <c r="C291" s="376" t="s">
        <v>199</v>
      </c>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5"/>
      <c r="AR291" s="165"/>
      <c r="AS291" s="326"/>
      <c r="AT291" s="326"/>
      <c r="AU291" s="326"/>
      <c r="AV291" s="527" t="s">
        <v>335</v>
      </c>
      <c r="AW291" s="527"/>
      <c r="AX291" s="527"/>
      <c r="AY291" s="139"/>
      <c r="AZ291" s="585"/>
      <c r="BA291" s="586"/>
      <c r="BB291" s="586"/>
      <c r="BC291" s="586"/>
      <c r="BD291" s="586"/>
      <c r="BE291" s="586"/>
      <c r="BF291" s="586"/>
      <c r="BG291" s="586"/>
      <c r="BH291" s="586"/>
      <c r="BI291" s="586"/>
      <c r="BJ291" s="587"/>
      <c r="BK291" s="20"/>
      <c r="BL291" s="259" t="s">
        <v>2</v>
      </c>
      <c r="BM291" s="198"/>
      <c r="BN291" s="200" t="str">
        <f>IF(BO291&lt;&gt;"","●","")</f>
        <v/>
      </c>
      <c r="BO291" s="201" t="str">
        <f>IF(AND(COUNTA(AZ$276,AZ$279,AZ$282,AZ$285,AZ$288,AZ$291)&gt;0,AZ291=""),"内数の「患者数」に未記入の欄があります。ご報告いただく場合には、当該項目のすべての設問にご記入ください。患者数が0の場合は「0」とご記入ください。",IF(AZ$273&lt;AZ291,"③の「患者数」よりも値が大きくなっています。③の内数をご記入ください。",IF(AZ$273&lt;&gt;SUM(AZ$276,AZ$279,AZ$282,AZ$285,AZ$288,AZ$291),"内訳の合計値が③の「患者数」と一致していません。③の内数をご記入ください。","")))</f>
        <v/>
      </c>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332"/>
      <c r="DB291" s="332"/>
      <c r="DC291" s="332"/>
      <c r="DD291" s="332"/>
      <c r="DE291" s="332"/>
      <c r="DF291" s="332"/>
      <c r="DG291" s="332"/>
      <c r="DH291" s="332"/>
      <c r="DI291" s="332"/>
      <c r="DJ291" s="332"/>
      <c r="DK291" s="332"/>
      <c r="DL291" s="332"/>
      <c r="DM291" s="332"/>
      <c r="DN291" s="332"/>
      <c r="DO291" s="332"/>
      <c r="DP291" s="332"/>
      <c r="DQ291" s="332"/>
      <c r="DR291" s="332"/>
      <c r="DS291" s="332"/>
      <c r="DT291" s="332"/>
      <c r="DU291" s="332"/>
      <c r="DV291" s="332"/>
      <c r="DW291" s="332"/>
      <c r="DX291" s="332"/>
      <c r="DY291" s="332"/>
      <c r="DZ291" s="332"/>
      <c r="EA291" s="332"/>
      <c r="EB291" s="332"/>
      <c r="EC291" s="332"/>
      <c r="ED291" s="332"/>
      <c r="EE291" s="332"/>
      <c r="EF291" s="332"/>
      <c r="EG291" s="332"/>
      <c r="EH291" s="332"/>
      <c r="EI291" s="332"/>
      <c r="EJ291" s="332"/>
      <c r="EK291" s="332"/>
      <c r="EL291" s="332"/>
      <c r="EM291" s="332"/>
      <c r="EN291" s="332"/>
      <c r="EO291" s="332"/>
      <c r="EP291" s="332"/>
      <c r="EQ291" s="332"/>
      <c r="ER291" s="332"/>
      <c r="ES291" s="332"/>
      <c r="ET291" s="332"/>
      <c r="EU291" s="332"/>
      <c r="EV291" s="332"/>
      <c r="EW291" s="332"/>
      <c r="EX291" s="332"/>
      <c r="EY291" s="332"/>
    </row>
    <row r="292" spans="1:155" s="439" customFormat="1" ht="2.4500000000000002" customHeight="1">
      <c r="A292" s="376"/>
      <c r="B292" s="723"/>
      <c r="C292" s="459"/>
      <c r="D292" s="375"/>
      <c r="E292" s="375"/>
      <c r="F292" s="375"/>
      <c r="G292" s="375"/>
      <c r="H292" s="375"/>
      <c r="I292" s="375"/>
      <c r="J292" s="375"/>
      <c r="K292" s="375"/>
      <c r="L292" s="375"/>
      <c r="M292" s="375"/>
      <c r="N292" s="375"/>
      <c r="O292" s="375"/>
      <c r="P292" s="375"/>
      <c r="Q292" s="375"/>
      <c r="R292" s="375"/>
      <c r="S292" s="375"/>
      <c r="T292" s="375"/>
      <c r="U292" s="375"/>
      <c r="V292" s="375"/>
      <c r="W292" s="375"/>
      <c r="X292" s="375"/>
      <c r="Y292" s="375"/>
      <c r="Z292" s="375"/>
      <c r="AA292" s="375"/>
      <c r="AB292" s="375"/>
      <c r="AC292" s="375"/>
      <c r="AD292" s="375"/>
      <c r="AE292" s="375"/>
      <c r="AF292" s="375"/>
      <c r="AG292" s="375"/>
      <c r="AH292" s="375"/>
      <c r="AI292" s="375"/>
      <c r="AJ292" s="375"/>
      <c r="AK292" s="375"/>
      <c r="AL292" s="375"/>
      <c r="AM292" s="375"/>
      <c r="AN292" s="375"/>
      <c r="AO292" s="375"/>
      <c r="AP292" s="375"/>
      <c r="AQ292" s="375"/>
      <c r="AR292" s="375"/>
      <c r="AS292" s="6"/>
      <c r="AT292" s="6"/>
      <c r="AU292" s="6"/>
      <c r="AV292" s="6"/>
      <c r="AW292" s="6"/>
      <c r="AX292" s="6"/>
      <c r="AY292" s="308"/>
      <c r="AZ292" s="22"/>
      <c r="BA292" s="22"/>
      <c r="BB292" s="22"/>
      <c r="BC292" s="22"/>
      <c r="BD292" s="22"/>
      <c r="BE292" s="22"/>
      <c r="BF292" s="22"/>
      <c r="BG292" s="22"/>
      <c r="BH292" s="22"/>
      <c r="BI292" s="22"/>
      <c r="BJ292" s="22"/>
      <c r="BK292" s="23"/>
      <c r="BL292" s="263"/>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332"/>
      <c r="DB292" s="332"/>
      <c r="DC292" s="332"/>
      <c r="DD292" s="332"/>
      <c r="DE292" s="332"/>
      <c r="DF292" s="332"/>
      <c r="DG292" s="332"/>
      <c r="DH292" s="332"/>
      <c r="DI292" s="332"/>
      <c r="DJ292" s="332"/>
      <c r="DK292" s="332"/>
      <c r="DL292" s="332"/>
      <c r="DM292" s="332"/>
      <c r="DN292" s="332"/>
      <c r="DO292" s="332"/>
      <c r="DP292" s="332"/>
      <c r="DQ292" s="332"/>
      <c r="DR292" s="332"/>
      <c r="DS292" s="332"/>
      <c r="DT292" s="332"/>
      <c r="DU292" s="332"/>
      <c r="DV292" s="332"/>
      <c r="DW292" s="332"/>
      <c r="DX292" s="332"/>
      <c r="DY292" s="332"/>
      <c r="DZ292" s="332"/>
      <c r="EA292" s="332"/>
      <c r="EB292" s="332"/>
      <c r="EC292" s="332"/>
      <c r="ED292" s="332"/>
      <c r="EE292" s="332"/>
      <c r="EF292" s="332"/>
      <c r="EG292" s="332"/>
      <c r="EH292" s="332"/>
      <c r="EI292" s="332"/>
      <c r="EJ292" s="332"/>
      <c r="EK292" s="332"/>
      <c r="EL292" s="332"/>
      <c r="EM292" s="332"/>
      <c r="EN292" s="332"/>
      <c r="EO292" s="332"/>
      <c r="EP292" s="332"/>
      <c r="EQ292" s="332"/>
      <c r="ER292" s="332"/>
      <c r="ES292" s="332"/>
      <c r="ET292" s="332"/>
      <c r="EU292" s="332"/>
      <c r="EV292" s="332"/>
      <c r="EW292" s="332"/>
      <c r="EX292" s="332"/>
      <c r="EY292" s="332"/>
    </row>
    <row r="293" spans="1:155" s="439" customFormat="1" ht="2.4500000000000002" customHeight="1">
      <c r="A293" s="378"/>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c r="AG293" s="377"/>
      <c r="AH293" s="377"/>
      <c r="AI293" s="377"/>
      <c r="AJ293" s="377"/>
      <c r="AK293" s="377"/>
      <c r="AL293" s="377"/>
      <c r="AM293" s="377"/>
      <c r="AN293" s="377"/>
      <c r="AO293" s="377"/>
      <c r="AP293" s="377"/>
      <c r="AQ293" s="377"/>
      <c r="AR293" s="377"/>
      <c r="AS293" s="138"/>
      <c r="AT293" s="138"/>
      <c r="AU293" s="138"/>
      <c r="AV293" s="138"/>
      <c r="AW293" s="138"/>
      <c r="AX293" s="138"/>
      <c r="AY293" s="310"/>
      <c r="AZ293" s="25"/>
      <c r="BA293" s="25"/>
      <c r="BB293" s="25"/>
      <c r="BC293" s="25"/>
      <c r="BD293" s="25"/>
      <c r="BE293" s="25"/>
      <c r="BF293" s="25"/>
      <c r="BG293" s="25"/>
      <c r="BH293" s="25"/>
      <c r="BI293" s="25"/>
      <c r="BJ293" s="25"/>
      <c r="BK293" s="26"/>
      <c r="BL293" s="260"/>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332"/>
      <c r="DB293" s="332"/>
      <c r="DC293" s="332"/>
      <c r="DD293" s="332"/>
      <c r="DE293" s="332"/>
      <c r="DF293" s="332"/>
      <c r="DG293" s="332"/>
      <c r="DH293" s="332"/>
      <c r="DI293" s="332"/>
      <c r="DJ293" s="332"/>
      <c r="DK293" s="332"/>
      <c r="DL293" s="332"/>
      <c r="DM293" s="332"/>
      <c r="DN293" s="332"/>
      <c r="DO293" s="332"/>
      <c r="DP293" s="332"/>
      <c r="DQ293" s="332"/>
      <c r="DR293" s="332"/>
      <c r="DS293" s="332"/>
      <c r="DT293" s="332"/>
      <c r="DU293" s="332"/>
      <c r="DV293" s="332"/>
      <c r="DW293" s="332"/>
      <c r="DX293" s="332"/>
      <c r="DY293" s="332"/>
      <c r="DZ293" s="332"/>
      <c r="EA293" s="332"/>
      <c r="EB293" s="332"/>
      <c r="EC293" s="332"/>
      <c r="ED293" s="332"/>
      <c r="EE293" s="332"/>
      <c r="EF293" s="332"/>
      <c r="EG293" s="332"/>
      <c r="EH293" s="332"/>
      <c r="EI293" s="332"/>
      <c r="EJ293" s="332"/>
      <c r="EK293" s="332"/>
      <c r="EL293" s="332"/>
      <c r="EM293" s="332"/>
      <c r="EN293" s="332"/>
      <c r="EO293" s="332"/>
      <c r="EP293" s="332"/>
      <c r="EQ293" s="332"/>
      <c r="ER293" s="332"/>
      <c r="ES293" s="332"/>
      <c r="ET293" s="332"/>
      <c r="EU293" s="332"/>
      <c r="EV293" s="332"/>
      <c r="EW293" s="332"/>
      <c r="EX293" s="332"/>
      <c r="EY293" s="332"/>
    </row>
    <row r="294" spans="1:155" s="439" customFormat="1" ht="19.5" customHeight="1">
      <c r="A294" s="376" t="s">
        <v>420</v>
      </c>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5"/>
      <c r="AR294" s="165"/>
      <c r="AS294" s="326"/>
      <c r="AT294" s="326"/>
      <c r="AU294" s="326"/>
      <c r="AV294" s="527" t="s">
        <v>336</v>
      </c>
      <c r="AW294" s="527"/>
      <c r="AX294" s="527"/>
      <c r="AY294" s="139"/>
      <c r="AZ294" s="711">
        <f>SUM(AZ297,AZ300,AZ303,AZ306,AZ309,AZ312,AZ315,AZ318)</f>
        <v>0</v>
      </c>
      <c r="BA294" s="712"/>
      <c r="BB294" s="712"/>
      <c r="BC294" s="712"/>
      <c r="BD294" s="712"/>
      <c r="BE294" s="712"/>
      <c r="BF294" s="712"/>
      <c r="BG294" s="712"/>
      <c r="BH294" s="712"/>
      <c r="BI294" s="712"/>
      <c r="BJ294" s="713"/>
      <c r="BK294" s="20"/>
      <c r="BL294" s="259" t="s">
        <v>2</v>
      </c>
      <c r="BM294" s="198"/>
      <c r="BN294" s="200" t="str">
        <f>IF(BO294&lt;&gt;"","●","")</f>
        <v/>
      </c>
      <c r="BO294" s="201" t="str">
        <f>IF(AND(COUNTA(AZ294,AZ297,AZ300,AZ303,AZ306,AZ309,AZ312,AZ315,AZ318)&gt;0,AZ294=""),"④退棟患者数に未記入の欄があります。ご報告いただく場合には、当該項目のすべての設問にご記入ください。患者数が0の場合は「0」とご記入ください。",IF(AND(AZ294&lt;&gt;"",COUNTA(AZ297,AZ300,AZ303,AZ306,AZ309,AZ312,AZ315,AZ318)&gt;0,AZ294&lt;&gt;AZ217),"項目６．の③退棟患者数と項目７．の④退棟患者数が異なっています。正しい患者数をご記入ください。",""))</f>
        <v/>
      </c>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332"/>
      <c r="DB294" s="332"/>
      <c r="DC294" s="332"/>
      <c r="DD294" s="332"/>
      <c r="DE294" s="332"/>
      <c r="DF294" s="332"/>
      <c r="DG294" s="332"/>
      <c r="DH294" s="332"/>
      <c r="DI294" s="332"/>
      <c r="DJ294" s="332"/>
      <c r="DK294" s="332"/>
      <c r="DL294" s="332"/>
      <c r="DM294" s="332"/>
      <c r="DN294" s="332"/>
      <c r="DO294" s="332"/>
      <c r="DP294" s="332"/>
      <c r="DQ294" s="332"/>
      <c r="DR294" s="332"/>
      <c r="DS294" s="332"/>
      <c r="DT294" s="332"/>
      <c r="DU294" s="332"/>
      <c r="DV294" s="332"/>
      <c r="DW294" s="332"/>
      <c r="DX294" s="332"/>
      <c r="DY294" s="332"/>
      <c r="DZ294" s="332"/>
      <c r="EA294" s="332"/>
      <c r="EB294" s="332"/>
      <c r="EC294" s="332"/>
      <c r="ED294" s="332"/>
      <c r="EE294" s="332"/>
      <c r="EF294" s="332"/>
      <c r="EG294" s="332"/>
      <c r="EH294" s="332"/>
      <c r="EI294" s="332"/>
      <c r="EJ294" s="332"/>
      <c r="EK294" s="332"/>
      <c r="EL294" s="332"/>
      <c r="EM294" s="332"/>
      <c r="EN294" s="332"/>
      <c r="EO294" s="332"/>
      <c r="EP294" s="332"/>
      <c r="EQ294" s="332"/>
      <c r="ER294" s="332"/>
      <c r="ES294" s="332"/>
      <c r="ET294" s="332"/>
      <c r="EU294" s="332"/>
      <c r="EV294" s="332"/>
      <c r="EW294" s="332"/>
      <c r="EX294" s="332"/>
      <c r="EY294" s="332"/>
    </row>
    <row r="295" spans="1:155" s="439" customFormat="1" ht="2.4500000000000002" customHeight="1">
      <c r="A295" s="376"/>
      <c r="B295" s="375"/>
      <c r="C295" s="375"/>
      <c r="D295" s="375"/>
      <c r="E295" s="375"/>
      <c r="F295" s="375"/>
      <c r="G295" s="375"/>
      <c r="H295" s="375"/>
      <c r="I295" s="375"/>
      <c r="J295" s="375"/>
      <c r="K295" s="375"/>
      <c r="L295" s="375"/>
      <c r="M295" s="375"/>
      <c r="N295" s="375"/>
      <c r="O295" s="375"/>
      <c r="P295" s="375"/>
      <c r="Q295" s="375"/>
      <c r="R295" s="375"/>
      <c r="S295" s="375"/>
      <c r="T295" s="375"/>
      <c r="U295" s="375"/>
      <c r="V295" s="375"/>
      <c r="W295" s="375"/>
      <c r="X295" s="375"/>
      <c r="Y295" s="375"/>
      <c r="Z295" s="375"/>
      <c r="AA295" s="375"/>
      <c r="AB295" s="375"/>
      <c r="AC295" s="375"/>
      <c r="AD295" s="375"/>
      <c r="AE295" s="375"/>
      <c r="AF295" s="375"/>
      <c r="AG295" s="375"/>
      <c r="AH295" s="375"/>
      <c r="AI295" s="375"/>
      <c r="AJ295" s="375"/>
      <c r="AK295" s="375"/>
      <c r="AL295" s="375"/>
      <c r="AM295" s="375"/>
      <c r="AN295" s="375"/>
      <c r="AO295" s="375"/>
      <c r="AP295" s="375"/>
      <c r="AQ295" s="375"/>
      <c r="AR295" s="375"/>
      <c r="AS295" s="6"/>
      <c r="AT295" s="6"/>
      <c r="AU295" s="6"/>
      <c r="AV295" s="6"/>
      <c r="AW295" s="6"/>
      <c r="AX295" s="6"/>
      <c r="AY295" s="308"/>
      <c r="AZ295" s="22"/>
      <c r="BA295" s="22"/>
      <c r="BB295" s="22"/>
      <c r="BC295" s="22"/>
      <c r="BD295" s="22"/>
      <c r="BE295" s="22"/>
      <c r="BF295" s="22"/>
      <c r="BG295" s="22"/>
      <c r="BH295" s="22"/>
      <c r="BI295" s="22"/>
      <c r="BJ295" s="22"/>
      <c r="BK295" s="23"/>
      <c r="BL295" s="263"/>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332"/>
      <c r="EJ295" s="332"/>
      <c r="EK295" s="332"/>
      <c r="EL295" s="332"/>
      <c r="EM295" s="332"/>
      <c r="EN295" s="332"/>
      <c r="EO295" s="332"/>
      <c r="EP295" s="332"/>
      <c r="EQ295" s="332"/>
      <c r="ER295" s="332"/>
      <c r="ES295" s="332"/>
      <c r="ET295" s="332"/>
      <c r="EU295" s="332"/>
      <c r="EV295" s="332"/>
      <c r="EW295" s="332"/>
      <c r="EX295" s="332"/>
      <c r="EY295" s="332"/>
    </row>
    <row r="296" spans="1:155" s="439" customFormat="1" ht="2.4500000000000002" customHeight="1">
      <c r="A296" s="376"/>
      <c r="B296" s="721" t="s">
        <v>48</v>
      </c>
      <c r="C296" s="378"/>
      <c r="D296" s="377"/>
      <c r="E296" s="377"/>
      <c r="F296" s="377"/>
      <c r="G296" s="377"/>
      <c r="H296" s="377"/>
      <c r="I296" s="377"/>
      <c r="J296" s="377"/>
      <c r="K296" s="377"/>
      <c r="L296" s="377"/>
      <c r="M296" s="377"/>
      <c r="N296" s="377"/>
      <c r="O296" s="377"/>
      <c r="P296" s="377"/>
      <c r="Q296" s="377"/>
      <c r="R296" s="377"/>
      <c r="S296" s="377"/>
      <c r="T296" s="377"/>
      <c r="U296" s="377"/>
      <c r="V296" s="377"/>
      <c r="W296" s="377"/>
      <c r="X296" s="377"/>
      <c r="Y296" s="377"/>
      <c r="Z296" s="377"/>
      <c r="AA296" s="377"/>
      <c r="AB296" s="377"/>
      <c r="AC296" s="377"/>
      <c r="AD296" s="377"/>
      <c r="AE296" s="377"/>
      <c r="AF296" s="377"/>
      <c r="AG296" s="377"/>
      <c r="AH296" s="377"/>
      <c r="AI296" s="377"/>
      <c r="AJ296" s="377"/>
      <c r="AK296" s="377"/>
      <c r="AL296" s="377"/>
      <c r="AM296" s="377"/>
      <c r="AN296" s="377"/>
      <c r="AO296" s="377"/>
      <c r="AP296" s="377"/>
      <c r="AQ296" s="377"/>
      <c r="AR296" s="377"/>
      <c r="AS296" s="138"/>
      <c r="AT296" s="138"/>
      <c r="AU296" s="138"/>
      <c r="AV296" s="138"/>
      <c r="AW296" s="138"/>
      <c r="AX296" s="138"/>
      <c r="AY296" s="310"/>
      <c r="AZ296" s="25"/>
      <c r="BA296" s="25"/>
      <c r="BB296" s="25"/>
      <c r="BC296" s="25"/>
      <c r="BD296" s="25"/>
      <c r="BE296" s="25"/>
      <c r="BF296" s="25"/>
      <c r="BG296" s="25"/>
      <c r="BH296" s="25"/>
      <c r="BI296" s="25"/>
      <c r="BJ296" s="25"/>
      <c r="BK296" s="26"/>
      <c r="BL296" s="260"/>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332"/>
      <c r="DB296" s="332"/>
      <c r="DC296" s="332"/>
      <c r="DD296" s="332"/>
      <c r="DE296" s="332"/>
      <c r="DF296" s="332"/>
      <c r="DG296" s="332"/>
      <c r="DH296" s="332"/>
      <c r="DI296" s="332"/>
      <c r="DJ296" s="332"/>
      <c r="DK296" s="332"/>
      <c r="DL296" s="332"/>
      <c r="DM296" s="332"/>
      <c r="DN296" s="332"/>
      <c r="DO296" s="332"/>
      <c r="DP296" s="332"/>
      <c r="DQ296" s="332"/>
      <c r="DR296" s="332"/>
      <c r="DS296" s="332"/>
      <c r="DT296" s="332"/>
      <c r="DU296" s="332"/>
      <c r="DV296" s="332"/>
      <c r="DW296" s="332"/>
      <c r="DX296" s="332"/>
      <c r="DY296" s="332"/>
      <c r="DZ296" s="332"/>
      <c r="EA296" s="332"/>
      <c r="EB296" s="332"/>
      <c r="EC296" s="332"/>
      <c r="ED296" s="332"/>
      <c r="EE296" s="332"/>
      <c r="EF296" s="332"/>
      <c r="EG296" s="332"/>
      <c r="EH296" s="332"/>
      <c r="EI296" s="332"/>
      <c r="EJ296" s="332"/>
      <c r="EK296" s="332"/>
      <c r="EL296" s="332"/>
      <c r="EM296" s="332"/>
      <c r="EN296" s="332"/>
      <c r="EO296" s="332"/>
      <c r="EP296" s="332"/>
      <c r="EQ296" s="332"/>
      <c r="ER296" s="332"/>
      <c r="ES296" s="332"/>
      <c r="ET296" s="332"/>
      <c r="EU296" s="332"/>
      <c r="EV296" s="332"/>
      <c r="EW296" s="332"/>
      <c r="EX296" s="332"/>
      <c r="EY296" s="332"/>
    </row>
    <row r="297" spans="1:155" s="439" customFormat="1" ht="19.5" customHeight="1">
      <c r="A297" s="376"/>
      <c r="B297" s="722"/>
      <c r="C297" s="376" t="s">
        <v>200</v>
      </c>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5"/>
      <c r="AR297" s="165"/>
      <c r="AS297" s="326"/>
      <c r="AT297" s="326"/>
      <c r="AU297" s="326"/>
      <c r="AV297" s="527" t="s">
        <v>337</v>
      </c>
      <c r="AW297" s="527"/>
      <c r="AX297" s="527"/>
      <c r="AY297" s="139"/>
      <c r="AZ297" s="585"/>
      <c r="BA297" s="586"/>
      <c r="BB297" s="586"/>
      <c r="BC297" s="586"/>
      <c r="BD297" s="586"/>
      <c r="BE297" s="586"/>
      <c r="BF297" s="586"/>
      <c r="BG297" s="586"/>
      <c r="BH297" s="586"/>
      <c r="BI297" s="586"/>
      <c r="BJ297" s="587"/>
      <c r="BK297" s="20"/>
      <c r="BL297" s="259" t="s">
        <v>2</v>
      </c>
      <c r="BM297" s="198"/>
      <c r="BN297" s="200" t="str">
        <f>IF(BO297&lt;&gt;"","●","")</f>
        <v/>
      </c>
      <c r="BO297" s="201" t="str">
        <f>IF(AND(COUNTA(AZ$297,AZ$300,AZ$303,AZ$306,AZ$309,AZ$312,AZ$315,AZ$318)&gt;0,AZ297=""),"内数の「患者数」に未記入の欄があります。ご報告いただく場合には、当該項目のすべての設問にご記入ください。患者数が0の場合は「0」とご記入ください。",IF(AZ$294&lt;AZ297,"④の「患者数」よりも値が大きくなっています。④の内数をご記入ください。",IF(AZ$294&lt;&gt;SUM(AZ$297,AZ$300,AZ$303,AZ$306,AZ$309,AZ$312,AZ$315,AZ$318),"内訳の合計値が④の「患者数」と一致していません。④の内数をご記入ください。","")))</f>
        <v/>
      </c>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332"/>
      <c r="DB297" s="332"/>
      <c r="DC297" s="332"/>
      <c r="DD297" s="332"/>
      <c r="DE297" s="332"/>
      <c r="DF297" s="332"/>
      <c r="DG297" s="332"/>
      <c r="DH297" s="332"/>
      <c r="DI297" s="332"/>
      <c r="DJ297" s="332"/>
      <c r="DK297" s="332"/>
      <c r="DL297" s="332"/>
      <c r="DM297" s="332"/>
      <c r="DN297" s="332"/>
      <c r="DO297" s="332"/>
      <c r="DP297" s="332"/>
      <c r="DQ297" s="332"/>
      <c r="DR297" s="332"/>
      <c r="DS297" s="332"/>
      <c r="DT297" s="332"/>
      <c r="DU297" s="332"/>
      <c r="DV297" s="332"/>
      <c r="DW297" s="332"/>
      <c r="DX297" s="332"/>
      <c r="DY297" s="332"/>
      <c r="DZ297" s="332"/>
      <c r="EA297" s="332"/>
      <c r="EB297" s="332"/>
      <c r="EC297" s="332"/>
      <c r="ED297" s="332"/>
      <c r="EE297" s="332"/>
      <c r="EF297" s="332"/>
      <c r="EG297" s="332"/>
      <c r="EH297" s="332"/>
      <c r="EI297" s="332"/>
      <c r="EJ297" s="332"/>
      <c r="EK297" s="332"/>
      <c r="EL297" s="332"/>
      <c r="EM297" s="332"/>
      <c r="EN297" s="332"/>
      <c r="EO297" s="332"/>
      <c r="EP297" s="332"/>
      <c r="EQ297" s="332"/>
      <c r="ER297" s="332"/>
      <c r="ES297" s="332"/>
      <c r="ET297" s="332"/>
      <c r="EU297" s="332"/>
      <c r="EV297" s="332"/>
      <c r="EW297" s="332"/>
      <c r="EX297" s="332"/>
      <c r="EY297" s="332"/>
    </row>
    <row r="298" spans="1:155" s="439" customFormat="1" ht="2.4500000000000002" customHeight="1">
      <c r="A298" s="376"/>
      <c r="B298" s="722"/>
      <c r="C298" s="459"/>
      <c r="D298" s="375"/>
      <c r="E298" s="375"/>
      <c r="F298" s="375"/>
      <c r="G298" s="375"/>
      <c r="H298" s="375"/>
      <c r="I298" s="375"/>
      <c r="J298" s="375"/>
      <c r="K298" s="375"/>
      <c r="L298" s="375"/>
      <c r="M298" s="375"/>
      <c r="N298" s="375"/>
      <c r="O298" s="375"/>
      <c r="P298" s="375"/>
      <c r="Q298" s="375"/>
      <c r="R298" s="375"/>
      <c r="S298" s="375"/>
      <c r="T298" s="375"/>
      <c r="U298" s="375"/>
      <c r="V298" s="375"/>
      <c r="W298" s="375"/>
      <c r="X298" s="375"/>
      <c r="Y298" s="375"/>
      <c r="Z298" s="375"/>
      <c r="AA298" s="375"/>
      <c r="AB298" s="375"/>
      <c r="AC298" s="375"/>
      <c r="AD298" s="375"/>
      <c r="AE298" s="375"/>
      <c r="AF298" s="375"/>
      <c r="AG298" s="375"/>
      <c r="AH298" s="375"/>
      <c r="AI298" s="375"/>
      <c r="AJ298" s="375"/>
      <c r="AK298" s="375"/>
      <c r="AL298" s="375"/>
      <c r="AM298" s="375"/>
      <c r="AN298" s="375"/>
      <c r="AO298" s="375"/>
      <c r="AP298" s="375"/>
      <c r="AQ298" s="375"/>
      <c r="AR298" s="375"/>
      <c r="AS298" s="6"/>
      <c r="AT298" s="6"/>
      <c r="AU298" s="6"/>
      <c r="AV298" s="6"/>
      <c r="AW298" s="6"/>
      <c r="AX298" s="6"/>
      <c r="AY298" s="308"/>
      <c r="AZ298" s="22"/>
      <c r="BA298" s="22"/>
      <c r="BB298" s="22"/>
      <c r="BC298" s="22"/>
      <c r="BD298" s="22"/>
      <c r="BE298" s="22"/>
      <c r="BF298" s="22"/>
      <c r="BG298" s="22"/>
      <c r="BH298" s="22"/>
      <c r="BI298" s="22"/>
      <c r="BJ298" s="22"/>
      <c r="BK298" s="23"/>
      <c r="BL298" s="263"/>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332"/>
      <c r="DB298" s="332"/>
      <c r="DC298" s="332"/>
      <c r="DD298" s="332"/>
      <c r="DE298" s="332"/>
      <c r="DF298" s="332"/>
      <c r="DG298" s="332"/>
      <c r="DH298" s="332"/>
      <c r="DI298" s="332"/>
      <c r="DJ298" s="332"/>
      <c r="DK298" s="332"/>
      <c r="DL298" s="332"/>
      <c r="DM298" s="332"/>
      <c r="DN298" s="332"/>
      <c r="DO298" s="332"/>
      <c r="DP298" s="332"/>
      <c r="DQ298" s="332"/>
      <c r="DR298" s="332"/>
      <c r="DS298" s="332"/>
      <c r="DT298" s="332"/>
      <c r="DU298" s="332"/>
      <c r="DV298" s="332"/>
      <c r="DW298" s="332"/>
      <c r="DX298" s="332"/>
      <c r="DY298" s="332"/>
      <c r="DZ298" s="332"/>
      <c r="EA298" s="332"/>
      <c r="EB298" s="332"/>
      <c r="EC298" s="332"/>
      <c r="ED298" s="332"/>
      <c r="EE298" s="332"/>
      <c r="EF298" s="332"/>
      <c r="EG298" s="332"/>
      <c r="EH298" s="332"/>
      <c r="EI298" s="332"/>
      <c r="EJ298" s="332"/>
      <c r="EK298" s="332"/>
      <c r="EL298" s="332"/>
      <c r="EM298" s="332"/>
      <c r="EN298" s="332"/>
      <c r="EO298" s="332"/>
      <c r="EP298" s="332"/>
      <c r="EQ298" s="332"/>
      <c r="ER298" s="332"/>
      <c r="ES298" s="332"/>
      <c r="ET298" s="332"/>
      <c r="EU298" s="332"/>
      <c r="EV298" s="332"/>
      <c r="EW298" s="332"/>
      <c r="EX298" s="332"/>
      <c r="EY298" s="332"/>
    </row>
    <row r="299" spans="1:155" s="439" customFormat="1" ht="2.4500000000000002" customHeight="1">
      <c r="A299" s="376"/>
      <c r="B299" s="722"/>
      <c r="C299" s="376"/>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326"/>
      <c r="AT299" s="326"/>
      <c r="AU299" s="326"/>
      <c r="AV299" s="326"/>
      <c r="AW299" s="326"/>
      <c r="AX299" s="326"/>
      <c r="AY299" s="310"/>
      <c r="AZ299" s="25"/>
      <c r="BA299" s="25"/>
      <c r="BB299" s="25"/>
      <c r="BC299" s="25"/>
      <c r="BD299" s="25"/>
      <c r="BE299" s="25"/>
      <c r="BF299" s="25"/>
      <c r="BG299" s="25"/>
      <c r="BH299" s="25"/>
      <c r="BI299" s="25"/>
      <c r="BJ299" s="25"/>
      <c r="BK299" s="26"/>
      <c r="BL299" s="260"/>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332"/>
      <c r="DB299" s="332"/>
      <c r="DC299" s="332"/>
      <c r="DD299" s="332"/>
      <c r="DE299" s="332"/>
      <c r="DF299" s="332"/>
      <c r="DG299" s="332"/>
      <c r="DH299" s="332"/>
      <c r="DI299" s="332"/>
      <c r="DJ299" s="332"/>
      <c r="DK299" s="332"/>
      <c r="DL299" s="332"/>
      <c r="DM299" s="332"/>
      <c r="DN299" s="332"/>
      <c r="DO299" s="332"/>
      <c r="DP299" s="332"/>
      <c r="DQ299" s="332"/>
      <c r="DR299" s="332"/>
      <c r="DS299" s="332"/>
      <c r="DT299" s="332"/>
      <c r="DU299" s="332"/>
      <c r="DV299" s="332"/>
      <c r="DW299" s="332"/>
      <c r="DX299" s="332"/>
      <c r="DY299" s="332"/>
      <c r="DZ299" s="332"/>
      <c r="EA299" s="332"/>
      <c r="EB299" s="332"/>
      <c r="EC299" s="332"/>
      <c r="ED299" s="332"/>
      <c r="EE299" s="332"/>
      <c r="EF299" s="332"/>
      <c r="EG299" s="332"/>
      <c r="EH299" s="332"/>
      <c r="EI299" s="332"/>
      <c r="EJ299" s="332"/>
      <c r="EK299" s="332"/>
      <c r="EL299" s="332"/>
      <c r="EM299" s="332"/>
      <c r="EN299" s="332"/>
      <c r="EO299" s="332"/>
      <c r="EP299" s="332"/>
      <c r="EQ299" s="332"/>
      <c r="ER299" s="332"/>
      <c r="ES299" s="332"/>
      <c r="ET299" s="332"/>
      <c r="EU299" s="332"/>
      <c r="EV299" s="332"/>
      <c r="EW299" s="332"/>
      <c r="EX299" s="332"/>
      <c r="EY299" s="332"/>
    </row>
    <row r="300" spans="1:155" s="439" customFormat="1" ht="19.5" customHeight="1">
      <c r="A300" s="376"/>
      <c r="B300" s="722"/>
      <c r="C300" s="376" t="s">
        <v>201</v>
      </c>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326"/>
      <c r="AT300" s="326"/>
      <c r="AU300" s="326"/>
      <c r="AV300" s="527" t="s">
        <v>338</v>
      </c>
      <c r="AW300" s="527"/>
      <c r="AX300" s="527"/>
      <c r="AY300" s="139"/>
      <c r="AZ300" s="585"/>
      <c r="BA300" s="586"/>
      <c r="BB300" s="586"/>
      <c r="BC300" s="586"/>
      <c r="BD300" s="586"/>
      <c r="BE300" s="586"/>
      <c r="BF300" s="586"/>
      <c r="BG300" s="586"/>
      <c r="BH300" s="586"/>
      <c r="BI300" s="586"/>
      <c r="BJ300" s="587"/>
      <c r="BK300" s="20"/>
      <c r="BL300" s="259" t="s">
        <v>2</v>
      </c>
      <c r="BM300" s="198"/>
      <c r="BN300" s="200" t="str">
        <f>IF(BO300&lt;&gt;"","●","")</f>
        <v/>
      </c>
      <c r="BO300" s="201" t="str">
        <f>IF(AND(COUNTA(AZ$297,AZ$300,AZ$303,AZ$306,AZ$309,AZ$312,AZ$315,AZ$318)&gt;0,AZ300=""),"内数の「患者数」に未記入の欄があります。ご報告いただく場合には、当該項目のすべての設問にご記入ください。患者数が0の場合は「0」とご記入ください。",IF(AZ$294&lt;AZ300,"④の「患者数」よりも値が大きくなっています。④の内数をご記入ください。",IF(AZ$294&lt;&gt;SUM(AZ$297,AZ$300,AZ$303,AZ$306,AZ$309,AZ$312,AZ$315,AZ$318),"内訳の合計値が④の「患者数」と一致していません。④の内数をご記入ください。","")))</f>
        <v/>
      </c>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332"/>
      <c r="DB300" s="332"/>
      <c r="DC300" s="332"/>
      <c r="DD300" s="332"/>
      <c r="DE300" s="332"/>
      <c r="DF300" s="332"/>
      <c r="DG300" s="332"/>
      <c r="DH300" s="332"/>
      <c r="DI300" s="332"/>
      <c r="DJ300" s="332"/>
      <c r="DK300" s="332"/>
      <c r="DL300" s="332"/>
      <c r="DM300" s="332"/>
      <c r="DN300" s="332"/>
      <c r="DO300" s="332"/>
      <c r="DP300" s="332"/>
      <c r="DQ300" s="332"/>
      <c r="DR300" s="332"/>
      <c r="DS300" s="332"/>
      <c r="DT300" s="332"/>
      <c r="DU300" s="332"/>
      <c r="DV300" s="332"/>
      <c r="DW300" s="332"/>
      <c r="DX300" s="332"/>
      <c r="DY300" s="332"/>
      <c r="DZ300" s="332"/>
      <c r="EA300" s="332"/>
      <c r="EB300" s="332"/>
      <c r="EC300" s="332"/>
      <c r="ED300" s="332"/>
      <c r="EE300" s="332"/>
      <c r="EF300" s="332"/>
      <c r="EG300" s="332"/>
      <c r="EH300" s="332"/>
      <c r="EI300" s="332"/>
      <c r="EJ300" s="332"/>
      <c r="EK300" s="332"/>
      <c r="EL300" s="332"/>
      <c r="EM300" s="332"/>
      <c r="EN300" s="332"/>
      <c r="EO300" s="332"/>
      <c r="EP300" s="332"/>
      <c r="EQ300" s="332"/>
      <c r="ER300" s="332"/>
      <c r="ES300" s="332"/>
      <c r="ET300" s="332"/>
      <c r="EU300" s="332"/>
      <c r="EV300" s="332"/>
      <c r="EW300" s="332"/>
      <c r="EX300" s="332"/>
      <c r="EY300" s="332"/>
    </row>
    <row r="301" spans="1:155" s="439" customFormat="1" ht="2.4500000000000002" customHeight="1">
      <c r="A301" s="376"/>
      <c r="B301" s="722"/>
      <c r="C301" s="459"/>
      <c r="D301" s="375"/>
      <c r="E301" s="375"/>
      <c r="F301" s="375"/>
      <c r="G301" s="375"/>
      <c r="H301" s="375"/>
      <c r="I301" s="375"/>
      <c r="J301" s="375"/>
      <c r="K301" s="375"/>
      <c r="L301" s="375"/>
      <c r="M301" s="375"/>
      <c r="N301" s="375"/>
      <c r="O301" s="375"/>
      <c r="P301" s="375"/>
      <c r="Q301" s="375"/>
      <c r="R301" s="375"/>
      <c r="S301" s="375"/>
      <c r="T301" s="375"/>
      <c r="U301" s="375"/>
      <c r="V301" s="375"/>
      <c r="W301" s="375"/>
      <c r="X301" s="375"/>
      <c r="Y301" s="375"/>
      <c r="Z301" s="375"/>
      <c r="AA301" s="375"/>
      <c r="AB301" s="375"/>
      <c r="AC301" s="375"/>
      <c r="AD301" s="375"/>
      <c r="AE301" s="375"/>
      <c r="AF301" s="375"/>
      <c r="AG301" s="375"/>
      <c r="AH301" s="375"/>
      <c r="AI301" s="375"/>
      <c r="AJ301" s="375"/>
      <c r="AK301" s="375"/>
      <c r="AL301" s="375"/>
      <c r="AM301" s="375"/>
      <c r="AN301" s="375"/>
      <c r="AO301" s="375"/>
      <c r="AP301" s="375"/>
      <c r="AQ301" s="375"/>
      <c r="AR301" s="375"/>
      <c r="AS301" s="6"/>
      <c r="AT301" s="6"/>
      <c r="AU301" s="6"/>
      <c r="AV301" s="6"/>
      <c r="AW301" s="6"/>
      <c r="AX301" s="6"/>
      <c r="AY301" s="308"/>
      <c r="AZ301" s="22"/>
      <c r="BA301" s="22"/>
      <c r="BB301" s="22"/>
      <c r="BC301" s="22"/>
      <c r="BD301" s="22"/>
      <c r="BE301" s="22"/>
      <c r="BF301" s="22"/>
      <c r="BG301" s="22"/>
      <c r="BH301" s="22"/>
      <c r="BI301" s="22"/>
      <c r="BJ301" s="22"/>
      <c r="BK301" s="23"/>
      <c r="BL301" s="263"/>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332"/>
      <c r="DB301" s="332"/>
      <c r="DC301" s="332"/>
      <c r="DD301" s="332"/>
      <c r="DE301" s="332"/>
      <c r="DF301" s="332"/>
      <c r="DG301" s="332"/>
      <c r="DH301" s="332"/>
      <c r="DI301" s="332"/>
      <c r="DJ301" s="332"/>
      <c r="DK301" s="332"/>
      <c r="DL301" s="332"/>
      <c r="DM301" s="332"/>
      <c r="DN301" s="332"/>
      <c r="DO301" s="332"/>
      <c r="DP301" s="332"/>
      <c r="DQ301" s="332"/>
      <c r="DR301" s="332"/>
      <c r="DS301" s="332"/>
      <c r="DT301" s="332"/>
      <c r="DU301" s="332"/>
      <c r="DV301" s="332"/>
      <c r="DW301" s="332"/>
      <c r="DX301" s="332"/>
      <c r="DY301" s="332"/>
      <c r="DZ301" s="332"/>
      <c r="EA301" s="332"/>
      <c r="EB301" s="332"/>
      <c r="EC301" s="332"/>
      <c r="ED301" s="332"/>
      <c r="EE301" s="332"/>
      <c r="EF301" s="332"/>
      <c r="EG301" s="332"/>
      <c r="EH301" s="332"/>
      <c r="EI301" s="332"/>
      <c r="EJ301" s="332"/>
      <c r="EK301" s="332"/>
      <c r="EL301" s="332"/>
      <c r="EM301" s="332"/>
      <c r="EN301" s="332"/>
      <c r="EO301" s="332"/>
      <c r="EP301" s="332"/>
      <c r="EQ301" s="332"/>
      <c r="ER301" s="332"/>
      <c r="ES301" s="332"/>
      <c r="ET301" s="332"/>
      <c r="EU301" s="332"/>
      <c r="EV301" s="332"/>
      <c r="EW301" s="332"/>
      <c r="EX301" s="332"/>
      <c r="EY301" s="332"/>
    </row>
    <row r="302" spans="1:155" s="439" customFormat="1" ht="2.4500000000000002" customHeight="1">
      <c r="A302" s="376"/>
      <c r="B302" s="722"/>
      <c r="C302" s="376"/>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326"/>
      <c r="AT302" s="326"/>
      <c r="AU302" s="326"/>
      <c r="AV302" s="326"/>
      <c r="AW302" s="326"/>
      <c r="AX302" s="326"/>
      <c r="AY302" s="310"/>
      <c r="AZ302" s="25"/>
      <c r="BA302" s="25"/>
      <c r="BB302" s="25"/>
      <c r="BC302" s="25"/>
      <c r="BD302" s="25"/>
      <c r="BE302" s="25"/>
      <c r="BF302" s="25"/>
      <c r="BG302" s="25"/>
      <c r="BH302" s="25"/>
      <c r="BI302" s="25"/>
      <c r="BJ302" s="25"/>
      <c r="BK302" s="26"/>
      <c r="BL302" s="260"/>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332"/>
      <c r="DB302" s="332"/>
      <c r="DC302" s="332"/>
      <c r="DD302" s="332"/>
      <c r="DE302" s="332"/>
      <c r="DF302" s="332"/>
      <c r="DG302" s="332"/>
      <c r="DH302" s="332"/>
      <c r="DI302" s="332"/>
      <c r="DJ302" s="332"/>
      <c r="DK302" s="332"/>
      <c r="DL302" s="332"/>
      <c r="DM302" s="332"/>
      <c r="DN302" s="332"/>
      <c r="DO302" s="332"/>
      <c r="DP302" s="332"/>
      <c r="DQ302" s="332"/>
      <c r="DR302" s="332"/>
      <c r="DS302" s="332"/>
      <c r="DT302" s="332"/>
      <c r="DU302" s="332"/>
      <c r="DV302" s="332"/>
      <c r="DW302" s="332"/>
      <c r="DX302" s="332"/>
      <c r="DY302" s="332"/>
      <c r="DZ302" s="332"/>
      <c r="EA302" s="332"/>
      <c r="EB302" s="332"/>
      <c r="EC302" s="332"/>
      <c r="ED302" s="332"/>
      <c r="EE302" s="332"/>
      <c r="EF302" s="332"/>
      <c r="EG302" s="332"/>
      <c r="EH302" s="332"/>
      <c r="EI302" s="332"/>
      <c r="EJ302" s="332"/>
      <c r="EK302" s="332"/>
      <c r="EL302" s="332"/>
      <c r="EM302" s="332"/>
      <c r="EN302" s="332"/>
      <c r="EO302" s="332"/>
      <c r="EP302" s="332"/>
      <c r="EQ302" s="332"/>
      <c r="ER302" s="332"/>
      <c r="ES302" s="332"/>
      <c r="ET302" s="332"/>
      <c r="EU302" s="332"/>
      <c r="EV302" s="332"/>
      <c r="EW302" s="332"/>
      <c r="EX302" s="332"/>
      <c r="EY302" s="332"/>
    </row>
    <row r="303" spans="1:155" s="439" customFormat="1" ht="19.5" customHeight="1">
      <c r="A303" s="376"/>
      <c r="B303" s="722"/>
      <c r="C303" s="376" t="s">
        <v>202</v>
      </c>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326"/>
      <c r="AT303" s="326"/>
      <c r="AU303" s="326"/>
      <c r="AV303" s="527" t="s">
        <v>339</v>
      </c>
      <c r="AW303" s="527"/>
      <c r="AX303" s="527"/>
      <c r="AY303" s="139"/>
      <c r="AZ303" s="585"/>
      <c r="BA303" s="586"/>
      <c r="BB303" s="586"/>
      <c r="BC303" s="586"/>
      <c r="BD303" s="586"/>
      <c r="BE303" s="586"/>
      <c r="BF303" s="586"/>
      <c r="BG303" s="586"/>
      <c r="BH303" s="586"/>
      <c r="BI303" s="586"/>
      <c r="BJ303" s="587"/>
      <c r="BK303" s="20"/>
      <c r="BL303" s="259" t="s">
        <v>2</v>
      </c>
      <c r="BM303" s="198"/>
      <c r="BN303" s="200" t="str">
        <f>IF(BO303&lt;&gt;"","●","")</f>
        <v/>
      </c>
      <c r="BO303" s="201" t="str">
        <f>IF(AND(COUNTA(AZ$297,AZ$300,AZ$303,AZ$306,AZ$309,AZ$312,AZ$315,AZ$318)&gt;0,AZ303=""),"内数の「患者数」に未記入の欄があります。ご報告いただく場合には、当該項目のすべての設問にご記入ください。患者数が0の場合は「0」とご記入ください。",IF(AZ$294&lt;AZ303,"④の「患者数」よりも値が大きくなっています。④の内数をご記入ください。",IF(AZ$294&lt;&gt;SUM(AZ$297,AZ$300,AZ$303,AZ$306,AZ$309,AZ$312,AZ$315,AZ$318),"内訳の合計値が④の「患者数」と一致していません。④の内数をご記入ください。","")))</f>
        <v/>
      </c>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332"/>
      <c r="DB303" s="332"/>
      <c r="DC303" s="332"/>
      <c r="DD303" s="332"/>
      <c r="DE303" s="332"/>
      <c r="DF303" s="332"/>
      <c r="DG303" s="332"/>
      <c r="DH303" s="332"/>
      <c r="DI303" s="332"/>
      <c r="DJ303" s="332"/>
      <c r="DK303" s="332"/>
      <c r="DL303" s="332"/>
      <c r="DM303" s="332"/>
      <c r="DN303" s="332"/>
      <c r="DO303" s="332"/>
      <c r="DP303" s="332"/>
      <c r="DQ303" s="332"/>
      <c r="DR303" s="332"/>
      <c r="DS303" s="332"/>
      <c r="DT303" s="332"/>
      <c r="DU303" s="332"/>
      <c r="DV303" s="332"/>
      <c r="DW303" s="332"/>
      <c r="DX303" s="332"/>
      <c r="DY303" s="332"/>
      <c r="DZ303" s="332"/>
      <c r="EA303" s="332"/>
      <c r="EB303" s="332"/>
      <c r="EC303" s="332"/>
      <c r="ED303" s="332"/>
      <c r="EE303" s="332"/>
      <c r="EF303" s="332"/>
      <c r="EG303" s="332"/>
      <c r="EH303" s="332"/>
      <c r="EI303" s="332"/>
      <c r="EJ303" s="332"/>
      <c r="EK303" s="332"/>
      <c r="EL303" s="332"/>
      <c r="EM303" s="332"/>
      <c r="EN303" s="332"/>
      <c r="EO303" s="332"/>
      <c r="EP303" s="332"/>
      <c r="EQ303" s="332"/>
      <c r="ER303" s="332"/>
      <c r="ES303" s="332"/>
      <c r="ET303" s="332"/>
      <c r="EU303" s="332"/>
      <c r="EV303" s="332"/>
      <c r="EW303" s="332"/>
      <c r="EX303" s="332"/>
      <c r="EY303" s="332"/>
    </row>
    <row r="304" spans="1:155" s="439" customFormat="1" ht="2.4500000000000002" customHeight="1">
      <c r="A304" s="376"/>
      <c r="B304" s="722"/>
      <c r="C304" s="459"/>
      <c r="D304" s="375"/>
      <c r="E304" s="375"/>
      <c r="F304" s="375"/>
      <c r="G304" s="375"/>
      <c r="H304" s="375"/>
      <c r="I304" s="375"/>
      <c r="J304" s="375"/>
      <c r="K304" s="375"/>
      <c r="L304" s="375"/>
      <c r="M304" s="375"/>
      <c r="N304" s="375"/>
      <c r="O304" s="375"/>
      <c r="P304" s="375"/>
      <c r="Q304" s="375"/>
      <c r="R304" s="375"/>
      <c r="S304" s="375"/>
      <c r="T304" s="375"/>
      <c r="U304" s="375"/>
      <c r="V304" s="375"/>
      <c r="W304" s="375"/>
      <c r="X304" s="375"/>
      <c r="Y304" s="375"/>
      <c r="Z304" s="375"/>
      <c r="AA304" s="375"/>
      <c r="AB304" s="375"/>
      <c r="AC304" s="375"/>
      <c r="AD304" s="375"/>
      <c r="AE304" s="375"/>
      <c r="AF304" s="375"/>
      <c r="AG304" s="375"/>
      <c r="AH304" s="375"/>
      <c r="AI304" s="375"/>
      <c r="AJ304" s="375"/>
      <c r="AK304" s="375"/>
      <c r="AL304" s="375"/>
      <c r="AM304" s="375"/>
      <c r="AN304" s="375"/>
      <c r="AO304" s="375"/>
      <c r="AP304" s="375"/>
      <c r="AQ304" s="375"/>
      <c r="AR304" s="375"/>
      <c r="AS304" s="6"/>
      <c r="AT304" s="6"/>
      <c r="AU304" s="6"/>
      <c r="AV304" s="6"/>
      <c r="AW304" s="6"/>
      <c r="AX304" s="6"/>
      <c r="AY304" s="308"/>
      <c r="AZ304" s="22"/>
      <c r="BA304" s="22"/>
      <c r="BB304" s="22"/>
      <c r="BC304" s="22"/>
      <c r="BD304" s="22"/>
      <c r="BE304" s="22"/>
      <c r="BF304" s="22"/>
      <c r="BG304" s="22"/>
      <c r="BH304" s="22"/>
      <c r="BI304" s="22"/>
      <c r="BJ304" s="22"/>
      <c r="BK304" s="23"/>
      <c r="BL304" s="263"/>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332"/>
      <c r="DB304" s="332"/>
      <c r="DC304" s="332"/>
      <c r="DD304" s="332"/>
      <c r="DE304" s="332"/>
      <c r="DF304" s="332"/>
      <c r="DG304" s="332"/>
      <c r="DH304" s="332"/>
      <c r="DI304" s="332"/>
      <c r="DJ304" s="332"/>
      <c r="DK304" s="332"/>
      <c r="DL304" s="332"/>
      <c r="DM304" s="332"/>
      <c r="DN304" s="332"/>
      <c r="DO304" s="332"/>
      <c r="DP304" s="332"/>
      <c r="DQ304" s="332"/>
      <c r="DR304" s="332"/>
      <c r="DS304" s="332"/>
      <c r="DT304" s="332"/>
      <c r="DU304" s="332"/>
      <c r="DV304" s="332"/>
      <c r="DW304" s="332"/>
      <c r="DX304" s="332"/>
      <c r="DY304" s="332"/>
      <c r="DZ304" s="332"/>
      <c r="EA304" s="332"/>
      <c r="EB304" s="332"/>
      <c r="EC304" s="332"/>
      <c r="ED304" s="332"/>
      <c r="EE304" s="332"/>
      <c r="EF304" s="332"/>
      <c r="EG304" s="332"/>
      <c r="EH304" s="332"/>
      <c r="EI304" s="332"/>
      <c r="EJ304" s="332"/>
      <c r="EK304" s="332"/>
      <c r="EL304" s="332"/>
      <c r="EM304" s="332"/>
      <c r="EN304" s="332"/>
      <c r="EO304" s="332"/>
      <c r="EP304" s="332"/>
      <c r="EQ304" s="332"/>
      <c r="ER304" s="332"/>
      <c r="ES304" s="332"/>
      <c r="ET304" s="332"/>
      <c r="EU304" s="332"/>
      <c r="EV304" s="332"/>
      <c r="EW304" s="332"/>
      <c r="EX304" s="332"/>
      <c r="EY304" s="332"/>
    </row>
    <row r="305" spans="1:155" s="439" customFormat="1" ht="2.4500000000000002" customHeight="1">
      <c r="A305" s="376"/>
      <c r="B305" s="722"/>
      <c r="C305" s="376"/>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5"/>
      <c r="AR305" s="165"/>
      <c r="AS305" s="326"/>
      <c r="AT305" s="326"/>
      <c r="AU305" s="326"/>
      <c r="AV305" s="326"/>
      <c r="AW305" s="326"/>
      <c r="AX305" s="326"/>
      <c r="AY305" s="310"/>
      <c r="AZ305" s="25"/>
      <c r="BA305" s="25"/>
      <c r="BB305" s="25"/>
      <c r="BC305" s="25"/>
      <c r="BD305" s="25"/>
      <c r="BE305" s="25"/>
      <c r="BF305" s="25"/>
      <c r="BG305" s="25"/>
      <c r="BH305" s="25"/>
      <c r="BI305" s="25"/>
      <c r="BJ305" s="25"/>
      <c r="BK305" s="26"/>
      <c r="BL305" s="260"/>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332"/>
      <c r="DB305" s="332"/>
      <c r="DC305" s="332"/>
      <c r="DD305" s="332"/>
      <c r="DE305" s="332"/>
      <c r="DF305" s="332"/>
      <c r="DG305" s="332"/>
      <c r="DH305" s="332"/>
      <c r="DI305" s="332"/>
      <c r="DJ305" s="332"/>
      <c r="DK305" s="332"/>
      <c r="DL305" s="332"/>
      <c r="DM305" s="332"/>
      <c r="DN305" s="332"/>
      <c r="DO305" s="332"/>
      <c r="DP305" s="332"/>
      <c r="DQ305" s="332"/>
      <c r="DR305" s="332"/>
      <c r="DS305" s="332"/>
      <c r="DT305" s="332"/>
      <c r="DU305" s="332"/>
      <c r="DV305" s="332"/>
      <c r="DW305" s="332"/>
      <c r="DX305" s="332"/>
      <c r="DY305" s="332"/>
      <c r="DZ305" s="332"/>
      <c r="EA305" s="332"/>
      <c r="EB305" s="332"/>
      <c r="EC305" s="332"/>
      <c r="ED305" s="332"/>
      <c r="EE305" s="332"/>
      <c r="EF305" s="332"/>
      <c r="EG305" s="332"/>
      <c r="EH305" s="332"/>
      <c r="EI305" s="332"/>
      <c r="EJ305" s="332"/>
      <c r="EK305" s="332"/>
      <c r="EL305" s="332"/>
      <c r="EM305" s="332"/>
      <c r="EN305" s="332"/>
      <c r="EO305" s="332"/>
      <c r="EP305" s="332"/>
      <c r="EQ305" s="332"/>
      <c r="ER305" s="332"/>
      <c r="ES305" s="332"/>
      <c r="ET305" s="332"/>
      <c r="EU305" s="332"/>
      <c r="EV305" s="332"/>
      <c r="EW305" s="332"/>
      <c r="EX305" s="332"/>
      <c r="EY305" s="332"/>
    </row>
    <row r="306" spans="1:155" s="439" customFormat="1" ht="19.5" customHeight="1">
      <c r="A306" s="376"/>
      <c r="B306" s="722"/>
      <c r="C306" s="376" t="s">
        <v>203</v>
      </c>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165"/>
      <c r="AN306" s="165"/>
      <c r="AO306" s="165"/>
      <c r="AP306" s="165"/>
      <c r="AQ306" s="165"/>
      <c r="AR306" s="165"/>
      <c r="AS306" s="326"/>
      <c r="AT306" s="326"/>
      <c r="AU306" s="326"/>
      <c r="AV306" s="527" t="s">
        <v>340</v>
      </c>
      <c r="AW306" s="527"/>
      <c r="AX306" s="527"/>
      <c r="AY306" s="139"/>
      <c r="AZ306" s="585"/>
      <c r="BA306" s="586"/>
      <c r="BB306" s="586"/>
      <c r="BC306" s="586"/>
      <c r="BD306" s="586"/>
      <c r="BE306" s="586"/>
      <c r="BF306" s="586"/>
      <c r="BG306" s="586"/>
      <c r="BH306" s="586"/>
      <c r="BI306" s="586"/>
      <c r="BJ306" s="587"/>
      <c r="BK306" s="20"/>
      <c r="BL306" s="259" t="s">
        <v>2</v>
      </c>
      <c r="BM306" s="198"/>
      <c r="BN306" s="200" t="str">
        <f>IF(BO306&lt;&gt;"","●","")</f>
        <v/>
      </c>
      <c r="BO306" s="201" t="str">
        <f>IF(AND(COUNTA(AZ$297,AZ$300,AZ$303,AZ$306,AZ$309,AZ$312,AZ$315,AZ$318)&gt;0,AZ306=""),"内数の「患者数」に未記入の欄があります。ご報告いただく場合には、当該項目のすべての設問にご記入ください。患者数が0の場合は「0」とご記入ください。",IF(AZ$294&lt;AZ306,"④の「患者数」よりも値が大きくなっています。④の内数をご記入ください。",IF(AZ$294&lt;&gt;SUM(AZ$297,AZ$300,AZ$303,AZ$306,AZ$309,AZ$312,AZ$315,AZ$318),"内訳の合計値が④の「患者数」と一致していません。④の内数をご記入ください。","")))</f>
        <v/>
      </c>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332"/>
      <c r="DB306" s="332"/>
      <c r="DC306" s="332"/>
      <c r="DD306" s="332"/>
      <c r="DE306" s="332"/>
      <c r="DF306" s="332"/>
      <c r="DG306" s="332"/>
      <c r="DH306" s="332"/>
      <c r="DI306" s="332"/>
      <c r="DJ306" s="332"/>
      <c r="DK306" s="332"/>
      <c r="DL306" s="332"/>
      <c r="DM306" s="332"/>
      <c r="DN306" s="332"/>
      <c r="DO306" s="332"/>
      <c r="DP306" s="332"/>
      <c r="DQ306" s="332"/>
      <c r="DR306" s="332"/>
      <c r="DS306" s="332"/>
      <c r="DT306" s="332"/>
      <c r="DU306" s="332"/>
      <c r="DV306" s="332"/>
      <c r="DW306" s="332"/>
      <c r="DX306" s="332"/>
      <c r="DY306" s="332"/>
      <c r="DZ306" s="332"/>
      <c r="EA306" s="332"/>
      <c r="EB306" s="332"/>
      <c r="EC306" s="332"/>
      <c r="ED306" s="332"/>
      <c r="EE306" s="332"/>
      <c r="EF306" s="332"/>
      <c r="EG306" s="332"/>
      <c r="EH306" s="332"/>
      <c r="EI306" s="332"/>
      <c r="EJ306" s="332"/>
      <c r="EK306" s="332"/>
      <c r="EL306" s="332"/>
      <c r="EM306" s="332"/>
      <c r="EN306" s="332"/>
      <c r="EO306" s="332"/>
      <c r="EP306" s="332"/>
      <c r="EQ306" s="332"/>
      <c r="ER306" s="332"/>
      <c r="ES306" s="332"/>
      <c r="ET306" s="332"/>
      <c r="EU306" s="332"/>
      <c r="EV306" s="332"/>
      <c r="EW306" s="332"/>
      <c r="EX306" s="332"/>
      <c r="EY306" s="332"/>
    </row>
    <row r="307" spans="1:155" s="439" customFormat="1" ht="2.4500000000000002" customHeight="1">
      <c r="A307" s="376"/>
      <c r="B307" s="722"/>
      <c r="C307" s="459"/>
      <c r="D307" s="375"/>
      <c r="E307" s="375"/>
      <c r="F307" s="375"/>
      <c r="G307" s="375"/>
      <c r="H307" s="375"/>
      <c r="I307" s="375"/>
      <c r="J307" s="375"/>
      <c r="K307" s="375"/>
      <c r="L307" s="375"/>
      <c r="M307" s="375"/>
      <c r="N307" s="375"/>
      <c r="O307" s="375"/>
      <c r="P307" s="375"/>
      <c r="Q307" s="375"/>
      <c r="R307" s="375"/>
      <c r="S307" s="375"/>
      <c r="T307" s="375"/>
      <c r="U307" s="375"/>
      <c r="V307" s="375"/>
      <c r="W307" s="375"/>
      <c r="X307" s="375"/>
      <c r="Y307" s="375"/>
      <c r="Z307" s="375"/>
      <c r="AA307" s="375"/>
      <c r="AB307" s="375"/>
      <c r="AC307" s="375"/>
      <c r="AD307" s="375"/>
      <c r="AE307" s="375"/>
      <c r="AF307" s="375"/>
      <c r="AG307" s="375"/>
      <c r="AH307" s="375"/>
      <c r="AI307" s="375"/>
      <c r="AJ307" s="375"/>
      <c r="AK307" s="375"/>
      <c r="AL307" s="375"/>
      <c r="AM307" s="375"/>
      <c r="AN307" s="375"/>
      <c r="AO307" s="375"/>
      <c r="AP307" s="375"/>
      <c r="AQ307" s="375"/>
      <c r="AR307" s="375"/>
      <c r="AS307" s="6"/>
      <c r="AT307" s="6"/>
      <c r="AU307" s="6"/>
      <c r="AV307" s="6"/>
      <c r="AW307" s="6"/>
      <c r="AX307" s="6"/>
      <c r="AY307" s="308"/>
      <c r="AZ307" s="22"/>
      <c r="BA307" s="22"/>
      <c r="BB307" s="22"/>
      <c r="BC307" s="22"/>
      <c r="BD307" s="22"/>
      <c r="BE307" s="22"/>
      <c r="BF307" s="22"/>
      <c r="BG307" s="22"/>
      <c r="BH307" s="22"/>
      <c r="BI307" s="22"/>
      <c r="BJ307" s="22"/>
      <c r="BK307" s="23"/>
      <c r="BL307" s="263"/>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332"/>
      <c r="DB307" s="332"/>
      <c r="DC307" s="332"/>
      <c r="DD307" s="332"/>
      <c r="DE307" s="332"/>
      <c r="DF307" s="332"/>
      <c r="DG307" s="332"/>
      <c r="DH307" s="332"/>
      <c r="DI307" s="332"/>
      <c r="DJ307" s="332"/>
      <c r="DK307" s="332"/>
      <c r="DL307" s="332"/>
      <c r="DM307" s="332"/>
      <c r="DN307" s="332"/>
      <c r="DO307" s="332"/>
      <c r="DP307" s="332"/>
      <c r="DQ307" s="332"/>
      <c r="DR307" s="332"/>
      <c r="DS307" s="332"/>
      <c r="DT307" s="332"/>
      <c r="DU307" s="332"/>
      <c r="DV307" s="332"/>
      <c r="DW307" s="332"/>
      <c r="DX307" s="332"/>
      <c r="DY307" s="332"/>
      <c r="DZ307" s="332"/>
      <c r="EA307" s="332"/>
      <c r="EB307" s="332"/>
      <c r="EC307" s="332"/>
      <c r="ED307" s="332"/>
      <c r="EE307" s="332"/>
      <c r="EF307" s="332"/>
      <c r="EG307" s="332"/>
      <c r="EH307" s="332"/>
      <c r="EI307" s="332"/>
      <c r="EJ307" s="332"/>
      <c r="EK307" s="332"/>
      <c r="EL307" s="332"/>
      <c r="EM307" s="332"/>
      <c r="EN307" s="332"/>
      <c r="EO307" s="332"/>
      <c r="EP307" s="332"/>
      <c r="EQ307" s="332"/>
      <c r="ER307" s="332"/>
      <c r="ES307" s="332"/>
      <c r="ET307" s="332"/>
      <c r="EU307" s="332"/>
      <c r="EV307" s="332"/>
      <c r="EW307" s="332"/>
      <c r="EX307" s="332"/>
      <c r="EY307" s="332"/>
    </row>
    <row r="308" spans="1:155" s="439" customFormat="1" ht="2.4500000000000002" customHeight="1">
      <c r="A308" s="376"/>
      <c r="B308" s="722"/>
      <c r="C308" s="376"/>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326"/>
      <c r="AT308" s="326"/>
      <c r="AU308" s="326"/>
      <c r="AV308" s="326"/>
      <c r="AW308" s="326"/>
      <c r="AX308" s="326"/>
      <c r="AY308" s="310"/>
      <c r="AZ308" s="25"/>
      <c r="BA308" s="25"/>
      <c r="BB308" s="25"/>
      <c r="BC308" s="25"/>
      <c r="BD308" s="25"/>
      <c r="BE308" s="25"/>
      <c r="BF308" s="25"/>
      <c r="BG308" s="25"/>
      <c r="BH308" s="25"/>
      <c r="BI308" s="25"/>
      <c r="BJ308" s="25"/>
      <c r="BK308" s="26"/>
      <c r="BL308" s="260"/>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332"/>
      <c r="DB308" s="332"/>
      <c r="DC308" s="332"/>
      <c r="DD308" s="332"/>
      <c r="DE308" s="332"/>
      <c r="DF308" s="332"/>
      <c r="DG308" s="332"/>
      <c r="DH308" s="332"/>
      <c r="DI308" s="332"/>
      <c r="DJ308" s="332"/>
      <c r="DK308" s="332"/>
      <c r="DL308" s="332"/>
      <c r="DM308" s="332"/>
      <c r="DN308" s="332"/>
      <c r="DO308" s="332"/>
      <c r="DP308" s="332"/>
      <c r="DQ308" s="332"/>
      <c r="DR308" s="332"/>
      <c r="DS308" s="332"/>
      <c r="DT308" s="332"/>
      <c r="DU308" s="332"/>
      <c r="DV308" s="332"/>
      <c r="DW308" s="332"/>
      <c r="DX308" s="332"/>
      <c r="DY308" s="332"/>
      <c r="DZ308" s="332"/>
      <c r="EA308" s="332"/>
      <c r="EB308" s="332"/>
      <c r="EC308" s="332"/>
      <c r="ED308" s="332"/>
      <c r="EE308" s="332"/>
      <c r="EF308" s="332"/>
      <c r="EG308" s="332"/>
      <c r="EH308" s="332"/>
      <c r="EI308" s="332"/>
      <c r="EJ308" s="332"/>
      <c r="EK308" s="332"/>
      <c r="EL308" s="332"/>
      <c r="EM308" s="332"/>
      <c r="EN308" s="332"/>
      <c r="EO308" s="332"/>
      <c r="EP308" s="332"/>
      <c r="EQ308" s="332"/>
      <c r="ER308" s="332"/>
      <c r="ES308" s="332"/>
      <c r="ET308" s="332"/>
      <c r="EU308" s="332"/>
      <c r="EV308" s="332"/>
      <c r="EW308" s="332"/>
      <c r="EX308" s="332"/>
      <c r="EY308" s="332"/>
    </row>
    <row r="309" spans="1:155" s="439" customFormat="1" ht="19.5" customHeight="1">
      <c r="A309" s="376"/>
      <c r="B309" s="722"/>
      <c r="C309" s="376" t="s">
        <v>204</v>
      </c>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5"/>
      <c r="AR309" s="165"/>
      <c r="AS309" s="326"/>
      <c r="AT309" s="326"/>
      <c r="AU309" s="326"/>
      <c r="AV309" s="527" t="s">
        <v>341</v>
      </c>
      <c r="AW309" s="527"/>
      <c r="AX309" s="527"/>
      <c r="AY309" s="139"/>
      <c r="AZ309" s="585"/>
      <c r="BA309" s="586"/>
      <c r="BB309" s="586"/>
      <c r="BC309" s="586"/>
      <c r="BD309" s="586"/>
      <c r="BE309" s="586"/>
      <c r="BF309" s="586"/>
      <c r="BG309" s="586"/>
      <c r="BH309" s="586"/>
      <c r="BI309" s="586"/>
      <c r="BJ309" s="587"/>
      <c r="BK309" s="20"/>
      <c r="BL309" s="259" t="s">
        <v>2</v>
      </c>
      <c r="BM309" s="198"/>
      <c r="BN309" s="200" t="str">
        <f>IF(BO309&lt;&gt;"","●","")</f>
        <v/>
      </c>
      <c r="BO309" s="201" t="str">
        <f>IF(AND(COUNTA(AZ$297,AZ$300,AZ$303,AZ$306,AZ$309,AZ$312,AZ$315,AZ$318)&gt;0,AZ309=""),"内数の「患者数」に未記入の欄があります。ご報告いただく場合には、当該項目のすべての設問にご記入ください。患者数が0の場合は「0」とご記入ください。",IF(AZ$294&lt;AZ309,"④の「患者数」よりも値が大きくなっています。④の内数をご記入ください。",IF(AZ$294&lt;&gt;SUM(AZ$297,AZ$300,AZ$303,AZ$306,AZ$309,AZ$312,AZ$315,AZ$318),"内訳の合計値が④の「患者数」と一致していません。④の内数をご記入ください。","")))</f>
        <v/>
      </c>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332"/>
      <c r="DB309" s="332"/>
      <c r="DC309" s="332"/>
      <c r="DD309" s="332"/>
      <c r="DE309" s="332"/>
      <c r="DF309" s="332"/>
      <c r="DG309" s="332"/>
      <c r="DH309" s="332"/>
      <c r="DI309" s="332"/>
      <c r="DJ309" s="332"/>
      <c r="DK309" s="332"/>
      <c r="DL309" s="332"/>
      <c r="DM309" s="332"/>
      <c r="DN309" s="332"/>
      <c r="DO309" s="332"/>
      <c r="DP309" s="332"/>
      <c r="DQ309" s="332"/>
      <c r="DR309" s="332"/>
      <c r="DS309" s="332"/>
      <c r="DT309" s="332"/>
      <c r="DU309" s="332"/>
      <c r="DV309" s="332"/>
      <c r="DW309" s="332"/>
      <c r="DX309" s="332"/>
      <c r="DY309" s="332"/>
      <c r="DZ309" s="332"/>
      <c r="EA309" s="332"/>
      <c r="EB309" s="332"/>
      <c r="EC309" s="332"/>
      <c r="ED309" s="332"/>
      <c r="EE309" s="332"/>
      <c r="EF309" s="332"/>
      <c r="EG309" s="332"/>
      <c r="EH309" s="332"/>
      <c r="EI309" s="332"/>
      <c r="EJ309" s="332"/>
      <c r="EK309" s="332"/>
      <c r="EL309" s="332"/>
      <c r="EM309" s="332"/>
      <c r="EN309" s="332"/>
      <c r="EO309" s="332"/>
      <c r="EP309" s="332"/>
      <c r="EQ309" s="332"/>
      <c r="ER309" s="332"/>
      <c r="ES309" s="332"/>
      <c r="ET309" s="332"/>
      <c r="EU309" s="332"/>
      <c r="EV309" s="332"/>
      <c r="EW309" s="332"/>
      <c r="EX309" s="332"/>
      <c r="EY309" s="332"/>
    </row>
    <row r="310" spans="1:155" s="439" customFormat="1" ht="2.4500000000000002" customHeight="1">
      <c r="A310" s="376"/>
      <c r="B310" s="722"/>
      <c r="C310" s="459"/>
      <c r="D310" s="375"/>
      <c r="E310" s="375"/>
      <c r="F310" s="375"/>
      <c r="G310" s="375"/>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6"/>
      <c r="AT310" s="6"/>
      <c r="AU310" s="6"/>
      <c r="AV310" s="6"/>
      <c r="AW310" s="6"/>
      <c r="AX310" s="6"/>
      <c r="AY310" s="308"/>
      <c r="AZ310" s="22"/>
      <c r="BA310" s="22"/>
      <c r="BB310" s="22"/>
      <c r="BC310" s="22"/>
      <c r="BD310" s="22"/>
      <c r="BE310" s="22"/>
      <c r="BF310" s="22"/>
      <c r="BG310" s="22"/>
      <c r="BH310" s="22"/>
      <c r="BI310" s="22"/>
      <c r="BJ310" s="22"/>
      <c r="BK310" s="23"/>
      <c r="BL310" s="263"/>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332"/>
      <c r="DB310" s="332"/>
      <c r="DC310" s="332"/>
      <c r="DD310" s="332"/>
      <c r="DE310" s="332"/>
      <c r="DF310" s="332"/>
      <c r="DG310" s="332"/>
      <c r="DH310" s="332"/>
      <c r="DI310" s="332"/>
      <c r="DJ310" s="332"/>
      <c r="DK310" s="332"/>
      <c r="DL310" s="332"/>
      <c r="DM310" s="332"/>
      <c r="DN310" s="332"/>
      <c r="DO310" s="332"/>
      <c r="DP310" s="332"/>
      <c r="DQ310" s="332"/>
      <c r="DR310" s="332"/>
      <c r="DS310" s="332"/>
      <c r="DT310" s="332"/>
      <c r="DU310" s="332"/>
      <c r="DV310" s="332"/>
      <c r="DW310" s="332"/>
      <c r="DX310" s="332"/>
      <c r="DY310" s="332"/>
      <c r="DZ310" s="332"/>
      <c r="EA310" s="332"/>
      <c r="EB310" s="332"/>
      <c r="EC310" s="332"/>
      <c r="ED310" s="332"/>
      <c r="EE310" s="332"/>
      <c r="EF310" s="332"/>
      <c r="EG310" s="332"/>
      <c r="EH310" s="332"/>
      <c r="EI310" s="332"/>
      <c r="EJ310" s="332"/>
      <c r="EK310" s="332"/>
      <c r="EL310" s="332"/>
      <c r="EM310" s="332"/>
      <c r="EN310" s="332"/>
      <c r="EO310" s="332"/>
      <c r="EP310" s="332"/>
      <c r="EQ310" s="332"/>
      <c r="ER310" s="332"/>
      <c r="ES310" s="332"/>
      <c r="ET310" s="332"/>
      <c r="EU310" s="332"/>
      <c r="EV310" s="332"/>
      <c r="EW310" s="332"/>
      <c r="EX310" s="332"/>
      <c r="EY310" s="332"/>
    </row>
    <row r="311" spans="1:155" s="439" customFormat="1" ht="2.4500000000000002" customHeight="1">
      <c r="A311" s="376"/>
      <c r="B311" s="722"/>
      <c r="C311" s="376"/>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326"/>
      <c r="AT311" s="326"/>
      <c r="AU311" s="326"/>
      <c r="AV311" s="326"/>
      <c r="AW311" s="326"/>
      <c r="AX311" s="326"/>
      <c r="AY311" s="310"/>
      <c r="AZ311" s="25"/>
      <c r="BA311" s="25"/>
      <c r="BB311" s="25"/>
      <c r="BC311" s="25"/>
      <c r="BD311" s="25"/>
      <c r="BE311" s="25"/>
      <c r="BF311" s="25"/>
      <c r="BG311" s="25"/>
      <c r="BH311" s="25"/>
      <c r="BI311" s="25"/>
      <c r="BJ311" s="25"/>
      <c r="BK311" s="26"/>
      <c r="BL311" s="260"/>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332"/>
      <c r="DB311" s="332"/>
      <c r="DC311" s="332"/>
      <c r="DD311" s="332"/>
      <c r="DE311" s="332"/>
      <c r="DF311" s="332"/>
      <c r="DG311" s="332"/>
      <c r="DH311" s="332"/>
      <c r="DI311" s="332"/>
      <c r="DJ311" s="332"/>
      <c r="DK311" s="332"/>
      <c r="DL311" s="332"/>
      <c r="DM311" s="332"/>
      <c r="DN311" s="332"/>
      <c r="DO311" s="332"/>
      <c r="DP311" s="332"/>
      <c r="DQ311" s="332"/>
      <c r="DR311" s="332"/>
      <c r="DS311" s="332"/>
      <c r="DT311" s="332"/>
      <c r="DU311" s="332"/>
      <c r="DV311" s="332"/>
      <c r="DW311" s="332"/>
      <c r="DX311" s="332"/>
      <c r="DY311" s="332"/>
      <c r="DZ311" s="332"/>
      <c r="EA311" s="332"/>
      <c r="EB311" s="332"/>
      <c r="EC311" s="332"/>
      <c r="ED311" s="332"/>
      <c r="EE311" s="332"/>
      <c r="EF311" s="332"/>
      <c r="EG311" s="332"/>
      <c r="EH311" s="332"/>
      <c r="EI311" s="332"/>
      <c r="EJ311" s="332"/>
      <c r="EK311" s="332"/>
      <c r="EL311" s="332"/>
      <c r="EM311" s="332"/>
      <c r="EN311" s="332"/>
      <c r="EO311" s="332"/>
      <c r="EP311" s="332"/>
      <c r="EQ311" s="332"/>
      <c r="ER311" s="332"/>
      <c r="ES311" s="332"/>
      <c r="ET311" s="332"/>
      <c r="EU311" s="332"/>
      <c r="EV311" s="332"/>
      <c r="EW311" s="332"/>
      <c r="EX311" s="332"/>
      <c r="EY311" s="332"/>
    </row>
    <row r="312" spans="1:155" s="439" customFormat="1" ht="19.5" customHeight="1">
      <c r="A312" s="376"/>
      <c r="B312" s="722"/>
      <c r="C312" s="376" t="s">
        <v>205</v>
      </c>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5"/>
      <c r="AR312" s="165"/>
      <c r="AS312" s="326"/>
      <c r="AT312" s="326"/>
      <c r="AU312" s="326"/>
      <c r="AV312" s="527" t="s">
        <v>342</v>
      </c>
      <c r="AW312" s="527"/>
      <c r="AX312" s="527"/>
      <c r="AY312" s="139"/>
      <c r="AZ312" s="585"/>
      <c r="BA312" s="586"/>
      <c r="BB312" s="586"/>
      <c r="BC312" s="586"/>
      <c r="BD312" s="586"/>
      <c r="BE312" s="586"/>
      <c r="BF312" s="586"/>
      <c r="BG312" s="586"/>
      <c r="BH312" s="586"/>
      <c r="BI312" s="586"/>
      <c r="BJ312" s="587"/>
      <c r="BK312" s="20"/>
      <c r="BL312" s="259" t="s">
        <v>2</v>
      </c>
      <c r="BM312" s="198"/>
      <c r="BN312" s="200" t="str">
        <f>IF(BO312&lt;&gt;"","●","")</f>
        <v/>
      </c>
      <c r="BO312" s="201" t="str">
        <f>IF(AND(COUNTA(AZ$297,AZ$300,AZ$303,AZ$306,AZ$309,AZ$312,AZ$315,AZ$318)&gt;0,AZ312=""),"内数の「患者数」に未記入の欄があります。ご報告いただく場合には、当該項目のすべての設問にご記入ください。患者数が0の場合は「0」とご記入ください。",IF(AZ$294&lt;AZ312,"④の「患者数」よりも値が大きくなっています。④の内数をご記入ください。",IF(AZ$294&lt;&gt;SUM(AZ$297,AZ$300,AZ$303,AZ$306,AZ$309,AZ$312,AZ$315,AZ$318),"内訳の合計値が④の「患者数」と一致していません。④の内数をご記入ください。","")))</f>
        <v/>
      </c>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332"/>
      <c r="DB312" s="332"/>
      <c r="DC312" s="332"/>
      <c r="DD312" s="332"/>
      <c r="DE312" s="332"/>
      <c r="DF312" s="332"/>
      <c r="DG312" s="332"/>
      <c r="DH312" s="332"/>
      <c r="DI312" s="332"/>
      <c r="DJ312" s="332"/>
      <c r="DK312" s="332"/>
      <c r="DL312" s="332"/>
      <c r="DM312" s="332"/>
      <c r="DN312" s="332"/>
      <c r="DO312" s="332"/>
      <c r="DP312" s="332"/>
      <c r="DQ312" s="332"/>
      <c r="DR312" s="332"/>
      <c r="DS312" s="332"/>
      <c r="DT312" s="332"/>
      <c r="DU312" s="332"/>
      <c r="DV312" s="332"/>
      <c r="DW312" s="332"/>
      <c r="DX312" s="332"/>
      <c r="DY312" s="332"/>
      <c r="DZ312" s="332"/>
      <c r="EA312" s="332"/>
      <c r="EB312" s="332"/>
      <c r="EC312" s="332"/>
      <c r="ED312" s="332"/>
      <c r="EE312" s="332"/>
      <c r="EF312" s="332"/>
      <c r="EG312" s="332"/>
      <c r="EH312" s="332"/>
      <c r="EI312" s="332"/>
      <c r="EJ312" s="332"/>
      <c r="EK312" s="332"/>
      <c r="EL312" s="332"/>
      <c r="EM312" s="332"/>
      <c r="EN312" s="332"/>
      <c r="EO312" s="332"/>
      <c r="EP312" s="332"/>
      <c r="EQ312" s="332"/>
      <c r="ER312" s="332"/>
      <c r="ES312" s="332"/>
      <c r="ET312" s="332"/>
      <c r="EU312" s="332"/>
      <c r="EV312" s="332"/>
      <c r="EW312" s="332"/>
      <c r="EX312" s="332"/>
      <c r="EY312" s="332"/>
    </row>
    <row r="313" spans="1:155" s="439" customFormat="1" ht="2.4500000000000002" customHeight="1">
      <c r="A313" s="376"/>
      <c r="B313" s="722"/>
      <c r="C313" s="459"/>
      <c r="D313" s="375"/>
      <c r="E313" s="375"/>
      <c r="F313" s="375"/>
      <c r="G313" s="375"/>
      <c r="H313" s="375"/>
      <c r="I313" s="375"/>
      <c r="J313" s="375"/>
      <c r="K313" s="375"/>
      <c r="L313" s="375"/>
      <c r="M313" s="375"/>
      <c r="N313" s="375"/>
      <c r="O313" s="375"/>
      <c r="P313" s="375"/>
      <c r="Q313" s="375"/>
      <c r="R313" s="375"/>
      <c r="S313" s="375"/>
      <c r="T313" s="375"/>
      <c r="U313" s="375"/>
      <c r="V313" s="375"/>
      <c r="W313" s="375"/>
      <c r="X313" s="375"/>
      <c r="Y313" s="375"/>
      <c r="Z313" s="375"/>
      <c r="AA313" s="375"/>
      <c r="AB313" s="375"/>
      <c r="AC313" s="375"/>
      <c r="AD313" s="375"/>
      <c r="AE313" s="375"/>
      <c r="AF313" s="375"/>
      <c r="AG313" s="375"/>
      <c r="AH313" s="375"/>
      <c r="AI313" s="375"/>
      <c r="AJ313" s="375"/>
      <c r="AK313" s="375"/>
      <c r="AL313" s="375"/>
      <c r="AM313" s="375"/>
      <c r="AN313" s="375"/>
      <c r="AO313" s="375"/>
      <c r="AP313" s="375"/>
      <c r="AQ313" s="375"/>
      <c r="AR313" s="375"/>
      <c r="AS313" s="6"/>
      <c r="AT313" s="6"/>
      <c r="AU313" s="6"/>
      <c r="AV313" s="6"/>
      <c r="AW313" s="6"/>
      <c r="AX313" s="6"/>
      <c r="AY313" s="308"/>
      <c r="AZ313" s="22"/>
      <c r="BA313" s="22"/>
      <c r="BB313" s="22"/>
      <c r="BC313" s="22"/>
      <c r="BD313" s="22"/>
      <c r="BE313" s="22"/>
      <c r="BF313" s="22"/>
      <c r="BG313" s="22"/>
      <c r="BH313" s="22"/>
      <c r="BI313" s="22"/>
      <c r="BJ313" s="22"/>
      <c r="BK313" s="23"/>
      <c r="BL313" s="263"/>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332"/>
      <c r="DB313" s="332"/>
      <c r="DC313" s="332"/>
      <c r="DD313" s="332"/>
      <c r="DE313" s="332"/>
      <c r="DF313" s="332"/>
      <c r="DG313" s="332"/>
      <c r="DH313" s="332"/>
      <c r="DI313" s="332"/>
      <c r="DJ313" s="332"/>
      <c r="DK313" s="332"/>
      <c r="DL313" s="332"/>
      <c r="DM313" s="332"/>
      <c r="DN313" s="332"/>
      <c r="DO313" s="332"/>
      <c r="DP313" s="332"/>
      <c r="DQ313" s="332"/>
      <c r="DR313" s="332"/>
      <c r="DS313" s="332"/>
      <c r="DT313" s="332"/>
      <c r="DU313" s="332"/>
      <c r="DV313" s="332"/>
      <c r="DW313" s="332"/>
      <c r="DX313" s="332"/>
      <c r="DY313" s="332"/>
      <c r="DZ313" s="332"/>
      <c r="EA313" s="332"/>
      <c r="EB313" s="332"/>
      <c r="EC313" s="332"/>
      <c r="ED313" s="332"/>
      <c r="EE313" s="332"/>
      <c r="EF313" s="332"/>
      <c r="EG313" s="332"/>
      <c r="EH313" s="332"/>
      <c r="EI313" s="332"/>
      <c r="EJ313" s="332"/>
      <c r="EK313" s="332"/>
      <c r="EL313" s="332"/>
      <c r="EM313" s="332"/>
      <c r="EN313" s="332"/>
      <c r="EO313" s="332"/>
      <c r="EP313" s="332"/>
      <c r="EQ313" s="332"/>
      <c r="ER313" s="332"/>
      <c r="ES313" s="332"/>
      <c r="ET313" s="332"/>
      <c r="EU313" s="332"/>
      <c r="EV313" s="332"/>
      <c r="EW313" s="332"/>
      <c r="EX313" s="332"/>
      <c r="EY313" s="332"/>
    </row>
    <row r="314" spans="1:155" s="439" customFormat="1" ht="2.4500000000000002" customHeight="1">
      <c r="A314" s="376"/>
      <c r="B314" s="722"/>
      <c r="C314" s="376"/>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5"/>
      <c r="AR314" s="165"/>
      <c r="AS314" s="326"/>
      <c r="AT314" s="326"/>
      <c r="AU314" s="326"/>
      <c r="AV314" s="326"/>
      <c r="AW314" s="326"/>
      <c r="AX314" s="326"/>
      <c r="AY314" s="310"/>
      <c r="AZ314" s="25"/>
      <c r="BA314" s="25"/>
      <c r="BB314" s="25"/>
      <c r="BC314" s="25"/>
      <c r="BD314" s="25"/>
      <c r="BE314" s="25"/>
      <c r="BF314" s="25"/>
      <c r="BG314" s="25"/>
      <c r="BH314" s="25"/>
      <c r="BI314" s="25"/>
      <c r="BJ314" s="25"/>
      <c r="BK314" s="26"/>
      <c r="BL314" s="260"/>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332"/>
      <c r="DB314" s="332"/>
      <c r="DC314" s="332"/>
      <c r="DD314" s="332"/>
      <c r="DE314" s="332"/>
      <c r="DF314" s="332"/>
      <c r="DG314" s="332"/>
      <c r="DH314" s="332"/>
      <c r="DI314" s="332"/>
      <c r="DJ314" s="332"/>
      <c r="DK314" s="332"/>
      <c r="DL314" s="332"/>
      <c r="DM314" s="332"/>
      <c r="DN314" s="332"/>
      <c r="DO314" s="332"/>
      <c r="DP314" s="332"/>
      <c r="DQ314" s="332"/>
      <c r="DR314" s="332"/>
      <c r="DS314" s="332"/>
      <c r="DT314" s="332"/>
      <c r="DU314" s="332"/>
      <c r="DV314" s="332"/>
      <c r="DW314" s="332"/>
      <c r="DX314" s="332"/>
      <c r="DY314" s="332"/>
      <c r="DZ314" s="332"/>
      <c r="EA314" s="332"/>
      <c r="EB314" s="332"/>
      <c r="EC314" s="332"/>
      <c r="ED314" s="332"/>
      <c r="EE314" s="332"/>
      <c r="EF314" s="332"/>
      <c r="EG314" s="332"/>
      <c r="EH314" s="332"/>
      <c r="EI314" s="332"/>
      <c r="EJ314" s="332"/>
      <c r="EK314" s="332"/>
      <c r="EL314" s="332"/>
      <c r="EM314" s="332"/>
      <c r="EN314" s="332"/>
      <c r="EO314" s="332"/>
      <c r="EP314" s="332"/>
      <c r="EQ314" s="332"/>
      <c r="ER314" s="332"/>
      <c r="ES314" s="332"/>
      <c r="ET314" s="332"/>
      <c r="EU314" s="332"/>
      <c r="EV314" s="332"/>
      <c r="EW314" s="332"/>
      <c r="EX314" s="332"/>
      <c r="EY314" s="332"/>
    </row>
    <row r="315" spans="1:155" s="439" customFormat="1" ht="19.5" customHeight="1">
      <c r="A315" s="376"/>
      <c r="B315" s="722"/>
      <c r="C315" s="376" t="s">
        <v>206</v>
      </c>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5"/>
      <c r="AR315" s="165"/>
      <c r="AS315" s="326"/>
      <c r="AT315" s="326"/>
      <c r="AU315" s="326"/>
      <c r="AV315" s="527" t="s">
        <v>343</v>
      </c>
      <c r="AW315" s="527"/>
      <c r="AX315" s="527"/>
      <c r="AY315" s="139"/>
      <c r="AZ315" s="585"/>
      <c r="BA315" s="586"/>
      <c r="BB315" s="586"/>
      <c r="BC315" s="586"/>
      <c r="BD315" s="586"/>
      <c r="BE315" s="586"/>
      <c r="BF315" s="586"/>
      <c r="BG315" s="586"/>
      <c r="BH315" s="586"/>
      <c r="BI315" s="586"/>
      <c r="BJ315" s="587"/>
      <c r="BK315" s="20"/>
      <c r="BL315" s="259" t="s">
        <v>2</v>
      </c>
      <c r="BM315" s="198"/>
      <c r="BN315" s="200" t="str">
        <f>IF(BO315&lt;&gt;"","●","")</f>
        <v/>
      </c>
      <c r="BO315" s="201" t="str">
        <f>IF(AND(COUNTA(AZ$297,AZ$300,AZ$303,AZ$306,AZ$309,AZ$312,AZ$315,AZ$318)&gt;0,AZ315=""),"内数の「患者数」に未記入の欄があります。ご報告いただく場合には、当該項目のすべての設問にご記入ください。患者数が0の場合は「0」とご記入ください。",IF(AZ$294&lt;AZ315,"④の「患者数」よりも値が大きくなっています。④の内数をご記入ください。",IF(AZ$294&lt;&gt;SUM(AZ$297,AZ$300,AZ$303,AZ$306,AZ$309,AZ$312,AZ$315,AZ$318),"内訳の合計値が④の「患者数」と一致していません。④の内数をご記入ください。","")))</f>
        <v/>
      </c>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332"/>
      <c r="DB315" s="332"/>
      <c r="DC315" s="332"/>
      <c r="DD315" s="332"/>
      <c r="DE315" s="332"/>
      <c r="DF315" s="332"/>
      <c r="DG315" s="332"/>
      <c r="DH315" s="332"/>
      <c r="DI315" s="332"/>
      <c r="DJ315" s="332"/>
      <c r="DK315" s="332"/>
      <c r="DL315" s="332"/>
      <c r="DM315" s="332"/>
      <c r="DN315" s="332"/>
      <c r="DO315" s="332"/>
      <c r="DP315" s="332"/>
      <c r="DQ315" s="332"/>
      <c r="DR315" s="332"/>
      <c r="DS315" s="332"/>
      <c r="DT315" s="332"/>
      <c r="DU315" s="332"/>
      <c r="DV315" s="332"/>
      <c r="DW315" s="332"/>
      <c r="DX315" s="332"/>
      <c r="DY315" s="332"/>
      <c r="DZ315" s="332"/>
      <c r="EA315" s="332"/>
      <c r="EB315" s="332"/>
      <c r="EC315" s="332"/>
      <c r="ED315" s="332"/>
      <c r="EE315" s="332"/>
      <c r="EF315" s="332"/>
      <c r="EG315" s="332"/>
      <c r="EH315" s="332"/>
      <c r="EI315" s="332"/>
      <c r="EJ315" s="332"/>
      <c r="EK315" s="332"/>
      <c r="EL315" s="332"/>
      <c r="EM315" s="332"/>
      <c r="EN315" s="332"/>
      <c r="EO315" s="332"/>
      <c r="EP315" s="332"/>
      <c r="EQ315" s="332"/>
      <c r="ER315" s="332"/>
      <c r="ES315" s="332"/>
      <c r="ET315" s="332"/>
      <c r="EU315" s="332"/>
      <c r="EV315" s="332"/>
      <c r="EW315" s="332"/>
      <c r="EX315" s="332"/>
      <c r="EY315" s="332"/>
    </row>
    <row r="316" spans="1:155" s="439" customFormat="1" ht="2.4500000000000002" customHeight="1">
      <c r="A316" s="376"/>
      <c r="B316" s="722"/>
      <c r="C316" s="459"/>
      <c r="D316" s="375"/>
      <c r="E316" s="375"/>
      <c r="F316" s="375"/>
      <c r="G316" s="375"/>
      <c r="H316" s="375"/>
      <c r="I316" s="375"/>
      <c r="J316" s="375"/>
      <c r="K316" s="375"/>
      <c r="L316" s="375"/>
      <c r="M316" s="375"/>
      <c r="N316" s="375"/>
      <c r="O316" s="375"/>
      <c r="P316" s="375"/>
      <c r="Q316" s="375"/>
      <c r="R316" s="375"/>
      <c r="S316" s="375"/>
      <c r="T316" s="375"/>
      <c r="U316" s="375"/>
      <c r="V316" s="375"/>
      <c r="W316" s="375"/>
      <c r="X316" s="375"/>
      <c r="Y316" s="375"/>
      <c r="Z316" s="375"/>
      <c r="AA316" s="375"/>
      <c r="AB316" s="375"/>
      <c r="AC316" s="375"/>
      <c r="AD316" s="375"/>
      <c r="AE316" s="375"/>
      <c r="AF316" s="375"/>
      <c r="AG316" s="375"/>
      <c r="AH316" s="375"/>
      <c r="AI316" s="375"/>
      <c r="AJ316" s="375"/>
      <c r="AK316" s="375"/>
      <c r="AL316" s="375"/>
      <c r="AM316" s="375"/>
      <c r="AN316" s="375"/>
      <c r="AO316" s="375"/>
      <c r="AP316" s="375"/>
      <c r="AQ316" s="375"/>
      <c r="AR316" s="375"/>
      <c r="AS316" s="6"/>
      <c r="AT316" s="6"/>
      <c r="AU316" s="6"/>
      <c r="AV316" s="6"/>
      <c r="AW316" s="6"/>
      <c r="AX316" s="6"/>
      <c r="AY316" s="308"/>
      <c r="AZ316" s="22"/>
      <c r="BA316" s="22"/>
      <c r="BB316" s="22"/>
      <c r="BC316" s="22"/>
      <c r="BD316" s="22"/>
      <c r="BE316" s="22"/>
      <c r="BF316" s="22"/>
      <c r="BG316" s="22"/>
      <c r="BH316" s="22"/>
      <c r="BI316" s="22"/>
      <c r="BJ316" s="22"/>
      <c r="BK316" s="23"/>
      <c r="BL316" s="263"/>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332"/>
      <c r="DB316" s="332"/>
      <c r="DC316" s="332"/>
      <c r="DD316" s="332"/>
      <c r="DE316" s="332"/>
      <c r="DF316" s="332"/>
      <c r="DG316" s="332"/>
      <c r="DH316" s="332"/>
      <c r="DI316" s="332"/>
      <c r="DJ316" s="332"/>
      <c r="DK316" s="332"/>
      <c r="DL316" s="332"/>
      <c r="DM316" s="332"/>
      <c r="DN316" s="332"/>
      <c r="DO316" s="332"/>
      <c r="DP316" s="332"/>
      <c r="DQ316" s="332"/>
      <c r="DR316" s="332"/>
      <c r="DS316" s="332"/>
      <c r="DT316" s="332"/>
      <c r="DU316" s="332"/>
      <c r="DV316" s="332"/>
      <c r="DW316" s="332"/>
      <c r="DX316" s="332"/>
      <c r="DY316" s="332"/>
      <c r="DZ316" s="332"/>
      <c r="EA316" s="332"/>
      <c r="EB316" s="332"/>
      <c r="EC316" s="332"/>
      <c r="ED316" s="332"/>
      <c r="EE316" s="332"/>
      <c r="EF316" s="332"/>
      <c r="EG316" s="332"/>
      <c r="EH316" s="332"/>
      <c r="EI316" s="332"/>
      <c r="EJ316" s="332"/>
      <c r="EK316" s="332"/>
      <c r="EL316" s="332"/>
      <c r="EM316" s="332"/>
      <c r="EN316" s="332"/>
      <c r="EO316" s="332"/>
      <c r="EP316" s="332"/>
      <c r="EQ316" s="332"/>
      <c r="ER316" s="332"/>
      <c r="ES316" s="332"/>
      <c r="ET316" s="332"/>
      <c r="EU316" s="332"/>
      <c r="EV316" s="332"/>
      <c r="EW316" s="332"/>
      <c r="EX316" s="332"/>
      <c r="EY316" s="332"/>
    </row>
    <row r="317" spans="1:155" s="439" customFormat="1" ht="2.4500000000000002" customHeight="1">
      <c r="A317" s="376"/>
      <c r="B317" s="722"/>
      <c r="C317" s="376"/>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5"/>
      <c r="AR317" s="165"/>
      <c r="AS317" s="326"/>
      <c r="AT317" s="326"/>
      <c r="AU317" s="326"/>
      <c r="AV317" s="326"/>
      <c r="AW317" s="326"/>
      <c r="AX317" s="326"/>
      <c r="AY317" s="310"/>
      <c r="AZ317" s="25"/>
      <c r="BA317" s="25"/>
      <c r="BB317" s="25"/>
      <c r="BC317" s="25"/>
      <c r="BD317" s="25"/>
      <c r="BE317" s="25"/>
      <c r="BF317" s="25"/>
      <c r="BG317" s="25"/>
      <c r="BH317" s="25"/>
      <c r="BI317" s="25"/>
      <c r="BJ317" s="25"/>
      <c r="BK317" s="26"/>
      <c r="BL317" s="260"/>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332"/>
      <c r="DB317" s="332"/>
      <c r="DC317" s="332"/>
      <c r="DD317" s="332"/>
      <c r="DE317" s="332"/>
      <c r="DF317" s="332"/>
      <c r="DG317" s="332"/>
      <c r="DH317" s="332"/>
      <c r="DI317" s="332"/>
      <c r="DJ317" s="332"/>
      <c r="DK317" s="332"/>
      <c r="DL317" s="332"/>
      <c r="DM317" s="332"/>
      <c r="DN317" s="332"/>
      <c r="DO317" s="332"/>
      <c r="DP317" s="332"/>
      <c r="DQ317" s="332"/>
      <c r="DR317" s="332"/>
      <c r="DS317" s="332"/>
      <c r="DT317" s="332"/>
      <c r="DU317" s="332"/>
      <c r="DV317" s="332"/>
      <c r="DW317" s="332"/>
      <c r="DX317" s="332"/>
      <c r="DY317" s="332"/>
      <c r="DZ317" s="332"/>
      <c r="EA317" s="332"/>
      <c r="EB317" s="332"/>
      <c r="EC317" s="332"/>
      <c r="ED317" s="332"/>
      <c r="EE317" s="332"/>
      <c r="EF317" s="332"/>
      <c r="EG317" s="332"/>
      <c r="EH317" s="332"/>
      <c r="EI317" s="332"/>
      <c r="EJ317" s="332"/>
      <c r="EK317" s="332"/>
      <c r="EL317" s="332"/>
      <c r="EM317" s="332"/>
      <c r="EN317" s="332"/>
      <c r="EO317" s="332"/>
      <c r="EP317" s="332"/>
      <c r="EQ317" s="332"/>
      <c r="ER317" s="332"/>
      <c r="ES317" s="332"/>
      <c r="ET317" s="332"/>
      <c r="EU317" s="332"/>
      <c r="EV317" s="332"/>
      <c r="EW317" s="332"/>
      <c r="EX317" s="332"/>
      <c r="EY317" s="332"/>
    </row>
    <row r="318" spans="1:155" s="439" customFormat="1" ht="19.5" customHeight="1">
      <c r="A318" s="460"/>
      <c r="B318" s="722"/>
      <c r="C318" s="376" t="s">
        <v>207</v>
      </c>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5"/>
      <c r="AR318" s="165"/>
      <c r="AS318" s="326"/>
      <c r="AT318" s="326"/>
      <c r="AU318" s="326"/>
      <c r="AV318" s="527" t="s">
        <v>344</v>
      </c>
      <c r="AW318" s="527"/>
      <c r="AX318" s="527"/>
      <c r="AY318" s="139"/>
      <c r="AZ318" s="585"/>
      <c r="BA318" s="586"/>
      <c r="BB318" s="586"/>
      <c r="BC318" s="586"/>
      <c r="BD318" s="586"/>
      <c r="BE318" s="586"/>
      <c r="BF318" s="586"/>
      <c r="BG318" s="586"/>
      <c r="BH318" s="586"/>
      <c r="BI318" s="586"/>
      <c r="BJ318" s="587"/>
      <c r="BK318" s="20"/>
      <c r="BL318" s="259" t="s">
        <v>2</v>
      </c>
      <c r="BM318" s="198"/>
      <c r="BN318" s="200" t="str">
        <f>IF(BO318&lt;&gt;"","●","")</f>
        <v/>
      </c>
      <c r="BO318" s="201" t="str">
        <f>IF(AND(COUNTA(AZ$297,AZ$300,AZ$303,AZ$306,AZ$309,AZ$312,AZ$315,AZ$318)&gt;0,AZ318=""),"内数の「患者数」に未記入の欄があります。ご報告いただく場合には、当該項目のすべての設問にご記入ください。患者数が0の場合は「0」とご記入ください。",IF(AZ$294&lt;AZ318,"④の「患者数」よりも値が大きくなっています。④の内数をご記入ください。",IF(AZ$294&lt;&gt;SUM(AZ$297,AZ$300,AZ$303,AZ$306,AZ$309,AZ$312,AZ$315,AZ$318),"内訳の合計値が④の「患者数」と一致していません。④の内数をご記入ください。","")))</f>
        <v/>
      </c>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332"/>
      <c r="DB318" s="332"/>
      <c r="DC318" s="332"/>
      <c r="DD318" s="332"/>
      <c r="DE318" s="332"/>
      <c r="DF318" s="332"/>
      <c r="DG318" s="332"/>
      <c r="DH318" s="332"/>
      <c r="DI318" s="332"/>
      <c r="DJ318" s="332"/>
      <c r="DK318" s="332"/>
      <c r="DL318" s="332"/>
      <c r="DM318" s="332"/>
      <c r="DN318" s="332"/>
      <c r="DO318" s="332"/>
      <c r="DP318" s="332"/>
      <c r="DQ318" s="332"/>
      <c r="DR318" s="332"/>
      <c r="DS318" s="332"/>
      <c r="DT318" s="332"/>
      <c r="DU318" s="332"/>
      <c r="DV318" s="332"/>
      <c r="DW318" s="332"/>
      <c r="DX318" s="332"/>
      <c r="DY318" s="332"/>
      <c r="DZ318" s="332"/>
      <c r="EA318" s="332"/>
      <c r="EB318" s="332"/>
      <c r="EC318" s="332"/>
      <c r="ED318" s="332"/>
      <c r="EE318" s="332"/>
      <c r="EF318" s="332"/>
      <c r="EG318" s="332"/>
      <c r="EH318" s="332"/>
      <c r="EI318" s="332"/>
      <c r="EJ318" s="332"/>
      <c r="EK318" s="332"/>
      <c r="EL318" s="332"/>
      <c r="EM318" s="332"/>
      <c r="EN318" s="332"/>
      <c r="EO318" s="332"/>
      <c r="EP318" s="332"/>
      <c r="EQ318" s="332"/>
      <c r="ER318" s="332"/>
      <c r="ES318" s="332"/>
      <c r="ET318" s="332"/>
      <c r="EU318" s="332"/>
      <c r="EV318" s="332"/>
      <c r="EW318" s="332"/>
      <c r="EX318" s="332"/>
      <c r="EY318" s="332"/>
    </row>
    <row r="319" spans="1:155" s="439" customFormat="1" ht="2.4500000000000002" customHeight="1">
      <c r="A319" s="461"/>
      <c r="B319" s="723"/>
      <c r="C319" s="459"/>
      <c r="D319" s="375"/>
      <c r="E319" s="375"/>
      <c r="F319" s="375"/>
      <c r="G319" s="375"/>
      <c r="H319" s="375"/>
      <c r="I319" s="375"/>
      <c r="J319" s="375"/>
      <c r="K319" s="375"/>
      <c r="L319" s="375"/>
      <c r="M319" s="375"/>
      <c r="N319" s="375"/>
      <c r="O319" s="375"/>
      <c r="P319" s="375"/>
      <c r="Q319" s="375"/>
      <c r="R319" s="375"/>
      <c r="S319" s="375"/>
      <c r="T319" s="375"/>
      <c r="U319" s="375"/>
      <c r="V319" s="375"/>
      <c r="W319" s="375"/>
      <c r="X319" s="375"/>
      <c r="Y319" s="375"/>
      <c r="Z319" s="375"/>
      <c r="AA319" s="375"/>
      <c r="AB319" s="375"/>
      <c r="AC319" s="375"/>
      <c r="AD319" s="375"/>
      <c r="AE319" s="375"/>
      <c r="AF319" s="375"/>
      <c r="AG319" s="375"/>
      <c r="AH319" s="375"/>
      <c r="AI319" s="375"/>
      <c r="AJ319" s="375"/>
      <c r="AK319" s="375"/>
      <c r="AL319" s="375"/>
      <c r="AM319" s="375"/>
      <c r="AN319" s="375"/>
      <c r="AO319" s="375"/>
      <c r="AP319" s="375"/>
      <c r="AQ319" s="375"/>
      <c r="AR319" s="375"/>
      <c r="AS319" s="6"/>
      <c r="AT319" s="6"/>
      <c r="AU319" s="6"/>
      <c r="AV319" s="6"/>
      <c r="AW319" s="6"/>
      <c r="AX319" s="6"/>
      <c r="AY319" s="308"/>
      <c r="AZ319" s="22"/>
      <c r="BA319" s="22"/>
      <c r="BB319" s="22"/>
      <c r="BC319" s="22"/>
      <c r="BD319" s="22"/>
      <c r="BE319" s="22"/>
      <c r="BF319" s="22"/>
      <c r="BG319" s="22"/>
      <c r="BH319" s="22"/>
      <c r="BI319" s="22"/>
      <c r="BJ319" s="22"/>
      <c r="BK319" s="23"/>
      <c r="BL319" s="263"/>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332"/>
      <c r="DB319" s="332"/>
      <c r="DC319" s="332"/>
      <c r="DD319" s="332"/>
      <c r="DE319" s="332"/>
      <c r="DF319" s="332"/>
      <c r="DG319" s="332"/>
      <c r="DH319" s="332"/>
      <c r="DI319" s="332"/>
      <c r="DJ319" s="332"/>
      <c r="DK319" s="332"/>
      <c r="DL319" s="332"/>
      <c r="DM319" s="332"/>
      <c r="DN319" s="332"/>
      <c r="DO319" s="332"/>
      <c r="DP319" s="332"/>
      <c r="DQ319" s="332"/>
      <c r="DR319" s="332"/>
      <c r="DS319" s="332"/>
      <c r="DT319" s="332"/>
      <c r="DU319" s="332"/>
      <c r="DV319" s="332"/>
      <c r="DW319" s="332"/>
      <c r="DX319" s="332"/>
      <c r="DY319" s="332"/>
      <c r="DZ319" s="332"/>
      <c r="EA319" s="332"/>
      <c r="EB319" s="332"/>
      <c r="EC319" s="332"/>
      <c r="ED319" s="332"/>
      <c r="EE319" s="332"/>
      <c r="EF319" s="332"/>
      <c r="EG319" s="332"/>
      <c r="EH319" s="332"/>
      <c r="EI319" s="332"/>
      <c r="EJ319" s="332"/>
      <c r="EK319" s="332"/>
      <c r="EL319" s="332"/>
      <c r="EM319" s="332"/>
      <c r="EN319" s="332"/>
      <c r="EO319" s="332"/>
      <c r="EP319" s="332"/>
      <c r="EQ319" s="332"/>
      <c r="ER319" s="332"/>
      <c r="ES319" s="332"/>
      <c r="ET319" s="332"/>
      <c r="EU319" s="332"/>
      <c r="EV319" s="332"/>
      <c r="EW319" s="332"/>
      <c r="EX319" s="332"/>
      <c r="EY319" s="332"/>
    </row>
    <row r="320" spans="1:155" s="439" customFormat="1" ht="19.5" customHeight="1">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332"/>
      <c r="DB320" s="332"/>
      <c r="DC320" s="332"/>
      <c r="DD320" s="332"/>
      <c r="DE320" s="332"/>
      <c r="DF320" s="332"/>
      <c r="DG320" s="332"/>
      <c r="DH320" s="332"/>
      <c r="DI320" s="332"/>
      <c r="DJ320" s="332"/>
      <c r="DK320" s="332"/>
      <c r="DL320" s="332"/>
      <c r="DM320" s="332"/>
      <c r="DN320" s="332"/>
      <c r="DO320" s="332"/>
      <c r="DP320" s="332"/>
      <c r="DQ320" s="332"/>
      <c r="DR320" s="332"/>
      <c r="DS320" s="332"/>
      <c r="DT320" s="332"/>
      <c r="DU320" s="332"/>
      <c r="DV320" s="332"/>
      <c r="DW320" s="332"/>
      <c r="DX320" s="332"/>
      <c r="DY320" s="332"/>
      <c r="DZ320" s="332"/>
      <c r="EA320" s="332"/>
      <c r="EB320" s="332"/>
      <c r="EC320" s="332"/>
      <c r="ED320" s="332"/>
      <c r="EE320" s="332"/>
      <c r="EF320" s="332"/>
      <c r="EG320" s="332"/>
      <c r="EH320" s="332"/>
      <c r="EI320" s="332"/>
      <c r="EJ320" s="332"/>
      <c r="EK320" s="332"/>
      <c r="EL320" s="332"/>
      <c r="EM320" s="332"/>
      <c r="EN320" s="332"/>
      <c r="EO320" s="332"/>
      <c r="EP320" s="332"/>
      <c r="EQ320" s="332"/>
      <c r="ER320" s="332"/>
      <c r="ES320" s="332"/>
      <c r="ET320" s="332"/>
      <c r="EU320" s="332"/>
      <c r="EV320" s="332"/>
      <c r="EW320" s="332"/>
      <c r="EX320" s="332"/>
      <c r="EY320" s="332"/>
    </row>
    <row r="321" spans="1:155" s="439" customFormat="1" ht="19.5" customHeight="1" thickBot="1">
      <c r="A321" s="613" t="s">
        <v>429</v>
      </c>
      <c r="B321" s="614"/>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4"/>
      <c r="AL321" s="614"/>
      <c r="AM321" s="614"/>
      <c r="AN321" s="614"/>
      <c r="AO321" s="614"/>
      <c r="AP321" s="614"/>
      <c r="AQ321" s="614"/>
      <c r="AR321" s="614"/>
      <c r="AS321" s="614"/>
      <c r="AT321" s="614"/>
      <c r="AU321" s="614"/>
      <c r="AV321" s="614"/>
      <c r="AW321" s="614"/>
      <c r="AX321" s="614"/>
      <c r="AY321" s="614"/>
      <c r="AZ321" s="614"/>
      <c r="BA321" s="614"/>
      <c r="BB321" s="614"/>
      <c r="BC321" s="614"/>
      <c r="BD321" s="614"/>
      <c r="BE321" s="614"/>
      <c r="BF321" s="614"/>
      <c r="BG321" s="614"/>
      <c r="BH321" s="614"/>
      <c r="BI321" s="614"/>
      <c r="BJ321" s="614"/>
      <c r="BK321" s="614"/>
      <c r="BL321" s="615"/>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332"/>
      <c r="DB321" s="332"/>
      <c r="DC321" s="332"/>
      <c r="DD321" s="332"/>
      <c r="DE321" s="332"/>
      <c r="DF321" s="332"/>
      <c r="DG321" s="332"/>
      <c r="DH321" s="332"/>
      <c r="DI321" s="332"/>
      <c r="DJ321" s="332"/>
      <c r="DK321" s="332"/>
      <c r="DL321" s="332"/>
      <c r="DM321" s="332"/>
      <c r="DN321" s="332"/>
      <c r="DO321" s="332"/>
      <c r="DP321" s="332"/>
      <c r="DQ321" s="332"/>
      <c r="DR321" s="332"/>
      <c r="DS321" s="332"/>
      <c r="DT321" s="332"/>
      <c r="DU321" s="332"/>
      <c r="DV321" s="332"/>
      <c r="DW321" s="332"/>
      <c r="DX321" s="332"/>
      <c r="DY321" s="332"/>
      <c r="DZ321" s="332"/>
      <c r="EA321" s="332"/>
      <c r="EB321" s="332"/>
      <c r="EC321" s="332"/>
      <c r="ED321" s="332"/>
      <c r="EE321" s="332"/>
      <c r="EF321" s="332"/>
      <c r="EG321" s="332"/>
      <c r="EH321" s="332"/>
      <c r="EI321" s="332"/>
      <c r="EJ321" s="332"/>
      <c r="EK321" s="332"/>
      <c r="EL321" s="332"/>
      <c r="EM321" s="332"/>
      <c r="EN321" s="332"/>
      <c r="EO321" s="332"/>
      <c r="EP321" s="332"/>
      <c r="EQ321" s="332"/>
      <c r="ER321" s="332"/>
      <c r="ES321" s="332"/>
      <c r="ET321" s="332"/>
      <c r="EU321" s="332"/>
      <c r="EV321" s="332"/>
      <c r="EW321" s="332"/>
      <c r="EX321" s="332"/>
      <c r="EY321" s="332"/>
    </row>
    <row r="322" spans="1:155" s="439" customFormat="1" ht="2.4500000000000002" customHeight="1">
      <c r="A322" s="724" t="s">
        <v>426</v>
      </c>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c r="AA322" s="725"/>
      <c r="AB322" s="725"/>
      <c r="AC322" s="725"/>
      <c r="AD322" s="725"/>
      <c r="AE322" s="725"/>
      <c r="AF322" s="725"/>
      <c r="AG322" s="725"/>
      <c r="AH322" s="725"/>
      <c r="AI322" s="725"/>
      <c r="AJ322" s="725"/>
      <c r="AK322" s="725"/>
      <c r="AL322" s="725"/>
      <c r="AM322" s="725"/>
      <c r="AN322" s="725"/>
      <c r="AO322" s="725"/>
      <c r="AP322" s="725"/>
      <c r="AQ322" s="725"/>
      <c r="AR322" s="725"/>
      <c r="AS322" s="725"/>
      <c r="AT322" s="725"/>
      <c r="AU322" s="725"/>
      <c r="AV322" s="138"/>
      <c r="AW322" s="138"/>
      <c r="AX322" s="138"/>
      <c r="AY322" s="15"/>
      <c r="AZ322" s="16"/>
      <c r="BA322" s="16"/>
      <c r="BB322" s="16"/>
      <c r="BC322" s="16"/>
      <c r="BD322" s="16"/>
      <c r="BE322" s="16"/>
      <c r="BF322" s="16"/>
      <c r="BG322" s="16"/>
      <c r="BH322" s="16"/>
      <c r="BI322" s="16"/>
      <c r="BJ322" s="16"/>
      <c r="BK322" s="17"/>
      <c r="BL322" s="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332"/>
      <c r="DB322" s="332"/>
      <c r="DC322" s="332"/>
      <c r="DD322" s="332"/>
      <c r="DE322" s="332"/>
      <c r="DF322" s="332"/>
      <c r="DG322" s="332"/>
      <c r="DH322" s="332"/>
      <c r="DI322" s="332"/>
      <c r="DJ322" s="332"/>
      <c r="DK322" s="332"/>
      <c r="DL322" s="332"/>
      <c r="DM322" s="332"/>
      <c r="DN322" s="332"/>
      <c r="DO322" s="332"/>
      <c r="DP322" s="332"/>
      <c r="DQ322" s="332"/>
      <c r="DR322" s="332"/>
      <c r="DS322" s="332"/>
      <c r="DT322" s="332"/>
      <c r="DU322" s="332"/>
      <c r="DV322" s="332"/>
      <c r="DW322" s="332"/>
      <c r="DX322" s="332"/>
      <c r="DY322" s="332"/>
      <c r="DZ322" s="332"/>
      <c r="EA322" s="332"/>
      <c r="EB322" s="332"/>
      <c r="EC322" s="332"/>
      <c r="ED322" s="332"/>
      <c r="EE322" s="332"/>
      <c r="EF322" s="332"/>
      <c r="EG322" s="332"/>
      <c r="EH322" s="332"/>
      <c r="EI322" s="332"/>
      <c r="EJ322" s="332"/>
      <c r="EK322" s="332"/>
      <c r="EL322" s="332"/>
      <c r="EM322" s="332"/>
      <c r="EN322" s="332"/>
      <c r="EO322" s="332"/>
      <c r="EP322" s="332"/>
      <c r="EQ322" s="332"/>
      <c r="ER322" s="332"/>
      <c r="ES322" s="332"/>
      <c r="ET322" s="332"/>
      <c r="EU322" s="332"/>
      <c r="EV322" s="332"/>
      <c r="EW322" s="332"/>
      <c r="EX322" s="332"/>
      <c r="EY322" s="332"/>
    </row>
    <row r="323" spans="1:155" s="439" customFormat="1" ht="19.5" customHeight="1">
      <c r="A323" s="726"/>
      <c r="B323" s="727"/>
      <c r="C323" s="727"/>
      <c r="D323" s="727"/>
      <c r="E323" s="727"/>
      <c r="F323" s="727"/>
      <c r="G323" s="727"/>
      <c r="H323" s="727"/>
      <c r="I323" s="727"/>
      <c r="J323" s="727"/>
      <c r="K323" s="727"/>
      <c r="L323" s="727"/>
      <c r="M323" s="727"/>
      <c r="N323" s="727"/>
      <c r="O323" s="727"/>
      <c r="P323" s="727"/>
      <c r="Q323" s="727"/>
      <c r="R323" s="727"/>
      <c r="S323" s="727"/>
      <c r="T323" s="727"/>
      <c r="U323" s="727"/>
      <c r="V323" s="727"/>
      <c r="W323" s="727"/>
      <c r="X323" s="727"/>
      <c r="Y323" s="727"/>
      <c r="Z323" s="727"/>
      <c r="AA323" s="727"/>
      <c r="AB323" s="727"/>
      <c r="AC323" s="727"/>
      <c r="AD323" s="727"/>
      <c r="AE323" s="727"/>
      <c r="AF323" s="727"/>
      <c r="AG323" s="727"/>
      <c r="AH323" s="727"/>
      <c r="AI323" s="727"/>
      <c r="AJ323" s="727"/>
      <c r="AK323" s="727"/>
      <c r="AL323" s="727"/>
      <c r="AM323" s="727"/>
      <c r="AN323" s="727"/>
      <c r="AO323" s="727"/>
      <c r="AP323" s="727"/>
      <c r="AQ323" s="727"/>
      <c r="AR323" s="727"/>
      <c r="AS323" s="727"/>
      <c r="AT323" s="727"/>
      <c r="AU323" s="727"/>
      <c r="AV323" s="527" t="s">
        <v>345</v>
      </c>
      <c r="AW323" s="527"/>
      <c r="AX323" s="527"/>
      <c r="AY323" s="18"/>
      <c r="AZ323" s="711">
        <f>SUM(AZ251,AZ254,AZ257,AZ260,AZ263,AZ266,AZ269)</f>
        <v>0</v>
      </c>
      <c r="BA323" s="712"/>
      <c r="BB323" s="712"/>
      <c r="BC323" s="712"/>
      <c r="BD323" s="712"/>
      <c r="BE323" s="712"/>
      <c r="BF323" s="712"/>
      <c r="BG323" s="712"/>
      <c r="BH323" s="712"/>
      <c r="BI323" s="712"/>
      <c r="BJ323" s="713"/>
      <c r="BK323" s="20"/>
      <c r="BL323" s="9" t="s">
        <v>2</v>
      </c>
      <c r="BM323" s="198"/>
      <c r="BN323" s="200" t="str">
        <f>IF(BO323&lt;&gt;"","●","")</f>
        <v/>
      </c>
      <c r="BO323" s="201" t="str">
        <f>IF(AZ323="","「患者数」が未記入です。患者数が0の場合は「0」とご記入ください。",IF(OR(AZ323&gt;AZ245,AZ323&gt;SUM(AZ248,AZ251,AZ254,AZ257,AZ260,AZ263,AZ266,AZ269)),"上記の項目７．－②の「退棟患者数」よりも値が大きくなっています。「当該病棟から退院した患者数」は項目７．－②「退棟患者数」の内数をご記入ください。",IF(OR(AZ323&lt;&gt;SUM(AZ251,AZ254,AZ257,AZ260,AZ263,AZ266,AZ269),SUM(AZ326,AZ329,AZ332,AZ335)&lt;&gt;SUM(AZ251,AZ254,AZ257,AZ260,AZ263,AZ266,AZ269)),"「当該病棟から退院した患者数」あるいは内訳の合計値が上記の項目７．－②の「家庭へ退院」～「その他」の患者数の合計と一致していません。正しい患者数をご記入ください。","")))</f>
        <v/>
      </c>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332"/>
      <c r="DB323" s="332"/>
      <c r="DC323" s="332"/>
      <c r="DD323" s="332"/>
      <c r="DE323" s="332"/>
      <c r="DF323" s="332"/>
      <c r="DG323" s="332"/>
      <c r="DH323" s="332"/>
      <c r="DI323" s="332"/>
      <c r="DJ323" s="332"/>
      <c r="DK323" s="332"/>
      <c r="DL323" s="332"/>
      <c r="DM323" s="332"/>
      <c r="DN323" s="332"/>
      <c r="DO323" s="332"/>
      <c r="DP323" s="332"/>
      <c r="DQ323" s="332"/>
      <c r="DR323" s="332"/>
      <c r="DS323" s="332"/>
      <c r="DT323" s="332"/>
      <c r="DU323" s="332"/>
      <c r="DV323" s="332"/>
      <c r="DW323" s="332"/>
      <c r="DX323" s="332"/>
      <c r="DY323" s="332"/>
      <c r="DZ323" s="332"/>
      <c r="EA323" s="332"/>
      <c r="EB323" s="332"/>
      <c r="EC323" s="332"/>
      <c r="ED323" s="332"/>
      <c r="EE323" s="332"/>
      <c r="EF323" s="332"/>
      <c r="EG323" s="332"/>
      <c r="EH323" s="332"/>
      <c r="EI323" s="332"/>
      <c r="EJ323" s="332"/>
      <c r="EK323" s="332"/>
      <c r="EL323" s="332"/>
      <c r="EM323" s="332"/>
      <c r="EN323" s="332"/>
      <c r="EO323" s="332"/>
      <c r="EP323" s="332"/>
      <c r="EQ323" s="332"/>
      <c r="ER323" s="332"/>
      <c r="ES323" s="332"/>
      <c r="ET323" s="332"/>
      <c r="EU323" s="332"/>
      <c r="EV323" s="332"/>
      <c r="EW323" s="332"/>
      <c r="EX323" s="332"/>
      <c r="EY323" s="332"/>
    </row>
    <row r="324" spans="1:155" s="439" customFormat="1" ht="2.4500000000000002" customHeight="1" thickBot="1">
      <c r="A324" s="726"/>
      <c r="B324" s="727"/>
      <c r="C324" s="727"/>
      <c r="D324" s="727"/>
      <c r="E324" s="727"/>
      <c r="F324" s="727"/>
      <c r="G324" s="727"/>
      <c r="H324" s="727"/>
      <c r="I324" s="727"/>
      <c r="J324" s="727"/>
      <c r="K324" s="727"/>
      <c r="L324" s="727"/>
      <c r="M324" s="727"/>
      <c r="N324" s="727"/>
      <c r="O324" s="727"/>
      <c r="P324" s="727"/>
      <c r="Q324" s="727"/>
      <c r="R324" s="727"/>
      <c r="S324" s="727"/>
      <c r="T324" s="727"/>
      <c r="U324" s="727"/>
      <c r="V324" s="727"/>
      <c r="W324" s="727"/>
      <c r="X324" s="727"/>
      <c r="Y324" s="727"/>
      <c r="Z324" s="727"/>
      <c r="AA324" s="727"/>
      <c r="AB324" s="727"/>
      <c r="AC324" s="727"/>
      <c r="AD324" s="727"/>
      <c r="AE324" s="727"/>
      <c r="AF324" s="727"/>
      <c r="AG324" s="727"/>
      <c r="AH324" s="727"/>
      <c r="AI324" s="727"/>
      <c r="AJ324" s="727"/>
      <c r="AK324" s="727"/>
      <c r="AL324" s="727"/>
      <c r="AM324" s="727"/>
      <c r="AN324" s="727"/>
      <c r="AO324" s="727"/>
      <c r="AP324" s="727"/>
      <c r="AQ324" s="727"/>
      <c r="AR324" s="727"/>
      <c r="AS324" s="727"/>
      <c r="AT324" s="727"/>
      <c r="AU324" s="727"/>
      <c r="AV324" s="326"/>
      <c r="AW324" s="326"/>
      <c r="AX324" s="326"/>
      <c r="AY324" s="27"/>
      <c r="AZ324" s="28"/>
      <c r="BA324" s="28"/>
      <c r="BB324" s="28"/>
      <c r="BC324" s="28"/>
      <c r="BD324" s="28"/>
      <c r="BE324" s="28"/>
      <c r="BF324" s="28"/>
      <c r="BG324" s="28"/>
      <c r="BH324" s="28"/>
      <c r="BI324" s="28"/>
      <c r="BJ324" s="28"/>
      <c r="BK324" s="29"/>
      <c r="BL324" s="14"/>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332"/>
      <c r="DB324" s="332"/>
      <c r="DC324" s="332"/>
      <c r="DD324" s="332"/>
      <c r="DE324" s="332"/>
      <c r="DF324" s="332"/>
      <c r="DG324" s="332"/>
      <c r="DH324" s="332"/>
      <c r="DI324" s="332"/>
      <c r="DJ324" s="332"/>
      <c r="DK324" s="332"/>
      <c r="DL324" s="332"/>
      <c r="DM324" s="332"/>
      <c r="DN324" s="332"/>
      <c r="DO324" s="332"/>
      <c r="DP324" s="332"/>
      <c r="DQ324" s="332"/>
      <c r="DR324" s="332"/>
      <c r="DS324" s="332"/>
      <c r="DT324" s="332"/>
      <c r="DU324" s="332"/>
      <c r="DV324" s="332"/>
      <c r="DW324" s="332"/>
      <c r="DX324" s="332"/>
      <c r="DY324" s="332"/>
      <c r="DZ324" s="332"/>
      <c r="EA324" s="332"/>
      <c r="EB324" s="332"/>
      <c r="EC324" s="332"/>
      <c r="ED324" s="332"/>
      <c r="EE324" s="332"/>
      <c r="EF324" s="332"/>
      <c r="EG324" s="332"/>
      <c r="EH324" s="332"/>
      <c r="EI324" s="332"/>
      <c r="EJ324" s="332"/>
      <c r="EK324" s="332"/>
      <c r="EL324" s="332"/>
      <c r="EM324" s="332"/>
      <c r="EN324" s="332"/>
      <c r="EO324" s="332"/>
      <c r="EP324" s="332"/>
      <c r="EQ324" s="332"/>
      <c r="ER324" s="332"/>
      <c r="ES324" s="332"/>
      <c r="ET324" s="332"/>
      <c r="EU324" s="332"/>
      <c r="EV324" s="332"/>
      <c r="EW324" s="332"/>
      <c r="EX324" s="332"/>
      <c r="EY324" s="332"/>
    </row>
    <row r="325" spans="1:155" s="439" customFormat="1" ht="2.4500000000000002" customHeight="1">
      <c r="A325" s="325"/>
      <c r="B325" s="107"/>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c r="AW325" s="138"/>
      <c r="AX325" s="246"/>
      <c r="AY325" s="15"/>
      <c r="AZ325" s="16"/>
      <c r="BA325" s="16"/>
      <c r="BB325" s="16"/>
      <c r="BC325" s="16"/>
      <c r="BD325" s="16"/>
      <c r="BE325" s="16"/>
      <c r="BF325" s="16"/>
      <c r="BG325" s="16"/>
      <c r="BH325" s="16"/>
      <c r="BI325" s="16"/>
      <c r="BJ325" s="16"/>
      <c r="BK325" s="17"/>
      <c r="BL325" s="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332"/>
      <c r="DB325" s="332"/>
      <c r="DC325" s="332"/>
      <c r="DD325" s="332"/>
      <c r="DE325" s="332"/>
      <c r="DF325" s="332"/>
      <c r="DG325" s="332"/>
      <c r="DH325" s="332"/>
      <c r="DI325" s="332"/>
      <c r="DJ325" s="332"/>
      <c r="DK325" s="332"/>
      <c r="DL325" s="332"/>
      <c r="DM325" s="332"/>
      <c r="DN325" s="332"/>
      <c r="DO325" s="332"/>
      <c r="DP325" s="332"/>
      <c r="DQ325" s="332"/>
      <c r="DR325" s="332"/>
      <c r="DS325" s="332"/>
      <c r="DT325" s="332"/>
      <c r="DU325" s="332"/>
      <c r="DV325" s="332"/>
      <c r="DW325" s="332"/>
      <c r="DX325" s="332"/>
      <c r="DY325" s="332"/>
      <c r="DZ325" s="332"/>
      <c r="EA325" s="332"/>
      <c r="EB325" s="332"/>
      <c r="EC325" s="332"/>
      <c r="ED325" s="332"/>
      <c r="EE325" s="332"/>
      <c r="EF325" s="332"/>
      <c r="EG325" s="332"/>
      <c r="EH325" s="332"/>
      <c r="EI325" s="332"/>
      <c r="EJ325" s="332"/>
      <c r="EK325" s="332"/>
      <c r="EL325" s="332"/>
      <c r="EM325" s="332"/>
      <c r="EN325" s="332"/>
      <c r="EO325" s="332"/>
      <c r="EP325" s="332"/>
      <c r="EQ325" s="332"/>
      <c r="ER325" s="332"/>
      <c r="ES325" s="332"/>
      <c r="ET325" s="332"/>
      <c r="EU325" s="332"/>
      <c r="EV325" s="332"/>
      <c r="EW325" s="332"/>
      <c r="EX325" s="332"/>
      <c r="EY325" s="332"/>
    </row>
    <row r="326" spans="1:155" s="439" customFormat="1" ht="19.5" customHeight="1">
      <c r="A326" s="325"/>
      <c r="B326" s="325" t="s">
        <v>346</v>
      </c>
      <c r="C326" s="326"/>
      <c r="D326" s="326"/>
      <c r="E326" s="326"/>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6"/>
      <c r="AE326" s="326"/>
      <c r="AF326" s="326"/>
      <c r="AG326" s="326"/>
      <c r="AH326" s="326"/>
      <c r="AI326" s="326"/>
      <c r="AJ326" s="326"/>
      <c r="AK326" s="326"/>
      <c r="AL326" s="326"/>
      <c r="AM326" s="326"/>
      <c r="AN326" s="326"/>
      <c r="AO326" s="326"/>
      <c r="AP326" s="326"/>
      <c r="AQ326" s="326"/>
      <c r="AR326" s="326"/>
      <c r="AS326" s="326"/>
      <c r="AT326" s="326"/>
      <c r="AU326" s="326"/>
      <c r="AV326" s="527" t="s">
        <v>347</v>
      </c>
      <c r="AW326" s="527"/>
      <c r="AX326" s="584"/>
      <c r="AY326" s="18"/>
      <c r="AZ326" s="585"/>
      <c r="BA326" s="586"/>
      <c r="BB326" s="586"/>
      <c r="BC326" s="586"/>
      <c r="BD326" s="586"/>
      <c r="BE326" s="586"/>
      <c r="BF326" s="586"/>
      <c r="BG326" s="586"/>
      <c r="BH326" s="586"/>
      <c r="BI326" s="586"/>
      <c r="BJ326" s="587"/>
      <c r="BK326" s="20"/>
      <c r="BL326" s="9" t="s">
        <v>2</v>
      </c>
      <c r="BM326" s="198"/>
      <c r="BN326" s="200" t="str">
        <f>IF(BO326&lt;&gt;"","●","")</f>
        <v>●</v>
      </c>
      <c r="BO326" s="201" t="str">
        <f>IF(AZ326="","「患者数」が未記入です。患者数が0の場合は「0」とご記入ください。",IF($AZ$323&lt;AZ326,"①の「患者数」よりも値が大きくなっています。①の内数をご記入ください。",IF($AZ$323&lt;&gt;SUM($AZ$329,$AZ$332,$AZ$326,$AZ$335),"内訳の合計値が①の「患者数」と一致していません。①の内数をご記入ください。","")))</f>
        <v>「患者数」が未記入です。患者数が0の場合は「0」とご記入ください。</v>
      </c>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332"/>
      <c r="DB326" s="332"/>
      <c r="DC326" s="332"/>
      <c r="DD326" s="332"/>
      <c r="DE326" s="332"/>
      <c r="DF326" s="332"/>
      <c r="DG326" s="332"/>
      <c r="DH326" s="332"/>
      <c r="DI326" s="332"/>
      <c r="DJ326" s="332"/>
      <c r="DK326" s="332"/>
      <c r="DL326" s="332"/>
      <c r="DM326" s="332"/>
      <c r="DN326" s="332"/>
      <c r="DO326" s="332"/>
      <c r="DP326" s="332"/>
      <c r="DQ326" s="332"/>
      <c r="DR326" s="332"/>
      <c r="DS326" s="332"/>
      <c r="DT326" s="332"/>
      <c r="DU326" s="332"/>
      <c r="DV326" s="332"/>
      <c r="DW326" s="332"/>
      <c r="DX326" s="332"/>
      <c r="DY326" s="332"/>
      <c r="DZ326" s="332"/>
      <c r="EA326" s="332"/>
      <c r="EB326" s="332"/>
      <c r="EC326" s="332"/>
      <c r="ED326" s="332"/>
      <c r="EE326" s="332"/>
      <c r="EF326" s="332"/>
      <c r="EG326" s="332"/>
      <c r="EH326" s="332"/>
      <c r="EI326" s="332"/>
      <c r="EJ326" s="332"/>
      <c r="EK326" s="332"/>
      <c r="EL326" s="332"/>
      <c r="EM326" s="332"/>
      <c r="EN326" s="332"/>
      <c r="EO326" s="332"/>
      <c r="EP326" s="332"/>
      <c r="EQ326" s="332"/>
      <c r="ER326" s="332"/>
      <c r="ES326" s="332"/>
      <c r="ET326" s="332"/>
      <c r="EU326" s="332"/>
      <c r="EV326" s="332"/>
      <c r="EW326" s="332"/>
      <c r="EX326" s="332"/>
      <c r="EY326" s="332"/>
    </row>
    <row r="327" spans="1:155" s="439" customFormat="1" ht="2.4500000000000002" customHeight="1" thickBot="1">
      <c r="A327" s="325"/>
      <c r="B327" s="3"/>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7"/>
      <c r="AY327" s="27"/>
      <c r="AZ327" s="28"/>
      <c r="BA327" s="28"/>
      <c r="BB327" s="28"/>
      <c r="BC327" s="28"/>
      <c r="BD327" s="28"/>
      <c r="BE327" s="28"/>
      <c r="BF327" s="28"/>
      <c r="BG327" s="28"/>
      <c r="BH327" s="28"/>
      <c r="BI327" s="28"/>
      <c r="BJ327" s="28"/>
      <c r="BK327" s="29"/>
      <c r="BL327" s="14"/>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332"/>
      <c r="DB327" s="332"/>
      <c r="DC327" s="332"/>
      <c r="DD327" s="332"/>
      <c r="DE327" s="332"/>
      <c r="DF327" s="332"/>
      <c r="DG327" s="332"/>
      <c r="DH327" s="332"/>
      <c r="DI327" s="332"/>
      <c r="DJ327" s="332"/>
      <c r="DK327" s="332"/>
      <c r="DL327" s="332"/>
      <c r="DM327" s="332"/>
      <c r="DN327" s="332"/>
      <c r="DO327" s="332"/>
      <c r="DP327" s="332"/>
      <c r="DQ327" s="332"/>
      <c r="DR327" s="332"/>
      <c r="DS327" s="332"/>
      <c r="DT327" s="332"/>
      <c r="DU327" s="332"/>
      <c r="DV327" s="332"/>
      <c r="DW327" s="332"/>
      <c r="DX327" s="332"/>
      <c r="DY327" s="332"/>
      <c r="DZ327" s="332"/>
      <c r="EA327" s="332"/>
      <c r="EB327" s="332"/>
      <c r="EC327" s="332"/>
      <c r="ED327" s="332"/>
      <c r="EE327" s="332"/>
      <c r="EF327" s="332"/>
      <c r="EG327" s="332"/>
      <c r="EH327" s="332"/>
      <c r="EI327" s="332"/>
      <c r="EJ327" s="332"/>
      <c r="EK327" s="332"/>
      <c r="EL327" s="332"/>
      <c r="EM327" s="332"/>
      <c r="EN327" s="332"/>
      <c r="EO327" s="332"/>
      <c r="EP327" s="332"/>
      <c r="EQ327" s="332"/>
      <c r="ER327" s="332"/>
      <c r="ES327" s="332"/>
      <c r="ET327" s="332"/>
      <c r="EU327" s="332"/>
      <c r="EV327" s="332"/>
      <c r="EW327" s="332"/>
      <c r="EX327" s="332"/>
      <c r="EY327" s="332"/>
    </row>
    <row r="328" spans="1:155" s="439" customFormat="1" ht="2.4500000000000002" customHeight="1">
      <c r="A328" s="325"/>
      <c r="B328" s="107"/>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5"/>
      <c r="AZ328" s="16"/>
      <c r="BA328" s="16"/>
      <c r="BB328" s="16"/>
      <c r="BC328" s="16"/>
      <c r="BD328" s="16"/>
      <c r="BE328" s="16"/>
      <c r="BF328" s="16"/>
      <c r="BG328" s="16"/>
      <c r="BH328" s="16"/>
      <c r="BI328" s="16"/>
      <c r="BJ328" s="16"/>
      <c r="BK328" s="17"/>
      <c r="BL328" s="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332"/>
      <c r="DB328" s="332"/>
      <c r="DC328" s="332"/>
      <c r="DD328" s="332"/>
      <c r="DE328" s="332"/>
      <c r="DF328" s="332"/>
      <c r="DG328" s="332"/>
      <c r="DH328" s="332"/>
      <c r="DI328" s="332"/>
      <c r="DJ328" s="332"/>
      <c r="DK328" s="332"/>
      <c r="DL328" s="332"/>
      <c r="DM328" s="332"/>
      <c r="DN328" s="332"/>
      <c r="DO328" s="332"/>
      <c r="DP328" s="332"/>
      <c r="DQ328" s="332"/>
      <c r="DR328" s="332"/>
      <c r="DS328" s="332"/>
      <c r="DT328" s="332"/>
      <c r="DU328" s="332"/>
      <c r="DV328" s="332"/>
      <c r="DW328" s="332"/>
      <c r="DX328" s="332"/>
      <c r="DY328" s="332"/>
      <c r="DZ328" s="332"/>
      <c r="EA328" s="332"/>
      <c r="EB328" s="332"/>
      <c r="EC328" s="332"/>
      <c r="ED328" s="332"/>
      <c r="EE328" s="332"/>
      <c r="EF328" s="332"/>
      <c r="EG328" s="332"/>
      <c r="EH328" s="332"/>
      <c r="EI328" s="332"/>
      <c r="EJ328" s="332"/>
      <c r="EK328" s="332"/>
      <c r="EL328" s="332"/>
      <c r="EM328" s="332"/>
      <c r="EN328" s="332"/>
      <c r="EO328" s="332"/>
      <c r="EP328" s="332"/>
      <c r="EQ328" s="332"/>
      <c r="ER328" s="332"/>
      <c r="ES328" s="332"/>
      <c r="ET328" s="332"/>
      <c r="EU328" s="332"/>
      <c r="EV328" s="332"/>
      <c r="EW328" s="332"/>
      <c r="EX328" s="332"/>
      <c r="EY328" s="332"/>
    </row>
    <row r="329" spans="1:155" s="439" customFormat="1" ht="19.5" customHeight="1">
      <c r="A329" s="325"/>
      <c r="B329" s="325" t="s">
        <v>130</v>
      </c>
      <c r="C329" s="326"/>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c r="AH329" s="326"/>
      <c r="AI329" s="326"/>
      <c r="AJ329" s="326"/>
      <c r="AK329" s="326"/>
      <c r="AL329" s="326"/>
      <c r="AM329" s="326"/>
      <c r="AN329" s="326"/>
      <c r="AO329" s="326"/>
      <c r="AP329" s="326"/>
      <c r="AQ329" s="326"/>
      <c r="AR329" s="326"/>
      <c r="AS329" s="326"/>
      <c r="AT329" s="326"/>
      <c r="AU329" s="326"/>
      <c r="AV329" s="527" t="s">
        <v>348</v>
      </c>
      <c r="AW329" s="527"/>
      <c r="AX329" s="527"/>
      <c r="AY329" s="18"/>
      <c r="AZ329" s="585"/>
      <c r="BA329" s="586"/>
      <c r="BB329" s="586"/>
      <c r="BC329" s="586"/>
      <c r="BD329" s="586"/>
      <c r="BE329" s="586"/>
      <c r="BF329" s="586"/>
      <c r="BG329" s="586"/>
      <c r="BH329" s="586"/>
      <c r="BI329" s="586"/>
      <c r="BJ329" s="587"/>
      <c r="BK329" s="20"/>
      <c r="BL329" s="9" t="s">
        <v>2</v>
      </c>
      <c r="BM329" s="198"/>
      <c r="BN329" s="200" t="str">
        <f>IF(BO329&lt;&gt;"","●","")</f>
        <v>●</v>
      </c>
      <c r="BO329" s="201" t="str">
        <f>IF(AZ329="","「患者数」が未記入です。患者数が0の場合は「0」とご記入ください。",IF($AZ$323&lt;AZ329,"①の「患者数」よりも値が大きくなっています。①の内数をご記入ください。",IF($AZ$323&lt;&gt;SUM($AZ$329,$AZ$332,$AZ$326,$AZ$335),"内訳の合計値が①の「患者数」と一致していません。①の内数をご記入ください。","")))</f>
        <v>「患者数」が未記入です。患者数が0の場合は「0」とご記入ください。</v>
      </c>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332"/>
      <c r="DB329" s="332"/>
      <c r="DC329" s="332"/>
      <c r="DD329" s="332"/>
      <c r="DE329" s="332"/>
      <c r="DF329" s="332"/>
      <c r="DG329" s="332"/>
      <c r="DH329" s="332"/>
      <c r="DI329" s="332"/>
      <c r="DJ329" s="332"/>
      <c r="DK329" s="332"/>
      <c r="DL329" s="332"/>
      <c r="DM329" s="332"/>
      <c r="DN329" s="332"/>
      <c r="DO329" s="332"/>
      <c r="DP329" s="332"/>
      <c r="DQ329" s="332"/>
      <c r="DR329" s="332"/>
      <c r="DS329" s="332"/>
      <c r="DT329" s="332"/>
      <c r="DU329" s="332"/>
      <c r="DV329" s="332"/>
      <c r="DW329" s="332"/>
      <c r="DX329" s="332"/>
      <c r="DY329" s="332"/>
      <c r="DZ329" s="332"/>
      <c r="EA329" s="332"/>
      <c r="EB329" s="332"/>
      <c r="EC329" s="332"/>
      <c r="ED329" s="332"/>
      <c r="EE329" s="332"/>
      <c r="EF329" s="332"/>
      <c r="EG329" s="332"/>
      <c r="EH329" s="332"/>
      <c r="EI329" s="332"/>
      <c r="EJ329" s="332"/>
      <c r="EK329" s="332"/>
      <c r="EL329" s="332"/>
      <c r="EM329" s="332"/>
      <c r="EN329" s="332"/>
      <c r="EO329" s="332"/>
      <c r="EP329" s="332"/>
      <c r="EQ329" s="332"/>
      <c r="ER329" s="332"/>
      <c r="ES329" s="332"/>
      <c r="ET329" s="332"/>
      <c r="EU329" s="332"/>
      <c r="EV329" s="332"/>
      <c r="EW329" s="332"/>
      <c r="EX329" s="332"/>
      <c r="EY329" s="332"/>
    </row>
    <row r="330" spans="1:155" s="439" customFormat="1" ht="2.4500000000000002" customHeight="1" thickBot="1">
      <c r="A330" s="325"/>
      <c r="B330" s="3"/>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27"/>
      <c r="AZ330" s="28"/>
      <c r="BA330" s="28"/>
      <c r="BB330" s="28"/>
      <c r="BC330" s="28"/>
      <c r="BD330" s="28"/>
      <c r="BE330" s="28"/>
      <c r="BF330" s="28"/>
      <c r="BG330" s="28"/>
      <c r="BH330" s="28"/>
      <c r="BI330" s="28"/>
      <c r="BJ330" s="28"/>
      <c r="BK330" s="29"/>
      <c r="BL330" s="14"/>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332"/>
      <c r="DB330" s="332"/>
      <c r="DC330" s="332"/>
      <c r="DD330" s="332"/>
      <c r="DE330" s="332"/>
      <c r="DF330" s="332"/>
      <c r="DG330" s="332"/>
      <c r="DH330" s="332"/>
      <c r="DI330" s="332"/>
      <c r="DJ330" s="332"/>
      <c r="DK330" s="332"/>
      <c r="DL330" s="332"/>
      <c r="DM330" s="332"/>
      <c r="DN330" s="332"/>
      <c r="DO330" s="332"/>
      <c r="DP330" s="332"/>
      <c r="DQ330" s="332"/>
      <c r="DR330" s="332"/>
      <c r="DS330" s="332"/>
      <c r="DT330" s="332"/>
      <c r="DU330" s="332"/>
      <c r="DV330" s="332"/>
      <c r="DW330" s="332"/>
      <c r="DX330" s="332"/>
      <c r="DY330" s="332"/>
      <c r="DZ330" s="332"/>
      <c r="EA330" s="332"/>
      <c r="EB330" s="332"/>
      <c r="EC330" s="332"/>
      <c r="ED330" s="332"/>
      <c r="EE330" s="332"/>
      <c r="EF330" s="332"/>
      <c r="EG330" s="332"/>
      <c r="EH330" s="332"/>
      <c r="EI330" s="332"/>
      <c r="EJ330" s="332"/>
      <c r="EK330" s="332"/>
      <c r="EL330" s="332"/>
      <c r="EM330" s="332"/>
      <c r="EN330" s="332"/>
      <c r="EO330" s="332"/>
      <c r="EP330" s="332"/>
      <c r="EQ330" s="332"/>
      <c r="ER330" s="332"/>
      <c r="ES330" s="332"/>
      <c r="ET330" s="332"/>
      <c r="EU330" s="332"/>
      <c r="EV330" s="332"/>
      <c r="EW330" s="332"/>
      <c r="EX330" s="332"/>
      <c r="EY330" s="332"/>
    </row>
    <row r="331" spans="1:155" s="439" customFormat="1" ht="2.4500000000000002" customHeight="1">
      <c r="A331" s="325"/>
      <c r="B331" s="325"/>
      <c r="C331" s="326"/>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c r="AH331" s="326"/>
      <c r="AI331" s="326"/>
      <c r="AJ331" s="326"/>
      <c r="AK331" s="326"/>
      <c r="AL331" s="326"/>
      <c r="AM331" s="326"/>
      <c r="AN331" s="326"/>
      <c r="AO331" s="326"/>
      <c r="AP331" s="326"/>
      <c r="AQ331" s="326"/>
      <c r="AR331" s="326"/>
      <c r="AS331" s="326"/>
      <c r="AT331" s="326"/>
      <c r="AU331" s="326"/>
      <c r="AV331" s="326"/>
      <c r="AW331" s="326"/>
      <c r="AX331" s="326"/>
      <c r="AY331" s="15"/>
      <c r="AZ331" s="16"/>
      <c r="BA331" s="16"/>
      <c r="BB331" s="16"/>
      <c r="BC331" s="16"/>
      <c r="BD331" s="16"/>
      <c r="BE331" s="16"/>
      <c r="BF331" s="16"/>
      <c r="BG331" s="16"/>
      <c r="BH331" s="16"/>
      <c r="BI331" s="16"/>
      <c r="BJ331" s="16"/>
      <c r="BK331" s="17"/>
      <c r="BL331" s="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332"/>
      <c r="DB331" s="332"/>
      <c r="DC331" s="332"/>
      <c r="DD331" s="332"/>
      <c r="DE331" s="332"/>
      <c r="DF331" s="332"/>
      <c r="DG331" s="332"/>
      <c r="DH331" s="332"/>
      <c r="DI331" s="332"/>
      <c r="DJ331" s="332"/>
      <c r="DK331" s="332"/>
      <c r="DL331" s="332"/>
      <c r="DM331" s="332"/>
      <c r="DN331" s="332"/>
      <c r="DO331" s="332"/>
      <c r="DP331" s="332"/>
      <c r="DQ331" s="332"/>
      <c r="DR331" s="332"/>
      <c r="DS331" s="332"/>
      <c r="DT331" s="332"/>
      <c r="DU331" s="332"/>
      <c r="DV331" s="332"/>
      <c r="DW331" s="332"/>
      <c r="DX331" s="332"/>
      <c r="DY331" s="332"/>
      <c r="DZ331" s="332"/>
      <c r="EA331" s="332"/>
      <c r="EB331" s="332"/>
      <c r="EC331" s="332"/>
      <c r="ED331" s="332"/>
      <c r="EE331" s="332"/>
      <c r="EF331" s="332"/>
      <c r="EG331" s="332"/>
      <c r="EH331" s="332"/>
      <c r="EI331" s="332"/>
      <c r="EJ331" s="332"/>
      <c r="EK331" s="332"/>
      <c r="EL331" s="332"/>
      <c r="EM331" s="332"/>
      <c r="EN331" s="332"/>
      <c r="EO331" s="332"/>
      <c r="EP331" s="332"/>
      <c r="EQ331" s="332"/>
      <c r="ER331" s="332"/>
      <c r="ES331" s="332"/>
      <c r="ET331" s="332"/>
      <c r="EU331" s="332"/>
      <c r="EV331" s="332"/>
      <c r="EW331" s="332"/>
      <c r="EX331" s="332"/>
      <c r="EY331" s="332"/>
    </row>
    <row r="332" spans="1:155" s="439" customFormat="1" ht="19.5" customHeight="1">
      <c r="A332" s="325"/>
      <c r="B332" s="325" t="s">
        <v>131</v>
      </c>
      <c r="C332" s="326"/>
      <c r="D332" s="326"/>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c r="AF332" s="326"/>
      <c r="AG332" s="326"/>
      <c r="AH332" s="326"/>
      <c r="AI332" s="326"/>
      <c r="AJ332" s="326"/>
      <c r="AK332" s="326"/>
      <c r="AL332" s="326"/>
      <c r="AM332" s="326"/>
      <c r="AN332" s="326"/>
      <c r="AO332" s="326"/>
      <c r="AP332" s="326"/>
      <c r="AQ332" s="326"/>
      <c r="AR332" s="326"/>
      <c r="AS332" s="326"/>
      <c r="AT332" s="326"/>
      <c r="AU332" s="326"/>
      <c r="AV332" s="527" t="s">
        <v>349</v>
      </c>
      <c r="AW332" s="527"/>
      <c r="AX332" s="527"/>
      <c r="AY332" s="18"/>
      <c r="AZ332" s="585"/>
      <c r="BA332" s="586"/>
      <c r="BB332" s="586"/>
      <c r="BC332" s="586"/>
      <c r="BD332" s="586"/>
      <c r="BE332" s="586"/>
      <c r="BF332" s="586"/>
      <c r="BG332" s="586"/>
      <c r="BH332" s="586"/>
      <c r="BI332" s="586"/>
      <c r="BJ332" s="587"/>
      <c r="BK332" s="20"/>
      <c r="BL332" s="9" t="s">
        <v>2</v>
      </c>
      <c r="BM332" s="198"/>
      <c r="BN332" s="200" t="str">
        <f>IF(BO332&lt;&gt;"","●","")</f>
        <v>●</v>
      </c>
      <c r="BO332" s="201" t="str">
        <f>IF(AZ332="","「患者数」が未記入です。患者数が0の場合は「0」とご記入ください。",IF($AZ$323&lt;AZ332,"①の「患者数」よりも値が大きくなっています。①の内数をご記入ください。",IF($AZ$323&lt;&gt;SUM($AZ$329,$AZ$332,$AZ$326,$AZ$335),"内訳の合計値が①の「患者数」と一致していません。①の内数をご記入ください。","")))</f>
        <v>「患者数」が未記入です。患者数が0の場合は「0」とご記入ください。</v>
      </c>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332"/>
      <c r="DB332" s="332"/>
      <c r="DC332" s="332"/>
      <c r="DD332" s="332"/>
      <c r="DE332" s="332"/>
      <c r="DF332" s="332"/>
      <c r="DG332" s="332"/>
      <c r="DH332" s="332"/>
      <c r="DI332" s="332"/>
      <c r="DJ332" s="332"/>
      <c r="DK332" s="332"/>
      <c r="DL332" s="332"/>
      <c r="DM332" s="332"/>
      <c r="DN332" s="332"/>
      <c r="DO332" s="332"/>
      <c r="DP332" s="332"/>
      <c r="DQ332" s="332"/>
      <c r="DR332" s="332"/>
      <c r="DS332" s="332"/>
      <c r="DT332" s="332"/>
      <c r="DU332" s="332"/>
      <c r="DV332" s="332"/>
      <c r="DW332" s="332"/>
      <c r="DX332" s="332"/>
      <c r="DY332" s="332"/>
      <c r="DZ332" s="332"/>
      <c r="EA332" s="332"/>
      <c r="EB332" s="332"/>
      <c r="EC332" s="332"/>
      <c r="ED332" s="332"/>
      <c r="EE332" s="332"/>
      <c r="EF332" s="332"/>
      <c r="EG332" s="332"/>
      <c r="EH332" s="332"/>
      <c r="EI332" s="332"/>
      <c r="EJ332" s="332"/>
      <c r="EK332" s="332"/>
      <c r="EL332" s="332"/>
      <c r="EM332" s="332"/>
      <c r="EN332" s="332"/>
      <c r="EO332" s="332"/>
      <c r="EP332" s="332"/>
      <c r="EQ332" s="332"/>
      <c r="ER332" s="332"/>
      <c r="ES332" s="332"/>
      <c r="ET332" s="332"/>
      <c r="EU332" s="332"/>
      <c r="EV332" s="332"/>
      <c r="EW332" s="332"/>
      <c r="EX332" s="332"/>
      <c r="EY332" s="332"/>
    </row>
    <row r="333" spans="1:155" s="439" customFormat="1" ht="2.4500000000000002" customHeight="1" thickBot="1">
      <c r="A333" s="325"/>
      <c r="B333" s="3"/>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27"/>
      <c r="AZ333" s="28"/>
      <c r="BA333" s="28"/>
      <c r="BB333" s="28"/>
      <c r="BC333" s="28"/>
      <c r="BD333" s="28"/>
      <c r="BE333" s="28"/>
      <c r="BF333" s="28"/>
      <c r="BG333" s="28"/>
      <c r="BH333" s="28"/>
      <c r="BI333" s="28"/>
      <c r="BJ333" s="28"/>
      <c r="BK333" s="29"/>
      <c r="BL333" s="14"/>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332"/>
      <c r="DB333" s="332"/>
      <c r="DC333" s="332"/>
      <c r="DD333" s="332"/>
      <c r="DE333" s="332"/>
      <c r="DF333" s="332"/>
      <c r="DG333" s="332"/>
      <c r="DH333" s="332"/>
      <c r="DI333" s="332"/>
      <c r="DJ333" s="332"/>
      <c r="DK333" s="332"/>
      <c r="DL333" s="332"/>
      <c r="DM333" s="332"/>
      <c r="DN333" s="332"/>
      <c r="DO333" s="332"/>
      <c r="DP333" s="332"/>
      <c r="DQ333" s="332"/>
      <c r="DR333" s="332"/>
      <c r="DS333" s="332"/>
      <c r="DT333" s="332"/>
      <c r="DU333" s="332"/>
      <c r="DV333" s="332"/>
      <c r="DW333" s="332"/>
      <c r="DX333" s="332"/>
      <c r="DY333" s="332"/>
      <c r="DZ333" s="332"/>
      <c r="EA333" s="332"/>
      <c r="EB333" s="332"/>
      <c r="EC333" s="332"/>
      <c r="ED333" s="332"/>
      <c r="EE333" s="332"/>
      <c r="EF333" s="332"/>
      <c r="EG333" s="332"/>
      <c r="EH333" s="332"/>
      <c r="EI333" s="332"/>
      <c r="EJ333" s="332"/>
      <c r="EK333" s="332"/>
      <c r="EL333" s="332"/>
      <c r="EM333" s="332"/>
      <c r="EN333" s="332"/>
      <c r="EO333" s="332"/>
      <c r="EP333" s="332"/>
      <c r="EQ333" s="332"/>
      <c r="ER333" s="332"/>
      <c r="ES333" s="332"/>
      <c r="ET333" s="332"/>
      <c r="EU333" s="332"/>
      <c r="EV333" s="332"/>
      <c r="EW333" s="332"/>
      <c r="EX333" s="332"/>
      <c r="EY333" s="332"/>
    </row>
    <row r="334" spans="1:155" s="439" customFormat="1" ht="2.4500000000000002" customHeight="1">
      <c r="A334" s="325"/>
      <c r="B334" s="325"/>
      <c r="C334" s="326"/>
      <c r="D334" s="326"/>
      <c r="E334" s="326"/>
      <c r="F334" s="326"/>
      <c r="G334" s="326"/>
      <c r="H334" s="326"/>
      <c r="I334" s="326"/>
      <c r="J334" s="326"/>
      <c r="K334" s="326"/>
      <c r="L334" s="326"/>
      <c r="M334" s="326"/>
      <c r="N334" s="326"/>
      <c r="O334" s="326"/>
      <c r="P334" s="326"/>
      <c r="Q334" s="326"/>
      <c r="R334" s="326"/>
      <c r="S334" s="326"/>
      <c r="T334" s="326"/>
      <c r="U334" s="326"/>
      <c r="V334" s="326"/>
      <c r="W334" s="326"/>
      <c r="X334" s="326"/>
      <c r="Y334" s="326"/>
      <c r="Z334" s="326"/>
      <c r="AA334" s="326"/>
      <c r="AB334" s="326"/>
      <c r="AC334" s="326"/>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6"/>
      <c r="AY334" s="15"/>
      <c r="AZ334" s="16"/>
      <c r="BA334" s="16"/>
      <c r="BB334" s="16"/>
      <c r="BC334" s="16"/>
      <c r="BD334" s="16"/>
      <c r="BE334" s="16"/>
      <c r="BF334" s="16"/>
      <c r="BG334" s="16"/>
      <c r="BH334" s="16"/>
      <c r="BI334" s="16"/>
      <c r="BJ334" s="16"/>
      <c r="BK334" s="17"/>
      <c r="BL334" s="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332"/>
      <c r="DB334" s="332"/>
      <c r="DC334" s="332"/>
      <c r="DD334" s="332"/>
      <c r="DE334" s="332"/>
      <c r="DF334" s="332"/>
      <c r="DG334" s="332"/>
      <c r="DH334" s="332"/>
      <c r="DI334" s="332"/>
      <c r="DJ334" s="332"/>
      <c r="DK334" s="332"/>
      <c r="DL334" s="332"/>
      <c r="DM334" s="332"/>
      <c r="DN334" s="332"/>
      <c r="DO334" s="332"/>
      <c r="DP334" s="332"/>
      <c r="DQ334" s="332"/>
      <c r="DR334" s="332"/>
      <c r="DS334" s="332"/>
      <c r="DT334" s="332"/>
      <c r="DU334" s="332"/>
      <c r="DV334" s="332"/>
      <c r="DW334" s="332"/>
      <c r="DX334" s="332"/>
      <c r="DY334" s="332"/>
      <c r="DZ334" s="332"/>
      <c r="EA334" s="332"/>
      <c r="EB334" s="332"/>
      <c r="EC334" s="332"/>
      <c r="ED334" s="332"/>
      <c r="EE334" s="332"/>
      <c r="EF334" s="332"/>
      <c r="EG334" s="332"/>
      <c r="EH334" s="332"/>
      <c r="EI334" s="332"/>
      <c r="EJ334" s="332"/>
      <c r="EK334" s="332"/>
      <c r="EL334" s="332"/>
      <c r="EM334" s="332"/>
      <c r="EN334" s="332"/>
      <c r="EO334" s="332"/>
      <c r="EP334" s="332"/>
      <c r="EQ334" s="332"/>
      <c r="ER334" s="332"/>
      <c r="ES334" s="332"/>
      <c r="ET334" s="332"/>
      <c r="EU334" s="332"/>
      <c r="EV334" s="332"/>
      <c r="EW334" s="332"/>
      <c r="EX334" s="332"/>
      <c r="EY334" s="332"/>
    </row>
    <row r="335" spans="1:155" s="439" customFormat="1" ht="19.5" customHeight="1">
      <c r="A335" s="325"/>
      <c r="B335" s="325" t="s">
        <v>350</v>
      </c>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326"/>
      <c r="AT335" s="326"/>
      <c r="AU335" s="326"/>
      <c r="AV335" s="527" t="s">
        <v>351</v>
      </c>
      <c r="AW335" s="527"/>
      <c r="AX335" s="527"/>
      <c r="AY335" s="18"/>
      <c r="AZ335" s="585"/>
      <c r="BA335" s="586"/>
      <c r="BB335" s="586"/>
      <c r="BC335" s="586"/>
      <c r="BD335" s="586"/>
      <c r="BE335" s="586"/>
      <c r="BF335" s="586"/>
      <c r="BG335" s="586"/>
      <c r="BH335" s="586"/>
      <c r="BI335" s="586"/>
      <c r="BJ335" s="587"/>
      <c r="BK335" s="20"/>
      <c r="BL335" s="9" t="s">
        <v>2</v>
      </c>
      <c r="BM335" s="198"/>
      <c r="BN335" s="200" t="str">
        <f>IF(BO335&lt;&gt;"","●","")</f>
        <v>●</v>
      </c>
      <c r="BO335" s="201" t="str">
        <f>IF(AZ335="","「患者数」が未記入です。患者数が0の場合は「0」とご記入ください。",IF($AZ$323&lt;AZ335,"①の「患者数」よりも値が大きくなっています。①の内数をご記入ください。",IF($AZ$323&lt;&gt;SUM($AZ$329,$AZ$332,$AZ$326,$AZ$335),"内訳の合計値が①の「患者数」と一致していません。①の内数をご記入ください。","")))</f>
        <v>「患者数」が未記入です。患者数が0の場合は「0」とご記入ください。</v>
      </c>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332"/>
      <c r="DB335" s="332"/>
      <c r="DC335" s="332"/>
      <c r="DD335" s="332"/>
      <c r="DE335" s="332"/>
      <c r="DF335" s="332"/>
      <c r="DG335" s="332"/>
      <c r="DH335" s="332"/>
      <c r="DI335" s="332"/>
      <c r="DJ335" s="332"/>
      <c r="DK335" s="332"/>
      <c r="DL335" s="332"/>
      <c r="DM335" s="332"/>
      <c r="DN335" s="332"/>
      <c r="DO335" s="332"/>
      <c r="DP335" s="332"/>
      <c r="DQ335" s="332"/>
      <c r="DR335" s="332"/>
      <c r="DS335" s="332"/>
      <c r="DT335" s="332"/>
      <c r="DU335" s="332"/>
      <c r="DV335" s="332"/>
      <c r="DW335" s="332"/>
      <c r="DX335" s="332"/>
      <c r="DY335" s="332"/>
      <c r="DZ335" s="332"/>
      <c r="EA335" s="332"/>
      <c r="EB335" s="332"/>
      <c r="EC335" s="332"/>
      <c r="ED335" s="332"/>
      <c r="EE335" s="332"/>
      <c r="EF335" s="332"/>
      <c r="EG335" s="332"/>
      <c r="EH335" s="332"/>
      <c r="EI335" s="332"/>
      <c r="EJ335" s="332"/>
      <c r="EK335" s="332"/>
      <c r="EL335" s="332"/>
      <c r="EM335" s="332"/>
      <c r="EN335" s="332"/>
      <c r="EO335" s="332"/>
      <c r="EP335" s="332"/>
      <c r="EQ335" s="332"/>
      <c r="ER335" s="332"/>
      <c r="ES335" s="332"/>
      <c r="ET335" s="332"/>
      <c r="EU335" s="332"/>
      <c r="EV335" s="332"/>
      <c r="EW335" s="332"/>
      <c r="EX335" s="332"/>
      <c r="EY335" s="332"/>
    </row>
    <row r="336" spans="1:155" s="439" customFormat="1" ht="2.4500000000000002" customHeight="1" thickBot="1">
      <c r="A336" s="3"/>
      <c r="B336" s="3"/>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27"/>
      <c r="AZ336" s="28"/>
      <c r="BA336" s="28"/>
      <c r="BB336" s="28"/>
      <c r="BC336" s="28"/>
      <c r="BD336" s="28"/>
      <c r="BE336" s="28"/>
      <c r="BF336" s="28"/>
      <c r="BG336" s="28"/>
      <c r="BH336" s="28"/>
      <c r="BI336" s="28"/>
      <c r="BJ336" s="28"/>
      <c r="BK336" s="29"/>
      <c r="BL336" s="14"/>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332"/>
      <c r="DB336" s="332"/>
      <c r="DC336" s="332"/>
      <c r="DD336" s="332"/>
      <c r="DE336" s="332"/>
      <c r="DF336" s="332"/>
      <c r="DG336" s="332"/>
      <c r="DH336" s="332"/>
      <c r="DI336" s="332"/>
      <c r="DJ336" s="332"/>
      <c r="DK336" s="332"/>
      <c r="DL336" s="332"/>
      <c r="DM336" s="332"/>
      <c r="DN336" s="332"/>
      <c r="DO336" s="332"/>
      <c r="DP336" s="332"/>
      <c r="DQ336" s="332"/>
      <c r="DR336" s="332"/>
      <c r="DS336" s="332"/>
      <c r="DT336" s="332"/>
      <c r="DU336" s="332"/>
      <c r="DV336" s="332"/>
      <c r="DW336" s="332"/>
      <c r="DX336" s="332"/>
      <c r="DY336" s="332"/>
      <c r="DZ336" s="332"/>
      <c r="EA336" s="332"/>
      <c r="EB336" s="332"/>
      <c r="EC336" s="332"/>
      <c r="ED336" s="332"/>
      <c r="EE336" s="332"/>
      <c r="EF336" s="332"/>
      <c r="EG336" s="332"/>
      <c r="EH336" s="332"/>
      <c r="EI336" s="332"/>
      <c r="EJ336" s="332"/>
      <c r="EK336" s="332"/>
      <c r="EL336" s="332"/>
      <c r="EM336" s="332"/>
      <c r="EN336" s="332"/>
      <c r="EO336" s="332"/>
      <c r="EP336" s="332"/>
      <c r="EQ336" s="332"/>
      <c r="ER336" s="332"/>
      <c r="ES336" s="332"/>
      <c r="ET336" s="332"/>
      <c r="EU336" s="332"/>
      <c r="EV336" s="332"/>
      <c r="EW336" s="332"/>
      <c r="EX336" s="332"/>
      <c r="EY336" s="332"/>
    </row>
    <row r="337" spans="1:155" s="439" customFormat="1" ht="26.25" customHeight="1">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332"/>
      <c r="DB337" s="332"/>
      <c r="DC337" s="332"/>
      <c r="DD337" s="332"/>
      <c r="DE337" s="332"/>
      <c r="DF337" s="332"/>
      <c r="DG337" s="332"/>
      <c r="DH337" s="332"/>
      <c r="DI337" s="332"/>
      <c r="DJ337" s="332"/>
      <c r="DK337" s="332"/>
      <c r="DL337" s="332"/>
      <c r="DM337" s="332"/>
      <c r="DN337" s="332"/>
      <c r="DO337" s="332"/>
      <c r="DP337" s="332"/>
      <c r="DQ337" s="332"/>
      <c r="DR337" s="332"/>
      <c r="DS337" s="332"/>
      <c r="DT337" s="332"/>
      <c r="DU337" s="332"/>
      <c r="DV337" s="332"/>
      <c r="DW337" s="332"/>
      <c r="DX337" s="332"/>
      <c r="DY337" s="332"/>
      <c r="DZ337" s="332"/>
      <c r="EA337" s="332"/>
      <c r="EB337" s="332"/>
      <c r="EC337" s="332"/>
      <c r="ED337" s="332"/>
      <c r="EE337" s="332"/>
      <c r="EF337" s="332"/>
      <c r="EG337" s="332"/>
      <c r="EH337" s="332"/>
      <c r="EI337" s="332"/>
      <c r="EJ337" s="332"/>
      <c r="EK337" s="332"/>
      <c r="EL337" s="332"/>
      <c r="EM337" s="332"/>
      <c r="EN337" s="332"/>
      <c r="EO337" s="332"/>
      <c r="EP337" s="332"/>
      <c r="EQ337" s="332"/>
      <c r="ER337" s="332"/>
      <c r="ES337" s="332"/>
      <c r="ET337" s="332"/>
      <c r="EU337" s="332"/>
      <c r="EV337" s="332"/>
      <c r="EW337" s="332"/>
      <c r="EX337" s="332"/>
      <c r="EY337" s="332"/>
    </row>
    <row r="338" spans="1:155" s="439" customFormat="1" ht="29.25" customHeight="1">
      <c r="C338" s="720" t="s">
        <v>352</v>
      </c>
      <c r="D338" s="720"/>
      <c r="E338" s="720"/>
      <c r="F338" s="720"/>
      <c r="G338" s="720"/>
      <c r="H338" s="720"/>
      <c r="I338" s="720"/>
      <c r="J338" s="720"/>
      <c r="K338" s="720"/>
      <c r="L338" s="720"/>
      <c r="M338" s="720"/>
      <c r="N338" s="720"/>
      <c r="O338" s="720"/>
      <c r="P338" s="720"/>
      <c r="Q338" s="720"/>
      <c r="R338" s="720"/>
      <c r="S338" s="720"/>
      <c r="T338" s="720"/>
      <c r="U338" s="720"/>
      <c r="V338" s="720"/>
      <c r="W338" s="720"/>
      <c r="X338" s="720"/>
      <c r="Y338" s="720"/>
      <c r="Z338" s="720"/>
      <c r="AA338" s="720"/>
      <c r="AB338" s="720"/>
      <c r="AC338" s="720"/>
      <c r="AD338" s="720"/>
      <c r="AE338" s="720"/>
      <c r="AF338" s="720"/>
      <c r="AG338" s="720"/>
      <c r="AH338" s="720"/>
      <c r="AI338" s="720"/>
      <c r="AJ338" s="720"/>
      <c r="AK338" s="720"/>
      <c r="AL338" s="720"/>
      <c r="AM338" s="720"/>
      <c r="AN338" s="720"/>
      <c r="AO338" s="720"/>
      <c r="AP338" s="720"/>
      <c r="AQ338" s="720"/>
      <c r="AR338" s="720"/>
      <c r="AS338" s="720"/>
      <c r="AT338" s="720"/>
      <c r="AU338" s="720"/>
      <c r="AV338" s="720"/>
      <c r="AW338" s="720"/>
      <c r="AX338" s="720"/>
      <c r="AY338" s="720"/>
      <c r="AZ338" s="720"/>
      <c r="BA338" s="720"/>
      <c r="BB338" s="720"/>
      <c r="BC338" s="720"/>
      <c r="BD338" s="720"/>
      <c r="BE338" s="720"/>
      <c r="BF338" s="720"/>
      <c r="BG338" s="720"/>
      <c r="BH338" s="720"/>
      <c r="BI338" s="720"/>
      <c r="BJ338" s="720"/>
      <c r="BK338" s="720"/>
      <c r="BL338" s="720"/>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332"/>
      <c r="DB338" s="332"/>
      <c r="DC338" s="332"/>
      <c r="DD338" s="332"/>
      <c r="DE338" s="332"/>
      <c r="DF338" s="332"/>
      <c r="DG338" s="332"/>
      <c r="DH338" s="332"/>
      <c r="DI338" s="332"/>
      <c r="DJ338" s="332"/>
      <c r="DK338" s="332"/>
      <c r="DL338" s="332"/>
      <c r="DM338" s="332"/>
      <c r="DN338" s="332"/>
      <c r="DO338" s="332"/>
      <c r="DP338" s="332"/>
      <c r="DQ338" s="332"/>
      <c r="DR338" s="332"/>
      <c r="DS338" s="332"/>
      <c r="DT338" s="332"/>
      <c r="DU338" s="332"/>
      <c r="DV338" s="332"/>
      <c r="DW338" s="332"/>
      <c r="DX338" s="332"/>
      <c r="DY338" s="332"/>
      <c r="DZ338" s="332"/>
      <c r="EA338" s="332"/>
      <c r="EB338" s="332"/>
      <c r="EC338" s="332"/>
      <c r="ED338" s="332"/>
      <c r="EE338" s="332"/>
      <c r="EF338" s="332"/>
      <c r="EG338" s="332"/>
      <c r="EH338" s="332"/>
      <c r="EI338" s="332"/>
      <c r="EJ338" s="332"/>
      <c r="EK338" s="332"/>
      <c r="EL338" s="332"/>
      <c r="EM338" s="332"/>
      <c r="EN338" s="332"/>
      <c r="EO338" s="332"/>
      <c r="EP338" s="332"/>
      <c r="EQ338" s="332"/>
      <c r="ER338" s="332"/>
      <c r="ES338" s="332"/>
      <c r="ET338" s="332"/>
      <c r="EU338" s="332"/>
      <c r="EV338" s="332"/>
      <c r="EW338" s="332"/>
      <c r="EX338" s="332"/>
      <c r="EY338" s="332"/>
    </row>
    <row r="339" spans="1:155" s="439" customFormat="1" ht="2.4500000000000002" customHeight="1">
      <c r="A339" s="728" t="s">
        <v>425</v>
      </c>
      <c r="B339" s="729"/>
      <c r="C339" s="729"/>
      <c r="D339" s="729"/>
      <c r="E339" s="729"/>
      <c r="F339" s="729"/>
      <c r="G339" s="729"/>
      <c r="H339" s="729"/>
      <c r="I339" s="729"/>
      <c r="J339" s="729"/>
      <c r="K339" s="729"/>
      <c r="L339" s="729"/>
      <c r="M339" s="729"/>
      <c r="N339" s="729"/>
      <c r="O339" s="729"/>
      <c r="P339" s="729"/>
      <c r="Q339" s="729"/>
      <c r="R339" s="729"/>
      <c r="S339" s="729"/>
      <c r="T339" s="729"/>
      <c r="U339" s="729"/>
      <c r="V339" s="729"/>
      <c r="W339" s="729"/>
      <c r="X339" s="729"/>
      <c r="Y339" s="729"/>
      <c r="Z339" s="729"/>
      <c r="AA339" s="729"/>
      <c r="AB339" s="729"/>
      <c r="AC339" s="729"/>
      <c r="AD339" s="729"/>
      <c r="AE339" s="729"/>
      <c r="AF339" s="729"/>
      <c r="AG339" s="729"/>
      <c r="AH339" s="729"/>
      <c r="AI339" s="729"/>
      <c r="AJ339" s="729"/>
      <c r="AK339" s="729"/>
      <c r="AL339" s="729"/>
      <c r="AM339" s="729"/>
      <c r="AN339" s="729"/>
      <c r="AO339" s="729"/>
      <c r="AP339" s="729"/>
      <c r="AQ339" s="729"/>
      <c r="AR339" s="729"/>
      <c r="AS339" s="729"/>
      <c r="AT339" s="729"/>
      <c r="AU339" s="729"/>
      <c r="AV339" s="138"/>
      <c r="AW339" s="138"/>
      <c r="AX339" s="138"/>
      <c r="AY339" s="310"/>
      <c r="AZ339" s="25"/>
      <c r="BA339" s="25"/>
      <c r="BB339" s="25"/>
      <c r="BC339" s="25"/>
      <c r="BD339" s="25"/>
      <c r="BE339" s="25"/>
      <c r="BF339" s="25"/>
      <c r="BG339" s="25"/>
      <c r="BH339" s="25"/>
      <c r="BI339" s="25"/>
      <c r="BJ339" s="25"/>
      <c r="BK339" s="26"/>
      <c r="BL339" s="260"/>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332"/>
      <c r="DB339" s="332"/>
      <c r="DC339" s="332"/>
      <c r="DD339" s="332"/>
      <c r="DE339" s="332"/>
      <c r="DF339" s="332"/>
      <c r="DG339" s="332"/>
      <c r="DH339" s="332"/>
      <c r="DI339" s="332"/>
      <c r="DJ339" s="332"/>
      <c r="DK339" s="332"/>
      <c r="DL339" s="332"/>
      <c r="DM339" s="332"/>
      <c r="DN339" s="332"/>
      <c r="DO339" s="332"/>
      <c r="DP339" s="332"/>
      <c r="DQ339" s="332"/>
      <c r="DR339" s="332"/>
      <c r="DS339" s="332"/>
      <c r="DT339" s="332"/>
      <c r="DU339" s="332"/>
      <c r="DV339" s="332"/>
      <c r="DW339" s="332"/>
      <c r="DX339" s="332"/>
      <c r="DY339" s="332"/>
      <c r="DZ339" s="332"/>
      <c r="EA339" s="332"/>
      <c r="EB339" s="332"/>
      <c r="EC339" s="332"/>
      <c r="ED339" s="332"/>
      <c r="EE339" s="332"/>
      <c r="EF339" s="332"/>
      <c r="EG339" s="332"/>
      <c r="EH339" s="332"/>
      <c r="EI339" s="332"/>
      <c r="EJ339" s="332"/>
      <c r="EK339" s="332"/>
      <c r="EL339" s="332"/>
      <c r="EM339" s="332"/>
      <c r="EN339" s="332"/>
      <c r="EO339" s="332"/>
      <c r="EP339" s="332"/>
      <c r="EQ339" s="332"/>
      <c r="ER339" s="332"/>
      <c r="ES339" s="332"/>
      <c r="ET339" s="332"/>
      <c r="EU339" s="332"/>
      <c r="EV339" s="332"/>
      <c r="EW339" s="332"/>
      <c r="EX339" s="332"/>
      <c r="EY339" s="332"/>
    </row>
    <row r="340" spans="1:155" s="439" customFormat="1" ht="31.5" customHeight="1">
      <c r="A340" s="730"/>
      <c r="B340" s="731"/>
      <c r="C340" s="731"/>
      <c r="D340" s="731"/>
      <c r="E340" s="731"/>
      <c r="F340" s="731"/>
      <c r="G340" s="731"/>
      <c r="H340" s="731"/>
      <c r="I340" s="731"/>
      <c r="J340" s="731"/>
      <c r="K340" s="731"/>
      <c r="L340" s="731"/>
      <c r="M340" s="731"/>
      <c r="N340" s="731"/>
      <c r="O340" s="731"/>
      <c r="P340" s="731"/>
      <c r="Q340" s="731"/>
      <c r="R340" s="731"/>
      <c r="S340" s="731"/>
      <c r="T340" s="731"/>
      <c r="U340" s="731"/>
      <c r="V340" s="731"/>
      <c r="W340" s="731"/>
      <c r="X340" s="731"/>
      <c r="Y340" s="731"/>
      <c r="Z340" s="731"/>
      <c r="AA340" s="731"/>
      <c r="AB340" s="731"/>
      <c r="AC340" s="731"/>
      <c r="AD340" s="731"/>
      <c r="AE340" s="731"/>
      <c r="AF340" s="731"/>
      <c r="AG340" s="731"/>
      <c r="AH340" s="731"/>
      <c r="AI340" s="731"/>
      <c r="AJ340" s="731"/>
      <c r="AK340" s="731"/>
      <c r="AL340" s="731"/>
      <c r="AM340" s="731"/>
      <c r="AN340" s="731"/>
      <c r="AO340" s="731"/>
      <c r="AP340" s="731"/>
      <c r="AQ340" s="731"/>
      <c r="AR340" s="731"/>
      <c r="AS340" s="731"/>
      <c r="AT340" s="731"/>
      <c r="AU340" s="731"/>
      <c r="AV340" s="527" t="s">
        <v>353</v>
      </c>
      <c r="AW340" s="527"/>
      <c r="AX340" s="527"/>
      <c r="AY340" s="139"/>
      <c r="AZ340" s="711">
        <f>SUM(AZ300,AZ303,AZ306,AZ309,AZ312,AZ315,AZ318)</f>
        <v>0</v>
      </c>
      <c r="BA340" s="712"/>
      <c r="BB340" s="712"/>
      <c r="BC340" s="712"/>
      <c r="BD340" s="712"/>
      <c r="BE340" s="712"/>
      <c r="BF340" s="712"/>
      <c r="BG340" s="712"/>
      <c r="BH340" s="712"/>
      <c r="BI340" s="712"/>
      <c r="BJ340" s="713"/>
      <c r="BK340" s="20"/>
      <c r="BL340" s="259" t="s">
        <v>2</v>
      </c>
      <c r="BM340" s="198"/>
      <c r="BN340" s="200" t="str">
        <f>IF(BO340&lt;&gt;"","●","")</f>
        <v/>
      </c>
      <c r="BO340" s="201" t="str">
        <f>IF(AND(AZ343="",AZ346="",AZ349="",AZ352=""),"",IF(SUM(AZ343,AZ346,AZ349,AZ352)&lt;&gt;SUM(AZ300,AZ303,AZ306,AZ309,AZ312,AZ315,AZ318),"本項目の内訳の患者数の合計値が上記の項目７．－④の「退棟患者数」の「家庭へ退院」～「その他」の患者数の合計と一致していません。正しい患者数をご記入ください。",""))</f>
        <v/>
      </c>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332"/>
      <c r="DB340" s="332"/>
      <c r="DC340" s="332"/>
      <c r="DD340" s="332"/>
      <c r="DE340" s="332"/>
      <c r="DF340" s="332"/>
      <c r="DG340" s="332"/>
      <c r="DH340" s="332"/>
      <c r="DI340" s="332"/>
      <c r="DJ340" s="332"/>
      <c r="DK340" s="332"/>
      <c r="DL340" s="332"/>
      <c r="DM340" s="332"/>
      <c r="DN340" s="332"/>
      <c r="DO340" s="332"/>
      <c r="DP340" s="332"/>
      <c r="DQ340" s="332"/>
      <c r="DR340" s="332"/>
      <c r="DS340" s="332"/>
      <c r="DT340" s="332"/>
      <c r="DU340" s="332"/>
      <c r="DV340" s="332"/>
      <c r="DW340" s="332"/>
      <c r="DX340" s="332"/>
      <c r="DY340" s="332"/>
      <c r="DZ340" s="332"/>
      <c r="EA340" s="332"/>
      <c r="EB340" s="332"/>
      <c r="EC340" s="332"/>
      <c r="ED340" s="332"/>
      <c r="EE340" s="332"/>
      <c r="EF340" s="332"/>
      <c r="EG340" s="332"/>
      <c r="EH340" s="332"/>
      <c r="EI340" s="332"/>
      <c r="EJ340" s="332"/>
      <c r="EK340" s="332"/>
      <c r="EL340" s="332"/>
      <c r="EM340" s="332"/>
      <c r="EN340" s="332"/>
      <c r="EO340" s="332"/>
      <c r="EP340" s="332"/>
      <c r="EQ340" s="332"/>
      <c r="ER340" s="332"/>
      <c r="ES340" s="332"/>
      <c r="ET340" s="332"/>
      <c r="EU340" s="332"/>
      <c r="EV340" s="332"/>
      <c r="EW340" s="332"/>
      <c r="EX340" s="332"/>
      <c r="EY340" s="332"/>
    </row>
    <row r="341" spans="1:155" s="439" customFormat="1" ht="2.4500000000000002" customHeight="1">
      <c r="A341" s="730"/>
      <c r="B341" s="731"/>
      <c r="C341" s="731"/>
      <c r="D341" s="731"/>
      <c r="E341" s="731"/>
      <c r="F341" s="731"/>
      <c r="G341" s="731"/>
      <c r="H341" s="731"/>
      <c r="I341" s="731"/>
      <c r="J341" s="731"/>
      <c r="K341" s="731"/>
      <c r="L341" s="731"/>
      <c r="M341" s="731"/>
      <c r="N341" s="731"/>
      <c r="O341" s="731"/>
      <c r="P341" s="731"/>
      <c r="Q341" s="731"/>
      <c r="R341" s="731"/>
      <c r="S341" s="731"/>
      <c r="T341" s="731"/>
      <c r="U341" s="731"/>
      <c r="V341" s="731"/>
      <c r="W341" s="731"/>
      <c r="X341" s="731"/>
      <c r="Y341" s="731"/>
      <c r="Z341" s="731"/>
      <c r="AA341" s="731"/>
      <c r="AB341" s="731"/>
      <c r="AC341" s="731"/>
      <c r="AD341" s="731"/>
      <c r="AE341" s="731"/>
      <c r="AF341" s="731"/>
      <c r="AG341" s="731"/>
      <c r="AH341" s="731"/>
      <c r="AI341" s="731"/>
      <c r="AJ341" s="731"/>
      <c r="AK341" s="731"/>
      <c r="AL341" s="731"/>
      <c r="AM341" s="731"/>
      <c r="AN341" s="731"/>
      <c r="AO341" s="731"/>
      <c r="AP341" s="731"/>
      <c r="AQ341" s="731"/>
      <c r="AR341" s="731"/>
      <c r="AS341" s="731"/>
      <c r="AT341" s="731"/>
      <c r="AU341" s="731"/>
      <c r="AV341" s="326"/>
      <c r="AW341" s="326"/>
      <c r="AX341" s="326"/>
      <c r="AY341" s="308"/>
      <c r="AZ341" s="22"/>
      <c r="BA341" s="22"/>
      <c r="BB341" s="22"/>
      <c r="BC341" s="22"/>
      <c r="BD341" s="22"/>
      <c r="BE341" s="22"/>
      <c r="BF341" s="22"/>
      <c r="BG341" s="22"/>
      <c r="BH341" s="22"/>
      <c r="BI341" s="22"/>
      <c r="BJ341" s="22"/>
      <c r="BK341" s="23"/>
      <c r="BL341" s="263"/>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332"/>
      <c r="DB341" s="332"/>
      <c r="DC341" s="332"/>
      <c r="DD341" s="332"/>
      <c r="DE341" s="332"/>
      <c r="DF341" s="332"/>
      <c r="DG341" s="332"/>
      <c r="DH341" s="332"/>
      <c r="DI341" s="332"/>
      <c r="DJ341" s="332"/>
      <c r="DK341" s="332"/>
      <c r="DL341" s="332"/>
      <c r="DM341" s="332"/>
      <c r="DN341" s="332"/>
      <c r="DO341" s="332"/>
      <c r="DP341" s="332"/>
      <c r="DQ341" s="332"/>
      <c r="DR341" s="332"/>
      <c r="DS341" s="332"/>
      <c r="DT341" s="332"/>
      <c r="DU341" s="332"/>
      <c r="DV341" s="332"/>
      <c r="DW341" s="332"/>
      <c r="DX341" s="332"/>
      <c r="DY341" s="332"/>
      <c r="DZ341" s="332"/>
      <c r="EA341" s="332"/>
      <c r="EB341" s="332"/>
      <c r="EC341" s="332"/>
      <c r="ED341" s="332"/>
      <c r="EE341" s="332"/>
      <c r="EF341" s="332"/>
      <c r="EG341" s="332"/>
      <c r="EH341" s="332"/>
      <c r="EI341" s="332"/>
      <c r="EJ341" s="332"/>
      <c r="EK341" s="332"/>
      <c r="EL341" s="332"/>
      <c r="EM341" s="332"/>
      <c r="EN341" s="332"/>
      <c r="EO341" s="332"/>
      <c r="EP341" s="332"/>
      <c r="EQ341" s="332"/>
      <c r="ER341" s="332"/>
      <c r="ES341" s="332"/>
      <c r="ET341" s="332"/>
      <c r="EU341" s="332"/>
      <c r="EV341" s="332"/>
      <c r="EW341" s="332"/>
      <c r="EX341" s="332"/>
      <c r="EY341" s="332"/>
    </row>
    <row r="342" spans="1:155" s="439" customFormat="1" ht="2.4500000000000002" customHeight="1">
      <c r="A342" s="376"/>
      <c r="B342" s="378"/>
      <c r="C342" s="377"/>
      <c r="D342" s="377"/>
      <c r="E342" s="377"/>
      <c r="F342" s="377"/>
      <c r="G342" s="377"/>
      <c r="H342" s="377"/>
      <c r="I342" s="377"/>
      <c r="J342" s="377"/>
      <c r="K342" s="377"/>
      <c r="L342" s="377"/>
      <c r="M342" s="377"/>
      <c r="N342" s="377"/>
      <c r="O342" s="377"/>
      <c r="P342" s="377"/>
      <c r="Q342" s="377"/>
      <c r="R342" s="377"/>
      <c r="S342" s="377"/>
      <c r="T342" s="377"/>
      <c r="U342" s="377"/>
      <c r="V342" s="377"/>
      <c r="W342" s="377"/>
      <c r="X342" s="377"/>
      <c r="Y342" s="377"/>
      <c r="Z342" s="377"/>
      <c r="AA342" s="377"/>
      <c r="AB342" s="377"/>
      <c r="AC342" s="377"/>
      <c r="AD342" s="377"/>
      <c r="AE342" s="377"/>
      <c r="AF342" s="377"/>
      <c r="AG342" s="377"/>
      <c r="AH342" s="377"/>
      <c r="AI342" s="377"/>
      <c r="AJ342" s="377"/>
      <c r="AK342" s="377"/>
      <c r="AL342" s="377"/>
      <c r="AM342" s="377"/>
      <c r="AN342" s="377"/>
      <c r="AO342" s="377"/>
      <c r="AP342" s="377"/>
      <c r="AQ342" s="377"/>
      <c r="AR342" s="377"/>
      <c r="AS342" s="377"/>
      <c r="AT342" s="377"/>
      <c r="AU342" s="377"/>
      <c r="AV342" s="138"/>
      <c r="AW342" s="138"/>
      <c r="AX342" s="138"/>
      <c r="AY342" s="310"/>
      <c r="AZ342" s="25"/>
      <c r="BA342" s="25"/>
      <c r="BB342" s="25"/>
      <c r="BC342" s="25"/>
      <c r="BD342" s="25"/>
      <c r="BE342" s="25"/>
      <c r="BF342" s="25"/>
      <c r="BG342" s="25"/>
      <c r="BH342" s="25"/>
      <c r="BI342" s="25"/>
      <c r="BJ342" s="25"/>
      <c r="BK342" s="26"/>
      <c r="BL342" s="260"/>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332"/>
      <c r="DB342" s="332"/>
      <c r="DC342" s="332"/>
      <c r="DD342" s="332"/>
      <c r="DE342" s="332"/>
      <c r="DF342" s="332"/>
      <c r="DG342" s="332"/>
      <c r="DH342" s="332"/>
      <c r="DI342" s="332"/>
      <c r="DJ342" s="332"/>
      <c r="DK342" s="332"/>
      <c r="DL342" s="332"/>
      <c r="DM342" s="332"/>
      <c r="DN342" s="332"/>
      <c r="DO342" s="332"/>
      <c r="DP342" s="332"/>
      <c r="DQ342" s="332"/>
      <c r="DR342" s="332"/>
      <c r="DS342" s="332"/>
      <c r="DT342" s="332"/>
      <c r="DU342" s="332"/>
      <c r="DV342" s="332"/>
      <c r="DW342" s="332"/>
      <c r="DX342" s="332"/>
      <c r="DY342" s="332"/>
      <c r="DZ342" s="332"/>
      <c r="EA342" s="332"/>
      <c r="EB342" s="332"/>
      <c r="EC342" s="332"/>
      <c r="ED342" s="332"/>
      <c r="EE342" s="332"/>
      <c r="EF342" s="332"/>
      <c r="EG342" s="332"/>
      <c r="EH342" s="332"/>
      <c r="EI342" s="332"/>
      <c r="EJ342" s="332"/>
      <c r="EK342" s="332"/>
      <c r="EL342" s="332"/>
      <c r="EM342" s="332"/>
      <c r="EN342" s="332"/>
      <c r="EO342" s="332"/>
      <c r="EP342" s="332"/>
      <c r="EQ342" s="332"/>
      <c r="ER342" s="332"/>
      <c r="ES342" s="332"/>
      <c r="ET342" s="332"/>
      <c r="EU342" s="332"/>
      <c r="EV342" s="332"/>
      <c r="EW342" s="332"/>
      <c r="EX342" s="332"/>
      <c r="EY342" s="332"/>
    </row>
    <row r="343" spans="1:155" s="439" customFormat="1" ht="19.5" customHeight="1">
      <c r="A343" s="376"/>
      <c r="B343" s="376" t="s">
        <v>208</v>
      </c>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165"/>
      <c r="AN343" s="165"/>
      <c r="AO343" s="165"/>
      <c r="AP343" s="165"/>
      <c r="AQ343" s="165"/>
      <c r="AR343" s="165"/>
      <c r="AS343" s="165"/>
      <c r="AT343" s="165"/>
      <c r="AU343" s="165"/>
      <c r="AV343" s="527" t="s">
        <v>354</v>
      </c>
      <c r="AW343" s="527"/>
      <c r="AX343" s="527"/>
      <c r="AY343" s="139"/>
      <c r="AZ343" s="585"/>
      <c r="BA343" s="586"/>
      <c r="BB343" s="586"/>
      <c r="BC343" s="586"/>
      <c r="BD343" s="586"/>
      <c r="BE343" s="586"/>
      <c r="BF343" s="586"/>
      <c r="BG343" s="586"/>
      <c r="BH343" s="586"/>
      <c r="BI343" s="586"/>
      <c r="BJ343" s="587"/>
      <c r="BK343" s="20"/>
      <c r="BL343" s="259" t="s">
        <v>2</v>
      </c>
      <c r="BM343" s="198"/>
      <c r="BN343" s="200" t="str">
        <f>IF(BO343&lt;&gt;"","●","")</f>
        <v/>
      </c>
      <c r="BO343" s="201" t="str">
        <f>IF(AND(AZ$343="",AZ$346="",AZ$349="",AZ$352=""),"",IF(AND(COUNTA(AZ$343,AZ$346,AZ$349,AZ$352)&gt;0,AZ343=""),"内数の「患者数」に未記入の欄があります。ご報告いただく場合には、当該項目のすべての設問にご記入ください。患者数が0の場合は「0」とご記入ください。",IF(AZ340&lt;AZ343,"②の「患者数」よりも値が大きくなっています。②の内数をご記入ください。",IF(AZ340&lt;&gt;SUM(AZ$343,AZ$346,AZ$349,AZ$352),"内訳の合計値が②の「患者数」と一致していません。②の内数をご記入ください。",""))))</f>
        <v/>
      </c>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332"/>
      <c r="DB343" s="332"/>
      <c r="DC343" s="332"/>
      <c r="DD343" s="332"/>
      <c r="DE343" s="332"/>
      <c r="DF343" s="332"/>
      <c r="DG343" s="332"/>
      <c r="DH343" s="332"/>
      <c r="DI343" s="332"/>
      <c r="DJ343" s="332"/>
      <c r="DK343" s="332"/>
      <c r="DL343" s="332"/>
      <c r="DM343" s="332"/>
      <c r="DN343" s="332"/>
      <c r="DO343" s="332"/>
      <c r="DP343" s="332"/>
      <c r="DQ343" s="332"/>
      <c r="DR343" s="332"/>
      <c r="DS343" s="332"/>
      <c r="DT343" s="332"/>
      <c r="DU343" s="332"/>
      <c r="DV343" s="332"/>
      <c r="DW343" s="332"/>
      <c r="DX343" s="332"/>
      <c r="DY343" s="332"/>
      <c r="DZ343" s="332"/>
      <c r="EA343" s="332"/>
      <c r="EB343" s="332"/>
      <c r="EC343" s="332"/>
      <c r="ED343" s="332"/>
      <c r="EE343" s="332"/>
      <c r="EF343" s="332"/>
      <c r="EG343" s="332"/>
      <c r="EH343" s="332"/>
      <c r="EI343" s="332"/>
      <c r="EJ343" s="332"/>
      <c r="EK343" s="332"/>
      <c r="EL343" s="332"/>
      <c r="EM343" s="332"/>
      <c r="EN343" s="332"/>
      <c r="EO343" s="332"/>
      <c r="EP343" s="332"/>
      <c r="EQ343" s="332"/>
      <c r="ER343" s="332"/>
      <c r="ES343" s="332"/>
      <c r="ET343" s="332"/>
      <c r="EU343" s="332"/>
      <c r="EV343" s="332"/>
      <c r="EW343" s="332"/>
      <c r="EX343" s="332"/>
      <c r="EY343" s="332"/>
    </row>
    <row r="344" spans="1:155" s="439" customFormat="1" ht="2.4500000000000002" customHeight="1">
      <c r="A344" s="376"/>
      <c r="B344" s="459"/>
      <c r="C344" s="375"/>
      <c r="D344" s="375"/>
      <c r="E344" s="375"/>
      <c r="F344" s="375"/>
      <c r="G344" s="375"/>
      <c r="H344" s="375"/>
      <c r="I344" s="375"/>
      <c r="J344" s="375"/>
      <c r="K344" s="375"/>
      <c r="L344" s="375"/>
      <c r="M344" s="375"/>
      <c r="N344" s="375"/>
      <c r="O344" s="375"/>
      <c r="P344" s="375"/>
      <c r="Q344" s="375"/>
      <c r="R344" s="375"/>
      <c r="S344" s="375"/>
      <c r="T344" s="375"/>
      <c r="U344" s="375"/>
      <c r="V344" s="375"/>
      <c r="W344" s="375"/>
      <c r="X344" s="375"/>
      <c r="Y344" s="375"/>
      <c r="Z344" s="375"/>
      <c r="AA344" s="375"/>
      <c r="AB344" s="375"/>
      <c r="AC344" s="375"/>
      <c r="AD344" s="375"/>
      <c r="AE344" s="375"/>
      <c r="AF344" s="375"/>
      <c r="AG344" s="375"/>
      <c r="AH344" s="375"/>
      <c r="AI344" s="375"/>
      <c r="AJ344" s="375"/>
      <c r="AK344" s="375"/>
      <c r="AL344" s="375"/>
      <c r="AM344" s="375"/>
      <c r="AN344" s="375"/>
      <c r="AO344" s="375"/>
      <c r="AP344" s="375"/>
      <c r="AQ344" s="375"/>
      <c r="AR344" s="375"/>
      <c r="AS344" s="375"/>
      <c r="AT344" s="375"/>
      <c r="AU344" s="375"/>
      <c r="AV344" s="6"/>
      <c r="AW344" s="6"/>
      <c r="AX344" s="6"/>
      <c r="AY344" s="308"/>
      <c r="AZ344" s="22"/>
      <c r="BA344" s="22"/>
      <c r="BB344" s="22"/>
      <c r="BC344" s="22"/>
      <c r="BD344" s="22"/>
      <c r="BE344" s="22"/>
      <c r="BF344" s="22"/>
      <c r="BG344" s="22"/>
      <c r="BH344" s="22"/>
      <c r="BI344" s="22"/>
      <c r="BJ344" s="22"/>
      <c r="BK344" s="23"/>
      <c r="BL344" s="263"/>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332"/>
      <c r="DB344" s="332"/>
      <c r="DC344" s="332"/>
      <c r="DD344" s="332"/>
      <c r="DE344" s="332"/>
      <c r="DF344" s="332"/>
      <c r="DG344" s="332"/>
      <c r="DH344" s="332"/>
      <c r="DI344" s="332"/>
      <c r="DJ344" s="332"/>
      <c r="DK344" s="332"/>
      <c r="DL344" s="332"/>
      <c r="DM344" s="332"/>
      <c r="DN344" s="332"/>
      <c r="DO344" s="332"/>
      <c r="DP344" s="332"/>
      <c r="DQ344" s="332"/>
      <c r="DR344" s="332"/>
      <c r="DS344" s="332"/>
      <c r="DT344" s="332"/>
      <c r="DU344" s="332"/>
      <c r="DV344" s="332"/>
      <c r="DW344" s="332"/>
      <c r="DX344" s="332"/>
      <c r="DY344" s="332"/>
      <c r="DZ344" s="332"/>
      <c r="EA344" s="332"/>
      <c r="EB344" s="332"/>
      <c r="EC344" s="332"/>
      <c r="ED344" s="332"/>
      <c r="EE344" s="332"/>
      <c r="EF344" s="332"/>
      <c r="EG344" s="332"/>
      <c r="EH344" s="332"/>
      <c r="EI344" s="332"/>
      <c r="EJ344" s="332"/>
      <c r="EK344" s="332"/>
      <c r="EL344" s="332"/>
      <c r="EM344" s="332"/>
      <c r="EN344" s="332"/>
      <c r="EO344" s="332"/>
      <c r="EP344" s="332"/>
      <c r="EQ344" s="332"/>
      <c r="ER344" s="332"/>
      <c r="ES344" s="332"/>
      <c r="ET344" s="332"/>
      <c r="EU344" s="332"/>
      <c r="EV344" s="332"/>
      <c r="EW344" s="332"/>
      <c r="EX344" s="332"/>
      <c r="EY344" s="332"/>
    </row>
    <row r="345" spans="1:155" s="439" customFormat="1" ht="2.4500000000000002" customHeight="1">
      <c r="A345" s="376"/>
      <c r="B345" s="378"/>
      <c r="C345" s="377"/>
      <c r="D345" s="377"/>
      <c r="E345" s="377"/>
      <c r="F345" s="377"/>
      <c r="G345" s="377"/>
      <c r="H345" s="377"/>
      <c r="I345" s="377"/>
      <c r="J345" s="377"/>
      <c r="K345" s="377"/>
      <c r="L345" s="377"/>
      <c r="M345" s="377"/>
      <c r="N345" s="377"/>
      <c r="O345" s="377"/>
      <c r="P345" s="377"/>
      <c r="Q345" s="377"/>
      <c r="R345" s="377"/>
      <c r="S345" s="377"/>
      <c r="T345" s="377"/>
      <c r="U345" s="377"/>
      <c r="V345" s="377"/>
      <c r="W345" s="377"/>
      <c r="X345" s="377"/>
      <c r="Y345" s="377"/>
      <c r="Z345" s="377"/>
      <c r="AA345" s="377"/>
      <c r="AB345" s="377"/>
      <c r="AC345" s="377"/>
      <c r="AD345" s="377"/>
      <c r="AE345" s="377"/>
      <c r="AF345" s="377"/>
      <c r="AG345" s="377"/>
      <c r="AH345" s="377"/>
      <c r="AI345" s="377"/>
      <c r="AJ345" s="377"/>
      <c r="AK345" s="377"/>
      <c r="AL345" s="377"/>
      <c r="AM345" s="377"/>
      <c r="AN345" s="377"/>
      <c r="AO345" s="377"/>
      <c r="AP345" s="377"/>
      <c r="AQ345" s="377"/>
      <c r="AR345" s="377"/>
      <c r="AS345" s="377"/>
      <c r="AT345" s="377"/>
      <c r="AU345" s="377"/>
      <c r="AV345" s="138"/>
      <c r="AW345" s="138"/>
      <c r="AX345" s="138"/>
      <c r="AY345" s="310"/>
      <c r="AZ345" s="25"/>
      <c r="BA345" s="25"/>
      <c r="BB345" s="25"/>
      <c r="BC345" s="25"/>
      <c r="BD345" s="25"/>
      <c r="BE345" s="25"/>
      <c r="BF345" s="25"/>
      <c r="BG345" s="25"/>
      <c r="BH345" s="25"/>
      <c r="BI345" s="25"/>
      <c r="BJ345" s="25"/>
      <c r="BK345" s="26"/>
      <c r="BL345" s="260"/>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332"/>
      <c r="DB345" s="332"/>
      <c r="DC345" s="332"/>
      <c r="DD345" s="332"/>
      <c r="DE345" s="332"/>
      <c r="DF345" s="332"/>
      <c r="DG345" s="332"/>
      <c r="DH345" s="332"/>
      <c r="DI345" s="332"/>
      <c r="DJ345" s="332"/>
      <c r="DK345" s="332"/>
      <c r="DL345" s="332"/>
      <c r="DM345" s="332"/>
      <c r="DN345" s="332"/>
      <c r="DO345" s="332"/>
      <c r="DP345" s="332"/>
      <c r="DQ345" s="332"/>
      <c r="DR345" s="332"/>
      <c r="DS345" s="332"/>
      <c r="DT345" s="332"/>
      <c r="DU345" s="332"/>
      <c r="DV345" s="332"/>
      <c r="DW345" s="332"/>
      <c r="DX345" s="332"/>
      <c r="DY345" s="332"/>
      <c r="DZ345" s="332"/>
      <c r="EA345" s="332"/>
      <c r="EB345" s="332"/>
      <c r="EC345" s="332"/>
      <c r="ED345" s="332"/>
      <c r="EE345" s="332"/>
      <c r="EF345" s="332"/>
      <c r="EG345" s="332"/>
      <c r="EH345" s="332"/>
      <c r="EI345" s="332"/>
      <c r="EJ345" s="332"/>
      <c r="EK345" s="332"/>
      <c r="EL345" s="332"/>
      <c r="EM345" s="332"/>
      <c r="EN345" s="332"/>
      <c r="EO345" s="332"/>
      <c r="EP345" s="332"/>
      <c r="EQ345" s="332"/>
      <c r="ER345" s="332"/>
      <c r="ES345" s="332"/>
      <c r="ET345" s="332"/>
      <c r="EU345" s="332"/>
      <c r="EV345" s="332"/>
      <c r="EW345" s="332"/>
      <c r="EX345" s="332"/>
      <c r="EY345" s="332"/>
    </row>
    <row r="346" spans="1:155" s="439" customFormat="1" ht="19.5" customHeight="1">
      <c r="A346" s="376"/>
      <c r="B346" s="376" t="s">
        <v>209</v>
      </c>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c r="AF346" s="165"/>
      <c r="AG346" s="165"/>
      <c r="AH346" s="165"/>
      <c r="AI346" s="165"/>
      <c r="AJ346" s="165"/>
      <c r="AK346" s="165"/>
      <c r="AL346" s="165"/>
      <c r="AM346" s="165"/>
      <c r="AN346" s="165"/>
      <c r="AO346" s="165"/>
      <c r="AP346" s="165"/>
      <c r="AQ346" s="165"/>
      <c r="AR346" s="165"/>
      <c r="AS346" s="165"/>
      <c r="AT346" s="165"/>
      <c r="AU346" s="165"/>
      <c r="AV346" s="527" t="s">
        <v>355</v>
      </c>
      <c r="AW346" s="527"/>
      <c r="AX346" s="527"/>
      <c r="AY346" s="139"/>
      <c r="AZ346" s="585"/>
      <c r="BA346" s="586"/>
      <c r="BB346" s="586"/>
      <c r="BC346" s="586"/>
      <c r="BD346" s="586"/>
      <c r="BE346" s="586"/>
      <c r="BF346" s="586"/>
      <c r="BG346" s="586"/>
      <c r="BH346" s="586"/>
      <c r="BI346" s="586"/>
      <c r="BJ346" s="587"/>
      <c r="BK346" s="20"/>
      <c r="BL346" s="259" t="s">
        <v>2</v>
      </c>
      <c r="BM346" s="198"/>
      <c r="BN346" s="200" t="str">
        <f>IF(BO346&lt;&gt;"","●","")</f>
        <v/>
      </c>
      <c r="BO346" s="201" t="str">
        <f>IF(AND(AZ$343="",AZ$346="",AZ$349="",AZ$352=""),"",IF(AND(COUNTA(AZ$343,AZ$346,AZ$349,AZ$352)&gt;0,AZ346=""),"内数の「患者数」に未記入の欄があります。ご報告いただく場合には、当該項目のすべての設問にご記入ください。患者数が0の場合は「0」とご記入ください。",IF(AZ340&lt;AZ346,"②の「患者数」よりも値が大きくなっています。②の内数をご記入ください。",IF(AZ340&lt;&gt;SUM(AZ$343,AZ$346,AZ$349,AZ$352),"内訳の合計値が②の「患者数」と一致していません。②の内数をご記入ください。",""))))</f>
        <v/>
      </c>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332"/>
      <c r="DB346" s="332"/>
      <c r="DC346" s="332"/>
      <c r="DD346" s="332"/>
      <c r="DE346" s="332"/>
      <c r="DF346" s="332"/>
      <c r="DG346" s="332"/>
      <c r="DH346" s="332"/>
      <c r="DI346" s="332"/>
      <c r="DJ346" s="332"/>
      <c r="DK346" s="332"/>
      <c r="DL346" s="332"/>
      <c r="DM346" s="332"/>
      <c r="DN346" s="332"/>
      <c r="DO346" s="332"/>
      <c r="DP346" s="332"/>
      <c r="DQ346" s="332"/>
      <c r="DR346" s="332"/>
      <c r="DS346" s="332"/>
      <c r="DT346" s="332"/>
      <c r="DU346" s="332"/>
      <c r="DV346" s="332"/>
      <c r="DW346" s="332"/>
      <c r="DX346" s="332"/>
      <c r="DY346" s="332"/>
      <c r="DZ346" s="332"/>
      <c r="EA346" s="332"/>
      <c r="EB346" s="332"/>
      <c r="EC346" s="332"/>
      <c r="ED346" s="332"/>
      <c r="EE346" s="332"/>
      <c r="EF346" s="332"/>
      <c r="EG346" s="332"/>
      <c r="EH346" s="332"/>
      <c r="EI346" s="332"/>
      <c r="EJ346" s="332"/>
      <c r="EK346" s="332"/>
      <c r="EL346" s="332"/>
      <c r="EM346" s="332"/>
      <c r="EN346" s="332"/>
      <c r="EO346" s="332"/>
      <c r="EP346" s="332"/>
      <c r="EQ346" s="332"/>
      <c r="ER346" s="332"/>
      <c r="ES346" s="332"/>
      <c r="ET346" s="332"/>
      <c r="EU346" s="332"/>
      <c r="EV346" s="332"/>
      <c r="EW346" s="332"/>
      <c r="EX346" s="332"/>
      <c r="EY346" s="332"/>
    </row>
    <row r="347" spans="1:155" s="439" customFormat="1" ht="2.4500000000000002" customHeight="1">
      <c r="A347" s="376"/>
      <c r="B347" s="459"/>
      <c r="C347" s="375"/>
      <c r="D347" s="375"/>
      <c r="E347" s="375"/>
      <c r="F347" s="375"/>
      <c r="G347" s="375"/>
      <c r="H347" s="375"/>
      <c r="I347" s="375"/>
      <c r="J347" s="375"/>
      <c r="K347" s="375"/>
      <c r="L347" s="375"/>
      <c r="M347" s="375"/>
      <c r="N347" s="375"/>
      <c r="O347" s="375"/>
      <c r="P347" s="375"/>
      <c r="Q347" s="375"/>
      <c r="R347" s="375"/>
      <c r="S347" s="375"/>
      <c r="T347" s="375"/>
      <c r="U347" s="375"/>
      <c r="V347" s="375"/>
      <c r="W347" s="375"/>
      <c r="X347" s="375"/>
      <c r="Y347" s="375"/>
      <c r="Z347" s="375"/>
      <c r="AA347" s="375"/>
      <c r="AB347" s="375"/>
      <c r="AC347" s="375"/>
      <c r="AD347" s="375"/>
      <c r="AE347" s="375"/>
      <c r="AF347" s="375"/>
      <c r="AG347" s="375"/>
      <c r="AH347" s="375"/>
      <c r="AI347" s="375"/>
      <c r="AJ347" s="375"/>
      <c r="AK347" s="375"/>
      <c r="AL347" s="375"/>
      <c r="AM347" s="375"/>
      <c r="AN347" s="375"/>
      <c r="AO347" s="375"/>
      <c r="AP347" s="375"/>
      <c r="AQ347" s="375"/>
      <c r="AR347" s="375"/>
      <c r="AS347" s="375"/>
      <c r="AT347" s="375"/>
      <c r="AU347" s="375"/>
      <c r="AV347" s="6"/>
      <c r="AW347" s="6"/>
      <c r="AX347" s="6"/>
      <c r="AY347" s="308"/>
      <c r="AZ347" s="22"/>
      <c r="BA347" s="22"/>
      <c r="BB347" s="22"/>
      <c r="BC347" s="22"/>
      <c r="BD347" s="22"/>
      <c r="BE347" s="22"/>
      <c r="BF347" s="22"/>
      <c r="BG347" s="22"/>
      <c r="BH347" s="22"/>
      <c r="BI347" s="22"/>
      <c r="BJ347" s="22"/>
      <c r="BK347" s="23"/>
      <c r="BL347" s="263"/>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332"/>
      <c r="DB347" s="332"/>
      <c r="DC347" s="332"/>
      <c r="DD347" s="332"/>
      <c r="DE347" s="332"/>
      <c r="DF347" s="332"/>
      <c r="DG347" s="332"/>
      <c r="DH347" s="332"/>
      <c r="DI347" s="332"/>
      <c r="DJ347" s="332"/>
      <c r="DK347" s="332"/>
      <c r="DL347" s="332"/>
      <c r="DM347" s="332"/>
      <c r="DN347" s="332"/>
      <c r="DO347" s="332"/>
      <c r="DP347" s="332"/>
      <c r="DQ347" s="332"/>
      <c r="DR347" s="332"/>
      <c r="DS347" s="332"/>
      <c r="DT347" s="332"/>
      <c r="DU347" s="332"/>
      <c r="DV347" s="332"/>
      <c r="DW347" s="332"/>
      <c r="DX347" s="332"/>
      <c r="DY347" s="332"/>
      <c r="DZ347" s="332"/>
      <c r="EA347" s="332"/>
      <c r="EB347" s="332"/>
      <c r="EC347" s="332"/>
      <c r="ED347" s="332"/>
      <c r="EE347" s="332"/>
      <c r="EF347" s="332"/>
      <c r="EG347" s="332"/>
      <c r="EH347" s="332"/>
      <c r="EI347" s="332"/>
      <c r="EJ347" s="332"/>
      <c r="EK347" s="332"/>
      <c r="EL347" s="332"/>
      <c r="EM347" s="332"/>
      <c r="EN347" s="332"/>
      <c r="EO347" s="332"/>
      <c r="EP347" s="332"/>
      <c r="EQ347" s="332"/>
      <c r="ER347" s="332"/>
      <c r="ES347" s="332"/>
      <c r="ET347" s="332"/>
      <c r="EU347" s="332"/>
      <c r="EV347" s="332"/>
      <c r="EW347" s="332"/>
      <c r="EX347" s="332"/>
      <c r="EY347" s="332"/>
    </row>
    <row r="348" spans="1:155" s="439" customFormat="1" ht="2.4500000000000002" customHeight="1">
      <c r="A348" s="376"/>
      <c r="B348" s="376"/>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326"/>
      <c r="AW348" s="326"/>
      <c r="AX348" s="326"/>
      <c r="AY348" s="310"/>
      <c r="AZ348" s="25"/>
      <c r="BA348" s="25"/>
      <c r="BB348" s="25"/>
      <c r="BC348" s="25"/>
      <c r="BD348" s="25"/>
      <c r="BE348" s="25"/>
      <c r="BF348" s="25"/>
      <c r="BG348" s="25"/>
      <c r="BH348" s="25"/>
      <c r="BI348" s="25"/>
      <c r="BJ348" s="25"/>
      <c r="BK348" s="26"/>
      <c r="BL348" s="260"/>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332"/>
      <c r="DB348" s="332"/>
      <c r="DC348" s="332"/>
      <c r="DD348" s="332"/>
      <c r="DE348" s="332"/>
      <c r="DF348" s="332"/>
      <c r="DG348" s="332"/>
      <c r="DH348" s="332"/>
      <c r="DI348" s="332"/>
      <c r="DJ348" s="332"/>
      <c r="DK348" s="332"/>
      <c r="DL348" s="332"/>
      <c r="DM348" s="332"/>
      <c r="DN348" s="332"/>
      <c r="DO348" s="332"/>
      <c r="DP348" s="332"/>
      <c r="DQ348" s="332"/>
      <c r="DR348" s="332"/>
      <c r="DS348" s="332"/>
      <c r="DT348" s="332"/>
      <c r="DU348" s="332"/>
      <c r="DV348" s="332"/>
      <c r="DW348" s="332"/>
      <c r="DX348" s="332"/>
      <c r="DY348" s="332"/>
      <c r="DZ348" s="332"/>
      <c r="EA348" s="332"/>
      <c r="EB348" s="332"/>
      <c r="EC348" s="332"/>
      <c r="ED348" s="332"/>
      <c r="EE348" s="332"/>
      <c r="EF348" s="332"/>
      <c r="EG348" s="332"/>
      <c r="EH348" s="332"/>
      <c r="EI348" s="332"/>
      <c r="EJ348" s="332"/>
      <c r="EK348" s="332"/>
      <c r="EL348" s="332"/>
      <c r="EM348" s="332"/>
      <c r="EN348" s="332"/>
      <c r="EO348" s="332"/>
      <c r="EP348" s="332"/>
      <c r="EQ348" s="332"/>
      <c r="ER348" s="332"/>
      <c r="ES348" s="332"/>
      <c r="ET348" s="332"/>
      <c r="EU348" s="332"/>
      <c r="EV348" s="332"/>
      <c r="EW348" s="332"/>
      <c r="EX348" s="332"/>
      <c r="EY348" s="332"/>
    </row>
    <row r="349" spans="1:155" s="439" customFormat="1" ht="19.5" customHeight="1">
      <c r="A349" s="376"/>
      <c r="B349" s="376" t="s">
        <v>210</v>
      </c>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5"/>
      <c r="AR349" s="165"/>
      <c r="AS349" s="165"/>
      <c r="AT349" s="165"/>
      <c r="AU349" s="165"/>
      <c r="AV349" s="527" t="s">
        <v>356</v>
      </c>
      <c r="AW349" s="527"/>
      <c r="AX349" s="527"/>
      <c r="AY349" s="139"/>
      <c r="AZ349" s="585"/>
      <c r="BA349" s="586"/>
      <c r="BB349" s="586"/>
      <c r="BC349" s="586"/>
      <c r="BD349" s="586"/>
      <c r="BE349" s="586"/>
      <c r="BF349" s="586"/>
      <c r="BG349" s="586"/>
      <c r="BH349" s="586"/>
      <c r="BI349" s="586"/>
      <c r="BJ349" s="587"/>
      <c r="BK349" s="20"/>
      <c r="BL349" s="259" t="s">
        <v>2</v>
      </c>
      <c r="BM349" s="198"/>
      <c r="BN349" s="200" t="str">
        <f>IF(BO349&lt;&gt;"","●","")</f>
        <v/>
      </c>
      <c r="BO349" s="201" t="str">
        <f>IF(AND(AZ$343="",AZ$346="",AZ$349="",AZ$352=""),"",IF(AND(COUNTA(AZ$343,AZ$346,AZ$349,AZ$352)&gt;0,AZ349=""),"内数の「患者数」に未記入の欄があります。ご報告いただく場合には、当該項目のすべての設問にご記入ください。患者数が0の場合は「0」とご記入ください。",IF(AZ340&lt;AZ349,"②の「患者数」よりも値が大きくなっています。②の内数をご記入ください。",IF(AZ340&lt;&gt;SUM(AZ$343,AZ$346,AZ$349,AZ$352),"内訳の合計値が②の「患者数」と一致していません。②の内数をご記入ください。",""))))</f>
        <v/>
      </c>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332"/>
      <c r="DB349" s="332"/>
      <c r="DC349" s="332"/>
      <c r="DD349" s="332"/>
      <c r="DE349" s="332"/>
      <c r="DF349" s="332"/>
      <c r="DG349" s="332"/>
      <c r="DH349" s="332"/>
      <c r="DI349" s="332"/>
      <c r="DJ349" s="332"/>
      <c r="DK349" s="332"/>
      <c r="DL349" s="332"/>
      <c r="DM349" s="332"/>
      <c r="DN349" s="332"/>
      <c r="DO349" s="332"/>
      <c r="DP349" s="332"/>
      <c r="DQ349" s="332"/>
      <c r="DR349" s="332"/>
      <c r="DS349" s="332"/>
      <c r="DT349" s="332"/>
      <c r="DU349" s="332"/>
      <c r="DV349" s="332"/>
      <c r="DW349" s="332"/>
      <c r="DX349" s="332"/>
      <c r="DY349" s="332"/>
      <c r="DZ349" s="332"/>
      <c r="EA349" s="332"/>
      <c r="EB349" s="332"/>
      <c r="EC349" s="332"/>
      <c r="ED349" s="332"/>
      <c r="EE349" s="332"/>
      <c r="EF349" s="332"/>
      <c r="EG349" s="332"/>
      <c r="EH349" s="332"/>
      <c r="EI349" s="332"/>
      <c r="EJ349" s="332"/>
      <c r="EK349" s="332"/>
      <c r="EL349" s="332"/>
      <c r="EM349" s="332"/>
      <c r="EN349" s="332"/>
      <c r="EO349" s="332"/>
      <c r="EP349" s="332"/>
      <c r="EQ349" s="332"/>
      <c r="ER349" s="332"/>
      <c r="ES349" s="332"/>
      <c r="ET349" s="332"/>
      <c r="EU349" s="332"/>
      <c r="EV349" s="332"/>
      <c r="EW349" s="332"/>
      <c r="EX349" s="332"/>
      <c r="EY349" s="332"/>
    </row>
    <row r="350" spans="1:155" s="439" customFormat="1" ht="2.4500000000000002" customHeight="1">
      <c r="A350" s="376"/>
      <c r="B350" s="459"/>
      <c r="C350" s="375"/>
      <c r="D350" s="375"/>
      <c r="E350" s="375"/>
      <c r="F350" s="375"/>
      <c r="G350" s="375"/>
      <c r="H350" s="375"/>
      <c r="I350" s="375"/>
      <c r="J350" s="375"/>
      <c r="K350" s="375"/>
      <c r="L350" s="375"/>
      <c r="M350" s="375"/>
      <c r="N350" s="375"/>
      <c r="O350" s="375"/>
      <c r="P350" s="375"/>
      <c r="Q350" s="375"/>
      <c r="R350" s="375"/>
      <c r="S350" s="375"/>
      <c r="T350" s="375"/>
      <c r="U350" s="375"/>
      <c r="V350" s="375"/>
      <c r="W350" s="375"/>
      <c r="X350" s="375"/>
      <c r="Y350" s="375"/>
      <c r="Z350" s="375"/>
      <c r="AA350" s="375"/>
      <c r="AB350" s="375"/>
      <c r="AC350" s="375"/>
      <c r="AD350" s="375"/>
      <c r="AE350" s="375"/>
      <c r="AF350" s="375"/>
      <c r="AG350" s="375"/>
      <c r="AH350" s="375"/>
      <c r="AI350" s="375"/>
      <c r="AJ350" s="375"/>
      <c r="AK350" s="375"/>
      <c r="AL350" s="375"/>
      <c r="AM350" s="375"/>
      <c r="AN350" s="375"/>
      <c r="AO350" s="375"/>
      <c r="AP350" s="375"/>
      <c r="AQ350" s="375"/>
      <c r="AR350" s="375"/>
      <c r="AS350" s="375"/>
      <c r="AT350" s="375"/>
      <c r="AU350" s="375"/>
      <c r="AV350" s="6"/>
      <c r="AW350" s="6"/>
      <c r="AX350" s="6"/>
      <c r="AY350" s="308"/>
      <c r="AZ350" s="22"/>
      <c r="BA350" s="22"/>
      <c r="BB350" s="22"/>
      <c r="BC350" s="22"/>
      <c r="BD350" s="22"/>
      <c r="BE350" s="22"/>
      <c r="BF350" s="22"/>
      <c r="BG350" s="22"/>
      <c r="BH350" s="22"/>
      <c r="BI350" s="22"/>
      <c r="BJ350" s="22"/>
      <c r="BK350" s="23"/>
      <c r="BL350" s="263"/>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332"/>
      <c r="DB350" s="332"/>
      <c r="DC350" s="332"/>
      <c r="DD350" s="332"/>
      <c r="DE350" s="332"/>
      <c r="DF350" s="332"/>
      <c r="DG350" s="332"/>
      <c r="DH350" s="332"/>
      <c r="DI350" s="332"/>
      <c r="DJ350" s="332"/>
      <c r="DK350" s="332"/>
      <c r="DL350" s="332"/>
      <c r="DM350" s="332"/>
      <c r="DN350" s="332"/>
      <c r="DO350" s="332"/>
      <c r="DP350" s="332"/>
      <c r="DQ350" s="332"/>
      <c r="DR350" s="332"/>
      <c r="DS350" s="332"/>
      <c r="DT350" s="332"/>
      <c r="DU350" s="332"/>
      <c r="DV350" s="332"/>
      <c r="DW350" s="332"/>
      <c r="DX350" s="332"/>
      <c r="DY350" s="332"/>
      <c r="DZ350" s="332"/>
      <c r="EA350" s="332"/>
      <c r="EB350" s="332"/>
      <c r="EC350" s="332"/>
      <c r="ED350" s="332"/>
      <c r="EE350" s="332"/>
      <c r="EF350" s="332"/>
      <c r="EG350" s="332"/>
      <c r="EH350" s="332"/>
      <c r="EI350" s="332"/>
      <c r="EJ350" s="332"/>
      <c r="EK350" s="332"/>
      <c r="EL350" s="332"/>
      <c r="EM350" s="332"/>
      <c r="EN350" s="332"/>
      <c r="EO350" s="332"/>
      <c r="EP350" s="332"/>
      <c r="EQ350" s="332"/>
      <c r="ER350" s="332"/>
      <c r="ES350" s="332"/>
      <c r="ET350" s="332"/>
      <c r="EU350" s="332"/>
      <c r="EV350" s="332"/>
      <c r="EW350" s="332"/>
      <c r="EX350" s="332"/>
      <c r="EY350" s="332"/>
    </row>
    <row r="351" spans="1:155" s="439" customFormat="1" ht="2.4500000000000002" customHeight="1">
      <c r="A351" s="376"/>
      <c r="B351" s="376"/>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5"/>
      <c r="AR351" s="165"/>
      <c r="AS351" s="165"/>
      <c r="AT351" s="165"/>
      <c r="AU351" s="165"/>
      <c r="AV351" s="326"/>
      <c r="AW351" s="326"/>
      <c r="AX351" s="326"/>
      <c r="AY351" s="310"/>
      <c r="AZ351" s="25"/>
      <c r="BA351" s="25"/>
      <c r="BB351" s="25"/>
      <c r="BC351" s="25"/>
      <c r="BD351" s="25"/>
      <c r="BE351" s="25"/>
      <c r="BF351" s="25"/>
      <c r="BG351" s="25"/>
      <c r="BH351" s="25"/>
      <c r="BI351" s="25"/>
      <c r="BJ351" s="25"/>
      <c r="BK351" s="26"/>
      <c r="BL351" s="260"/>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332"/>
      <c r="DB351" s="332"/>
      <c r="DC351" s="332"/>
      <c r="DD351" s="332"/>
      <c r="DE351" s="332"/>
      <c r="DF351" s="332"/>
      <c r="DG351" s="332"/>
      <c r="DH351" s="332"/>
      <c r="DI351" s="332"/>
      <c r="DJ351" s="332"/>
      <c r="DK351" s="332"/>
      <c r="DL351" s="332"/>
      <c r="DM351" s="332"/>
      <c r="DN351" s="332"/>
      <c r="DO351" s="332"/>
      <c r="DP351" s="332"/>
      <c r="DQ351" s="332"/>
      <c r="DR351" s="332"/>
      <c r="DS351" s="332"/>
      <c r="DT351" s="332"/>
      <c r="DU351" s="332"/>
      <c r="DV351" s="332"/>
      <c r="DW351" s="332"/>
      <c r="DX351" s="332"/>
      <c r="DY351" s="332"/>
      <c r="DZ351" s="332"/>
      <c r="EA351" s="332"/>
      <c r="EB351" s="332"/>
      <c r="EC351" s="332"/>
      <c r="ED351" s="332"/>
      <c r="EE351" s="332"/>
      <c r="EF351" s="332"/>
      <c r="EG351" s="332"/>
      <c r="EH351" s="332"/>
      <c r="EI351" s="332"/>
      <c r="EJ351" s="332"/>
      <c r="EK351" s="332"/>
      <c r="EL351" s="332"/>
      <c r="EM351" s="332"/>
      <c r="EN351" s="332"/>
      <c r="EO351" s="332"/>
      <c r="EP351" s="332"/>
      <c r="EQ351" s="332"/>
      <c r="ER351" s="332"/>
      <c r="ES351" s="332"/>
      <c r="ET351" s="332"/>
      <c r="EU351" s="332"/>
      <c r="EV351" s="332"/>
      <c r="EW351" s="332"/>
      <c r="EX351" s="332"/>
      <c r="EY351" s="332"/>
    </row>
    <row r="352" spans="1:155" s="439" customFormat="1" ht="19.5" customHeight="1">
      <c r="A352" s="376"/>
      <c r="B352" s="376" t="s">
        <v>211</v>
      </c>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5"/>
      <c r="AR352" s="165"/>
      <c r="AS352" s="165"/>
      <c r="AT352" s="165"/>
      <c r="AU352" s="165"/>
      <c r="AV352" s="527" t="s">
        <v>357</v>
      </c>
      <c r="AW352" s="527"/>
      <c r="AX352" s="527"/>
      <c r="AY352" s="139"/>
      <c r="AZ352" s="585"/>
      <c r="BA352" s="586"/>
      <c r="BB352" s="586"/>
      <c r="BC352" s="586"/>
      <c r="BD352" s="586"/>
      <c r="BE352" s="586"/>
      <c r="BF352" s="586"/>
      <c r="BG352" s="586"/>
      <c r="BH352" s="586"/>
      <c r="BI352" s="586"/>
      <c r="BJ352" s="587"/>
      <c r="BK352" s="20"/>
      <c r="BL352" s="259" t="s">
        <v>2</v>
      </c>
      <c r="BM352" s="198"/>
      <c r="BN352" s="200" t="str">
        <f>IF(BO352&lt;&gt;"","●","")</f>
        <v/>
      </c>
      <c r="BO352" s="201" t="str">
        <f>IF(AND(AZ$343="",AZ$346="",AZ$349="",AZ$352=""),"",IF(AND(COUNTA(AZ$343,AZ$346,AZ$349,AZ$352)&gt;0,AZ352=""),"内数の「患者数」に未記入の欄があります。ご報告いただく場合には、当該項目のすべての設問にご記入ください。患者数が0の場合は「0」とご記入ください。",IF(AZ340&lt;AZ352,"②の「患者数」よりも値が大きくなっています。②の内数をご記入ください。",IF(AZ340&lt;&gt;SUM(AZ$343,AZ$346,AZ$349,AZ$352),"内訳の合計値が②の「患者数」と一致していません。②の内数をご記入ください。",""))))</f>
        <v/>
      </c>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332"/>
      <c r="DB352" s="332"/>
      <c r="DC352" s="332"/>
      <c r="DD352" s="332"/>
      <c r="DE352" s="332"/>
      <c r="DF352" s="332"/>
      <c r="DG352" s="332"/>
      <c r="DH352" s="332"/>
      <c r="DI352" s="332"/>
      <c r="DJ352" s="332"/>
      <c r="DK352" s="332"/>
      <c r="DL352" s="332"/>
      <c r="DM352" s="332"/>
      <c r="DN352" s="332"/>
      <c r="DO352" s="332"/>
      <c r="DP352" s="332"/>
      <c r="DQ352" s="332"/>
      <c r="DR352" s="332"/>
      <c r="DS352" s="332"/>
      <c r="DT352" s="332"/>
      <c r="DU352" s="332"/>
      <c r="DV352" s="332"/>
      <c r="DW352" s="332"/>
      <c r="DX352" s="332"/>
      <c r="DY352" s="332"/>
      <c r="DZ352" s="332"/>
      <c r="EA352" s="332"/>
      <c r="EB352" s="332"/>
      <c r="EC352" s="332"/>
      <c r="ED352" s="332"/>
      <c r="EE352" s="332"/>
      <c r="EF352" s="332"/>
      <c r="EG352" s="332"/>
      <c r="EH352" s="332"/>
      <c r="EI352" s="332"/>
      <c r="EJ352" s="332"/>
      <c r="EK352" s="332"/>
      <c r="EL352" s="332"/>
      <c r="EM352" s="332"/>
      <c r="EN352" s="332"/>
      <c r="EO352" s="332"/>
      <c r="EP352" s="332"/>
      <c r="EQ352" s="332"/>
      <c r="ER352" s="332"/>
      <c r="ES352" s="332"/>
      <c r="ET352" s="332"/>
      <c r="EU352" s="332"/>
      <c r="EV352" s="332"/>
      <c r="EW352" s="332"/>
      <c r="EX352" s="332"/>
      <c r="EY352" s="332"/>
    </row>
    <row r="353" spans="1:155" s="439" customFormat="1" ht="2.4500000000000002" customHeight="1">
      <c r="A353" s="459"/>
      <c r="B353" s="459"/>
      <c r="C353" s="375"/>
      <c r="D353" s="375"/>
      <c r="E353" s="375"/>
      <c r="F353" s="375"/>
      <c r="G353" s="375"/>
      <c r="H353" s="375"/>
      <c r="I353" s="375"/>
      <c r="J353" s="375"/>
      <c r="K353" s="375"/>
      <c r="L353" s="375"/>
      <c r="M353" s="375"/>
      <c r="N353" s="375"/>
      <c r="O353" s="375"/>
      <c r="P353" s="375"/>
      <c r="Q353" s="375"/>
      <c r="R353" s="375"/>
      <c r="S353" s="375"/>
      <c r="T353" s="375"/>
      <c r="U353" s="375"/>
      <c r="V353" s="375"/>
      <c r="W353" s="375"/>
      <c r="X353" s="375"/>
      <c r="Y353" s="375"/>
      <c r="Z353" s="375"/>
      <c r="AA353" s="375"/>
      <c r="AB353" s="375"/>
      <c r="AC353" s="375"/>
      <c r="AD353" s="375"/>
      <c r="AE353" s="375"/>
      <c r="AF353" s="375"/>
      <c r="AG353" s="375"/>
      <c r="AH353" s="375"/>
      <c r="AI353" s="375"/>
      <c r="AJ353" s="375"/>
      <c r="AK353" s="375"/>
      <c r="AL353" s="375"/>
      <c r="AM353" s="375"/>
      <c r="AN353" s="375"/>
      <c r="AO353" s="375"/>
      <c r="AP353" s="375"/>
      <c r="AQ353" s="375"/>
      <c r="AR353" s="375"/>
      <c r="AS353" s="375"/>
      <c r="AT353" s="375"/>
      <c r="AU353" s="375"/>
      <c r="AV353" s="6"/>
      <c r="AW353" s="6"/>
      <c r="AX353" s="6"/>
      <c r="AY353" s="308"/>
      <c r="AZ353" s="22"/>
      <c r="BA353" s="22"/>
      <c r="BB353" s="22"/>
      <c r="BC353" s="22"/>
      <c r="BD353" s="22"/>
      <c r="BE353" s="22"/>
      <c r="BF353" s="22"/>
      <c r="BG353" s="22"/>
      <c r="BH353" s="22"/>
      <c r="BI353" s="22"/>
      <c r="BJ353" s="22"/>
      <c r="BK353" s="23"/>
      <c r="BL353" s="263"/>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332"/>
      <c r="DB353" s="332"/>
      <c r="DC353" s="332"/>
      <c r="DD353" s="332"/>
      <c r="DE353" s="332"/>
      <c r="DF353" s="332"/>
      <c r="DG353" s="332"/>
      <c r="DH353" s="332"/>
      <c r="DI353" s="332"/>
      <c r="DJ353" s="332"/>
      <c r="DK353" s="332"/>
      <c r="DL353" s="332"/>
      <c r="DM353" s="332"/>
      <c r="DN353" s="332"/>
      <c r="DO353" s="332"/>
      <c r="DP353" s="332"/>
      <c r="DQ353" s="332"/>
      <c r="DR353" s="332"/>
      <c r="DS353" s="332"/>
      <c r="DT353" s="332"/>
      <c r="DU353" s="332"/>
      <c r="DV353" s="332"/>
      <c r="DW353" s="332"/>
      <c r="DX353" s="332"/>
      <c r="DY353" s="332"/>
      <c r="DZ353" s="332"/>
      <c r="EA353" s="332"/>
      <c r="EB353" s="332"/>
      <c r="EC353" s="332"/>
      <c r="ED353" s="332"/>
      <c r="EE353" s="332"/>
      <c r="EF353" s="332"/>
      <c r="EG353" s="332"/>
      <c r="EH353" s="332"/>
      <c r="EI353" s="332"/>
      <c r="EJ353" s="332"/>
      <c r="EK353" s="332"/>
      <c r="EL353" s="332"/>
      <c r="EM353" s="332"/>
      <c r="EN353" s="332"/>
      <c r="EO353" s="332"/>
      <c r="EP353" s="332"/>
      <c r="EQ353" s="332"/>
      <c r="ER353" s="332"/>
      <c r="ES353" s="332"/>
      <c r="ET353" s="332"/>
      <c r="EU353" s="332"/>
      <c r="EV353" s="332"/>
      <c r="EW353" s="332"/>
      <c r="EX353" s="332"/>
      <c r="EY353" s="332"/>
    </row>
    <row r="354" spans="1:155" s="439" customFormat="1" ht="19.5" customHeight="1" thickBot="1">
      <c r="A354" s="462"/>
      <c r="B354" s="462"/>
      <c r="C354" s="462"/>
      <c r="D354" s="462"/>
      <c r="E354" s="462"/>
      <c r="F354" s="462"/>
      <c r="G354" s="462"/>
      <c r="H354" s="462"/>
      <c r="I354" s="462"/>
      <c r="J354" s="462"/>
      <c r="K354" s="462"/>
      <c r="L354" s="462"/>
      <c r="M354" s="462"/>
      <c r="N354" s="462"/>
      <c r="O354" s="462"/>
      <c r="P354" s="462"/>
      <c r="Q354" s="462"/>
      <c r="R354" s="462"/>
      <c r="S354" s="462"/>
      <c r="T354" s="462"/>
      <c r="U354" s="462"/>
      <c r="V354" s="462"/>
      <c r="W354" s="462"/>
      <c r="X354" s="462"/>
      <c r="Y354" s="462"/>
      <c r="Z354" s="462"/>
      <c r="AA354" s="462"/>
      <c r="AB354" s="462"/>
      <c r="AC354" s="462"/>
      <c r="AD354" s="462"/>
      <c r="AE354" s="462"/>
      <c r="AF354" s="462"/>
      <c r="AG354" s="462"/>
      <c r="AH354" s="462"/>
      <c r="AI354" s="462"/>
      <c r="AJ354" s="462"/>
      <c r="AK354" s="462"/>
      <c r="AL354" s="462"/>
      <c r="AM354" s="462"/>
      <c r="AN354" s="462"/>
      <c r="AO354" s="462"/>
      <c r="AP354" s="462"/>
      <c r="AQ354" s="462"/>
      <c r="AR354" s="462"/>
      <c r="AS354" s="462"/>
      <c r="AT354" s="462"/>
      <c r="AU354" s="462"/>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332"/>
      <c r="DB354" s="332"/>
      <c r="DC354" s="332"/>
      <c r="DD354" s="332"/>
      <c r="DE354" s="332"/>
      <c r="DF354" s="332"/>
      <c r="DG354" s="332"/>
      <c r="DH354" s="332"/>
      <c r="DI354" s="332"/>
      <c r="DJ354" s="332"/>
      <c r="DK354" s="332"/>
      <c r="DL354" s="332"/>
      <c r="DM354" s="332"/>
      <c r="DN354" s="332"/>
      <c r="DO354" s="332"/>
      <c r="DP354" s="332"/>
      <c r="DQ354" s="332"/>
      <c r="DR354" s="332"/>
      <c r="DS354" s="332"/>
      <c r="DT354" s="332"/>
      <c r="DU354" s="332"/>
      <c r="DV354" s="332"/>
      <c r="DW354" s="332"/>
      <c r="DX354" s="332"/>
      <c r="DY354" s="332"/>
      <c r="DZ354" s="332"/>
      <c r="EA354" s="332"/>
      <c r="EB354" s="332"/>
      <c r="EC354" s="332"/>
      <c r="ED354" s="332"/>
      <c r="EE354" s="332"/>
      <c r="EF354" s="332"/>
      <c r="EG354" s="332"/>
      <c r="EH354" s="332"/>
      <c r="EI354" s="332"/>
      <c r="EJ354" s="332"/>
      <c r="EK354" s="332"/>
      <c r="EL354" s="332"/>
      <c r="EM354" s="332"/>
      <c r="EN354" s="332"/>
      <c r="EO354" s="332"/>
      <c r="EP354" s="332"/>
      <c r="EQ354" s="332"/>
      <c r="ER354" s="332"/>
      <c r="ES354" s="332"/>
      <c r="ET354" s="332"/>
      <c r="EU354" s="332"/>
      <c r="EV354" s="332"/>
      <c r="EW354" s="332"/>
      <c r="EX354" s="332"/>
      <c r="EY354" s="332"/>
    </row>
    <row r="355" spans="1:155" s="439" customFormat="1" ht="2.4500000000000002" customHeight="1">
      <c r="A355" s="92"/>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4"/>
      <c r="AY355" s="15"/>
      <c r="AZ355" s="16"/>
      <c r="BA355" s="16"/>
      <c r="BB355" s="16"/>
      <c r="BC355" s="16"/>
      <c r="BD355" s="16"/>
      <c r="BE355" s="16"/>
      <c r="BF355" s="16"/>
      <c r="BG355" s="16"/>
      <c r="BH355" s="16"/>
      <c r="BI355" s="16"/>
      <c r="BJ355" s="16"/>
      <c r="BK355" s="17"/>
      <c r="BL355" s="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332"/>
      <c r="DB355" s="332"/>
      <c r="DC355" s="332"/>
      <c r="DD355" s="332"/>
      <c r="DE355" s="332"/>
      <c r="DF355" s="332"/>
      <c r="DG355" s="332"/>
      <c r="DH355" s="332"/>
      <c r="DI355" s="332"/>
      <c r="DJ355" s="332"/>
      <c r="DK355" s="332"/>
      <c r="DL355" s="332"/>
      <c r="DM355" s="332"/>
      <c r="DN355" s="332"/>
      <c r="DO355" s="332"/>
      <c r="DP355" s="332"/>
      <c r="DQ355" s="332"/>
      <c r="DR355" s="332"/>
      <c r="DS355" s="332"/>
      <c r="DT355" s="332"/>
      <c r="DU355" s="332"/>
      <c r="DV355" s="332"/>
      <c r="DW355" s="332"/>
      <c r="DX355" s="332"/>
      <c r="DY355" s="332"/>
      <c r="DZ355" s="332"/>
      <c r="EA355" s="332"/>
      <c r="EB355" s="332"/>
      <c r="EC355" s="332"/>
      <c r="ED355" s="332"/>
      <c r="EE355" s="332"/>
      <c r="EF355" s="332"/>
      <c r="EG355" s="332"/>
      <c r="EH355" s="332"/>
      <c r="EI355" s="332"/>
      <c r="EJ355" s="332"/>
      <c r="EK355" s="332"/>
      <c r="EL355" s="332"/>
      <c r="EM355" s="332"/>
      <c r="EN355" s="332"/>
      <c r="EO355" s="332"/>
      <c r="EP355" s="332"/>
      <c r="EQ355" s="332"/>
      <c r="ER355" s="332"/>
      <c r="ES355" s="332"/>
      <c r="ET355" s="332"/>
      <c r="EU355" s="332"/>
      <c r="EV355" s="332"/>
      <c r="EW355" s="332"/>
      <c r="EX355" s="332"/>
      <c r="EY355" s="332"/>
    </row>
    <row r="356" spans="1:155" s="439" customFormat="1" ht="19.5" customHeight="1">
      <c r="A356" s="136" t="s">
        <v>358</v>
      </c>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732" t="s">
        <v>359</v>
      </c>
      <c r="AW356" s="732"/>
      <c r="AX356" s="732"/>
      <c r="AY356" s="18"/>
      <c r="AZ356" s="585"/>
      <c r="BA356" s="586"/>
      <c r="BB356" s="586"/>
      <c r="BC356" s="586"/>
      <c r="BD356" s="586"/>
      <c r="BE356" s="586"/>
      <c r="BF356" s="586"/>
      <c r="BG356" s="586"/>
      <c r="BH356" s="586"/>
      <c r="BI356" s="586"/>
      <c r="BJ356" s="587"/>
      <c r="BK356" s="20"/>
      <c r="BL356" s="9" t="s">
        <v>4</v>
      </c>
      <c r="BM356" s="198"/>
      <c r="BN356" s="200" t="str">
        <f>IF(BO356&lt;&gt;"","●","")</f>
        <v>●</v>
      </c>
      <c r="BO356" s="201" t="str">
        <f>IF(AZ356="","「分娩件数」が未記入です。分娩件数が0の場合は「0」とご記入ください。","")</f>
        <v>「分娩件数」が未記入です。分娩件数が0の場合は「0」とご記入ください。</v>
      </c>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332"/>
      <c r="DB356" s="332"/>
      <c r="DC356" s="332"/>
      <c r="DD356" s="332"/>
      <c r="DE356" s="332"/>
      <c r="DF356" s="332"/>
      <c r="DG356" s="332"/>
      <c r="DH356" s="332"/>
      <c r="DI356" s="332"/>
      <c r="DJ356" s="332"/>
      <c r="DK356" s="332"/>
      <c r="DL356" s="332"/>
      <c r="DM356" s="332"/>
      <c r="DN356" s="332"/>
      <c r="DO356" s="332"/>
      <c r="DP356" s="332"/>
      <c r="DQ356" s="332"/>
      <c r="DR356" s="332"/>
      <c r="DS356" s="332"/>
      <c r="DT356" s="332"/>
      <c r="DU356" s="332"/>
      <c r="DV356" s="332"/>
      <c r="DW356" s="332"/>
      <c r="DX356" s="332"/>
      <c r="DY356" s="332"/>
      <c r="DZ356" s="332"/>
      <c r="EA356" s="332"/>
      <c r="EB356" s="332"/>
      <c r="EC356" s="332"/>
      <c r="ED356" s="332"/>
      <c r="EE356" s="332"/>
      <c r="EF356" s="332"/>
      <c r="EG356" s="332"/>
      <c r="EH356" s="332"/>
      <c r="EI356" s="332"/>
      <c r="EJ356" s="332"/>
      <c r="EK356" s="332"/>
      <c r="EL356" s="332"/>
      <c r="EM356" s="332"/>
      <c r="EN356" s="332"/>
      <c r="EO356" s="332"/>
      <c r="EP356" s="332"/>
      <c r="EQ356" s="332"/>
      <c r="ER356" s="332"/>
      <c r="ES356" s="332"/>
      <c r="ET356" s="332"/>
      <c r="EU356" s="332"/>
      <c r="EV356" s="332"/>
      <c r="EW356" s="332"/>
      <c r="EX356" s="332"/>
      <c r="EY356" s="332"/>
    </row>
    <row r="357" spans="1:155" s="439" customFormat="1" ht="2.4500000000000002" customHeight="1" thickBot="1">
      <c r="A357" s="89"/>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1"/>
      <c r="AY357" s="27"/>
      <c r="AZ357" s="28"/>
      <c r="BA357" s="28"/>
      <c r="BB357" s="28"/>
      <c r="BC357" s="28"/>
      <c r="BD357" s="28"/>
      <c r="BE357" s="28"/>
      <c r="BF357" s="28"/>
      <c r="BG357" s="28"/>
      <c r="BH357" s="28"/>
      <c r="BI357" s="28"/>
      <c r="BJ357" s="28"/>
      <c r="BK357" s="29"/>
      <c r="BL357" s="14"/>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332"/>
      <c r="DB357" s="332"/>
      <c r="DC357" s="332"/>
      <c r="DD357" s="332"/>
      <c r="DE357" s="332"/>
      <c r="DF357" s="332"/>
      <c r="DG357" s="332"/>
      <c r="DH357" s="332"/>
      <c r="DI357" s="332"/>
      <c r="DJ357" s="332"/>
      <c r="DK357" s="332"/>
      <c r="DL357" s="332"/>
      <c r="DM357" s="332"/>
      <c r="DN357" s="332"/>
      <c r="DO357" s="332"/>
      <c r="DP357" s="332"/>
      <c r="DQ357" s="332"/>
      <c r="DR357" s="332"/>
      <c r="DS357" s="332"/>
      <c r="DT357" s="332"/>
      <c r="DU357" s="332"/>
      <c r="DV357" s="332"/>
      <c r="DW357" s="332"/>
      <c r="DX357" s="332"/>
      <c r="DY357" s="332"/>
      <c r="DZ357" s="332"/>
      <c r="EA357" s="332"/>
      <c r="EB357" s="332"/>
      <c r="EC357" s="332"/>
      <c r="ED357" s="332"/>
      <c r="EE357" s="332"/>
      <c r="EF357" s="332"/>
      <c r="EG357" s="332"/>
      <c r="EH357" s="332"/>
      <c r="EI357" s="332"/>
      <c r="EJ357" s="332"/>
      <c r="EK357" s="332"/>
      <c r="EL357" s="332"/>
      <c r="EM357" s="332"/>
      <c r="EN357" s="332"/>
      <c r="EO357" s="332"/>
      <c r="EP357" s="332"/>
      <c r="EQ357" s="332"/>
      <c r="ER357" s="332"/>
      <c r="ES357" s="332"/>
      <c r="ET357" s="332"/>
      <c r="EU357" s="332"/>
      <c r="EV357" s="332"/>
      <c r="EW357" s="332"/>
      <c r="EX357" s="332"/>
      <c r="EY357" s="332"/>
    </row>
    <row r="358" spans="1:155" s="439" customFormat="1" ht="5.25" customHeight="1">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332"/>
      <c r="DB358" s="332"/>
      <c r="DC358" s="332"/>
      <c r="DD358" s="332"/>
      <c r="DE358" s="332"/>
      <c r="DF358" s="332"/>
      <c r="DG358" s="332"/>
      <c r="DH358" s="332"/>
      <c r="DI358" s="332"/>
      <c r="DJ358" s="332"/>
      <c r="DK358" s="332"/>
      <c r="DL358" s="332"/>
      <c r="DM358" s="332"/>
      <c r="DN358" s="332"/>
      <c r="DO358" s="332"/>
      <c r="DP358" s="332"/>
      <c r="DQ358" s="332"/>
      <c r="DR358" s="332"/>
      <c r="DS358" s="332"/>
      <c r="DT358" s="332"/>
      <c r="DU358" s="332"/>
      <c r="DV358" s="332"/>
      <c r="DW358" s="332"/>
      <c r="DX358" s="332"/>
      <c r="DY358" s="332"/>
      <c r="DZ358" s="332"/>
      <c r="EA358" s="332"/>
      <c r="EB358" s="332"/>
      <c r="EC358" s="332"/>
      <c r="ED358" s="332"/>
      <c r="EE358" s="332"/>
      <c r="EF358" s="332"/>
      <c r="EG358" s="332"/>
      <c r="EH358" s="332"/>
      <c r="EI358" s="332"/>
      <c r="EJ358" s="332"/>
      <c r="EK358" s="332"/>
      <c r="EL358" s="332"/>
      <c r="EM358" s="332"/>
      <c r="EN358" s="332"/>
      <c r="EO358" s="332"/>
      <c r="EP358" s="332"/>
      <c r="EQ358" s="332"/>
      <c r="ER358" s="332"/>
      <c r="ES358" s="332"/>
      <c r="ET358" s="332"/>
      <c r="EU358" s="332"/>
      <c r="EV358" s="332"/>
      <c r="EW358" s="332"/>
      <c r="EX358" s="332"/>
      <c r="EY358" s="332"/>
    </row>
    <row r="359" spans="1:155" s="439" customFormat="1" ht="30.75" customHeight="1">
      <c r="C359" s="733" t="s">
        <v>100</v>
      </c>
      <c r="D359" s="733"/>
      <c r="E359" s="733"/>
      <c r="F359" s="733"/>
      <c r="G359" s="733"/>
      <c r="H359" s="733"/>
      <c r="I359" s="733"/>
      <c r="J359" s="733"/>
      <c r="K359" s="733"/>
      <c r="L359" s="733"/>
      <c r="M359" s="733"/>
      <c r="N359" s="733"/>
      <c r="O359" s="733"/>
      <c r="P359" s="733"/>
      <c r="Q359" s="733"/>
      <c r="R359" s="733"/>
      <c r="S359" s="733"/>
      <c r="T359" s="733"/>
      <c r="U359" s="733"/>
      <c r="V359" s="733"/>
      <c r="W359" s="733"/>
      <c r="X359" s="733"/>
      <c r="Y359" s="733"/>
      <c r="Z359" s="733"/>
      <c r="AA359" s="733"/>
      <c r="AB359" s="733"/>
      <c r="AC359" s="733"/>
      <c r="AD359" s="733"/>
      <c r="AE359" s="733"/>
      <c r="AF359" s="733"/>
      <c r="AG359" s="733"/>
      <c r="AH359" s="733"/>
      <c r="AI359" s="733"/>
      <c r="AJ359" s="733"/>
      <c r="AK359" s="733"/>
      <c r="AL359" s="733"/>
      <c r="AM359" s="733"/>
      <c r="AN359" s="733"/>
      <c r="AO359" s="733"/>
      <c r="AP359" s="733"/>
      <c r="AQ359" s="733"/>
      <c r="AR359" s="733"/>
      <c r="AS359" s="733"/>
      <c r="AT359" s="733"/>
      <c r="AU359" s="733"/>
      <c r="AV359" s="733"/>
      <c r="AW359" s="733"/>
      <c r="AX359" s="733"/>
      <c r="AY359" s="733"/>
      <c r="AZ359" s="733"/>
      <c r="BA359" s="733"/>
      <c r="BB359" s="733"/>
      <c r="BC359" s="733"/>
      <c r="BD359" s="733"/>
      <c r="BE359" s="733"/>
      <c r="BF359" s="733"/>
      <c r="BG359" s="733"/>
      <c r="BH359" s="733"/>
      <c r="BI359" s="733"/>
      <c r="BJ359" s="733"/>
      <c r="BK359" s="733"/>
      <c r="BL359" s="733"/>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332"/>
      <c r="DB359" s="332"/>
      <c r="DC359" s="332"/>
      <c r="DD359" s="332"/>
      <c r="DE359" s="332"/>
      <c r="DF359" s="332"/>
      <c r="DG359" s="332"/>
      <c r="DH359" s="332"/>
      <c r="DI359" s="332"/>
      <c r="DJ359" s="332"/>
      <c r="DK359" s="332"/>
      <c r="DL359" s="332"/>
      <c r="DM359" s="332"/>
      <c r="DN359" s="332"/>
      <c r="DO359" s="332"/>
      <c r="DP359" s="332"/>
      <c r="DQ359" s="332"/>
      <c r="DR359" s="332"/>
      <c r="DS359" s="332"/>
      <c r="DT359" s="332"/>
      <c r="DU359" s="332"/>
      <c r="DV359" s="332"/>
      <c r="DW359" s="332"/>
      <c r="DX359" s="332"/>
      <c r="DY359" s="332"/>
      <c r="DZ359" s="332"/>
      <c r="EA359" s="332"/>
      <c r="EB359" s="332"/>
      <c r="EC359" s="332"/>
      <c r="ED359" s="332"/>
      <c r="EE359" s="332"/>
      <c r="EF359" s="332"/>
      <c r="EG359" s="332"/>
      <c r="EH359" s="332"/>
      <c r="EI359" s="332"/>
      <c r="EJ359" s="332"/>
      <c r="EK359" s="332"/>
      <c r="EL359" s="332"/>
      <c r="EM359" s="332"/>
      <c r="EN359" s="332"/>
      <c r="EO359" s="332"/>
      <c r="EP359" s="332"/>
      <c r="EQ359" s="332"/>
      <c r="ER359" s="332"/>
      <c r="ES359" s="332"/>
      <c r="ET359" s="332"/>
      <c r="EU359" s="332"/>
      <c r="EV359" s="332"/>
      <c r="EW359" s="332"/>
      <c r="EX359" s="332"/>
      <c r="EY359" s="332"/>
    </row>
    <row r="360" spans="1:155" s="439" customFormat="1" ht="15" customHeight="1">
      <c r="A360" s="518" t="s">
        <v>360</v>
      </c>
      <c r="B360" s="519"/>
      <c r="C360" s="519"/>
      <c r="D360" s="519"/>
      <c r="E360" s="519"/>
      <c r="F360" s="519"/>
      <c r="G360" s="519"/>
      <c r="H360" s="519"/>
      <c r="I360" s="519"/>
      <c r="J360" s="519"/>
      <c r="K360" s="519"/>
      <c r="L360" s="519"/>
      <c r="M360" s="519"/>
      <c r="N360" s="519"/>
      <c r="O360" s="519"/>
      <c r="P360" s="519"/>
      <c r="Q360" s="519"/>
      <c r="R360" s="519"/>
      <c r="S360" s="519"/>
      <c r="T360" s="519"/>
      <c r="U360" s="519"/>
      <c r="V360" s="519"/>
      <c r="W360" s="519"/>
      <c r="X360" s="519"/>
      <c r="Y360" s="519"/>
      <c r="Z360" s="519"/>
      <c r="AA360" s="519"/>
      <c r="AB360" s="519"/>
      <c r="AC360" s="519"/>
      <c r="AD360" s="519"/>
      <c r="AE360" s="519"/>
      <c r="AF360" s="519"/>
      <c r="AG360" s="519"/>
      <c r="AH360" s="519"/>
      <c r="AI360" s="519"/>
      <c r="AJ360" s="519"/>
      <c r="AK360" s="519"/>
      <c r="AL360" s="519"/>
      <c r="AM360" s="519"/>
      <c r="AN360" s="519"/>
      <c r="AO360" s="519"/>
      <c r="AP360" s="519"/>
      <c r="AQ360" s="519"/>
      <c r="AR360" s="519"/>
      <c r="AS360" s="519"/>
      <c r="AT360" s="519"/>
      <c r="AU360" s="519"/>
      <c r="AV360" s="519"/>
      <c r="AW360" s="519"/>
      <c r="AX360" s="519"/>
      <c r="AY360" s="519"/>
      <c r="AZ360" s="519"/>
      <c r="BA360" s="519"/>
      <c r="BB360" s="519"/>
      <c r="BC360" s="519"/>
      <c r="BD360" s="519"/>
      <c r="BE360" s="519"/>
      <c r="BF360" s="519"/>
      <c r="BG360" s="519"/>
      <c r="BH360" s="519"/>
      <c r="BI360" s="519"/>
      <c r="BJ360" s="519"/>
      <c r="BK360" s="519"/>
      <c r="BL360" s="520"/>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332"/>
      <c r="DB360" s="332"/>
      <c r="DC360" s="332"/>
      <c r="DD360" s="332"/>
      <c r="DE360" s="332"/>
      <c r="DF360" s="332"/>
      <c r="DG360" s="332"/>
      <c r="DH360" s="332"/>
      <c r="DI360" s="332"/>
      <c r="DJ360" s="332"/>
      <c r="DK360" s="332"/>
      <c r="DL360" s="332"/>
      <c r="DM360" s="332"/>
      <c r="DN360" s="332"/>
      <c r="DO360" s="332"/>
      <c r="DP360" s="332"/>
      <c r="DQ360" s="332"/>
      <c r="DR360" s="332"/>
      <c r="DS360" s="332"/>
      <c r="DT360" s="332"/>
      <c r="DU360" s="332"/>
      <c r="DV360" s="332"/>
      <c r="DW360" s="332"/>
      <c r="DX360" s="332"/>
      <c r="DY360" s="332"/>
      <c r="DZ360" s="332"/>
      <c r="EA360" s="332"/>
      <c r="EB360" s="332"/>
      <c r="EC360" s="332"/>
      <c r="ED360" s="332"/>
      <c r="EE360" s="332"/>
      <c r="EF360" s="332"/>
      <c r="EG360" s="332"/>
      <c r="EH360" s="332"/>
      <c r="EI360" s="332"/>
      <c r="EJ360" s="332"/>
      <c r="EK360" s="332"/>
      <c r="EL360" s="332"/>
      <c r="EM360" s="332"/>
      <c r="EN360" s="332"/>
      <c r="EO360" s="332"/>
      <c r="EP360" s="332"/>
      <c r="EQ360" s="332"/>
      <c r="ER360" s="332"/>
      <c r="ES360" s="332"/>
      <c r="ET360" s="332"/>
      <c r="EU360" s="332"/>
      <c r="EV360" s="332"/>
      <c r="EW360" s="332"/>
      <c r="EX360" s="332"/>
      <c r="EY360" s="332"/>
    </row>
    <row r="361" spans="1:155" s="439" customFormat="1" ht="15" customHeight="1">
      <c r="A361" s="268"/>
      <c r="B361" s="311" t="s">
        <v>99</v>
      </c>
      <c r="C361" s="311"/>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2"/>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332"/>
      <c r="DB361" s="332"/>
      <c r="DC361" s="332"/>
      <c r="DD361" s="332"/>
      <c r="DE361" s="332"/>
      <c r="DF361" s="332"/>
      <c r="DG361" s="332"/>
      <c r="DH361" s="332"/>
      <c r="DI361" s="332"/>
      <c r="DJ361" s="332"/>
      <c r="DK361" s="332"/>
      <c r="DL361" s="332"/>
      <c r="DM361" s="332"/>
      <c r="DN361" s="332"/>
      <c r="DO361" s="332"/>
      <c r="DP361" s="332"/>
      <c r="DQ361" s="332"/>
      <c r="DR361" s="332"/>
      <c r="DS361" s="332"/>
      <c r="DT361" s="332"/>
      <c r="DU361" s="332"/>
      <c r="DV361" s="332"/>
      <c r="DW361" s="332"/>
      <c r="DX361" s="332"/>
      <c r="DY361" s="332"/>
      <c r="DZ361" s="332"/>
      <c r="EA361" s="332"/>
      <c r="EB361" s="332"/>
      <c r="EC361" s="332"/>
      <c r="ED361" s="332"/>
      <c r="EE361" s="332"/>
      <c r="EF361" s="332"/>
      <c r="EG361" s="332"/>
      <c r="EH361" s="332"/>
      <c r="EI361" s="332"/>
      <c r="EJ361" s="332"/>
      <c r="EK361" s="332"/>
      <c r="EL361" s="332"/>
      <c r="EM361" s="332"/>
      <c r="EN361" s="332"/>
      <c r="EO361" s="332"/>
      <c r="EP361" s="332"/>
      <c r="EQ361" s="332"/>
      <c r="ER361" s="332"/>
      <c r="ES361" s="332"/>
      <c r="ET361" s="332"/>
      <c r="EU361" s="332"/>
      <c r="EV361" s="332"/>
      <c r="EW361" s="332"/>
      <c r="EX361" s="332"/>
      <c r="EY361" s="332"/>
    </row>
    <row r="362" spans="1:155" s="439" customFormat="1" ht="28.5" customHeight="1">
      <c r="A362" s="734" t="s">
        <v>148</v>
      </c>
      <c r="B362" s="735"/>
      <c r="C362" s="735"/>
      <c r="D362" s="735"/>
      <c r="E362" s="735"/>
      <c r="F362" s="735"/>
      <c r="G362" s="735"/>
      <c r="H362" s="735"/>
      <c r="I362" s="735"/>
      <c r="J362" s="735"/>
      <c r="K362" s="735"/>
      <c r="L362" s="735"/>
      <c r="M362" s="735"/>
      <c r="N362" s="735"/>
      <c r="O362" s="735"/>
      <c r="P362" s="735"/>
      <c r="Q362" s="735"/>
      <c r="R362" s="735"/>
      <c r="S362" s="735"/>
      <c r="T362" s="735"/>
      <c r="U362" s="735"/>
      <c r="V362" s="736"/>
      <c r="W362" s="736"/>
      <c r="X362" s="736"/>
      <c r="Y362" s="736"/>
      <c r="Z362" s="736"/>
      <c r="AA362" s="736"/>
      <c r="AB362" s="736"/>
      <c r="AC362" s="736"/>
      <c r="AD362" s="736"/>
      <c r="AE362" s="736"/>
      <c r="AF362" s="736"/>
      <c r="AG362" s="736"/>
      <c r="AH362" s="736"/>
      <c r="AI362" s="736"/>
      <c r="AJ362" s="736"/>
      <c r="AK362" s="736"/>
      <c r="AL362" s="736"/>
      <c r="AM362" s="736"/>
      <c r="AN362" s="736"/>
      <c r="AO362" s="736"/>
      <c r="AP362" s="736"/>
      <c r="AQ362" s="736"/>
      <c r="AR362" s="736"/>
      <c r="AS362" s="736"/>
      <c r="AT362" s="736"/>
      <c r="AU362" s="736"/>
      <c r="AV362" s="736"/>
      <c r="AW362" s="736"/>
      <c r="AX362" s="736"/>
      <c r="AY362" s="736"/>
      <c r="AZ362" s="736"/>
      <c r="BA362" s="737"/>
      <c r="BB362" s="737"/>
      <c r="BC362" s="737"/>
      <c r="BD362" s="737"/>
      <c r="BE362" s="737"/>
      <c r="BF362" s="737"/>
      <c r="BG362" s="737"/>
      <c r="BH362" s="737"/>
      <c r="BI362" s="737"/>
      <c r="BJ362" s="737"/>
      <c r="BK362" s="737"/>
      <c r="BL362" s="73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332"/>
      <c r="DB362" s="332"/>
      <c r="DC362" s="332"/>
      <c r="DD362" s="332"/>
      <c r="DE362" s="332"/>
      <c r="DF362" s="332"/>
      <c r="DG362" s="332"/>
      <c r="DH362" s="332"/>
      <c r="DI362" s="332"/>
      <c r="DJ362" s="332"/>
      <c r="DK362" s="332"/>
      <c r="DL362" s="332"/>
      <c r="DM362" s="332"/>
      <c r="DN362" s="332"/>
      <c r="DO362" s="332"/>
      <c r="DP362" s="332"/>
      <c r="DQ362" s="332"/>
      <c r="DR362" s="332"/>
      <c r="DS362" s="332"/>
      <c r="DT362" s="332"/>
      <c r="DU362" s="332"/>
      <c r="DV362" s="332"/>
      <c r="DW362" s="332"/>
      <c r="DX362" s="332"/>
      <c r="DY362" s="332"/>
      <c r="DZ362" s="332"/>
      <c r="EA362" s="332"/>
      <c r="EB362" s="332"/>
      <c r="EC362" s="332"/>
      <c r="ED362" s="332"/>
      <c r="EE362" s="332"/>
      <c r="EF362" s="332"/>
      <c r="EG362" s="332"/>
      <c r="EH362" s="332"/>
      <c r="EI362" s="332"/>
      <c r="EJ362" s="332"/>
      <c r="EK362" s="332"/>
      <c r="EL362" s="332"/>
      <c r="EM362" s="332"/>
      <c r="EN362" s="332"/>
      <c r="EO362" s="332"/>
      <c r="EP362" s="332"/>
      <c r="EQ362" s="332"/>
      <c r="ER362" s="332"/>
      <c r="ES362" s="332"/>
      <c r="ET362" s="332"/>
      <c r="EU362" s="332"/>
      <c r="EV362" s="332"/>
      <c r="EW362" s="332"/>
      <c r="EX362" s="332"/>
      <c r="EY362" s="332"/>
    </row>
    <row r="363" spans="1:155" s="439" customFormat="1" ht="2.25" customHeight="1">
      <c r="A363" s="384"/>
      <c r="B363" s="739" t="s">
        <v>132</v>
      </c>
      <c r="C363" s="740"/>
      <c r="D363" s="740"/>
      <c r="E363" s="740"/>
      <c r="F363" s="740"/>
      <c r="G363" s="740"/>
      <c r="H363" s="740"/>
      <c r="I363" s="740"/>
      <c r="J363" s="740"/>
      <c r="K363" s="740"/>
      <c r="L363" s="740"/>
      <c r="M363" s="740"/>
      <c r="N363" s="740"/>
      <c r="O363" s="740"/>
      <c r="P363" s="740"/>
      <c r="Q363" s="740"/>
      <c r="R363" s="740"/>
      <c r="S363" s="740"/>
      <c r="T363" s="740"/>
      <c r="U363" s="740"/>
      <c r="V363" s="740"/>
      <c r="W363" s="740"/>
      <c r="X363" s="740"/>
      <c r="Y363" s="740"/>
      <c r="Z363" s="740"/>
      <c r="AA363" s="740"/>
      <c r="AB363" s="740"/>
      <c r="AC363" s="740"/>
      <c r="AD363" s="740"/>
      <c r="AE363" s="740"/>
      <c r="AF363" s="740"/>
      <c r="AG363" s="740"/>
      <c r="AH363" s="740"/>
      <c r="AI363" s="740"/>
      <c r="AJ363" s="740"/>
      <c r="AK363" s="740"/>
      <c r="AL363" s="740"/>
      <c r="AM363" s="740"/>
      <c r="AN363" s="740"/>
      <c r="AO363" s="740"/>
      <c r="AP363" s="740"/>
      <c r="AQ363" s="740"/>
      <c r="AR363" s="740"/>
      <c r="AS363" s="740"/>
      <c r="AT363" s="740"/>
      <c r="AU363" s="740"/>
      <c r="AV363" s="740"/>
      <c r="AW363" s="740"/>
      <c r="AX363" s="740"/>
      <c r="AY363" s="740"/>
      <c r="AZ363" s="740"/>
      <c r="BA363" s="740"/>
      <c r="BB363" s="740"/>
      <c r="BC363" s="740"/>
      <c r="BD363" s="316"/>
      <c r="BE363" s="316"/>
      <c r="BF363" s="316"/>
      <c r="BG363" s="313"/>
      <c r="BH363" s="314"/>
      <c r="BI363" s="314"/>
      <c r="BJ363" s="314"/>
      <c r="BK363" s="315"/>
      <c r="BL363" s="320"/>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332"/>
      <c r="CZ363" s="332"/>
      <c r="DA363" s="332"/>
      <c r="DB363" s="332"/>
      <c r="DC363" s="332"/>
      <c r="DD363" s="332"/>
      <c r="DE363" s="332"/>
      <c r="DF363" s="332"/>
      <c r="DG363" s="332"/>
      <c r="DH363" s="332"/>
      <c r="DI363" s="332"/>
      <c r="DJ363" s="332"/>
      <c r="DK363" s="332"/>
      <c r="DL363" s="332"/>
      <c r="DM363" s="332"/>
      <c r="DN363" s="332"/>
      <c r="DO363" s="332"/>
      <c r="DP363" s="332"/>
      <c r="DQ363" s="332"/>
      <c r="DR363" s="332"/>
      <c r="DS363" s="332"/>
      <c r="DT363" s="332"/>
      <c r="DU363" s="332"/>
      <c r="DV363" s="332"/>
      <c r="DW363" s="332"/>
      <c r="DX363" s="332"/>
      <c r="DY363" s="332"/>
      <c r="DZ363" s="332"/>
      <c r="EA363" s="332"/>
      <c r="EB363" s="332"/>
      <c r="EC363" s="332"/>
      <c r="ED363" s="332"/>
      <c r="EE363" s="332"/>
      <c r="EF363" s="332"/>
      <c r="EG363" s="332"/>
      <c r="EH363" s="332"/>
      <c r="EI363" s="332"/>
      <c r="EJ363" s="332"/>
      <c r="EK363" s="332"/>
      <c r="EL363" s="332"/>
      <c r="EM363" s="332"/>
      <c r="EN363" s="332"/>
      <c r="EO363" s="332"/>
      <c r="EP363" s="332"/>
      <c r="EQ363" s="332"/>
      <c r="ER363" s="332"/>
      <c r="ES363" s="332"/>
      <c r="ET363" s="332"/>
      <c r="EU363" s="332"/>
      <c r="EV363" s="332"/>
      <c r="EW363" s="332"/>
      <c r="EX363" s="332"/>
      <c r="EY363" s="332"/>
    </row>
    <row r="364" spans="1:155" s="439" customFormat="1" ht="19.5" customHeight="1">
      <c r="A364" s="382"/>
      <c r="B364" s="741"/>
      <c r="C364" s="742"/>
      <c r="D364" s="742"/>
      <c r="E364" s="742"/>
      <c r="F364" s="742"/>
      <c r="G364" s="742"/>
      <c r="H364" s="742"/>
      <c r="I364" s="742"/>
      <c r="J364" s="742"/>
      <c r="K364" s="742"/>
      <c r="L364" s="742"/>
      <c r="M364" s="742"/>
      <c r="N364" s="742"/>
      <c r="O364" s="742"/>
      <c r="P364" s="742"/>
      <c r="Q364" s="742"/>
      <c r="R364" s="742"/>
      <c r="S364" s="742"/>
      <c r="T364" s="742"/>
      <c r="U364" s="742"/>
      <c r="V364" s="742"/>
      <c r="W364" s="742"/>
      <c r="X364" s="742"/>
      <c r="Y364" s="742"/>
      <c r="Z364" s="742"/>
      <c r="AA364" s="742"/>
      <c r="AB364" s="742"/>
      <c r="AC364" s="742"/>
      <c r="AD364" s="742"/>
      <c r="AE364" s="742"/>
      <c r="AF364" s="742"/>
      <c r="AG364" s="742"/>
      <c r="AH364" s="742"/>
      <c r="AI364" s="742"/>
      <c r="AJ364" s="742"/>
      <c r="AK364" s="742"/>
      <c r="AL364" s="742"/>
      <c r="AM364" s="742"/>
      <c r="AN364" s="742"/>
      <c r="AO364" s="742"/>
      <c r="AP364" s="742"/>
      <c r="AQ364" s="742"/>
      <c r="AR364" s="742"/>
      <c r="AS364" s="742"/>
      <c r="AT364" s="742"/>
      <c r="AU364" s="742"/>
      <c r="AV364" s="742"/>
      <c r="AW364" s="742"/>
      <c r="AX364" s="742"/>
      <c r="AY364" s="742"/>
      <c r="AZ364" s="742"/>
      <c r="BA364" s="742"/>
      <c r="BB364" s="742"/>
      <c r="BC364" s="742"/>
      <c r="BD364" s="745" t="s">
        <v>361</v>
      </c>
      <c r="BE364" s="745"/>
      <c r="BF364" s="745"/>
      <c r="BG364" s="272"/>
      <c r="BH364" s="559"/>
      <c r="BI364" s="560"/>
      <c r="BJ364" s="561"/>
      <c r="BK364" s="273"/>
      <c r="BL364" s="318"/>
      <c r="BM364" s="201"/>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332"/>
      <c r="CZ364" s="332"/>
      <c r="DA364" s="332"/>
      <c r="DB364" s="332"/>
      <c r="DC364" s="332"/>
      <c r="DD364" s="332"/>
      <c r="DE364" s="332"/>
      <c r="DF364" s="332"/>
      <c r="DG364" s="332"/>
      <c r="DH364" s="332"/>
      <c r="DI364" s="332"/>
      <c r="DJ364" s="332"/>
      <c r="DK364" s="332"/>
      <c r="DL364" s="332"/>
      <c r="DM364" s="332"/>
      <c r="DN364" s="332"/>
      <c r="DO364" s="332"/>
      <c r="DP364" s="332"/>
      <c r="DQ364" s="332"/>
      <c r="DR364" s="332"/>
      <c r="DS364" s="332"/>
      <c r="DT364" s="332"/>
      <c r="DU364" s="332"/>
      <c r="DV364" s="332"/>
      <c r="DW364" s="332"/>
      <c r="DX364" s="332"/>
      <c r="DY364" s="332"/>
      <c r="DZ364" s="332"/>
      <c r="EA364" s="332"/>
      <c r="EB364" s="332"/>
      <c r="EC364" s="332"/>
      <c r="ED364" s="332"/>
      <c r="EE364" s="332"/>
      <c r="EF364" s="332"/>
      <c r="EG364" s="332"/>
      <c r="EH364" s="332"/>
      <c r="EI364" s="332"/>
      <c r="EJ364" s="332"/>
      <c r="EK364" s="332"/>
      <c r="EL364" s="332"/>
      <c r="EM364" s="332"/>
      <c r="EN364" s="332"/>
      <c r="EO364" s="332"/>
      <c r="EP364" s="332"/>
      <c r="EQ364" s="332"/>
      <c r="ER364" s="332"/>
      <c r="ES364" s="332"/>
      <c r="ET364" s="332"/>
      <c r="EU364" s="332"/>
      <c r="EV364" s="332"/>
      <c r="EW364" s="332"/>
      <c r="EX364" s="332"/>
      <c r="EY364" s="332"/>
    </row>
    <row r="365" spans="1:155" s="439" customFormat="1" ht="2.25" customHeight="1">
      <c r="A365" s="382"/>
      <c r="B365" s="743"/>
      <c r="C365" s="744"/>
      <c r="D365" s="744"/>
      <c r="E365" s="744"/>
      <c r="F365" s="744"/>
      <c r="G365" s="744"/>
      <c r="H365" s="744"/>
      <c r="I365" s="744"/>
      <c r="J365" s="744"/>
      <c r="K365" s="744"/>
      <c r="L365" s="744"/>
      <c r="M365" s="744"/>
      <c r="N365" s="744"/>
      <c r="O365" s="744"/>
      <c r="P365" s="744"/>
      <c r="Q365" s="744"/>
      <c r="R365" s="744"/>
      <c r="S365" s="744"/>
      <c r="T365" s="744"/>
      <c r="U365" s="744"/>
      <c r="V365" s="744"/>
      <c r="W365" s="744"/>
      <c r="X365" s="744"/>
      <c r="Y365" s="744"/>
      <c r="Z365" s="744"/>
      <c r="AA365" s="744"/>
      <c r="AB365" s="744"/>
      <c r="AC365" s="744"/>
      <c r="AD365" s="744"/>
      <c r="AE365" s="744"/>
      <c r="AF365" s="744"/>
      <c r="AG365" s="744"/>
      <c r="AH365" s="744"/>
      <c r="AI365" s="744"/>
      <c r="AJ365" s="744"/>
      <c r="AK365" s="744"/>
      <c r="AL365" s="744"/>
      <c r="AM365" s="744"/>
      <c r="AN365" s="744"/>
      <c r="AO365" s="744"/>
      <c r="AP365" s="744"/>
      <c r="AQ365" s="744"/>
      <c r="AR365" s="744"/>
      <c r="AS365" s="744"/>
      <c r="AT365" s="744"/>
      <c r="AU365" s="744"/>
      <c r="AV365" s="744"/>
      <c r="AW365" s="744"/>
      <c r="AX365" s="744"/>
      <c r="AY365" s="744"/>
      <c r="AZ365" s="744"/>
      <c r="BA365" s="744"/>
      <c r="BB365" s="744"/>
      <c r="BC365" s="744"/>
      <c r="BD365" s="317"/>
      <c r="BE365" s="317"/>
      <c r="BF365" s="317"/>
      <c r="BG365" s="274"/>
      <c r="BH365" s="275"/>
      <c r="BI365" s="275"/>
      <c r="BJ365" s="275"/>
      <c r="BK365" s="276"/>
      <c r="BL365" s="319"/>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332"/>
      <c r="CZ365" s="332"/>
      <c r="DA365" s="332"/>
      <c r="DB365" s="332"/>
      <c r="DC365" s="332"/>
      <c r="DD365" s="332"/>
      <c r="DE365" s="332"/>
      <c r="DF365" s="332"/>
      <c r="DG365" s="332"/>
      <c r="DH365" s="332"/>
      <c r="DI365" s="332"/>
      <c r="DJ365" s="332"/>
      <c r="DK365" s="332"/>
      <c r="DL365" s="332"/>
      <c r="DM365" s="332"/>
      <c r="DN365" s="332"/>
      <c r="DO365" s="332"/>
      <c r="DP365" s="332"/>
      <c r="DQ365" s="332"/>
      <c r="DR365" s="332"/>
      <c r="DS365" s="332"/>
      <c r="DT365" s="332"/>
      <c r="DU365" s="332"/>
      <c r="DV365" s="332"/>
      <c r="DW365" s="332"/>
      <c r="DX365" s="332"/>
      <c r="DY365" s="332"/>
      <c r="DZ365" s="332"/>
      <c r="EA365" s="332"/>
      <c r="EB365" s="332"/>
      <c r="EC365" s="332"/>
      <c r="ED365" s="332"/>
      <c r="EE365" s="332"/>
      <c r="EF365" s="332"/>
      <c r="EG365" s="332"/>
      <c r="EH365" s="332"/>
      <c r="EI365" s="332"/>
      <c r="EJ365" s="332"/>
      <c r="EK365" s="332"/>
      <c r="EL365" s="332"/>
      <c r="EM365" s="332"/>
      <c r="EN365" s="332"/>
      <c r="EO365" s="332"/>
      <c r="EP365" s="332"/>
      <c r="EQ365" s="332"/>
      <c r="ER365" s="332"/>
      <c r="ES365" s="332"/>
      <c r="ET365" s="332"/>
      <c r="EU365" s="332"/>
      <c r="EV365" s="332"/>
      <c r="EW365" s="332"/>
      <c r="EX365" s="332"/>
      <c r="EY365" s="332"/>
    </row>
    <row r="366" spans="1:155" s="439" customFormat="1" ht="2.25" customHeight="1">
      <c r="A366" s="382"/>
      <c r="B366" s="741" t="s">
        <v>362</v>
      </c>
      <c r="C366" s="742"/>
      <c r="D366" s="742"/>
      <c r="E366" s="742"/>
      <c r="F366" s="742"/>
      <c r="G366" s="742"/>
      <c r="H366" s="742"/>
      <c r="I366" s="742"/>
      <c r="J366" s="742"/>
      <c r="K366" s="742"/>
      <c r="L366" s="742"/>
      <c r="M366" s="742"/>
      <c r="N366" s="742"/>
      <c r="O366" s="742"/>
      <c r="P366" s="742"/>
      <c r="Q366" s="742"/>
      <c r="R366" s="742"/>
      <c r="S366" s="742"/>
      <c r="T366" s="742"/>
      <c r="U366" s="742"/>
      <c r="V366" s="742"/>
      <c r="W366" s="742"/>
      <c r="X366" s="742"/>
      <c r="Y366" s="742"/>
      <c r="Z366" s="742"/>
      <c r="AA366" s="742"/>
      <c r="AB366" s="742"/>
      <c r="AC366" s="742"/>
      <c r="AD366" s="742"/>
      <c r="AE366" s="742"/>
      <c r="AF366" s="742"/>
      <c r="AG366" s="742"/>
      <c r="AH366" s="742"/>
      <c r="AI366" s="742"/>
      <c r="AJ366" s="742"/>
      <c r="AK366" s="742"/>
      <c r="AL366" s="742"/>
      <c r="AM366" s="742"/>
      <c r="AN366" s="742"/>
      <c r="AO366" s="742"/>
      <c r="AP366" s="742"/>
      <c r="AQ366" s="742"/>
      <c r="AR366" s="742"/>
      <c r="AS366" s="742"/>
      <c r="AT366" s="742"/>
      <c r="AU366" s="742"/>
      <c r="AV366" s="742"/>
      <c r="AW366" s="742"/>
      <c r="AX366" s="742"/>
      <c r="AY366" s="742"/>
      <c r="AZ366" s="742"/>
      <c r="BA366" s="742"/>
      <c r="BB366" s="742"/>
      <c r="BC366" s="742"/>
      <c r="BD366" s="316"/>
      <c r="BE366" s="316"/>
      <c r="BF366" s="316"/>
      <c r="BG366" s="313"/>
      <c r="BH366" s="314"/>
      <c r="BI366" s="314"/>
      <c r="BJ366" s="314"/>
      <c r="BK366" s="315"/>
      <c r="BL366" s="320"/>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332"/>
      <c r="CZ366" s="332"/>
      <c r="DA366" s="332"/>
      <c r="DB366" s="332"/>
      <c r="DC366" s="332"/>
      <c r="DD366" s="332"/>
      <c r="DE366" s="332"/>
      <c r="DF366" s="332"/>
      <c r="DG366" s="332"/>
      <c r="DH366" s="332"/>
      <c r="DI366" s="332"/>
      <c r="DJ366" s="332"/>
      <c r="DK366" s="332"/>
      <c r="DL366" s="332"/>
      <c r="DM366" s="332"/>
      <c r="DN366" s="332"/>
      <c r="DO366" s="332"/>
      <c r="DP366" s="332"/>
      <c r="DQ366" s="332"/>
      <c r="DR366" s="332"/>
      <c r="DS366" s="332"/>
      <c r="DT366" s="332"/>
      <c r="DU366" s="332"/>
      <c r="DV366" s="332"/>
      <c r="DW366" s="332"/>
      <c r="DX366" s="332"/>
      <c r="DY366" s="332"/>
      <c r="DZ366" s="332"/>
      <c r="EA366" s="332"/>
      <c r="EB366" s="332"/>
      <c r="EC366" s="332"/>
      <c r="ED366" s="332"/>
      <c r="EE366" s="332"/>
      <c r="EF366" s="332"/>
      <c r="EG366" s="332"/>
      <c r="EH366" s="332"/>
      <c r="EI366" s="332"/>
      <c r="EJ366" s="332"/>
      <c r="EK366" s="332"/>
      <c r="EL366" s="332"/>
      <c r="EM366" s="332"/>
      <c r="EN366" s="332"/>
      <c r="EO366" s="332"/>
      <c r="EP366" s="332"/>
      <c r="EQ366" s="332"/>
      <c r="ER366" s="332"/>
      <c r="ES366" s="332"/>
      <c r="ET366" s="332"/>
      <c r="EU366" s="332"/>
      <c r="EV366" s="332"/>
      <c r="EW366" s="332"/>
      <c r="EX366" s="332"/>
      <c r="EY366" s="332"/>
    </row>
    <row r="367" spans="1:155" s="439" customFormat="1" ht="19.5" customHeight="1">
      <c r="A367" s="382"/>
      <c r="B367" s="741"/>
      <c r="C367" s="742"/>
      <c r="D367" s="742"/>
      <c r="E367" s="742"/>
      <c r="F367" s="742"/>
      <c r="G367" s="742"/>
      <c r="H367" s="742"/>
      <c r="I367" s="742"/>
      <c r="J367" s="742"/>
      <c r="K367" s="742"/>
      <c r="L367" s="742"/>
      <c r="M367" s="742"/>
      <c r="N367" s="742"/>
      <c r="O367" s="742"/>
      <c r="P367" s="742"/>
      <c r="Q367" s="742"/>
      <c r="R367" s="742"/>
      <c r="S367" s="742"/>
      <c r="T367" s="742"/>
      <c r="U367" s="742"/>
      <c r="V367" s="742"/>
      <c r="W367" s="742"/>
      <c r="X367" s="742"/>
      <c r="Y367" s="742"/>
      <c r="Z367" s="742"/>
      <c r="AA367" s="742"/>
      <c r="AB367" s="742"/>
      <c r="AC367" s="742"/>
      <c r="AD367" s="742"/>
      <c r="AE367" s="742"/>
      <c r="AF367" s="742"/>
      <c r="AG367" s="742"/>
      <c r="AH367" s="742"/>
      <c r="AI367" s="742"/>
      <c r="AJ367" s="742"/>
      <c r="AK367" s="742"/>
      <c r="AL367" s="742"/>
      <c r="AM367" s="742"/>
      <c r="AN367" s="742"/>
      <c r="AO367" s="742"/>
      <c r="AP367" s="742"/>
      <c r="AQ367" s="742"/>
      <c r="AR367" s="742"/>
      <c r="AS367" s="742"/>
      <c r="AT367" s="742"/>
      <c r="AU367" s="742"/>
      <c r="AV367" s="742"/>
      <c r="AW367" s="742"/>
      <c r="AX367" s="742"/>
      <c r="AY367" s="742"/>
      <c r="AZ367" s="742"/>
      <c r="BA367" s="742"/>
      <c r="BB367" s="742"/>
      <c r="BC367" s="742"/>
      <c r="BD367" s="745" t="s">
        <v>363</v>
      </c>
      <c r="BE367" s="745"/>
      <c r="BF367" s="745"/>
      <c r="BG367" s="272"/>
      <c r="BH367" s="559"/>
      <c r="BI367" s="560"/>
      <c r="BJ367" s="561"/>
      <c r="BK367" s="273"/>
      <c r="BL367" s="318"/>
      <c r="BM367" s="201"/>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332"/>
      <c r="CZ367" s="332"/>
      <c r="DA367" s="332"/>
      <c r="DB367" s="332"/>
      <c r="DC367" s="332"/>
      <c r="DD367" s="332"/>
      <c r="DE367" s="332"/>
      <c r="DF367" s="332"/>
      <c r="DG367" s="332"/>
      <c r="DH367" s="332"/>
      <c r="DI367" s="332"/>
      <c r="DJ367" s="332"/>
      <c r="DK367" s="332"/>
      <c r="DL367" s="332"/>
      <c r="DM367" s="332"/>
      <c r="DN367" s="332"/>
      <c r="DO367" s="332"/>
      <c r="DP367" s="332"/>
      <c r="DQ367" s="332"/>
      <c r="DR367" s="332"/>
      <c r="DS367" s="332"/>
      <c r="DT367" s="332"/>
      <c r="DU367" s="332"/>
      <c r="DV367" s="332"/>
      <c r="DW367" s="332"/>
      <c r="DX367" s="332"/>
      <c r="DY367" s="332"/>
      <c r="DZ367" s="332"/>
      <c r="EA367" s="332"/>
      <c r="EB367" s="332"/>
      <c r="EC367" s="332"/>
      <c r="ED367" s="332"/>
      <c r="EE367" s="332"/>
      <c r="EF367" s="332"/>
      <c r="EG367" s="332"/>
      <c r="EH367" s="332"/>
      <c r="EI367" s="332"/>
      <c r="EJ367" s="332"/>
      <c r="EK367" s="332"/>
      <c r="EL367" s="332"/>
      <c r="EM367" s="332"/>
      <c r="EN367" s="332"/>
      <c r="EO367" s="332"/>
      <c r="EP367" s="332"/>
      <c r="EQ367" s="332"/>
      <c r="ER367" s="332"/>
      <c r="ES367" s="332"/>
      <c r="ET367" s="332"/>
      <c r="EU367" s="332"/>
      <c r="EV367" s="332"/>
      <c r="EW367" s="332"/>
      <c r="EX367" s="332"/>
      <c r="EY367" s="332"/>
    </row>
    <row r="368" spans="1:155" s="439" customFormat="1" ht="2.25" customHeight="1" thickBot="1">
      <c r="A368" s="383"/>
      <c r="B368" s="743"/>
      <c r="C368" s="744"/>
      <c r="D368" s="744"/>
      <c r="E368" s="744"/>
      <c r="F368" s="744"/>
      <c r="G368" s="744"/>
      <c r="H368" s="744"/>
      <c r="I368" s="744"/>
      <c r="J368" s="744"/>
      <c r="K368" s="744"/>
      <c r="L368" s="744"/>
      <c r="M368" s="744"/>
      <c r="N368" s="744"/>
      <c r="O368" s="744"/>
      <c r="P368" s="744"/>
      <c r="Q368" s="744"/>
      <c r="R368" s="744"/>
      <c r="S368" s="744"/>
      <c r="T368" s="744"/>
      <c r="U368" s="744"/>
      <c r="V368" s="744"/>
      <c r="W368" s="744"/>
      <c r="X368" s="744"/>
      <c r="Y368" s="744"/>
      <c r="Z368" s="744"/>
      <c r="AA368" s="744"/>
      <c r="AB368" s="744"/>
      <c r="AC368" s="744"/>
      <c r="AD368" s="744"/>
      <c r="AE368" s="744"/>
      <c r="AF368" s="744"/>
      <c r="AG368" s="744"/>
      <c r="AH368" s="744"/>
      <c r="AI368" s="744"/>
      <c r="AJ368" s="744"/>
      <c r="AK368" s="744"/>
      <c r="AL368" s="744"/>
      <c r="AM368" s="744"/>
      <c r="AN368" s="744"/>
      <c r="AO368" s="744"/>
      <c r="AP368" s="744"/>
      <c r="AQ368" s="744"/>
      <c r="AR368" s="744"/>
      <c r="AS368" s="744"/>
      <c r="AT368" s="744"/>
      <c r="AU368" s="744"/>
      <c r="AV368" s="744"/>
      <c r="AW368" s="744"/>
      <c r="AX368" s="744"/>
      <c r="AY368" s="744"/>
      <c r="AZ368" s="744"/>
      <c r="BA368" s="744"/>
      <c r="BB368" s="744"/>
      <c r="BC368" s="744"/>
      <c r="BD368" s="317"/>
      <c r="BE368" s="317"/>
      <c r="BF368" s="317"/>
      <c r="BG368" s="274"/>
      <c r="BH368" s="275"/>
      <c r="BI368" s="275"/>
      <c r="BJ368" s="275"/>
      <c r="BK368" s="276"/>
      <c r="BL368" s="319"/>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332"/>
      <c r="CZ368" s="332"/>
      <c r="DA368" s="332"/>
      <c r="DB368" s="332"/>
      <c r="DC368" s="332"/>
      <c r="DD368" s="332"/>
      <c r="DE368" s="332"/>
      <c r="DF368" s="332"/>
      <c r="DG368" s="332"/>
      <c r="DH368" s="332"/>
      <c r="DI368" s="332"/>
      <c r="DJ368" s="332"/>
      <c r="DK368" s="332"/>
      <c r="DL368" s="332"/>
      <c r="DM368" s="332"/>
      <c r="DN368" s="332"/>
      <c r="DO368" s="332"/>
      <c r="DP368" s="332"/>
      <c r="DQ368" s="332"/>
      <c r="DR368" s="332"/>
      <c r="DS368" s="332"/>
      <c r="DT368" s="332"/>
      <c r="DU368" s="332"/>
      <c r="DV368" s="332"/>
      <c r="DW368" s="332"/>
      <c r="DX368" s="332"/>
      <c r="DY368" s="332"/>
      <c r="DZ368" s="332"/>
      <c r="EA368" s="332"/>
      <c r="EB368" s="332"/>
      <c r="EC368" s="332"/>
      <c r="ED368" s="332"/>
      <c r="EE368" s="332"/>
      <c r="EF368" s="332"/>
      <c r="EG368" s="332"/>
      <c r="EH368" s="332"/>
      <c r="EI368" s="332"/>
      <c r="EJ368" s="332"/>
      <c r="EK368" s="332"/>
      <c r="EL368" s="332"/>
      <c r="EM368" s="332"/>
      <c r="EN368" s="332"/>
      <c r="EO368" s="332"/>
      <c r="EP368" s="332"/>
      <c r="EQ368" s="332"/>
      <c r="ER368" s="332"/>
      <c r="ES368" s="332"/>
      <c r="ET368" s="332"/>
      <c r="EU368" s="332"/>
      <c r="EV368" s="332"/>
      <c r="EW368" s="332"/>
      <c r="EX368" s="332"/>
      <c r="EY368" s="332"/>
    </row>
    <row r="369" spans="1:155" s="439" customFormat="1" ht="2.4500000000000002" customHeight="1">
      <c r="A369" s="325"/>
      <c r="B369" s="326"/>
      <c r="C369" s="326"/>
      <c r="D369" s="326"/>
      <c r="E369" s="326"/>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c r="AF369" s="326"/>
      <c r="AG369" s="326"/>
      <c r="AH369" s="326"/>
      <c r="AI369" s="326"/>
      <c r="AJ369" s="326"/>
      <c r="AK369" s="326"/>
      <c r="AL369" s="326"/>
      <c r="AM369" s="326"/>
      <c r="AN369" s="326"/>
      <c r="AO369" s="326"/>
      <c r="AP369" s="326"/>
      <c r="AQ369" s="326"/>
      <c r="AR369" s="326"/>
      <c r="AS369" s="326"/>
      <c r="AT369" s="326"/>
      <c r="AU369" s="326"/>
      <c r="AV369" s="326"/>
      <c r="AW369" s="326"/>
      <c r="AX369" s="326"/>
      <c r="AY369" s="264"/>
      <c r="AZ369" s="100"/>
      <c r="BA369" s="15"/>
      <c r="BB369" s="16"/>
      <c r="BC369" s="16"/>
      <c r="BD369" s="16"/>
      <c r="BE369" s="16"/>
      <c r="BF369" s="16"/>
      <c r="BG369" s="16"/>
      <c r="BH369" s="16"/>
      <c r="BI369" s="16"/>
      <c r="BJ369" s="16"/>
      <c r="BK369" s="17"/>
      <c r="BL369" s="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332"/>
      <c r="DB369" s="332"/>
      <c r="DC369" s="332"/>
      <c r="DD369" s="332"/>
      <c r="DE369" s="332"/>
      <c r="DF369" s="332"/>
      <c r="DG369" s="332"/>
      <c r="DH369" s="332"/>
      <c r="DI369" s="332"/>
      <c r="DJ369" s="332"/>
      <c r="DK369" s="332"/>
      <c r="DL369" s="332"/>
      <c r="DM369" s="332"/>
      <c r="DN369" s="332"/>
      <c r="DO369" s="332"/>
      <c r="DP369" s="332"/>
      <c r="DQ369" s="332"/>
      <c r="DR369" s="332"/>
      <c r="DS369" s="332"/>
      <c r="DT369" s="332"/>
      <c r="DU369" s="332"/>
      <c r="DV369" s="332"/>
      <c r="DW369" s="332"/>
      <c r="DX369" s="332"/>
      <c r="DY369" s="332"/>
      <c r="DZ369" s="332"/>
      <c r="EA369" s="332"/>
      <c r="EB369" s="332"/>
      <c r="EC369" s="332"/>
      <c r="ED369" s="332"/>
      <c r="EE369" s="332"/>
      <c r="EF369" s="332"/>
      <c r="EG369" s="332"/>
      <c r="EH369" s="332"/>
      <c r="EI369" s="332"/>
      <c r="EJ369" s="332"/>
      <c r="EK369" s="332"/>
      <c r="EL369" s="332"/>
      <c r="EM369" s="332"/>
      <c r="EN369" s="332"/>
      <c r="EO369" s="332"/>
      <c r="EP369" s="332"/>
      <c r="EQ369" s="332"/>
      <c r="ER369" s="332"/>
      <c r="ES369" s="332"/>
      <c r="ET369" s="332"/>
      <c r="EU369" s="332"/>
      <c r="EV369" s="332"/>
      <c r="EW369" s="332"/>
      <c r="EX369" s="332"/>
      <c r="EY369" s="332"/>
    </row>
    <row r="370" spans="1:155" s="439" customFormat="1" ht="19.5" customHeight="1">
      <c r="A370" s="325" t="s">
        <v>144</v>
      </c>
      <c r="B370" s="326"/>
      <c r="C370" s="326"/>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326"/>
      <c r="AI370" s="326"/>
      <c r="AJ370" s="326"/>
      <c r="AK370" s="326"/>
      <c r="AL370" s="326"/>
      <c r="AM370" s="326"/>
      <c r="AN370" s="326"/>
      <c r="AO370" s="326"/>
      <c r="AP370" s="326"/>
      <c r="AQ370" s="326"/>
      <c r="AR370" s="326"/>
      <c r="AS370" s="326"/>
      <c r="AT370" s="326"/>
      <c r="AU370" s="326"/>
      <c r="AV370" s="326"/>
      <c r="AW370" s="326"/>
      <c r="AX370" s="527" t="s">
        <v>364</v>
      </c>
      <c r="AY370" s="527"/>
      <c r="AZ370" s="527"/>
      <c r="BA370" s="18"/>
      <c r="BB370" s="674"/>
      <c r="BC370" s="675"/>
      <c r="BD370" s="675"/>
      <c r="BE370" s="675"/>
      <c r="BF370" s="675"/>
      <c r="BG370" s="675"/>
      <c r="BH370" s="675"/>
      <c r="BI370" s="675"/>
      <c r="BJ370" s="676"/>
      <c r="BK370" s="20"/>
      <c r="BL370" s="9" t="s">
        <v>365</v>
      </c>
      <c r="BM370" s="198"/>
      <c r="BN370" s="200" t="str">
        <f>IF(BO370&lt;&gt;"","●","")</f>
        <v/>
      </c>
      <c r="BO370" s="201" t="str">
        <f>IF(AND(OR($AZ$88=1,$AZ$88=2,$AZ$88=3,$AZ$88=9,$AZ$88=10,$AZ$88=11,$AZ$88=12,$AZ$88=13,$AZ$91=1,$AZ$91=2,$AZ$91=3,$AZ$91=9,$AZ$91=10,$AZ$91=11,$AZ$91=12,$AZ$91=13,$AZ$94=1,$AZ$94=2,$AZ$94=3,$AZ$94=9,$AZ$94=10,$AZ$94=11,$AZ$94=12,$AZ$94=13,$AZ$88=51,$AZ$91=51,$AZ$94=51),AND(BH364&lt;&gt;"レ",BH367&lt;&gt;"レ")),IF(BB370="","「患者割合」が未記入です。患者割合が0の場合は「0」とご記入ください。",IF(BB370&gt;100,"「患者割合」が100％を超えています。正しい患者割合をご記入ください。",IF(OR(BB373&gt;BB370,BB376&gt;BB370,BB379&gt;BB370),"②～④の「患者割合」よりも値が小さくなっています。②～④よりも大きな値をご記入ください。",""))),IF(BB370&gt;100,"「患者割合」が100％を超えています。正しい患者割合をご記入ください。",IF(OR(BB373&gt;BB370,BB376&gt;BB370,BB379&gt;BB370),"②～④の「患者割合」よりも値が小さくなっています。②～④よりも大きな値をご記入ください。","")))</f>
        <v/>
      </c>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332"/>
      <c r="DB370" s="332"/>
      <c r="DC370" s="332"/>
      <c r="DD370" s="332"/>
      <c r="DE370" s="332"/>
      <c r="DF370" s="332"/>
      <c r="DG370" s="332"/>
      <c r="DH370" s="332"/>
      <c r="DI370" s="332"/>
      <c r="DJ370" s="332"/>
      <c r="DK370" s="332"/>
      <c r="DL370" s="332"/>
      <c r="DM370" s="332"/>
      <c r="DN370" s="332"/>
      <c r="DO370" s="332"/>
      <c r="DP370" s="332"/>
      <c r="DQ370" s="332"/>
      <c r="DR370" s="332"/>
      <c r="DS370" s="332"/>
      <c r="DT370" s="332"/>
      <c r="DU370" s="332"/>
      <c r="DV370" s="332"/>
      <c r="DW370" s="332"/>
      <c r="DX370" s="332"/>
      <c r="DY370" s="332"/>
      <c r="DZ370" s="332"/>
      <c r="EA370" s="332"/>
      <c r="EB370" s="332"/>
      <c r="EC370" s="332"/>
      <c r="ED370" s="332"/>
      <c r="EE370" s="332"/>
      <c r="EF370" s="332"/>
      <c r="EG370" s="332"/>
      <c r="EH370" s="332"/>
      <c r="EI370" s="332"/>
      <c r="EJ370" s="332"/>
      <c r="EK370" s="332"/>
      <c r="EL370" s="332"/>
      <c r="EM370" s="332"/>
      <c r="EN370" s="332"/>
      <c r="EO370" s="332"/>
      <c r="EP370" s="332"/>
      <c r="EQ370" s="332"/>
      <c r="ER370" s="332"/>
      <c r="ES370" s="332"/>
      <c r="ET370" s="332"/>
      <c r="EU370" s="332"/>
      <c r="EV370" s="332"/>
      <c r="EW370" s="332"/>
      <c r="EX370" s="332"/>
      <c r="EY370" s="332"/>
    </row>
    <row r="371" spans="1:155" s="439" customFormat="1" ht="2.4500000000000002" customHeight="1" thickBot="1">
      <c r="A371" s="3"/>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326"/>
      <c r="AY371" s="264"/>
      <c r="AZ371" s="100"/>
      <c r="BA371" s="27"/>
      <c r="BB371" s="28"/>
      <c r="BC371" s="28"/>
      <c r="BD371" s="28"/>
      <c r="BE371" s="28"/>
      <c r="BF371" s="28"/>
      <c r="BG371" s="28"/>
      <c r="BH371" s="28"/>
      <c r="BI371" s="28"/>
      <c r="BJ371" s="28"/>
      <c r="BK371" s="29"/>
      <c r="BL371" s="14"/>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332"/>
      <c r="DB371" s="332"/>
      <c r="DC371" s="332"/>
      <c r="DD371" s="332"/>
      <c r="DE371" s="332"/>
      <c r="DF371" s="332"/>
      <c r="DG371" s="332"/>
      <c r="DH371" s="332"/>
      <c r="DI371" s="332"/>
      <c r="DJ371" s="332"/>
      <c r="DK371" s="332"/>
      <c r="DL371" s="332"/>
      <c r="DM371" s="332"/>
      <c r="DN371" s="332"/>
      <c r="DO371" s="332"/>
      <c r="DP371" s="332"/>
      <c r="DQ371" s="332"/>
      <c r="DR371" s="332"/>
      <c r="DS371" s="332"/>
      <c r="DT371" s="332"/>
      <c r="DU371" s="332"/>
      <c r="DV371" s="332"/>
      <c r="DW371" s="332"/>
      <c r="DX371" s="332"/>
      <c r="DY371" s="332"/>
      <c r="DZ371" s="332"/>
      <c r="EA371" s="332"/>
      <c r="EB371" s="332"/>
      <c r="EC371" s="332"/>
      <c r="ED371" s="332"/>
      <c r="EE371" s="332"/>
      <c r="EF371" s="332"/>
      <c r="EG371" s="332"/>
      <c r="EH371" s="332"/>
      <c r="EI371" s="332"/>
      <c r="EJ371" s="332"/>
      <c r="EK371" s="332"/>
      <c r="EL371" s="332"/>
      <c r="EM371" s="332"/>
      <c r="EN371" s="332"/>
      <c r="EO371" s="332"/>
      <c r="EP371" s="332"/>
      <c r="EQ371" s="332"/>
      <c r="ER371" s="332"/>
      <c r="ES371" s="332"/>
      <c r="ET371" s="332"/>
      <c r="EU371" s="332"/>
      <c r="EV371" s="332"/>
      <c r="EW371" s="332"/>
      <c r="EX371" s="332"/>
      <c r="EY371" s="332"/>
    </row>
    <row r="372" spans="1:155" s="439" customFormat="1" ht="2.4500000000000002" customHeight="1">
      <c r="A372" s="107"/>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01"/>
      <c r="AZ372" s="102"/>
      <c r="BA372" s="15"/>
      <c r="BB372" s="16"/>
      <c r="BC372" s="25"/>
      <c r="BD372" s="25"/>
      <c r="BE372" s="25"/>
      <c r="BF372" s="25"/>
      <c r="BG372" s="25"/>
      <c r="BH372" s="25"/>
      <c r="BI372" s="25"/>
      <c r="BJ372" s="25"/>
      <c r="BK372" s="26"/>
      <c r="BL372" s="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332"/>
      <c r="DB372" s="332"/>
      <c r="DC372" s="332"/>
      <c r="DD372" s="332"/>
      <c r="DE372" s="332"/>
      <c r="DF372" s="332"/>
      <c r="DG372" s="332"/>
      <c r="DH372" s="332"/>
      <c r="DI372" s="332"/>
      <c r="DJ372" s="332"/>
      <c r="DK372" s="332"/>
      <c r="DL372" s="332"/>
      <c r="DM372" s="332"/>
      <c r="DN372" s="332"/>
      <c r="DO372" s="332"/>
      <c r="DP372" s="332"/>
      <c r="DQ372" s="332"/>
      <c r="DR372" s="332"/>
      <c r="DS372" s="332"/>
      <c r="DT372" s="332"/>
      <c r="DU372" s="332"/>
      <c r="DV372" s="332"/>
      <c r="DW372" s="332"/>
      <c r="DX372" s="332"/>
      <c r="DY372" s="332"/>
      <c r="DZ372" s="332"/>
      <c r="EA372" s="332"/>
      <c r="EB372" s="332"/>
      <c r="EC372" s="332"/>
      <c r="ED372" s="332"/>
      <c r="EE372" s="332"/>
      <c r="EF372" s="332"/>
      <c r="EG372" s="332"/>
      <c r="EH372" s="332"/>
      <c r="EI372" s="332"/>
      <c r="EJ372" s="332"/>
      <c r="EK372" s="332"/>
      <c r="EL372" s="332"/>
      <c r="EM372" s="332"/>
      <c r="EN372" s="332"/>
      <c r="EO372" s="332"/>
      <c r="EP372" s="332"/>
      <c r="EQ372" s="332"/>
      <c r="ER372" s="332"/>
      <c r="ES372" s="332"/>
      <c r="ET372" s="332"/>
      <c r="EU372" s="332"/>
      <c r="EV372" s="332"/>
      <c r="EW372" s="332"/>
      <c r="EX372" s="332"/>
      <c r="EY372" s="332"/>
    </row>
    <row r="373" spans="1:155" s="439" customFormat="1" ht="19.5" customHeight="1">
      <c r="A373" s="325" t="s">
        <v>145</v>
      </c>
      <c r="B373" s="326"/>
      <c r="C373" s="326"/>
      <c r="D373" s="326"/>
      <c r="E373" s="326"/>
      <c r="F373" s="326"/>
      <c r="G373" s="326"/>
      <c r="H373" s="326"/>
      <c r="I373" s="326"/>
      <c r="J373" s="326"/>
      <c r="K373" s="326"/>
      <c r="L373" s="326"/>
      <c r="M373" s="326"/>
      <c r="N373" s="326"/>
      <c r="O373" s="326"/>
      <c r="P373" s="326"/>
      <c r="Q373" s="326"/>
      <c r="R373" s="326"/>
      <c r="S373" s="326"/>
      <c r="T373" s="326"/>
      <c r="U373" s="326"/>
      <c r="V373" s="326"/>
      <c r="W373" s="326"/>
      <c r="X373" s="326"/>
      <c r="Y373" s="326"/>
      <c r="Z373" s="326"/>
      <c r="AA373" s="326"/>
      <c r="AB373" s="326"/>
      <c r="AC373" s="326"/>
      <c r="AD373" s="326"/>
      <c r="AE373" s="326"/>
      <c r="AF373" s="326"/>
      <c r="AG373" s="326"/>
      <c r="AH373" s="326"/>
      <c r="AI373" s="326"/>
      <c r="AJ373" s="326"/>
      <c r="AK373" s="326"/>
      <c r="AL373" s="326"/>
      <c r="AM373" s="326"/>
      <c r="AN373" s="326"/>
      <c r="AO373" s="326"/>
      <c r="AP373" s="326"/>
      <c r="AQ373" s="326"/>
      <c r="AR373" s="326"/>
      <c r="AS373" s="326"/>
      <c r="AT373" s="326"/>
      <c r="AU373" s="326"/>
      <c r="AV373" s="326"/>
      <c r="AW373" s="326"/>
      <c r="AX373" s="527" t="s">
        <v>366</v>
      </c>
      <c r="AY373" s="527"/>
      <c r="AZ373" s="584"/>
      <c r="BA373" s="18"/>
      <c r="BB373" s="674"/>
      <c r="BC373" s="675"/>
      <c r="BD373" s="675"/>
      <c r="BE373" s="675"/>
      <c r="BF373" s="675"/>
      <c r="BG373" s="675"/>
      <c r="BH373" s="675"/>
      <c r="BI373" s="675"/>
      <c r="BJ373" s="676"/>
      <c r="BK373" s="20"/>
      <c r="BL373" s="9" t="s">
        <v>365</v>
      </c>
      <c r="BM373" s="198"/>
      <c r="BN373" s="200" t="str">
        <f>IF(BO373&lt;&gt;"","●","")</f>
        <v/>
      </c>
      <c r="BO373" s="201" t="str">
        <f>IF(AND(OR($AZ$88=1,$AZ$88=2,$AZ$88=3,$AZ$88=9,$AZ$88=10,$AZ$88=11,$AZ$88=12,$AZ$88=13,$AZ$91=1,$AZ$91=2,$AZ$91=3,$AZ$91=9,$AZ$91=10,$AZ$91=11,$AZ$91=12,$AZ$91=13,$AZ$94=1,$AZ$94=2,$AZ$94=3,$AZ$94=9,$AZ$94=10,$AZ$94=11,$AZ$94=12,$AZ$94=13,$AZ$88=51,$AZ$91=51,$AZ$94=51),AND(BH364&lt;&gt;"レ",BH367&lt;&gt;"レ")),IF(BB373="","「患者割合」が未記入です。患者割合が0の場合は「0」とご記入ください。",IF(BB373&gt;100,"「患者割合」が100％を超えています。正しい患者割合をご記入ください。",IF(OR(BB376&gt;BB373,BB379&gt;BB373),"③～④の「患者割合」よりも値が小さくなっています。③～④よりも大きな値をご記入ください。",""))),IF(BB373&gt;100,"「患者割合」が100％を超えています。正しい患者割合をご記入ください。",IF(OR(BB376&gt;BB373,BB379&gt;BB373),"③～④の「患者割合」よりも値が小さくなっています。③～④よりも大きな値をご記入ください。","")))</f>
        <v/>
      </c>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332"/>
      <c r="DB373" s="332"/>
      <c r="DC373" s="332"/>
      <c r="DD373" s="332"/>
      <c r="DE373" s="332"/>
      <c r="DF373" s="332"/>
      <c r="DG373" s="332"/>
      <c r="DH373" s="332"/>
      <c r="DI373" s="332"/>
      <c r="DJ373" s="332"/>
      <c r="DK373" s="332"/>
      <c r="DL373" s="332"/>
      <c r="DM373" s="332"/>
      <c r="DN373" s="332"/>
      <c r="DO373" s="332"/>
      <c r="DP373" s="332"/>
      <c r="DQ373" s="332"/>
      <c r="DR373" s="332"/>
      <c r="DS373" s="332"/>
      <c r="DT373" s="332"/>
      <c r="DU373" s="332"/>
      <c r="DV373" s="332"/>
      <c r="DW373" s="332"/>
      <c r="DX373" s="332"/>
      <c r="DY373" s="332"/>
      <c r="DZ373" s="332"/>
      <c r="EA373" s="332"/>
      <c r="EB373" s="332"/>
      <c r="EC373" s="332"/>
      <c r="ED373" s="332"/>
      <c r="EE373" s="332"/>
      <c r="EF373" s="332"/>
      <c r="EG373" s="332"/>
      <c r="EH373" s="332"/>
      <c r="EI373" s="332"/>
      <c r="EJ373" s="332"/>
      <c r="EK373" s="332"/>
      <c r="EL373" s="332"/>
      <c r="EM373" s="332"/>
      <c r="EN373" s="332"/>
      <c r="EO373" s="332"/>
      <c r="EP373" s="332"/>
      <c r="EQ373" s="332"/>
      <c r="ER373" s="332"/>
      <c r="ES373" s="332"/>
      <c r="ET373" s="332"/>
      <c r="EU373" s="332"/>
      <c r="EV373" s="332"/>
      <c r="EW373" s="332"/>
      <c r="EX373" s="332"/>
      <c r="EY373" s="332"/>
    </row>
    <row r="374" spans="1:155" s="439" customFormat="1" ht="2.4500000000000002" customHeight="1" thickBot="1">
      <c r="A374" s="3"/>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265"/>
      <c r="AZ374" s="103"/>
      <c r="BA374" s="27"/>
      <c r="BB374" s="28"/>
      <c r="BC374" s="28"/>
      <c r="BD374" s="28"/>
      <c r="BE374" s="28"/>
      <c r="BF374" s="28"/>
      <c r="BG374" s="28"/>
      <c r="BH374" s="28"/>
      <c r="BI374" s="28"/>
      <c r="BJ374" s="28"/>
      <c r="BK374" s="29"/>
      <c r="BL374" s="14"/>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332"/>
      <c r="DB374" s="332"/>
      <c r="DC374" s="332"/>
      <c r="DD374" s="332"/>
      <c r="DE374" s="332"/>
      <c r="DF374" s="332"/>
      <c r="DG374" s="332"/>
      <c r="DH374" s="332"/>
      <c r="DI374" s="332"/>
      <c r="DJ374" s="332"/>
      <c r="DK374" s="332"/>
      <c r="DL374" s="332"/>
      <c r="DM374" s="332"/>
      <c r="DN374" s="332"/>
      <c r="DO374" s="332"/>
      <c r="DP374" s="332"/>
      <c r="DQ374" s="332"/>
      <c r="DR374" s="332"/>
      <c r="DS374" s="332"/>
      <c r="DT374" s="332"/>
      <c r="DU374" s="332"/>
      <c r="DV374" s="332"/>
      <c r="DW374" s="332"/>
      <c r="DX374" s="332"/>
      <c r="DY374" s="332"/>
      <c r="DZ374" s="332"/>
      <c r="EA374" s="332"/>
      <c r="EB374" s="332"/>
      <c r="EC374" s="332"/>
      <c r="ED374" s="332"/>
      <c r="EE374" s="332"/>
      <c r="EF374" s="332"/>
      <c r="EG374" s="332"/>
      <c r="EH374" s="332"/>
      <c r="EI374" s="332"/>
      <c r="EJ374" s="332"/>
      <c r="EK374" s="332"/>
      <c r="EL374" s="332"/>
      <c r="EM374" s="332"/>
      <c r="EN374" s="332"/>
      <c r="EO374" s="332"/>
      <c r="EP374" s="332"/>
      <c r="EQ374" s="332"/>
      <c r="ER374" s="332"/>
      <c r="ES374" s="332"/>
      <c r="ET374" s="332"/>
      <c r="EU374" s="332"/>
      <c r="EV374" s="332"/>
      <c r="EW374" s="332"/>
      <c r="EX374" s="332"/>
      <c r="EY374" s="332"/>
    </row>
    <row r="375" spans="1:155" s="439" customFormat="1" ht="2.4500000000000002" customHeight="1">
      <c r="A375" s="107"/>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c r="AW375" s="138"/>
      <c r="AX375" s="138"/>
      <c r="AY375" s="101"/>
      <c r="AZ375" s="102"/>
      <c r="BA375" s="15"/>
      <c r="BB375" s="16"/>
      <c r="BC375" s="25"/>
      <c r="BD375" s="25"/>
      <c r="BE375" s="25"/>
      <c r="BF375" s="25"/>
      <c r="BG375" s="25"/>
      <c r="BH375" s="25"/>
      <c r="BI375" s="25"/>
      <c r="BJ375" s="25"/>
      <c r="BK375" s="26"/>
      <c r="BL375" s="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332"/>
      <c r="DB375" s="332"/>
      <c r="DC375" s="332"/>
      <c r="DD375" s="332"/>
      <c r="DE375" s="332"/>
      <c r="DF375" s="332"/>
      <c r="DG375" s="332"/>
      <c r="DH375" s="332"/>
      <c r="DI375" s="332"/>
      <c r="DJ375" s="332"/>
      <c r="DK375" s="332"/>
      <c r="DL375" s="332"/>
      <c r="DM375" s="332"/>
      <c r="DN375" s="332"/>
      <c r="DO375" s="332"/>
      <c r="DP375" s="332"/>
      <c r="DQ375" s="332"/>
      <c r="DR375" s="332"/>
      <c r="DS375" s="332"/>
      <c r="DT375" s="332"/>
      <c r="DU375" s="332"/>
      <c r="DV375" s="332"/>
      <c r="DW375" s="332"/>
      <c r="DX375" s="332"/>
      <c r="DY375" s="332"/>
      <c r="DZ375" s="332"/>
      <c r="EA375" s="332"/>
      <c r="EB375" s="332"/>
      <c r="EC375" s="332"/>
      <c r="ED375" s="332"/>
      <c r="EE375" s="332"/>
      <c r="EF375" s="332"/>
      <c r="EG375" s="332"/>
      <c r="EH375" s="332"/>
      <c r="EI375" s="332"/>
      <c r="EJ375" s="332"/>
      <c r="EK375" s="332"/>
      <c r="EL375" s="332"/>
      <c r="EM375" s="332"/>
      <c r="EN375" s="332"/>
      <c r="EO375" s="332"/>
      <c r="EP375" s="332"/>
      <c r="EQ375" s="332"/>
      <c r="ER375" s="332"/>
      <c r="ES375" s="332"/>
      <c r="ET375" s="332"/>
      <c r="EU375" s="332"/>
      <c r="EV375" s="332"/>
      <c r="EW375" s="332"/>
      <c r="EX375" s="332"/>
      <c r="EY375" s="332"/>
    </row>
    <row r="376" spans="1:155" s="439" customFormat="1" ht="19.5" customHeight="1">
      <c r="A376" s="325" t="s">
        <v>146</v>
      </c>
      <c r="B376" s="326"/>
      <c r="C376" s="326"/>
      <c r="D376" s="326"/>
      <c r="E376" s="326"/>
      <c r="F376" s="326"/>
      <c r="G376" s="326"/>
      <c r="H376" s="326"/>
      <c r="I376" s="326"/>
      <c r="J376" s="326"/>
      <c r="K376" s="326"/>
      <c r="L376" s="326"/>
      <c r="M376" s="326"/>
      <c r="N376" s="326"/>
      <c r="O376" s="326"/>
      <c r="P376" s="326"/>
      <c r="Q376" s="326"/>
      <c r="R376" s="326"/>
      <c r="S376" s="326"/>
      <c r="T376" s="326"/>
      <c r="U376" s="326"/>
      <c r="V376" s="326"/>
      <c r="W376" s="326"/>
      <c r="X376" s="326"/>
      <c r="Y376" s="326"/>
      <c r="Z376" s="326"/>
      <c r="AA376" s="326"/>
      <c r="AB376" s="326"/>
      <c r="AC376" s="326"/>
      <c r="AD376" s="326"/>
      <c r="AE376" s="326"/>
      <c r="AF376" s="326"/>
      <c r="AG376" s="326"/>
      <c r="AH376" s="326"/>
      <c r="AI376" s="326"/>
      <c r="AJ376" s="326"/>
      <c r="AK376" s="326"/>
      <c r="AL376" s="326"/>
      <c r="AM376" s="326"/>
      <c r="AN376" s="326"/>
      <c r="AO376" s="326"/>
      <c r="AP376" s="326"/>
      <c r="AQ376" s="326"/>
      <c r="AR376" s="326"/>
      <c r="AS376" s="326"/>
      <c r="AT376" s="326"/>
      <c r="AU376" s="326"/>
      <c r="AV376" s="326"/>
      <c r="AW376" s="326"/>
      <c r="AX376" s="527" t="s">
        <v>367</v>
      </c>
      <c r="AY376" s="527"/>
      <c r="AZ376" s="584"/>
      <c r="BA376" s="18"/>
      <c r="BB376" s="674"/>
      <c r="BC376" s="675"/>
      <c r="BD376" s="675"/>
      <c r="BE376" s="675"/>
      <c r="BF376" s="675"/>
      <c r="BG376" s="675"/>
      <c r="BH376" s="675"/>
      <c r="BI376" s="675"/>
      <c r="BJ376" s="676"/>
      <c r="BK376" s="20"/>
      <c r="BL376" s="9" t="s">
        <v>365</v>
      </c>
      <c r="BM376" s="198"/>
      <c r="BN376" s="200" t="str">
        <f>IF(BO376&lt;&gt;"","●","")</f>
        <v/>
      </c>
      <c r="BO376" s="201" t="str">
        <f>IF(AND(OR($AZ$88=1,$AZ$88=2,$AZ$88=3,$AZ$88=9,$AZ$88=10,$AZ$88=11,$AZ$88=12,$AZ$88=13,$AZ$91=1,$AZ$91=2,$AZ$91=3,$AZ$91=9,$AZ$91=10,$AZ$91=11,$AZ$91=12,$AZ$91=13,$AZ$94=1,$AZ$94=2,$AZ$94=3,$AZ$94=9,$AZ$94=10,$AZ$94=11,$AZ$94=12,$AZ$94=13,$AZ$88=51,$AZ$91=51,$AZ$94=51),AND(BH364&lt;&gt;"レ",BH367&lt;&gt;"レ")),IF(BB376="","「患者割合」が未記入です。患者割合が0の場合は「0」とご記入ください。",IF(BB376&gt;100,"「患者割合」が100％を超えています。正しい患者割合をご記入ください。","")),IF(BB376&gt;100,"「患者割合」が100％を超えています。正しい患者割合をご記入ください。",""))</f>
        <v/>
      </c>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332"/>
      <c r="DB376" s="332"/>
      <c r="DC376" s="332"/>
      <c r="DD376" s="332"/>
      <c r="DE376" s="332"/>
      <c r="DF376" s="332"/>
      <c r="DG376" s="332"/>
      <c r="DH376" s="332"/>
      <c r="DI376" s="332"/>
      <c r="DJ376" s="332"/>
      <c r="DK376" s="332"/>
      <c r="DL376" s="332"/>
      <c r="DM376" s="332"/>
      <c r="DN376" s="332"/>
      <c r="DO376" s="332"/>
      <c r="DP376" s="332"/>
      <c r="DQ376" s="332"/>
      <c r="DR376" s="332"/>
      <c r="DS376" s="332"/>
      <c r="DT376" s="332"/>
      <c r="DU376" s="332"/>
      <c r="DV376" s="332"/>
      <c r="DW376" s="332"/>
      <c r="DX376" s="332"/>
      <c r="DY376" s="332"/>
      <c r="DZ376" s="332"/>
      <c r="EA376" s="332"/>
      <c r="EB376" s="332"/>
      <c r="EC376" s="332"/>
      <c r="ED376" s="332"/>
      <c r="EE376" s="332"/>
      <c r="EF376" s="332"/>
      <c r="EG376" s="332"/>
      <c r="EH376" s="332"/>
      <c r="EI376" s="332"/>
      <c r="EJ376" s="332"/>
      <c r="EK376" s="332"/>
      <c r="EL376" s="332"/>
      <c r="EM376" s="332"/>
      <c r="EN376" s="332"/>
      <c r="EO376" s="332"/>
      <c r="EP376" s="332"/>
      <c r="EQ376" s="332"/>
      <c r="ER376" s="332"/>
      <c r="ES376" s="332"/>
      <c r="ET376" s="332"/>
      <c r="EU376" s="332"/>
      <c r="EV376" s="332"/>
      <c r="EW376" s="332"/>
      <c r="EX376" s="332"/>
      <c r="EY376" s="332"/>
    </row>
    <row r="377" spans="1:155" s="439" customFormat="1" ht="2.4500000000000002" customHeight="1" thickBot="1">
      <c r="A377" s="3"/>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265"/>
      <c r="AZ377" s="103"/>
      <c r="BA377" s="27"/>
      <c r="BB377" s="28"/>
      <c r="BC377" s="28"/>
      <c r="BD377" s="28"/>
      <c r="BE377" s="28"/>
      <c r="BF377" s="28"/>
      <c r="BG377" s="28"/>
      <c r="BH377" s="28"/>
      <c r="BI377" s="28"/>
      <c r="BJ377" s="28"/>
      <c r="BK377" s="29"/>
      <c r="BL377" s="14"/>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332"/>
      <c r="DB377" s="332"/>
      <c r="DC377" s="332"/>
      <c r="DD377" s="332"/>
      <c r="DE377" s="332"/>
      <c r="DF377" s="332"/>
      <c r="DG377" s="332"/>
      <c r="DH377" s="332"/>
      <c r="DI377" s="332"/>
      <c r="DJ377" s="332"/>
      <c r="DK377" s="332"/>
      <c r="DL377" s="332"/>
      <c r="DM377" s="332"/>
      <c r="DN377" s="332"/>
      <c r="DO377" s="332"/>
      <c r="DP377" s="332"/>
      <c r="DQ377" s="332"/>
      <c r="DR377" s="332"/>
      <c r="DS377" s="332"/>
      <c r="DT377" s="332"/>
      <c r="DU377" s="332"/>
      <c r="DV377" s="332"/>
      <c r="DW377" s="332"/>
      <c r="DX377" s="332"/>
      <c r="DY377" s="332"/>
      <c r="DZ377" s="332"/>
      <c r="EA377" s="332"/>
      <c r="EB377" s="332"/>
      <c r="EC377" s="332"/>
      <c r="ED377" s="332"/>
      <c r="EE377" s="332"/>
      <c r="EF377" s="332"/>
      <c r="EG377" s="332"/>
      <c r="EH377" s="332"/>
      <c r="EI377" s="332"/>
      <c r="EJ377" s="332"/>
      <c r="EK377" s="332"/>
      <c r="EL377" s="332"/>
      <c r="EM377" s="332"/>
      <c r="EN377" s="332"/>
      <c r="EO377" s="332"/>
      <c r="EP377" s="332"/>
      <c r="EQ377" s="332"/>
      <c r="ER377" s="332"/>
      <c r="ES377" s="332"/>
      <c r="ET377" s="332"/>
      <c r="EU377" s="332"/>
      <c r="EV377" s="332"/>
      <c r="EW377" s="332"/>
      <c r="EX377" s="332"/>
      <c r="EY377" s="332"/>
    </row>
    <row r="378" spans="1:155" s="439" customFormat="1" ht="2.4500000000000002" customHeight="1">
      <c r="A378" s="48"/>
      <c r="B378" s="447"/>
      <c r="C378" s="447"/>
      <c r="D378" s="447"/>
      <c r="E378" s="447"/>
      <c r="F378" s="447"/>
      <c r="G378" s="447"/>
      <c r="H378" s="447"/>
      <c r="I378" s="447"/>
      <c r="J378" s="447"/>
      <c r="K378" s="447"/>
      <c r="L378" s="447"/>
      <c r="M378" s="447"/>
      <c r="N378" s="447"/>
      <c r="O378" s="447"/>
      <c r="P378" s="447"/>
      <c r="Q378" s="447"/>
      <c r="R378" s="447"/>
      <c r="S378" s="447"/>
      <c r="T378" s="447"/>
      <c r="U378" s="447"/>
      <c r="V378" s="447"/>
      <c r="W378" s="447"/>
      <c r="X378" s="448"/>
      <c r="Y378" s="448"/>
      <c r="Z378" s="448"/>
      <c r="AA378" s="448"/>
      <c r="AB378" s="448"/>
      <c r="AC378" s="448"/>
      <c r="AD378" s="448"/>
      <c r="AE378" s="448"/>
      <c r="AF378" s="448"/>
      <c r="AG378" s="448"/>
      <c r="AH378" s="448"/>
      <c r="AI378" s="448"/>
      <c r="AJ378" s="448"/>
      <c r="AK378" s="448"/>
      <c r="AL378" s="448"/>
      <c r="AM378" s="448"/>
      <c r="AN378" s="448"/>
      <c r="AO378" s="448"/>
      <c r="AP378" s="448"/>
      <c r="AQ378" s="448"/>
      <c r="AR378" s="448"/>
      <c r="AS378" s="448"/>
      <c r="AT378" s="448"/>
      <c r="AU378" s="448"/>
      <c r="AV378" s="448"/>
      <c r="AW378" s="448"/>
      <c r="AX378" s="448"/>
      <c r="AY378" s="264"/>
      <c r="AZ378" s="100"/>
      <c r="BA378" s="15"/>
      <c r="BB378" s="16"/>
      <c r="BC378" s="16"/>
      <c r="BD378" s="16"/>
      <c r="BE378" s="16"/>
      <c r="BF378" s="16"/>
      <c r="BG378" s="16"/>
      <c r="BH378" s="16"/>
      <c r="BI378" s="16"/>
      <c r="BJ378" s="16"/>
      <c r="BK378" s="17"/>
      <c r="BL378" s="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332"/>
      <c r="DB378" s="332"/>
      <c r="DC378" s="332"/>
      <c r="DD378" s="332"/>
      <c r="DE378" s="332"/>
      <c r="DF378" s="332"/>
      <c r="DG378" s="332"/>
      <c r="DH378" s="332"/>
      <c r="DI378" s="332"/>
      <c r="DJ378" s="332"/>
      <c r="DK378" s="332"/>
      <c r="DL378" s="332"/>
      <c r="DM378" s="332"/>
      <c r="DN378" s="332"/>
      <c r="DO378" s="332"/>
      <c r="DP378" s="332"/>
      <c r="DQ378" s="332"/>
      <c r="DR378" s="332"/>
      <c r="DS378" s="332"/>
      <c r="DT378" s="332"/>
      <c r="DU378" s="332"/>
      <c r="DV378" s="332"/>
      <c r="DW378" s="332"/>
      <c r="DX378" s="332"/>
      <c r="DY378" s="332"/>
      <c r="DZ378" s="332"/>
      <c r="EA378" s="332"/>
      <c r="EB378" s="332"/>
      <c r="EC378" s="332"/>
      <c r="ED378" s="332"/>
      <c r="EE378" s="332"/>
      <c r="EF378" s="332"/>
      <c r="EG378" s="332"/>
      <c r="EH378" s="332"/>
      <c r="EI378" s="332"/>
      <c r="EJ378" s="332"/>
      <c r="EK378" s="332"/>
      <c r="EL378" s="332"/>
      <c r="EM378" s="332"/>
      <c r="EN378" s="332"/>
      <c r="EO378" s="332"/>
      <c r="EP378" s="332"/>
      <c r="EQ378" s="332"/>
      <c r="ER378" s="332"/>
      <c r="ES378" s="332"/>
      <c r="ET378" s="332"/>
      <c r="EU378" s="332"/>
      <c r="EV378" s="332"/>
      <c r="EW378" s="332"/>
      <c r="EX378" s="332"/>
      <c r="EY378" s="332"/>
    </row>
    <row r="379" spans="1:155" s="439" customFormat="1" ht="19.5" customHeight="1">
      <c r="A379" s="325" t="s">
        <v>141</v>
      </c>
      <c r="B379" s="326"/>
      <c r="C379" s="326"/>
      <c r="D379" s="326"/>
      <c r="E379" s="326"/>
      <c r="F379" s="326"/>
      <c r="G379" s="326"/>
      <c r="H379" s="326"/>
      <c r="I379" s="326"/>
      <c r="J379" s="326"/>
      <c r="K379" s="326"/>
      <c r="L379" s="326"/>
      <c r="M379" s="326"/>
      <c r="N379" s="326"/>
      <c r="O379" s="326"/>
      <c r="P379" s="326"/>
      <c r="Q379" s="326"/>
      <c r="R379" s="326"/>
      <c r="S379" s="326"/>
      <c r="T379" s="326"/>
      <c r="U379" s="326"/>
      <c r="V379" s="326"/>
      <c r="W379" s="326"/>
      <c r="X379" s="326"/>
      <c r="Y379" s="326"/>
      <c r="Z379" s="326"/>
      <c r="AA379" s="326"/>
      <c r="AB379" s="326"/>
      <c r="AC379" s="326"/>
      <c r="AD379" s="326"/>
      <c r="AE379" s="326"/>
      <c r="AF379" s="326"/>
      <c r="AG379" s="326"/>
      <c r="AH379" s="326"/>
      <c r="AI379" s="326"/>
      <c r="AJ379" s="326"/>
      <c r="AK379" s="326"/>
      <c r="AL379" s="326"/>
      <c r="AM379" s="326"/>
      <c r="AN379" s="326"/>
      <c r="AO379" s="326"/>
      <c r="AP379" s="326"/>
      <c r="AQ379" s="326"/>
      <c r="AR379" s="326"/>
      <c r="AS379" s="326"/>
      <c r="AT379" s="326"/>
      <c r="AU379" s="326"/>
      <c r="AV379" s="326"/>
      <c r="AW379" s="326"/>
      <c r="AX379" s="527" t="s">
        <v>368</v>
      </c>
      <c r="AY379" s="527"/>
      <c r="AZ379" s="527"/>
      <c r="BA379" s="18"/>
      <c r="BB379" s="674"/>
      <c r="BC379" s="675"/>
      <c r="BD379" s="675"/>
      <c r="BE379" s="675"/>
      <c r="BF379" s="675"/>
      <c r="BG379" s="675"/>
      <c r="BH379" s="675"/>
      <c r="BI379" s="675"/>
      <c r="BJ379" s="676"/>
      <c r="BK379" s="20"/>
      <c r="BL379" s="9" t="s">
        <v>365</v>
      </c>
      <c r="BM379" s="198"/>
      <c r="BN379" s="200" t="str">
        <f>IF(BO379&lt;&gt;"","●","")</f>
        <v/>
      </c>
      <c r="BO379" s="201" t="str">
        <f>IF(AND(OR($AZ$88=1,$AZ$88=2,$AZ$88=3,$AZ$88=9,$AZ$88=10,$AZ$88=11,$AZ$88=12,$AZ$88=13,$AZ$91=1,$AZ$91=2,$AZ$91=3,$AZ$91=9,$AZ$91=10,$AZ$91=11,$AZ$91=12,$AZ$91=13,$AZ$94=1,$AZ$94=2,$AZ$94=3,$AZ$94=9,$AZ$94=10,$AZ$94=11,$AZ$94=12,$AZ$94=13,$AZ$88=51,$AZ$91=51,$AZ$94=51),AND(BH364&lt;&gt;"レ",BH367&lt;&gt;"レ")),IF(BB379="","「患者割合」が未記入です。患者割合が0の場合は「0」とご記入ください。",IF(BB379&gt;100,"「患者割合」が100％を超えています。正しい患者割合をご記入ください。","")),IF(BB379&gt;100,"「患者割合」が100％を超えています。正しい患者割合をご記入ください。",""))</f>
        <v/>
      </c>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332"/>
      <c r="DB379" s="332"/>
      <c r="DC379" s="332"/>
      <c r="DD379" s="332"/>
      <c r="DE379" s="332"/>
      <c r="DF379" s="332"/>
      <c r="DG379" s="332"/>
      <c r="DH379" s="332"/>
      <c r="DI379" s="332"/>
      <c r="DJ379" s="332"/>
      <c r="DK379" s="332"/>
      <c r="DL379" s="332"/>
      <c r="DM379" s="332"/>
      <c r="DN379" s="332"/>
      <c r="DO379" s="332"/>
      <c r="DP379" s="332"/>
      <c r="DQ379" s="332"/>
      <c r="DR379" s="332"/>
      <c r="DS379" s="332"/>
      <c r="DT379" s="332"/>
      <c r="DU379" s="332"/>
      <c r="DV379" s="332"/>
      <c r="DW379" s="332"/>
      <c r="DX379" s="332"/>
      <c r="DY379" s="332"/>
      <c r="DZ379" s="332"/>
      <c r="EA379" s="332"/>
      <c r="EB379" s="332"/>
      <c r="EC379" s="332"/>
      <c r="ED379" s="332"/>
      <c r="EE379" s="332"/>
      <c r="EF379" s="332"/>
      <c r="EG379" s="332"/>
      <c r="EH379" s="332"/>
      <c r="EI379" s="332"/>
      <c r="EJ379" s="332"/>
      <c r="EK379" s="332"/>
      <c r="EL379" s="332"/>
      <c r="EM379" s="332"/>
      <c r="EN379" s="332"/>
      <c r="EO379" s="332"/>
      <c r="EP379" s="332"/>
      <c r="EQ379" s="332"/>
      <c r="ER379" s="332"/>
      <c r="ES379" s="332"/>
      <c r="ET379" s="332"/>
      <c r="EU379" s="332"/>
      <c r="EV379" s="332"/>
      <c r="EW379" s="332"/>
      <c r="EX379" s="332"/>
      <c r="EY379" s="332"/>
    </row>
    <row r="380" spans="1:155" s="439" customFormat="1" ht="2.4500000000000002" customHeight="1" thickBot="1">
      <c r="A380" s="3"/>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265"/>
      <c r="AZ380" s="103"/>
      <c r="BA380" s="27"/>
      <c r="BB380" s="28"/>
      <c r="BC380" s="28"/>
      <c r="BD380" s="28"/>
      <c r="BE380" s="28"/>
      <c r="BF380" s="28"/>
      <c r="BG380" s="28"/>
      <c r="BH380" s="28"/>
      <c r="BI380" s="28"/>
      <c r="BJ380" s="28"/>
      <c r="BK380" s="29"/>
      <c r="BL380" s="14"/>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332"/>
      <c r="DB380" s="332"/>
      <c r="DC380" s="332"/>
      <c r="DD380" s="332"/>
      <c r="DE380" s="332"/>
      <c r="DF380" s="332"/>
      <c r="DG380" s="332"/>
      <c r="DH380" s="332"/>
      <c r="DI380" s="332"/>
      <c r="DJ380" s="332"/>
      <c r="DK380" s="332"/>
      <c r="DL380" s="332"/>
      <c r="DM380" s="332"/>
      <c r="DN380" s="332"/>
      <c r="DO380" s="332"/>
      <c r="DP380" s="332"/>
      <c r="DQ380" s="332"/>
      <c r="DR380" s="332"/>
      <c r="DS380" s="332"/>
      <c r="DT380" s="332"/>
      <c r="DU380" s="332"/>
      <c r="DV380" s="332"/>
      <c r="DW380" s="332"/>
      <c r="DX380" s="332"/>
      <c r="DY380" s="332"/>
      <c r="DZ380" s="332"/>
      <c r="EA380" s="332"/>
      <c r="EB380" s="332"/>
      <c r="EC380" s="332"/>
      <c r="ED380" s="332"/>
      <c r="EE380" s="332"/>
      <c r="EF380" s="332"/>
      <c r="EG380" s="332"/>
      <c r="EH380" s="332"/>
      <c r="EI380" s="332"/>
      <c r="EJ380" s="332"/>
      <c r="EK380" s="332"/>
      <c r="EL380" s="332"/>
      <c r="EM380" s="332"/>
      <c r="EN380" s="332"/>
      <c r="EO380" s="332"/>
      <c r="EP380" s="332"/>
      <c r="EQ380" s="332"/>
      <c r="ER380" s="332"/>
      <c r="ES380" s="332"/>
      <c r="ET380" s="332"/>
      <c r="EU380" s="332"/>
      <c r="EV380" s="332"/>
      <c r="EW380" s="332"/>
      <c r="EX380" s="332"/>
      <c r="EY380" s="332"/>
    </row>
    <row r="381" spans="1:155" s="439" customFormat="1" ht="2.4500000000000002" customHeight="1">
      <c r="A381" s="48"/>
      <c r="B381" s="447"/>
      <c r="C381" s="447"/>
      <c r="D381" s="447"/>
      <c r="E381" s="447"/>
      <c r="F381" s="447"/>
      <c r="G381" s="447"/>
      <c r="H381" s="447"/>
      <c r="I381" s="447"/>
      <c r="J381" s="447"/>
      <c r="K381" s="447"/>
      <c r="L381" s="447"/>
      <c r="M381" s="447"/>
      <c r="N381" s="447"/>
      <c r="O381" s="447"/>
      <c r="P381" s="447"/>
      <c r="Q381" s="447"/>
      <c r="R381" s="447"/>
      <c r="S381" s="447"/>
      <c r="T381" s="447"/>
      <c r="U381" s="447"/>
      <c r="V381" s="447"/>
      <c r="W381" s="447"/>
      <c r="X381" s="448"/>
      <c r="Y381" s="448"/>
      <c r="Z381" s="448"/>
      <c r="AA381" s="448"/>
      <c r="AB381" s="448"/>
      <c r="AC381" s="448"/>
      <c r="AD381" s="448"/>
      <c r="AE381" s="448"/>
      <c r="AF381" s="448"/>
      <c r="AG381" s="448"/>
      <c r="AH381" s="448"/>
      <c r="AI381" s="448"/>
      <c r="AJ381" s="448"/>
      <c r="AK381" s="448"/>
      <c r="AL381" s="448"/>
      <c r="AM381" s="448"/>
      <c r="AN381" s="448"/>
      <c r="AO381" s="448"/>
      <c r="AP381" s="448"/>
      <c r="AQ381" s="448"/>
      <c r="AR381" s="448"/>
      <c r="AS381" s="448"/>
      <c r="AT381" s="448"/>
      <c r="AU381" s="448"/>
      <c r="AV381" s="448"/>
      <c r="AW381" s="448"/>
      <c r="AX381" s="448"/>
      <c r="AY381" s="264"/>
      <c r="AZ381" s="100"/>
      <c r="BA381" s="15"/>
      <c r="BB381" s="16"/>
      <c r="BC381" s="16"/>
      <c r="BD381" s="16"/>
      <c r="BE381" s="16"/>
      <c r="BF381" s="16"/>
      <c r="BG381" s="16"/>
      <c r="BH381" s="16"/>
      <c r="BI381" s="16"/>
      <c r="BJ381" s="16"/>
      <c r="BK381" s="17"/>
      <c r="BL381" s="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332"/>
      <c r="DB381" s="332"/>
      <c r="DC381" s="332"/>
      <c r="DD381" s="332"/>
      <c r="DE381" s="332"/>
      <c r="DF381" s="332"/>
      <c r="DG381" s="332"/>
      <c r="DH381" s="332"/>
      <c r="DI381" s="332"/>
      <c r="DJ381" s="332"/>
      <c r="DK381" s="332"/>
      <c r="DL381" s="332"/>
      <c r="DM381" s="332"/>
      <c r="DN381" s="332"/>
      <c r="DO381" s="332"/>
      <c r="DP381" s="332"/>
      <c r="DQ381" s="332"/>
      <c r="DR381" s="332"/>
      <c r="DS381" s="332"/>
      <c r="DT381" s="332"/>
      <c r="DU381" s="332"/>
      <c r="DV381" s="332"/>
      <c r="DW381" s="332"/>
      <c r="DX381" s="332"/>
      <c r="DY381" s="332"/>
      <c r="DZ381" s="332"/>
      <c r="EA381" s="332"/>
      <c r="EB381" s="332"/>
      <c r="EC381" s="332"/>
      <c r="ED381" s="332"/>
      <c r="EE381" s="332"/>
      <c r="EF381" s="332"/>
      <c r="EG381" s="332"/>
      <c r="EH381" s="332"/>
      <c r="EI381" s="332"/>
      <c r="EJ381" s="332"/>
      <c r="EK381" s="332"/>
      <c r="EL381" s="332"/>
      <c r="EM381" s="332"/>
      <c r="EN381" s="332"/>
      <c r="EO381" s="332"/>
      <c r="EP381" s="332"/>
      <c r="EQ381" s="332"/>
      <c r="ER381" s="332"/>
      <c r="ES381" s="332"/>
      <c r="ET381" s="332"/>
      <c r="EU381" s="332"/>
      <c r="EV381" s="332"/>
      <c r="EW381" s="332"/>
      <c r="EX381" s="332"/>
      <c r="EY381" s="332"/>
    </row>
    <row r="382" spans="1:155" s="439" customFormat="1" ht="19.5" customHeight="1">
      <c r="A382" s="325" t="s">
        <v>147</v>
      </c>
      <c r="B382" s="326"/>
      <c r="C382" s="326"/>
      <c r="D382" s="326"/>
      <c r="E382" s="326"/>
      <c r="F382" s="326"/>
      <c r="G382" s="326"/>
      <c r="H382" s="326"/>
      <c r="I382" s="326"/>
      <c r="J382" s="326"/>
      <c r="K382" s="326"/>
      <c r="L382" s="326"/>
      <c r="M382" s="326"/>
      <c r="N382" s="326"/>
      <c r="O382" s="326"/>
      <c r="P382" s="326"/>
      <c r="Q382" s="326"/>
      <c r="R382" s="326"/>
      <c r="S382" s="326"/>
      <c r="T382" s="326"/>
      <c r="U382" s="326"/>
      <c r="V382" s="326"/>
      <c r="W382" s="326"/>
      <c r="X382" s="326"/>
      <c r="Y382" s="326"/>
      <c r="Z382" s="326"/>
      <c r="AA382" s="326"/>
      <c r="AB382" s="326"/>
      <c r="AC382" s="326"/>
      <c r="AD382" s="326"/>
      <c r="AE382" s="326"/>
      <c r="AF382" s="326"/>
      <c r="AG382" s="326"/>
      <c r="AH382" s="326"/>
      <c r="AI382" s="326"/>
      <c r="AJ382" s="326"/>
      <c r="AK382" s="326"/>
      <c r="AL382" s="326"/>
      <c r="AM382" s="326"/>
      <c r="AN382" s="326"/>
      <c r="AO382" s="326"/>
      <c r="AP382" s="326"/>
      <c r="AQ382" s="326"/>
      <c r="AR382" s="326"/>
      <c r="AS382" s="326"/>
      <c r="AT382" s="326"/>
      <c r="AU382" s="326"/>
      <c r="AV382" s="326"/>
      <c r="AW382" s="326"/>
      <c r="AX382" s="527" t="s">
        <v>369</v>
      </c>
      <c r="AY382" s="527"/>
      <c r="AZ382" s="527"/>
      <c r="BA382" s="18"/>
      <c r="BB382" s="674"/>
      <c r="BC382" s="675"/>
      <c r="BD382" s="675"/>
      <c r="BE382" s="675"/>
      <c r="BF382" s="675"/>
      <c r="BG382" s="675"/>
      <c r="BH382" s="675"/>
      <c r="BI382" s="675"/>
      <c r="BJ382" s="676"/>
      <c r="BK382" s="20"/>
      <c r="BL382" s="9" t="s">
        <v>365</v>
      </c>
      <c r="BM382" s="198"/>
      <c r="BN382" s="200" t="str">
        <f>IF(BO382&lt;&gt;"","●","")</f>
        <v/>
      </c>
      <c r="BO382" s="201" t="str">
        <f>IF(AND(OR($AZ$88=1,$AZ$88=2,$AZ$88=3,$AZ$88=9,$AZ$88=10,$AZ$88=11,$AZ$88=12,$AZ$88=13,$AZ$91=1,$AZ$91=2,$AZ$91=3,$AZ$91=9,$AZ$91=10,$AZ$91=11,$AZ$91=12,$AZ$91=13,$AZ$94=1,$AZ$94=2,$AZ$94=3,$AZ$94=9,$AZ$94=10,$AZ$94=11,$AZ$94=12,$AZ$94=13,$AZ$88=51,$AZ$91=51,$AZ$94=51),AND(BH364&lt;&gt;"レ",BH367&lt;&gt;"レ")),IF(BB382="","「患者割合」が未記入です。患者割合が0の場合は「0」とご記入ください。",IF(BB382&gt;100,"「患者割合」が100％を超えています。正しい患者割合をご記入ください。","")),IF(BB382&gt;100,"「患者割合」が100％を超えています。正しい患者割合をご記入ください。",""))</f>
        <v/>
      </c>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332"/>
      <c r="DB382" s="332"/>
      <c r="DC382" s="332"/>
      <c r="DD382" s="332"/>
      <c r="DE382" s="332"/>
      <c r="DF382" s="332"/>
      <c r="DG382" s="332"/>
      <c r="DH382" s="332"/>
      <c r="DI382" s="332"/>
      <c r="DJ382" s="332"/>
      <c r="DK382" s="332"/>
      <c r="DL382" s="332"/>
      <c r="DM382" s="332"/>
      <c r="DN382" s="332"/>
      <c r="DO382" s="332"/>
      <c r="DP382" s="332"/>
      <c r="DQ382" s="332"/>
      <c r="DR382" s="332"/>
      <c r="DS382" s="332"/>
      <c r="DT382" s="332"/>
      <c r="DU382" s="332"/>
      <c r="DV382" s="332"/>
      <c r="DW382" s="332"/>
      <c r="DX382" s="332"/>
      <c r="DY382" s="332"/>
      <c r="DZ382" s="332"/>
      <c r="EA382" s="332"/>
      <c r="EB382" s="332"/>
      <c r="EC382" s="332"/>
      <c r="ED382" s="332"/>
      <c r="EE382" s="332"/>
      <c r="EF382" s="332"/>
      <c r="EG382" s="332"/>
      <c r="EH382" s="332"/>
      <c r="EI382" s="332"/>
      <c r="EJ382" s="332"/>
      <c r="EK382" s="332"/>
      <c r="EL382" s="332"/>
      <c r="EM382" s="332"/>
      <c r="EN382" s="332"/>
      <c r="EO382" s="332"/>
      <c r="EP382" s="332"/>
      <c r="EQ382" s="332"/>
      <c r="ER382" s="332"/>
      <c r="ES382" s="332"/>
      <c r="ET382" s="332"/>
      <c r="EU382" s="332"/>
      <c r="EV382" s="332"/>
      <c r="EW382" s="332"/>
      <c r="EX382" s="332"/>
      <c r="EY382" s="332"/>
    </row>
    <row r="383" spans="1:155" s="439" customFormat="1" ht="2.4500000000000002" customHeight="1" thickBot="1">
      <c r="A383" s="3"/>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265"/>
      <c r="AZ383" s="103"/>
      <c r="BA383" s="27"/>
      <c r="BB383" s="28"/>
      <c r="BC383" s="28"/>
      <c r="BD383" s="28"/>
      <c r="BE383" s="28"/>
      <c r="BF383" s="28"/>
      <c r="BG383" s="28"/>
      <c r="BH383" s="28"/>
      <c r="BI383" s="28"/>
      <c r="BJ383" s="28"/>
      <c r="BK383" s="29"/>
      <c r="BL383" s="14"/>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332"/>
      <c r="DB383" s="332"/>
      <c r="DC383" s="332"/>
      <c r="DD383" s="332"/>
      <c r="DE383" s="332"/>
      <c r="DF383" s="332"/>
      <c r="DG383" s="332"/>
      <c r="DH383" s="332"/>
      <c r="DI383" s="332"/>
      <c r="DJ383" s="332"/>
      <c r="DK383" s="332"/>
      <c r="DL383" s="332"/>
      <c r="DM383" s="332"/>
      <c r="DN383" s="332"/>
      <c r="DO383" s="332"/>
      <c r="DP383" s="332"/>
      <c r="DQ383" s="332"/>
      <c r="DR383" s="332"/>
      <c r="DS383" s="332"/>
      <c r="DT383" s="332"/>
      <c r="DU383" s="332"/>
      <c r="DV383" s="332"/>
      <c r="DW383" s="332"/>
      <c r="DX383" s="332"/>
      <c r="DY383" s="332"/>
      <c r="DZ383" s="332"/>
      <c r="EA383" s="332"/>
      <c r="EB383" s="332"/>
      <c r="EC383" s="332"/>
      <c r="ED383" s="332"/>
      <c r="EE383" s="332"/>
      <c r="EF383" s="332"/>
      <c r="EG383" s="332"/>
      <c r="EH383" s="332"/>
      <c r="EI383" s="332"/>
      <c r="EJ383" s="332"/>
      <c r="EK383" s="332"/>
      <c r="EL383" s="332"/>
      <c r="EM383" s="332"/>
      <c r="EN383" s="332"/>
      <c r="EO383" s="332"/>
      <c r="EP383" s="332"/>
      <c r="EQ383" s="332"/>
      <c r="ER383" s="332"/>
      <c r="ES383" s="332"/>
      <c r="ET383" s="332"/>
      <c r="EU383" s="332"/>
      <c r="EV383" s="332"/>
      <c r="EW383" s="332"/>
      <c r="EX383" s="332"/>
      <c r="EY383" s="332"/>
    </row>
    <row r="384" spans="1:155" s="439" customFormat="1" ht="2.4500000000000002" customHeight="1">
      <c r="A384" s="724" t="s">
        <v>160</v>
      </c>
      <c r="B384" s="748"/>
      <c r="C384" s="748"/>
      <c r="D384" s="748"/>
      <c r="E384" s="748"/>
      <c r="F384" s="748"/>
      <c r="G384" s="748"/>
      <c r="H384" s="748"/>
      <c r="I384" s="748"/>
      <c r="J384" s="748"/>
      <c r="K384" s="748"/>
      <c r="L384" s="748"/>
      <c r="M384" s="748"/>
      <c r="N384" s="748"/>
      <c r="O384" s="748"/>
      <c r="P384" s="748"/>
      <c r="Q384" s="748"/>
      <c r="R384" s="748"/>
      <c r="S384" s="748"/>
      <c r="T384" s="748"/>
      <c r="U384" s="748"/>
      <c r="V384" s="748"/>
      <c r="W384" s="748"/>
      <c r="X384" s="748"/>
      <c r="Y384" s="748"/>
      <c r="Z384" s="748"/>
      <c r="AA384" s="748"/>
      <c r="AB384" s="748"/>
      <c r="AC384" s="748"/>
      <c r="AD384" s="748"/>
      <c r="AE384" s="748"/>
      <c r="AF384" s="748"/>
      <c r="AG384" s="748"/>
      <c r="AH384" s="748"/>
      <c r="AI384" s="748"/>
      <c r="AJ384" s="748"/>
      <c r="AK384" s="748"/>
      <c r="AL384" s="748"/>
      <c r="AM384" s="748"/>
      <c r="AN384" s="748"/>
      <c r="AO384" s="748"/>
      <c r="AP384" s="748"/>
      <c r="AQ384" s="748"/>
      <c r="AR384" s="748"/>
      <c r="AS384" s="748"/>
      <c r="AT384" s="748"/>
      <c r="AU384" s="748"/>
      <c r="AV384" s="748"/>
      <c r="AW384" s="748"/>
      <c r="AX384" s="448"/>
      <c r="AY384" s="264"/>
      <c r="AZ384" s="100"/>
      <c r="BA384" s="15"/>
      <c r="BB384" s="16"/>
      <c r="BC384" s="16"/>
      <c r="BD384" s="16"/>
      <c r="BE384" s="16"/>
      <c r="BF384" s="16"/>
      <c r="BG384" s="16"/>
      <c r="BH384" s="16"/>
      <c r="BI384" s="16"/>
      <c r="BJ384" s="16"/>
      <c r="BK384" s="17"/>
      <c r="BL384" s="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332"/>
      <c r="DB384" s="332"/>
      <c r="DC384" s="332"/>
      <c r="DD384" s="332"/>
      <c r="DE384" s="332"/>
      <c r="DF384" s="332"/>
      <c r="DG384" s="332"/>
      <c r="DH384" s="332"/>
      <c r="DI384" s="332"/>
      <c r="DJ384" s="332"/>
      <c r="DK384" s="332"/>
      <c r="DL384" s="332"/>
      <c r="DM384" s="332"/>
      <c r="DN384" s="332"/>
      <c r="DO384" s="332"/>
      <c r="DP384" s="332"/>
      <c r="DQ384" s="332"/>
      <c r="DR384" s="332"/>
      <c r="DS384" s="332"/>
      <c r="DT384" s="332"/>
      <c r="DU384" s="332"/>
      <c r="DV384" s="332"/>
      <c r="DW384" s="332"/>
      <c r="DX384" s="332"/>
      <c r="DY384" s="332"/>
      <c r="DZ384" s="332"/>
      <c r="EA384" s="332"/>
      <c r="EB384" s="332"/>
      <c r="EC384" s="332"/>
      <c r="ED384" s="332"/>
      <c r="EE384" s="332"/>
      <c r="EF384" s="332"/>
      <c r="EG384" s="332"/>
      <c r="EH384" s="332"/>
      <c r="EI384" s="332"/>
      <c r="EJ384" s="332"/>
      <c r="EK384" s="332"/>
      <c r="EL384" s="332"/>
      <c r="EM384" s="332"/>
      <c r="EN384" s="332"/>
      <c r="EO384" s="332"/>
      <c r="EP384" s="332"/>
      <c r="EQ384" s="332"/>
      <c r="ER384" s="332"/>
      <c r="ES384" s="332"/>
      <c r="ET384" s="332"/>
      <c r="EU384" s="332"/>
      <c r="EV384" s="332"/>
      <c r="EW384" s="332"/>
      <c r="EX384" s="332"/>
      <c r="EY384" s="332"/>
    </row>
    <row r="385" spans="1:155" s="439" customFormat="1" ht="19.5" customHeight="1">
      <c r="A385" s="597"/>
      <c r="B385" s="598"/>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8"/>
      <c r="AL385" s="598"/>
      <c r="AM385" s="598"/>
      <c r="AN385" s="598"/>
      <c r="AO385" s="598"/>
      <c r="AP385" s="598"/>
      <c r="AQ385" s="598"/>
      <c r="AR385" s="598"/>
      <c r="AS385" s="598"/>
      <c r="AT385" s="598"/>
      <c r="AU385" s="598"/>
      <c r="AV385" s="598"/>
      <c r="AW385" s="598"/>
      <c r="AX385" s="527" t="s">
        <v>370</v>
      </c>
      <c r="AY385" s="527"/>
      <c r="AZ385" s="527"/>
      <c r="BA385" s="18"/>
      <c r="BB385" s="674"/>
      <c r="BC385" s="675"/>
      <c r="BD385" s="675"/>
      <c r="BE385" s="675"/>
      <c r="BF385" s="675"/>
      <c r="BG385" s="675"/>
      <c r="BH385" s="675"/>
      <c r="BI385" s="675"/>
      <c r="BJ385" s="676"/>
      <c r="BK385" s="20"/>
      <c r="BL385" s="9" t="s">
        <v>365</v>
      </c>
      <c r="BM385" s="198"/>
      <c r="BN385" s="200" t="str">
        <f>IF(BO385&lt;&gt;"","●","")</f>
        <v/>
      </c>
      <c r="BO385" s="201" t="str">
        <f>IF(AND(OR($AZ$88=1,$AZ$88=2,$AZ$88=3,$AZ$88=9,$AZ$88=10,$AZ$88=11,$AZ$88=12,$AZ$88=13,$AZ$91=1,$AZ$91=2,$AZ$91=3,$AZ$91=9,$AZ$91=10,$AZ$91=11,$AZ$91=12,$AZ$91=13,$AZ$94=1,$AZ$94=2,$AZ$94=3,$AZ$94=9,$AZ$94=10,$AZ$94=11,$AZ$94=12,$AZ$94=13,$AZ$88=51,$AZ$91=51,$AZ$94=51),AND(BH364&lt;&gt;"レ",BH367&lt;&gt;"レ")),IF(BB385="","「患者割合」が未記入です。患者割合が0の場合は「0」とご記入ください。",IF(BB385&gt;100,"「患者割合」が100％を超えています。正しい患者割合をご記入ください。",IF(SUM(BB376,BB379,BB382)&lt;BB385,"③～⑤の「患者割合」の合計よりも値が大きくなっています。③～⑤の合計よりも小さな値をご記入ください。",""))),IF(BB385&gt;100,"「患者割合」が100％を超えています。正しい患者割合をご記入ください。",IF(SUM(BB376,BB379,BB382)&lt;BB385,"③～⑤の「患者割合」の合計よりも値が大きくなっています。③～⑤の合計よりも小さな値をご記入ください。","")))</f>
        <v/>
      </c>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332"/>
      <c r="DB385" s="332"/>
      <c r="DC385" s="332"/>
      <c r="DD385" s="332"/>
      <c r="DE385" s="332"/>
      <c r="DF385" s="332"/>
      <c r="DG385" s="332"/>
      <c r="DH385" s="332"/>
      <c r="DI385" s="332"/>
      <c r="DJ385" s="332"/>
      <c r="DK385" s="332"/>
      <c r="DL385" s="332"/>
      <c r="DM385" s="332"/>
      <c r="DN385" s="332"/>
      <c r="DO385" s="332"/>
      <c r="DP385" s="332"/>
      <c r="DQ385" s="332"/>
      <c r="DR385" s="332"/>
      <c r="DS385" s="332"/>
      <c r="DT385" s="332"/>
      <c r="DU385" s="332"/>
      <c r="DV385" s="332"/>
      <c r="DW385" s="332"/>
      <c r="DX385" s="332"/>
      <c r="DY385" s="332"/>
      <c r="DZ385" s="332"/>
      <c r="EA385" s="332"/>
      <c r="EB385" s="332"/>
      <c r="EC385" s="332"/>
      <c r="ED385" s="332"/>
      <c r="EE385" s="332"/>
      <c r="EF385" s="332"/>
      <c r="EG385" s="332"/>
      <c r="EH385" s="332"/>
      <c r="EI385" s="332"/>
      <c r="EJ385" s="332"/>
      <c r="EK385" s="332"/>
      <c r="EL385" s="332"/>
      <c r="EM385" s="332"/>
      <c r="EN385" s="332"/>
      <c r="EO385" s="332"/>
      <c r="EP385" s="332"/>
      <c r="EQ385" s="332"/>
      <c r="ER385" s="332"/>
      <c r="ES385" s="332"/>
      <c r="ET385" s="332"/>
      <c r="EU385" s="332"/>
      <c r="EV385" s="332"/>
      <c r="EW385" s="332"/>
      <c r="EX385" s="332"/>
      <c r="EY385" s="332"/>
    </row>
    <row r="386" spans="1:155" s="439" customFormat="1" ht="2.4500000000000002" customHeight="1" thickBot="1">
      <c r="A386" s="599"/>
      <c r="B386" s="600"/>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0"/>
      <c r="AL386" s="600"/>
      <c r="AM386" s="600"/>
      <c r="AN386" s="600"/>
      <c r="AO386" s="600"/>
      <c r="AP386" s="600"/>
      <c r="AQ386" s="600"/>
      <c r="AR386" s="600"/>
      <c r="AS386" s="600"/>
      <c r="AT386" s="600"/>
      <c r="AU386" s="600"/>
      <c r="AV386" s="600"/>
      <c r="AW386" s="600"/>
      <c r="AX386" s="6"/>
      <c r="AY386" s="265"/>
      <c r="AZ386" s="103"/>
      <c r="BA386" s="27"/>
      <c r="BB386" s="28"/>
      <c r="BC386" s="28"/>
      <c r="BD386" s="28"/>
      <c r="BE386" s="28"/>
      <c r="BF386" s="28"/>
      <c r="BG386" s="28"/>
      <c r="BH386" s="28"/>
      <c r="BI386" s="28"/>
      <c r="BJ386" s="28"/>
      <c r="BK386" s="29"/>
      <c r="BL386" s="14"/>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332"/>
      <c r="DB386" s="332"/>
      <c r="DC386" s="332"/>
      <c r="DD386" s="332"/>
      <c r="DE386" s="332"/>
      <c r="DF386" s="332"/>
      <c r="DG386" s="332"/>
      <c r="DH386" s="332"/>
      <c r="DI386" s="332"/>
      <c r="DJ386" s="332"/>
      <c r="DK386" s="332"/>
      <c r="DL386" s="332"/>
      <c r="DM386" s="332"/>
      <c r="DN386" s="332"/>
      <c r="DO386" s="332"/>
      <c r="DP386" s="332"/>
      <c r="DQ386" s="332"/>
      <c r="DR386" s="332"/>
      <c r="DS386" s="332"/>
      <c r="DT386" s="332"/>
      <c r="DU386" s="332"/>
      <c r="DV386" s="332"/>
      <c r="DW386" s="332"/>
      <c r="DX386" s="332"/>
      <c r="DY386" s="332"/>
      <c r="DZ386" s="332"/>
      <c r="EA386" s="332"/>
      <c r="EB386" s="332"/>
      <c r="EC386" s="332"/>
      <c r="ED386" s="332"/>
      <c r="EE386" s="332"/>
      <c r="EF386" s="332"/>
      <c r="EG386" s="332"/>
      <c r="EH386" s="332"/>
      <c r="EI386" s="332"/>
      <c r="EJ386" s="332"/>
      <c r="EK386" s="332"/>
      <c r="EL386" s="332"/>
      <c r="EM386" s="332"/>
      <c r="EN386" s="332"/>
      <c r="EO386" s="332"/>
      <c r="EP386" s="332"/>
      <c r="EQ386" s="332"/>
      <c r="ER386" s="332"/>
      <c r="ES386" s="332"/>
      <c r="ET386" s="332"/>
      <c r="EU386" s="332"/>
      <c r="EV386" s="332"/>
      <c r="EW386" s="332"/>
      <c r="EX386" s="332"/>
      <c r="EY386" s="332"/>
    </row>
    <row r="387" spans="1:155" s="439" customFormat="1" ht="19.5" customHeight="1">
      <c r="A387" s="746" t="s">
        <v>133</v>
      </c>
      <c r="B387" s="736"/>
      <c r="C387" s="736"/>
      <c r="D387" s="736"/>
      <c r="E387" s="736"/>
      <c r="F387" s="736"/>
      <c r="G387" s="736"/>
      <c r="H387" s="736"/>
      <c r="I387" s="736"/>
      <c r="J387" s="736"/>
      <c r="K387" s="736"/>
      <c r="L387" s="736"/>
      <c r="M387" s="736"/>
      <c r="N387" s="736"/>
      <c r="O387" s="736"/>
      <c r="P387" s="736"/>
      <c r="Q387" s="736"/>
      <c r="R387" s="736"/>
      <c r="S387" s="736"/>
      <c r="T387" s="736"/>
      <c r="U387" s="736"/>
      <c r="V387" s="736"/>
      <c r="W387" s="736"/>
      <c r="X387" s="736"/>
      <c r="Y387" s="736"/>
      <c r="Z387" s="736"/>
      <c r="AA387" s="736"/>
      <c r="AB387" s="736"/>
      <c r="AC387" s="736"/>
      <c r="AD387" s="736"/>
      <c r="AE387" s="736"/>
      <c r="AF387" s="736"/>
      <c r="AG387" s="736"/>
      <c r="AH387" s="736"/>
      <c r="AI387" s="736"/>
      <c r="AJ387" s="736"/>
      <c r="AK387" s="736"/>
      <c r="AL387" s="736"/>
      <c r="AM387" s="736"/>
      <c r="AN387" s="736"/>
      <c r="AO387" s="736"/>
      <c r="AP387" s="736"/>
      <c r="AQ387" s="736"/>
      <c r="AR387" s="736"/>
      <c r="AS387" s="736"/>
      <c r="AT387" s="736"/>
      <c r="AU387" s="736"/>
      <c r="AV387" s="736"/>
      <c r="AW387" s="736"/>
      <c r="AX387" s="736"/>
      <c r="AY387" s="736"/>
      <c r="AZ387" s="736"/>
      <c r="BA387" s="736"/>
      <c r="BB387" s="736"/>
      <c r="BC387" s="736"/>
      <c r="BD387" s="736"/>
      <c r="BE387" s="736"/>
      <c r="BF387" s="736"/>
      <c r="BG387" s="736"/>
      <c r="BH387" s="736"/>
      <c r="BI387" s="736"/>
      <c r="BJ387" s="736"/>
      <c r="BK387" s="736"/>
      <c r="BL387" s="747"/>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332"/>
      <c r="DB387" s="332"/>
      <c r="DC387" s="332"/>
      <c r="DD387" s="332"/>
      <c r="DE387" s="332"/>
      <c r="DF387" s="332"/>
      <c r="DG387" s="332"/>
      <c r="DH387" s="332"/>
      <c r="DI387" s="332"/>
      <c r="DJ387" s="332"/>
      <c r="DK387" s="332"/>
      <c r="DL387" s="332"/>
      <c r="DM387" s="332"/>
      <c r="DN387" s="332"/>
      <c r="DO387" s="332"/>
      <c r="DP387" s="332"/>
      <c r="DQ387" s="332"/>
      <c r="DR387" s="332"/>
      <c r="DS387" s="332"/>
      <c r="DT387" s="332"/>
      <c r="DU387" s="332"/>
      <c r="DV387" s="332"/>
      <c r="DW387" s="332"/>
      <c r="DX387" s="332"/>
      <c r="DY387" s="332"/>
      <c r="DZ387" s="332"/>
      <c r="EA387" s="332"/>
      <c r="EB387" s="332"/>
      <c r="EC387" s="332"/>
      <c r="ED387" s="332"/>
      <c r="EE387" s="332"/>
      <c r="EF387" s="332"/>
      <c r="EG387" s="332"/>
      <c r="EH387" s="332"/>
      <c r="EI387" s="332"/>
      <c r="EJ387" s="332"/>
      <c r="EK387" s="332"/>
      <c r="EL387" s="332"/>
      <c r="EM387" s="332"/>
      <c r="EN387" s="332"/>
      <c r="EO387" s="332"/>
      <c r="EP387" s="332"/>
      <c r="EQ387" s="332"/>
      <c r="ER387" s="332"/>
      <c r="ES387" s="332"/>
      <c r="ET387" s="332"/>
      <c r="EU387" s="332"/>
      <c r="EV387" s="332"/>
      <c r="EW387" s="332"/>
      <c r="EX387" s="332"/>
      <c r="EY387" s="332"/>
    </row>
    <row r="388" spans="1:155" s="439" customFormat="1" ht="2.25" customHeight="1">
      <c r="A388" s="384"/>
      <c r="B388" s="739" t="s">
        <v>132</v>
      </c>
      <c r="C388" s="740"/>
      <c r="D388" s="740"/>
      <c r="E388" s="740"/>
      <c r="F388" s="740"/>
      <c r="G388" s="740"/>
      <c r="H388" s="740"/>
      <c r="I388" s="740"/>
      <c r="J388" s="740"/>
      <c r="K388" s="740"/>
      <c r="L388" s="740"/>
      <c r="M388" s="740"/>
      <c r="N388" s="740"/>
      <c r="O388" s="740"/>
      <c r="P388" s="740"/>
      <c r="Q388" s="740"/>
      <c r="R388" s="740"/>
      <c r="S388" s="740"/>
      <c r="T388" s="740"/>
      <c r="U388" s="740"/>
      <c r="V388" s="740"/>
      <c r="W388" s="740"/>
      <c r="X388" s="740"/>
      <c r="Y388" s="740"/>
      <c r="Z388" s="740"/>
      <c r="AA388" s="740"/>
      <c r="AB388" s="740"/>
      <c r="AC388" s="740"/>
      <c r="AD388" s="740"/>
      <c r="AE388" s="740"/>
      <c r="AF388" s="740"/>
      <c r="AG388" s="740"/>
      <c r="AH388" s="740"/>
      <c r="AI388" s="740"/>
      <c r="AJ388" s="740"/>
      <c r="AK388" s="740"/>
      <c r="AL388" s="740"/>
      <c r="AM388" s="740"/>
      <c r="AN388" s="740"/>
      <c r="AO388" s="740"/>
      <c r="AP388" s="740"/>
      <c r="AQ388" s="740"/>
      <c r="AR388" s="740"/>
      <c r="AS388" s="740"/>
      <c r="AT388" s="740"/>
      <c r="AU388" s="740"/>
      <c r="AV388" s="740"/>
      <c r="AW388" s="740"/>
      <c r="AX388" s="740"/>
      <c r="AY388" s="740"/>
      <c r="AZ388" s="740"/>
      <c r="BA388" s="740"/>
      <c r="BB388" s="740"/>
      <c r="BC388" s="740"/>
      <c r="BD388" s="316"/>
      <c r="BE388" s="316"/>
      <c r="BF388" s="316"/>
      <c r="BG388" s="313"/>
      <c r="BH388" s="314"/>
      <c r="BI388" s="314"/>
      <c r="BJ388" s="314"/>
      <c r="BK388" s="315"/>
      <c r="BL388" s="320"/>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332"/>
      <c r="CZ388" s="332"/>
      <c r="DA388" s="332"/>
      <c r="DB388" s="332"/>
      <c r="DC388" s="332"/>
      <c r="DD388" s="332"/>
      <c r="DE388" s="332"/>
      <c r="DF388" s="332"/>
      <c r="DG388" s="332"/>
      <c r="DH388" s="332"/>
      <c r="DI388" s="332"/>
      <c r="DJ388" s="332"/>
      <c r="DK388" s="332"/>
      <c r="DL388" s="332"/>
      <c r="DM388" s="332"/>
      <c r="DN388" s="332"/>
      <c r="DO388" s="332"/>
      <c r="DP388" s="332"/>
      <c r="DQ388" s="332"/>
      <c r="DR388" s="332"/>
      <c r="DS388" s="332"/>
      <c r="DT388" s="332"/>
      <c r="DU388" s="332"/>
      <c r="DV388" s="332"/>
      <c r="DW388" s="332"/>
      <c r="DX388" s="332"/>
      <c r="DY388" s="332"/>
      <c r="DZ388" s="332"/>
      <c r="EA388" s="332"/>
      <c r="EB388" s="332"/>
      <c r="EC388" s="332"/>
      <c r="ED388" s="332"/>
      <c r="EE388" s="332"/>
      <c r="EF388" s="332"/>
      <c r="EG388" s="332"/>
      <c r="EH388" s="332"/>
      <c r="EI388" s="332"/>
      <c r="EJ388" s="332"/>
      <c r="EK388" s="332"/>
      <c r="EL388" s="332"/>
      <c r="EM388" s="332"/>
      <c r="EN388" s="332"/>
      <c r="EO388" s="332"/>
      <c r="EP388" s="332"/>
      <c r="EQ388" s="332"/>
      <c r="ER388" s="332"/>
      <c r="ES388" s="332"/>
      <c r="ET388" s="332"/>
      <c r="EU388" s="332"/>
      <c r="EV388" s="332"/>
      <c r="EW388" s="332"/>
      <c r="EX388" s="332"/>
      <c r="EY388" s="332"/>
    </row>
    <row r="389" spans="1:155" s="439" customFormat="1" ht="19.5" customHeight="1">
      <c r="A389" s="382"/>
      <c r="B389" s="741"/>
      <c r="C389" s="742"/>
      <c r="D389" s="742"/>
      <c r="E389" s="742"/>
      <c r="F389" s="742"/>
      <c r="G389" s="742"/>
      <c r="H389" s="742"/>
      <c r="I389" s="742"/>
      <c r="J389" s="742"/>
      <c r="K389" s="742"/>
      <c r="L389" s="742"/>
      <c r="M389" s="742"/>
      <c r="N389" s="742"/>
      <c r="O389" s="742"/>
      <c r="P389" s="742"/>
      <c r="Q389" s="742"/>
      <c r="R389" s="742"/>
      <c r="S389" s="742"/>
      <c r="T389" s="742"/>
      <c r="U389" s="742"/>
      <c r="V389" s="742"/>
      <c r="W389" s="742"/>
      <c r="X389" s="742"/>
      <c r="Y389" s="742"/>
      <c r="Z389" s="742"/>
      <c r="AA389" s="742"/>
      <c r="AB389" s="742"/>
      <c r="AC389" s="742"/>
      <c r="AD389" s="742"/>
      <c r="AE389" s="742"/>
      <c r="AF389" s="742"/>
      <c r="AG389" s="742"/>
      <c r="AH389" s="742"/>
      <c r="AI389" s="742"/>
      <c r="AJ389" s="742"/>
      <c r="AK389" s="742"/>
      <c r="AL389" s="742"/>
      <c r="AM389" s="742"/>
      <c r="AN389" s="742"/>
      <c r="AO389" s="742"/>
      <c r="AP389" s="742"/>
      <c r="AQ389" s="742"/>
      <c r="AR389" s="742"/>
      <c r="AS389" s="742"/>
      <c r="AT389" s="742"/>
      <c r="AU389" s="742"/>
      <c r="AV389" s="742"/>
      <c r="AW389" s="742"/>
      <c r="AX389" s="742"/>
      <c r="AY389" s="742"/>
      <c r="AZ389" s="742"/>
      <c r="BA389" s="742"/>
      <c r="BB389" s="742"/>
      <c r="BC389" s="742"/>
      <c r="BD389" s="745" t="s">
        <v>371</v>
      </c>
      <c r="BE389" s="745"/>
      <c r="BF389" s="745"/>
      <c r="BG389" s="272"/>
      <c r="BH389" s="559"/>
      <c r="BI389" s="560"/>
      <c r="BJ389" s="561"/>
      <c r="BK389" s="273"/>
      <c r="BL389" s="318"/>
      <c r="BM389" s="201"/>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332"/>
      <c r="CZ389" s="332"/>
      <c r="DA389" s="332"/>
      <c r="DB389" s="332"/>
      <c r="DC389" s="332"/>
      <c r="DD389" s="332"/>
      <c r="DE389" s="332"/>
      <c r="DF389" s="332"/>
      <c r="DG389" s="332"/>
      <c r="DH389" s="332"/>
      <c r="DI389" s="332"/>
      <c r="DJ389" s="332"/>
      <c r="DK389" s="332"/>
      <c r="DL389" s="332"/>
      <c r="DM389" s="332"/>
      <c r="DN389" s="332"/>
      <c r="DO389" s="332"/>
      <c r="DP389" s="332"/>
      <c r="DQ389" s="332"/>
      <c r="DR389" s="332"/>
      <c r="DS389" s="332"/>
      <c r="DT389" s="332"/>
      <c r="DU389" s="332"/>
      <c r="DV389" s="332"/>
      <c r="DW389" s="332"/>
      <c r="DX389" s="332"/>
      <c r="DY389" s="332"/>
      <c r="DZ389" s="332"/>
      <c r="EA389" s="332"/>
      <c r="EB389" s="332"/>
      <c r="EC389" s="332"/>
      <c r="ED389" s="332"/>
      <c r="EE389" s="332"/>
      <c r="EF389" s="332"/>
      <c r="EG389" s="332"/>
      <c r="EH389" s="332"/>
      <c r="EI389" s="332"/>
      <c r="EJ389" s="332"/>
      <c r="EK389" s="332"/>
      <c r="EL389" s="332"/>
      <c r="EM389" s="332"/>
      <c r="EN389" s="332"/>
      <c r="EO389" s="332"/>
      <c r="EP389" s="332"/>
      <c r="EQ389" s="332"/>
      <c r="ER389" s="332"/>
      <c r="ES389" s="332"/>
      <c r="ET389" s="332"/>
      <c r="EU389" s="332"/>
      <c r="EV389" s="332"/>
      <c r="EW389" s="332"/>
      <c r="EX389" s="332"/>
      <c r="EY389" s="332"/>
    </row>
    <row r="390" spans="1:155" s="439" customFormat="1" ht="2.25" customHeight="1">
      <c r="A390" s="382"/>
      <c r="B390" s="743"/>
      <c r="C390" s="744"/>
      <c r="D390" s="744"/>
      <c r="E390" s="744"/>
      <c r="F390" s="744"/>
      <c r="G390" s="744"/>
      <c r="H390" s="744"/>
      <c r="I390" s="744"/>
      <c r="J390" s="744"/>
      <c r="K390" s="744"/>
      <c r="L390" s="744"/>
      <c r="M390" s="744"/>
      <c r="N390" s="744"/>
      <c r="O390" s="744"/>
      <c r="P390" s="744"/>
      <c r="Q390" s="744"/>
      <c r="R390" s="744"/>
      <c r="S390" s="744"/>
      <c r="T390" s="744"/>
      <c r="U390" s="744"/>
      <c r="V390" s="744"/>
      <c r="W390" s="744"/>
      <c r="X390" s="744"/>
      <c r="Y390" s="744"/>
      <c r="Z390" s="744"/>
      <c r="AA390" s="744"/>
      <c r="AB390" s="744"/>
      <c r="AC390" s="744"/>
      <c r="AD390" s="744"/>
      <c r="AE390" s="744"/>
      <c r="AF390" s="744"/>
      <c r="AG390" s="744"/>
      <c r="AH390" s="744"/>
      <c r="AI390" s="744"/>
      <c r="AJ390" s="744"/>
      <c r="AK390" s="744"/>
      <c r="AL390" s="744"/>
      <c r="AM390" s="744"/>
      <c r="AN390" s="744"/>
      <c r="AO390" s="744"/>
      <c r="AP390" s="744"/>
      <c r="AQ390" s="744"/>
      <c r="AR390" s="744"/>
      <c r="AS390" s="744"/>
      <c r="AT390" s="744"/>
      <c r="AU390" s="744"/>
      <c r="AV390" s="744"/>
      <c r="AW390" s="744"/>
      <c r="AX390" s="744"/>
      <c r="AY390" s="744"/>
      <c r="AZ390" s="744"/>
      <c r="BA390" s="744"/>
      <c r="BB390" s="744"/>
      <c r="BC390" s="744"/>
      <c r="BD390" s="317"/>
      <c r="BE390" s="317"/>
      <c r="BF390" s="317"/>
      <c r="BG390" s="274"/>
      <c r="BH390" s="275"/>
      <c r="BI390" s="275"/>
      <c r="BJ390" s="275"/>
      <c r="BK390" s="276"/>
      <c r="BL390" s="319"/>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332"/>
      <c r="CZ390" s="332"/>
      <c r="DA390" s="332"/>
      <c r="DB390" s="332"/>
      <c r="DC390" s="332"/>
      <c r="DD390" s="332"/>
      <c r="DE390" s="332"/>
      <c r="DF390" s="332"/>
      <c r="DG390" s="332"/>
      <c r="DH390" s="332"/>
      <c r="DI390" s="332"/>
      <c r="DJ390" s="332"/>
      <c r="DK390" s="332"/>
      <c r="DL390" s="332"/>
      <c r="DM390" s="332"/>
      <c r="DN390" s="332"/>
      <c r="DO390" s="332"/>
      <c r="DP390" s="332"/>
      <c r="DQ390" s="332"/>
      <c r="DR390" s="332"/>
      <c r="DS390" s="332"/>
      <c r="DT390" s="332"/>
      <c r="DU390" s="332"/>
      <c r="DV390" s="332"/>
      <c r="DW390" s="332"/>
      <c r="DX390" s="332"/>
      <c r="DY390" s="332"/>
      <c r="DZ390" s="332"/>
      <c r="EA390" s="332"/>
      <c r="EB390" s="332"/>
      <c r="EC390" s="332"/>
      <c r="ED390" s="332"/>
      <c r="EE390" s="332"/>
      <c r="EF390" s="332"/>
      <c r="EG390" s="332"/>
      <c r="EH390" s="332"/>
      <c r="EI390" s="332"/>
      <c r="EJ390" s="332"/>
      <c r="EK390" s="332"/>
      <c r="EL390" s="332"/>
      <c r="EM390" s="332"/>
      <c r="EN390" s="332"/>
      <c r="EO390" s="332"/>
      <c r="EP390" s="332"/>
      <c r="EQ390" s="332"/>
      <c r="ER390" s="332"/>
      <c r="ES390" s="332"/>
      <c r="ET390" s="332"/>
      <c r="EU390" s="332"/>
      <c r="EV390" s="332"/>
      <c r="EW390" s="332"/>
      <c r="EX390" s="332"/>
      <c r="EY390" s="332"/>
    </row>
    <row r="391" spans="1:155" s="439" customFormat="1" ht="2.25" customHeight="1">
      <c r="A391" s="382"/>
      <c r="B391" s="741" t="s">
        <v>362</v>
      </c>
      <c r="C391" s="742"/>
      <c r="D391" s="742"/>
      <c r="E391" s="742"/>
      <c r="F391" s="742"/>
      <c r="G391" s="742"/>
      <c r="H391" s="742"/>
      <c r="I391" s="742"/>
      <c r="J391" s="742"/>
      <c r="K391" s="742"/>
      <c r="L391" s="742"/>
      <c r="M391" s="742"/>
      <c r="N391" s="742"/>
      <c r="O391" s="742"/>
      <c r="P391" s="742"/>
      <c r="Q391" s="742"/>
      <c r="R391" s="742"/>
      <c r="S391" s="742"/>
      <c r="T391" s="742"/>
      <c r="U391" s="742"/>
      <c r="V391" s="742"/>
      <c r="W391" s="742"/>
      <c r="X391" s="742"/>
      <c r="Y391" s="742"/>
      <c r="Z391" s="742"/>
      <c r="AA391" s="742"/>
      <c r="AB391" s="742"/>
      <c r="AC391" s="742"/>
      <c r="AD391" s="742"/>
      <c r="AE391" s="742"/>
      <c r="AF391" s="742"/>
      <c r="AG391" s="742"/>
      <c r="AH391" s="742"/>
      <c r="AI391" s="742"/>
      <c r="AJ391" s="742"/>
      <c r="AK391" s="742"/>
      <c r="AL391" s="742"/>
      <c r="AM391" s="742"/>
      <c r="AN391" s="742"/>
      <c r="AO391" s="742"/>
      <c r="AP391" s="742"/>
      <c r="AQ391" s="742"/>
      <c r="AR391" s="742"/>
      <c r="AS391" s="742"/>
      <c r="AT391" s="742"/>
      <c r="AU391" s="742"/>
      <c r="AV391" s="742"/>
      <c r="AW391" s="742"/>
      <c r="AX391" s="742"/>
      <c r="AY391" s="742"/>
      <c r="AZ391" s="742"/>
      <c r="BA391" s="742"/>
      <c r="BB391" s="742"/>
      <c r="BC391" s="742"/>
      <c r="BD391" s="316"/>
      <c r="BE391" s="316"/>
      <c r="BF391" s="316"/>
      <c r="BG391" s="313"/>
      <c r="BH391" s="314"/>
      <c r="BI391" s="314"/>
      <c r="BJ391" s="314"/>
      <c r="BK391" s="315"/>
      <c r="BL391" s="320"/>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332"/>
      <c r="CZ391" s="332"/>
      <c r="DA391" s="332"/>
      <c r="DB391" s="332"/>
      <c r="DC391" s="332"/>
      <c r="DD391" s="332"/>
      <c r="DE391" s="332"/>
      <c r="DF391" s="332"/>
      <c r="DG391" s="332"/>
      <c r="DH391" s="332"/>
      <c r="DI391" s="332"/>
      <c r="DJ391" s="332"/>
      <c r="DK391" s="332"/>
      <c r="DL391" s="332"/>
      <c r="DM391" s="332"/>
      <c r="DN391" s="332"/>
      <c r="DO391" s="332"/>
      <c r="DP391" s="332"/>
      <c r="DQ391" s="332"/>
      <c r="DR391" s="332"/>
      <c r="DS391" s="332"/>
      <c r="DT391" s="332"/>
      <c r="DU391" s="332"/>
      <c r="DV391" s="332"/>
      <c r="DW391" s="332"/>
      <c r="DX391" s="332"/>
      <c r="DY391" s="332"/>
      <c r="DZ391" s="332"/>
      <c r="EA391" s="332"/>
      <c r="EB391" s="332"/>
      <c r="EC391" s="332"/>
      <c r="ED391" s="332"/>
      <c r="EE391" s="332"/>
      <c r="EF391" s="332"/>
      <c r="EG391" s="332"/>
      <c r="EH391" s="332"/>
      <c r="EI391" s="332"/>
      <c r="EJ391" s="332"/>
      <c r="EK391" s="332"/>
      <c r="EL391" s="332"/>
      <c r="EM391" s="332"/>
      <c r="EN391" s="332"/>
      <c r="EO391" s="332"/>
      <c r="EP391" s="332"/>
      <c r="EQ391" s="332"/>
      <c r="ER391" s="332"/>
      <c r="ES391" s="332"/>
      <c r="ET391" s="332"/>
      <c r="EU391" s="332"/>
      <c r="EV391" s="332"/>
      <c r="EW391" s="332"/>
      <c r="EX391" s="332"/>
      <c r="EY391" s="332"/>
    </row>
    <row r="392" spans="1:155" s="439" customFormat="1" ht="19.5" customHeight="1">
      <c r="A392" s="382"/>
      <c r="B392" s="741"/>
      <c r="C392" s="742"/>
      <c r="D392" s="742"/>
      <c r="E392" s="742"/>
      <c r="F392" s="742"/>
      <c r="G392" s="742"/>
      <c r="H392" s="742"/>
      <c r="I392" s="742"/>
      <c r="J392" s="742"/>
      <c r="K392" s="742"/>
      <c r="L392" s="742"/>
      <c r="M392" s="742"/>
      <c r="N392" s="742"/>
      <c r="O392" s="742"/>
      <c r="P392" s="742"/>
      <c r="Q392" s="742"/>
      <c r="R392" s="742"/>
      <c r="S392" s="742"/>
      <c r="T392" s="742"/>
      <c r="U392" s="742"/>
      <c r="V392" s="742"/>
      <c r="W392" s="742"/>
      <c r="X392" s="742"/>
      <c r="Y392" s="742"/>
      <c r="Z392" s="742"/>
      <c r="AA392" s="742"/>
      <c r="AB392" s="742"/>
      <c r="AC392" s="742"/>
      <c r="AD392" s="742"/>
      <c r="AE392" s="742"/>
      <c r="AF392" s="742"/>
      <c r="AG392" s="742"/>
      <c r="AH392" s="742"/>
      <c r="AI392" s="742"/>
      <c r="AJ392" s="742"/>
      <c r="AK392" s="742"/>
      <c r="AL392" s="742"/>
      <c r="AM392" s="742"/>
      <c r="AN392" s="742"/>
      <c r="AO392" s="742"/>
      <c r="AP392" s="742"/>
      <c r="AQ392" s="742"/>
      <c r="AR392" s="742"/>
      <c r="AS392" s="742"/>
      <c r="AT392" s="742"/>
      <c r="AU392" s="742"/>
      <c r="AV392" s="742"/>
      <c r="AW392" s="742"/>
      <c r="AX392" s="742"/>
      <c r="AY392" s="742"/>
      <c r="AZ392" s="742"/>
      <c r="BA392" s="742"/>
      <c r="BB392" s="742"/>
      <c r="BC392" s="742"/>
      <c r="BD392" s="745" t="s">
        <v>372</v>
      </c>
      <c r="BE392" s="745"/>
      <c r="BF392" s="745"/>
      <c r="BG392" s="272"/>
      <c r="BH392" s="559"/>
      <c r="BI392" s="560"/>
      <c r="BJ392" s="561"/>
      <c r="BK392" s="273"/>
      <c r="BL392" s="318"/>
      <c r="BM392" s="201"/>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332"/>
      <c r="CZ392" s="332"/>
      <c r="DA392" s="332"/>
      <c r="DB392" s="332"/>
      <c r="DC392" s="332"/>
      <c r="DD392" s="332"/>
      <c r="DE392" s="332"/>
      <c r="DF392" s="332"/>
      <c r="DG392" s="332"/>
      <c r="DH392" s="332"/>
      <c r="DI392" s="332"/>
      <c r="DJ392" s="332"/>
      <c r="DK392" s="332"/>
      <c r="DL392" s="332"/>
      <c r="DM392" s="332"/>
      <c r="DN392" s="332"/>
      <c r="DO392" s="332"/>
      <c r="DP392" s="332"/>
      <c r="DQ392" s="332"/>
      <c r="DR392" s="332"/>
      <c r="DS392" s="332"/>
      <c r="DT392" s="332"/>
      <c r="DU392" s="332"/>
      <c r="DV392" s="332"/>
      <c r="DW392" s="332"/>
      <c r="DX392" s="332"/>
      <c r="DY392" s="332"/>
      <c r="DZ392" s="332"/>
      <c r="EA392" s="332"/>
      <c r="EB392" s="332"/>
      <c r="EC392" s="332"/>
      <c r="ED392" s="332"/>
      <c r="EE392" s="332"/>
      <c r="EF392" s="332"/>
      <c r="EG392" s="332"/>
      <c r="EH392" s="332"/>
      <c r="EI392" s="332"/>
      <c r="EJ392" s="332"/>
      <c r="EK392" s="332"/>
      <c r="EL392" s="332"/>
      <c r="EM392" s="332"/>
      <c r="EN392" s="332"/>
      <c r="EO392" s="332"/>
      <c r="EP392" s="332"/>
      <c r="EQ392" s="332"/>
      <c r="ER392" s="332"/>
      <c r="ES392" s="332"/>
      <c r="ET392" s="332"/>
      <c r="EU392" s="332"/>
      <c r="EV392" s="332"/>
      <c r="EW392" s="332"/>
      <c r="EX392" s="332"/>
      <c r="EY392" s="332"/>
    </row>
    <row r="393" spans="1:155" s="439" customFormat="1" ht="2.25" customHeight="1" thickBot="1">
      <c r="A393" s="383"/>
      <c r="B393" s="743"/>
      <c r="C393" s="744"/>
      <c r="D393" s="744"/>
      <c r="E393" s="744"/>
      <c r="F393" s="744"/>
      <c r="G393" s="744"/>
      <c r="H393" s="744"/>
      <c r="I393" s="744"/>
      <c r="J393" s="744"/>
      <c r="K393" s="744"/>
      <c r="L393" s="744"/>
      <c r="M393" s="744"/>
      <c r="N393" s="744"/>
      <c r="O393" s="744"/>
      <c r="P393" s="744"/>
      <c r="Q393" s="744"/>
      <c r="R393" s="744"/>
      <c r="S393" s="744"/>
      <c r="T393" s="744"/>
      <c r="U393" s="744"/>
      <c r="V393" s="744"/>
      <c r="W393" s="744"/>
      <c r="X393" s="744"/>
      <c r="Y393" s="744"/>
      <c r="Z393" s="744"/>
      <c r="AA393" s="744"/>
      <c r="AB393" s="744"/>
      <c r="AC393" s="744"/>
      <c r="AD393" s="744"/>
      <c r="AE393" s="744"/>
      <c r="AF393" s="744"/>
      <c r="AG393" s="744"/>
      <c r="AH393" s="744"/>
      <c r="AI393" s="744"/>
      <c r="AJ393" s="744"/>
      <c r="AK393" s="744"/>
      <c r="AL393" s="744"/>
      <c r="AM393" s="744"/>
      <c r="AN393" s="744"/>
      <c r="AO393" s="744"/>
      <c r="AP393" s="744"/>
      <c r="AQ393" s="744"/>
      <c r="AR393" s="744"/>
      <c r="AS393" s="744"/>
      <c r="AT393" s="744"/>
      <c r="AU393" s="744"/>
      <c r="AV393" s="744"/>
      <c r="AW393" s="744"/>
      <c r="AX393" s="744"/>
      <c r="AY393" s="744"/>
      <c r="AZ393" s="744"/>
      <c r="BA393" s="744"/>
      <c r="BB393" s="744"/>
      <c r="BC393" s="744"/>
      <c r="BD393" s="317"/>
      <c r="BE393" s="317"/>
      <c r="BF393" s="317"/>
      <c r="BG393" s="274"/>
      <c r="BH393" s="275"/>
      <c r="BI393" s="275"/>
      <c r="BJ393" s="275"/>
      <c r="BK393" s="276"/>
      <c r="BL393" s="319"/>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332"/>
      <c r="CZ393" s="332"/>
      <c r="DA393" s="332"/>
      <c r="DB393" s="332"/>
      <c r="DC393" s="332"/>
      <c r="DD393" s="332"/>
      <c r="DE393" s="332"/>
      <c r="DF393" s="332"/>
      <c r="DG393" s="332"/>
      <c r="DH393" s="332"/>
      <c r="DI393" s="332"/>
      <c r="DJ393" s="332"/>
      <c r="DK393" s="332"/>
      <c r="DL393" s="332"/>
      <c r="DM393" s="332"/>
      <c r="DN393" s="332"/>
      <c r="DO393" s="332"/>
      <c r="DP393" s="332"/>
      <c r="DQ393" s="332"/>
      <c r="DR393" s="332"/>
      <c r="DS393" s="332"/>
      <c r="DT393" s="332"/>
      <c r="DU393" s="332"/>
      <c r="DV393" s="332"/>
      <c r="DW393" s="332"/>
      <c r="DX393" s="332"/>
      <c r="DY393" s="332"/>
      <c r="DZ393" s="332"/>
      <c r="EA393" s="332"/>
      <c r="EB393" s="332"/>
      <c r="EC393" s="332"/>
      <c r="ED393" s="332"/>
      <c r="EE393" s="332"/>
      <c r="EF393" s="332"/>
      <c r="EG393" s="332"/>
      <c r="EH393" s="332"/>
      <c r="EI393" s="332"/>
      <c r="EJ393" s="332"/>
      <c r="EK393" s="332"/>
      <c r="EL393" s="332"/>
      <c r="EM393" s="332"/>
      <c r="EN393" s="332"/>
      <c r="EO393" s="332"/>
      <c r="EP393" s="332"/>
      <c r="EQ393" s="332"/>
      <c r="ER393" s="332"/>
      <c r="ES393" s="332"/>
      <c r="ET393" s="332"/>
      <c r="EU393" s="332"/>
      <c r="EV393" s="332"/>
      <c r="EW393" s="332"/>
      <c r="EX393" s="332"/>
      <c r="EY393" s="332"/>
    </row>
    <row r="394" spans="1:155" s="439" customFormat="1" ht="2.4500000000000002" customHeight="1">
      <c r="A394" s="325"/>
      <c r="B394" s="326"/>
      <c r="C394" s="326"/>
      <c r="D394" s="326"/>
      <c r="E394" s="326"/>
      <c r="F394" s="326"/>
      <c r="G394" s="326"/>
      <c r="H394" s="326"/>
      <c r="I394" s="326"/>
      <c r="J394" s="326"/>
      <c r="K394" s="326"/>
      <c r="L394" s="326"/>
      <c r="M394" s="326"/>
      <c r="N394" s="326"/>
      <c r="O394" s="326"/>
      <c r="P394" s="326"/>
      <c r="Q394" s="326"/>
      <c r="R394" s="326"/>
      <c r="S394" s="326"/>
      <c r="T394" s="326"/>
      <c r="U394" s="326"/>
      <c r="V394" s="326"/>
      <c r="W394" s="326"/>
      <c r="X394" s="326"/>
      <c r="Y394" s="326"/>
      <c r="Z394" s="326"/>
      <c r="AA394" s="326"/>
      <c r="AB394" s="326"/>
      <c r="AC394" s="326"/>
      <c r="AD394" s="326"/>
      <c r="AE394" s="326"/>
      <c r="AF394" s="326"/>
      <c r="AG394" s="326"/>
      <c r="AH394" s="326"/>
      <c r="AI394" s="326"/>
      <c r="AJ394" s="326"/>
      <c r="AK394" s="326"/>
      <c r="AL394" s="326"/>
      <c r="AM394" s="326"/>
      <c r="AN394" s="326"/>
      <c r="AO394" s="326"/>
      <c r="AP394" s="326"/>
      <c r="AQ394" s="326"/>
      <c r="AR394" s="326"/>
      <c r="AS394" s="326"/>
      <c r="AT394" s="326"/>
      <c r="AU394" s="326"/>
      <c r="AV394" s="326"/>
      <c r="AW394" s="326"/>
      <c r="AX394" s="326"/>
      <c r="AY394" s="264"/>
      <c r="AZ394" s="100"/>
      <c r="BA394" s="15"/>
      <c r="BB394" s="16"/>
      <c r="BC394" s="16"/>
      <c r="BD394" s="16"/>
      <c r="BE394" s="16"/>
      <c r="BF394" s="16"/>
      <c r="BG394" s="16"/>
      <c r="BH394" s="16"/>
      <c r="BI394" s="16"/>
      <c r="BJ394" s="16"/>
      <c r="BK394" s="17"/>
      <c r="BL394" s="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332"/>
      <c r="DB394" s="332"/>
      <c r="DC394" s="332"/>
      <c r="DD394" s="332"/>
      <c r="DE394" s="332"/>
      <c r="DF394" s="332"/>
      <c r="DG394" s="332"/>
      <c r="DH394" s="332"/>
      <c r="DI394" s="332"/>
      <c r="DJ394" s="332"/>
      <c r="DK394" s="332"/>
      <c r="DL394" s="332"/>
      <c r="DM394" s="332"/>
      <c r="DN394" s="332"/>
      <c r="DO394" s="332"/>
      <c r="DP394" s="332"/>
      <c r="DQ394" s="332"/>
      <c r="DR394" s="332"/>
      <c r="DS394" s="332"/>
      <c r="DT394" s="332"/>
      <c r="DU394" s="332"/>
      <c r="DV394" s="332"/>
      <c r="DW394" s="332"/>
      <c r="DX394" s="332"/>
      <c r="DY394" s="332"/>
      <c r="DZ394" s="332"/>
      <c r="EA394" s="332"/>
      <c r="EB394" s="332"/>
      <c r="EC394" s="332"/>
      <c r="ED394" s="332"/>
      <c r="EE394" s="332"/>
      <c r="EF394" s="332"/>
      <c r="EG394" s="332"/>
      <c r="EH394" s="332"/>
      <c r="EI394" s="332"/>
      <c r="EJ394" s="332"/>
      <c r="EK394" s="332"/>
      <c r="EL394" s="332"/>
      <c r="EM394" s="332"/>
      <c r="EN394" s="332"/>
      <c r="EO394" s="332"/>
      <c r="EP394" s="332"/>
      <c r="EQ394" s="332"/>
      <c r="ER394" s="332"/>
      <c r="ES394" s="332"/>
      <c r="ET394" s="332"/>
      <c r="EU394" s="332"/>
      <c r="EV394" s="332"/>
      <c r="EW394" s="332"/>
      <c r="EX394" s="332"/>
      <c r="EY394" s="332"/>
    </row>
    <row r="395" spans="1:155" s="439" customFormat="1" ht="19.5" customHeight="1">
      <c r="A395" s="325" t="s">
        <v>144</v>
      </c>
      <c r="B395" s="326"/>
      <c r="C395" s="326"/>
      <c r="D395" s="326"/>
      <c r="E395" s="326"/>
      <c r="F395" s="326"/>
      <c r="G395" s="326"/>
      <c r="H395" s="326"/>
      <c r="I395" s="326"/>
      <c r="J395" s="326"/>
      <c r="K395" s="326"/>
      <c r="L395" s="326"/>
      <c r="M395" s="326"/>
      <c r="N395" s="326"/>
      <c r="O395" s="326"/>
      <c r="P395" s="326"/>
      <c r="Q395" s="326"/>
      <c r="R395" s="326"/>
      <c r="S395" s="326"/>
      <c r="T395" s="326"/>
      <c r="U395" s="326"/>
      <c r="V395" s="326"/>
      <c r="W395" s="326"/>
      <c r="X395" s="326"/>
      <c r="Y395" s="326"/>
      <c r="Z395" s="326"/>
      <c r="AA395" s="326"/>
      <c r="AB395" s="326"/>
      <c r="AC395" s="326"/>
      <c r="AD395" s="326"/>
      <c r="AE395" s="326"/>
      <c r="AF395" s="326"/>
      <c r="AG395" s="326"/>
      <c r="AH395" s="326"/>
      <c r="AI395" s="326"/>
      <c r="AJ395" s="326"/>
      <c r="AK395" s="326"/>
      <c r="AL395" s="326"/>
      <c r="AM395" s="326"/>
      <c r="AN395" s="326"/>
      <c r="AO395" s="326"/>
      <c r="AP395" s="326"/>
      <c r="AQ395" s="326"/>
      <c r="AR395" s="326"/>
      <c r="AS395" s="326"/>
      <c r="AT395" s="326"/>
      <c r="AU395" s="326"/>
      <c r="AV395" s="326"/>
      <c r="AW395" s="326"/>
      <c r="AX395" s="527" t="s">
        <v>373</v>
      </c>
      <c r="AY395" s="527"/>
      <c r="AZ395" s="527"/>
      <c r="BA395" s="18"/>
      <c r="BB395" s="674"/>
      <c r="BC395" s="675"/>
      <c r="BD395" s="675"/>
      <c r="BE395" s="675"/>
      <c r="BF395" s="675"/>
      <c r="BG395" s="675"/>
      <c r="BH395" s="675"/>
      <c r="BI395" s="675"/>
      <c r="BJ395" s="676"/>
      <c r="BK395" s="20"/>
      <c r="BL395" s="9" t="s">
        <v>365</v>
      </c>
      <c r="BM395" s="198"/>
      <c r="BN395" s="200" t="str">
        <f>IF(BO395&lt;&gt;"","●","")</f>
        <v/>
      </c>
      <c r="BO395" s="201" t="str">
        <f>IF(AND(OR($AZ$88=44,$AZ$88=45,$AZ$88=46,$AZ$88=47,$AZ$91=44,$AZ$91=45,$AZ$91=46,$AZ$91=47,$AZ$94=44,$AZ$94=45,$AZ$94=46,$AZ$94=47),AND(BH389&lt;&gt;"レ",BH392&lt;&gt;"レ")),IF(BB395="","「患者割合」が未記入です。患者割合が0の場合は「0」とご記入ください。",IF(BB395&gt;100,"「患者割合」が100％を超えています。正しい患者割合をご記入ください。",IF(OR(BB398&gt;BB395,BB401&gt;BB395,BB404&gt;BB395),"②～④の「患者割合」よりも値が小さくなっています。②～④よりも大きな値をご記入ください。",""))),IF(BB395&gt;100,"「患者割合」が100％を超えています。正しい患者割合をご記入ください。",IF(OR(BB398&gt;BB395,BB401&gt;BB395,BB404&gt;BB395),"②～④の「患者割合」よりも値が小さくなっています。②～④よりも大きな値をご記入ください。","")))</f>
        <v/>
      </c>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332"/>
      <c r="DB395" s="332"/>
      <c r="DC395" s="332"/>
      <c r="DD395" s="332"/>
      <c r="DE395" s="332"/>
      <c r="DF395" s="332"/>
      <c r="DG395" s="332"/>
      <c r="DH395" s="332"/>
      <c r="DI395" s="332"/>
      <c r="DJ395" s="332"/>
      <c r="DK395" s="332"/>
      <c r="DL395" s="332"/>
      <c r="DM395" s="332"/>
      <c r="DN395" s="332"/>
      <c r="DO395" s="332"/>
      <c r="DP395" s="332"/>
      <c r="DQ395" s="332"/>
      <c r="DR395" s="332"/>
      <c r="DS395" s="332"/>
      <c r="DT395" s="332"/>
      <c r="DU395" s="332"/>
      <c r="DV395" s="332"/>
      <c r="DW395" s="332"/>
      <c r="DX395" s="332"/>
      <c r="DY395" s="332"/>
      <c r="DZ395" s="332"/>
      <c r="EA395" s="332"/>
      <c r="EB395" s="332"/>
      <c r="EC395" s="332"/>
      <c r="ED395" s="332"/>
      <c r="EE395" s="332"/>
      <c r="EF395" s="332"/>
      <c r="EG395" s="332"/>
      <c r="EH395" s="332"/>
      <c r="EI395" s="332"/>
      <c r="EJ395" s="332"/>
      <c r="EK395" s="332"/>
      <c r="EL395" s="332"/>
      <c r="EM395" s="332"/>
      <c r="EN395" s="332"/>
      <c r="EO395" s="332"/>
      <c r="EP395" s="332"/>
      <c r="EQ395" s="332"/>
      <c r="ER395" s="332"/>
      <c r="ES395" s="332"/>
      <c r="ET395" s="332"/>
      <c r="EU395" s="332"/>
      <c r="EV395" s="332"/>
      <c r="EW395" s="332"/>
      <c r="EX395" s="332"/>
      <c r="EY395" s="332"/>
    </row>
    <row r="396" spans="1:155" s="439" customFormat="1" ht="2.4500000000000002" customHeight="1" thickBot="1">
      <c r="A396" s="3"/>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326"/>
      <c r="AY396" s="264"/>
      <c r="AZ396" s="100"/>
      <c r="BA396" s="27"/>
      <c r="BB396" s="28"/>
      <c r="BC396" s="28"/>
      <c r="BD396" s="28"/>
      <c r="BE396" s="28"/>
      <c r="BF396" s="28"/>
      <c r="BG396" s="28"/>
      <c r="BH396" s="28"/>
      <c r="BI396" s="28"/>
      <c r="BJ396" s="28"/>
      <c r="BK396" s="29"/>
      <c r="BL396" s="14"/>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332"/>
      <c r="DB396" s="332"/>
      <c r="DC396" s="332"/>
      <c r="DD396" s="332"/>
      <c r="DE396" s="332"/>
      <c r="DF396" s="332"/>
      <c r="DG396" s="332"/>
      <c r="DH396" s="332"/>
      <c r="DI396" s="332"/>
      <c r="DJ396" s="332"/>
      <c r="DK396" s="332"/>
      <c r="DL396" s="332"/>
      <c r="DM396" s="332"/>
      <c r="DN396" s="332"/>
      <c r="DO396" s="332"/>
      <c r="DP396" s="332"/>
      <c r="DQ396" s="332"/>
      <c r="DR396" s="332"/>
      <c r="DS396" s="332"/>
      <c r="DT396" s="332"/>
      <c r="DU396" s="332"/>
      <c r="DV396" s="332"/>
      <c r="DW396" s="332"/>
      <c r="DX396" s="332"/>
      <c r="DY396" s="332"/>
      <c r="DZ396" s="332"/>
      <c r="EA396" s="332"/>
      <c r="EB396" s="332"/>
      <c r="EC396" s="332"/>
      <c r="ED396" s="332"/>
      <c r="EE396" s="332"/>
      <c r="EF396" s="332"/>
      <c r="EG396" s="332"/>
      <c r="EH396" s="332"/>
      <c r="EI396" s="332"/>
      <c r="EJ396" s="332"/>
      <c r="EK396" s="332"/>
      <c r="EL396" s="332"/>
      <c r="EM396" s="332"/>
      <c r="EN396" s="332"/>
      <c r="EO396" s="332"/>
      <c r="EP396" s="332"/>
      <c r="EQ396" s="332"/>
      <c r="ER396" s="332"/>
      <c r="ES396" s="332"/>
      <c r="ET396" s="332"/>
      <c r="EU396" s="332"/>
      <c r="EV396" s="332"/>
      <c r="EW396" s="332"/>
      <c r="EX396" s="332"/>
      <c r="EY396" s="332"/>
    </row>
    <row r="397" spans="1:155" s="439" customFormat="1" ht="2.4500000000000002" customHeight="1">
      <c r="A397" s="107"/>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138"/>
      <c r="AK397" s="138"/>
      <c r="AL397" s="138"/>
      <c r="AM397" s="138"/>
      <c r="AN397" s="138"/>
      <c r="AO397" s="138"/>
      <c r="AP397" s="138"/>
      <c r="AQ397" s="138"/>
      <c r="AR397" s="138"/>
      <c r="AS397" s="138"/>
      <c r="AT397" s="138"/>
      <c r="AU397" s="138"/>
      <c r="AV397" s="138"/>
      <c r="AW397" s="138"/>
      <c r="AX397" s="138"/>
      <c r="AY397" s="101"/>
      <c r="AZ397" s="102"/>
      <c r="BA397" s="15"/>
      <c r="BB397" s="16"/>
      <c r="BC397" s="25"/>
      <c r="BD397" s="25"/>
      <c r="BE397" s="25"/>
      <c r="BF397" s="25"/>
      <c r="BG397" s="25"/>
      <c r="BH397" s="25"/>
      <c r="BI397" s="25"/>
      <c r="BJ397" s="25"/>
      <c r="BK397" s="26"/>
      <c r="BL397" s="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332"/>
      <c r="DB397" s="332"/>
      <c r="DC397" s="332"/>
      <c r="DD397" s="332"/>
      <c r="DE397" s="332"/>
      <c r="DF397" s="332"/>
      <c r="DG397" s="332"/>
      <c r="DH397" s="332"/>
      <c r="DI397" s="332"/>
      <c r="DJ397" s="332"/>
      <c r="DK397" s="332"/>
      <c r="DL397" s="332"/>
      <c r="DM397" s="332"/>
      <c r="DN397" s="332"/>
      <c r="DO397" s="332"/>
      <c r="DP397" s="332"/>
      <c r="DQ397" s="332"/>
      <c r="DR397" s="332"/>
      <c r="DS397" s="332"/>
      <c r="DT397" s="332"/>
      <c r="DU397" s="332"/>
      <c r="DV397" s="332"/>
      <c r="DW397" s="332"/>
      <c r="DX397" s="332"/>
      <c r="DY397" s="332"/>
      <c r="DZ397" s="332"/>
      <c r="EA397" s="332"/>
      <c r="EB397" s="332"/>
      <c r="EC397" s="332"/>
      <c r="ED397" s="332"/>
      <c r="EE397" s="332"/>
      <c r="EF397" s="332"/>
      <c r="EG397" s="332"/>
      <c r="EH397" s="332"/>
      <c r="EI397" s="332"/>
      <c r="EJ397" s="332"/>
      <c r="EK397" s="332"/>
      <c r="EL397" s="332"/>
      <c r="EM397" s="332"/>
      <c r="EN397" s="332"/>
      <c r="EO397" s="332"/>
      <c r="EP397" s="332"/>
      <c r="EQ397" s="332"/>
      <c r="ER397" s="332"/>
      <c r="ES397" s="332"/>
      <c r="ET397" s="332"/>
      <c r="EU397" s="332"/>
      <c r="EV397" s="332"/>
      <c r="EW397" s="332"/>
      <c r="EX397" s="332"/>
      <c r="EY397" s="332"/>
    </row>
    <row r="398" spans="1:155" s="439" customFormat="1" ht="19.5" customHeight="1">
      <c r="A398" s="325" t="s">
        <v>145</v>
      </c>
      <c r="B398" s="326"/>
      <c r="C398" s="326"/>
      <c r="D398" s="326"/>
      <c r="E398" s="326"/>
      <c r="F398" s="326"/>
      <c r="G398" s="326"/>
      <c r="H398" s="326"/>
      <c r="I398" s="326"/>
      <c r="J398" s="326"/>
      <c r="K398" s="326"/>
      <c r="L398" s="326"/>
      <c r="M398" s="326"/>
      <c r="N398" s="326"/>
      <c r="O398" s="326"/>
      <c r="P398" s="326"/>
      <c r="Q398" s="326"/>
      <c r="R398" s="326"/>
      <c r="S398" s="326"/>
      <c r="T398" s="326"/>
      <c r="U398" s="326"/>
      <c r="V398" s="326"/>
      <c r="W398" s="326"/>
      <c r="X398" s="326"/>
      <c r="Y398" s="326"/>
      <c r="Z398" s="326"/>
      <c r="AA398" s="326"/>
      <c r="AB398" s="326"/>
      <c r="AC398" s="326"/>
      <c r="AD398" s="326"/>
      <c r="AE398" s="326"/>
      <c r="AF398" s="326"/>
      <c r="AG398" s="326"/>
      <c r="AH398" s="326"/>
      <c r="AI398" s="326"/>
      <c r="AJ398" s="326"/>
      <c r="AK398" s="326"/>
      <c r="AL398" s="326"/>
      <c r="AM398" s="326"/>
      <c r="AN398" s="326"/>
      <c r="AO398" s="326"/>
      <c r="AP398" s="326"/>
      <c r="AQ398" s="326"/>
      <c r="AR398" s="326"/>
      <c r="AS398" s="326"/>
      <c r="AT398" s="326"/>
      <c r="AU398" s="326"/>
      <c r="AV398" s="326"/>
      <c r="AW398" s="326"/>
      <c r="AX398" s="527" t="s">
        <v>374</v>
      </c>
      <c r="AY398" s="527"/>
      <c r="AZ398" s="584"/>
      <c r="BA398" s="18"/>
      <c r="BB398" s="674"/>
      <c r="BC398" s="675"/>
      <c r="BD398" s="675"/>
      <c r="BE398" s="675"/>
      <c r="BF398" s="675"/>
      <c r="BG398" s="675"/>
      <c r="BH398" s="675"/>
      <c r="BI398" s="675"/>
      <c r="BJ398" s="676"/>
      <c r="BK398" s="20"/>
      <c r="BL398" s="9" t="s">
        <v>365</v>
      </c>
      <c r="BM398" s="198"/>
      <c r="BN398" s="200" t="str">
        <f>IF(BO398&lt;&gt;"","●","")</f>
        <v/>
      </c>
      <c r="BO398" s="201" t="str">
        <f>IF(AND(OR($AZ$88=44,$AZ$88=45,$AZ$88=46,$AZ$88=47,$AZ$91=44,$AZ$91=45,$AZ$91=46,$AZ$91=47,$AZ$94=44,$AZ$94=45,$AZ$94=46,$AZ$94=47),AND(BH389&lt;&gt;"レ",BH392&lt;&gt;"レ")),IF(BB398="","「患者割合」が未記入です。患者割合が0の場合は「0」とご記入ください。",IF(BB398&gt;100,"「患者割合」が100％を超えています。正しい患者割合をご記入ください。",IF(OR(BB401&gt;BB398,BB404&gt;BB398),"③～④の「患者割合」よりも値が小さくなっています。③～④よりも大きな値をご記入ください。",""))),IF(BB398&gt;100,"「患者割合」が100％を超えています。正しい患者割合をご記入ください。",IF(OR(BB401&gt;BB398,BB404&gt;BB398),"③～④の「患者割合」よりも値が小さくなっています。③～④よりも大きな値をご記入ください。","")))</f>
        <v/>
      </c>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332"/>
      <c r="DB398" s="332"/>
      <c r="DC398" s="332"/>
      <c r="DD398" s="332"/>
      <c r="DE398" s="332"/>
      <c r="DF398" s="332"/>
      <c r="DG398" s="332"/>
      <c r="DH398" s="332"/>
      <c r="DI398" s="332"/>
      <c r="DJ398" s="332"/>
      <c r="DK398" s="332"/>
      <c r="DL398" s="332"/>
      <c r="DM398" s="332"/>
      <c r="DN398" s="332"/>
      <c r="DO398" s="332"/>
      <c r="DP398" s="332"/>
      <c r="DQ398" s="332"/>
      <c r="DR398" s="332"/>
      <c r="DS398" s="332"/>
      <c r="DT398" s="332"/>
      <c r="DU398" s="332"/>
      <c r="DV398" s="332"/>
      <c r="DW398" s="332"/>
      <c r="DX398" s="332"/>
      <c r="DY398" s="332"/>
      <c r="DZ398" s="332"/>
      <c r="EA398" s="332"/>
      <c r="EB398" s="332"/>
      <c r="EC398" s="332"/>
      <c r="ED398" s="332"/>
      <c r="EE398" s="332"/>
      <c r="EF398" s="332"/>
      <c r="EG398" s="332"/>
      <c r="EH398" s="332"/>
      <c r="EI398" s="332"/>
      <c r="EJ398" s="332"/>
      <c r="EK398" s="332"/>
      <c r="EL398" s="332"/>
      <c r="EM398" s="332"/>
      <c r="EN398" s="332"/>
      <c r="EO398" s="332"/>
      <c r="EP398" s="332"/>
      <c r="EQ398" s="332"/>
      <c r="ER398" s="332"/>
      <c r="ES398" s="332"/>
      <c r="ET398" s="332"/>
      <c r="EU398" s="332"/>
      <c r="EV398" s="332"/>
      <c r="EW398" s="332"/>
      <c r="EX398" s="332"/>
      <c r="EY398" s="332"/>
    </row>
    <row r="399" spans="1:155" s="439" customFormat="1" ht="2.4500000000000002" customHeight="1" thickBot="1">
      <c r="A399" s="3"/>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265"/>
      <c r="AZ399" s="103"/>
      <c r="BA399" s="27"/>
      <c r="BB399" s="28"/>
      <c r="BC399" s="28"/>
      <c r="BD399" s="28"/>
      <c r="BE399" s="28"/>
      <c r="BF399" s="28"/>
      <c r="BG399" s="28"/>
      <c r="BH399" s="28"/>
      <c r="BI399" s="28"/>
      <c r="BJ399" s="28"/>
      <c r="BK399" s="29"/>
      <c r="BL399" s="14"/>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332"/>
      <c r="DB399" s="332"/>
      <c r="DC399" s="332"/>
      <c r="DD399" s="332"/>
      <c r="DE399" s="332"/>
      <c r="DF399" s="332"/>
      <c r="DG399" s="332"/>
      <c r="DH399" s="332"/>
      <c r="DI399" s="332"/>
      <c r="DJ399" s="332"/>
      <c r="DK399" s="332"/>
      <c r="DL399" s="332"/>
      <c r="DM399" s="332"/>
      <c r="DN399" s="332"/>
      <c r="DO399" s="332"/>
      <c r="DP399" s="332"/>
      <c r="DQ399" s="332"/>
      <c r="DR399" s="332"/>
      <c r="DS399" s="332"/>
      <c r="DT399" s="332"/>
      <c r="DU399" s="332"/>
      <c r="DV399" s="332"/>
      <c r="DW399" s="332"/>
      <c r="DX399" s="332"/>
      <c r="DY399" s="332"/>
      <c r="DZ399" s="332"/>
      <c r="EA399" s="332"/>
      <c r="EB399" s="332"/>
      <c r="EC399" s="332"/>
      <c r="ED399" s="332"/>
      <c r="EE399" s="332"/>
      <c r="EF399" s="332"/>
      <c r="EG399" s="332"/>
      <c r="EH399" s="332"/>
      <c r="EI399" s="332"/>
      <c r="EJ399" s="332"/>
      <c r="EK399" s="332"/>
      <c r="EL399" s="332"/>
      <c r="EM399" s="332"/>
      <c r="EN399" s="332"/>
      <c r="EO399" s="332"/>
      <c r="EP399" s="332"/>
      <c r="EQ399" s="332"/>
      <c r="ER399" s="332"/>
      <c r="ES399" s="332"/>
      <c r="ET399" s="332"/>
      <c r="EU399" s="332"/>
      <c r="EV399" s="332"/>
      <c r="EW399" s="332"/>
      <c r="EX399" s="332"/>
      <c r="EY399" s="332"/>
    </row>
    <row r="400" spans="1:155" s="439" customFormat="1" ht="2.4500000000000002" customHeight="1">
      <c r="A400" s="107"/>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8"/>
      <c r="AL400" s="138"/>
      <c r="AM400" s="138"/>
      <c r="AN400" s="138"/>
      <c r="AO400" s="138"/>
      <c r="AP400" s="138"/>
      <c r="AQ400" s="138"/>
      <c r="AR400" s="138"/>
      <c r="AS400" s="138"/>
      <c r="AT400" s="138"/>
      <c r="AU400" s="138"/>
      <c r="AV400" s="138"/>
      <c r="AW400" s="138"/>
      <c r="AX400" s="138"/>
      <c r="AY400" s="101"/>
      <c r="AZ400" s="101"/>
      <c r="BA400" s="307"/>
      <c r="BB400" s="16"/>
      <c r="BC400" s="16"/>
      <c r="BD400" s="16"/>
      <c r="BE400" s="16"/>
      <c r="BF400" s="16"/>
      <c r="BG400" s="16"/>
      <c r="BH400" s="16"/>
      <c r="BI400" s="16"/>
      <c r="BJ400" s="16"/>
      <c r="BK400" s="17"/>
      <c r="BL400" s="257"/>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332"/>
      <c r="DB400" s="332"/>
      <c r="DC400" s="332"/>
      <c r="DD400" s="332"/>
      <c r="DE400" s="332"/>
      <c r="DF400" s="332"/>
      <c r="DG400" s="332"/>
      <c r="DH400" s="332"/>
      <c r="DI400" s="332"/>
      <c r="DJ400" s="332"/>
      <c r="DK400" s="332"/>
      <c r="DL400" s="332"/>
      <c r="DM400" s="332"/>
      <c r="DN400" s="332"/>
      <c r="DO400" s="332"/>
      <c r="DP400" s="332"/>
      <c r="DQ400" s="332"/>
      <c r="DR400" s="332"/>
      <c r="DS400" s="332"/>
      <c r="DT400" s="332"/>
      <c r="DU400" s="332"/>
      <c r="DV400" s="332"/>
      <c r="DW400" s="332"/>
      <c r="DX400" s="332"/>
      <c r="DY400" s="332"/>
      <c r="DZ400" s="332"/>
      <c r="EA400" s="332"/>
      <c r="EB400" s="332"/>
      <c r="EC400" s="332"/>
      <c r="ED400" s="332"/>
      <c r="EE400" s="332"/>
      <c r="EF400" s="332"/>
      <c r="EG400" s="332"/>
      <c r="EH400" s="332"/>
      <c r="EI400" s="332"/>
      <c r="EJ400" s="332"/>
      <c r="EK400" s="332"/>
      <c r="EL400" s="332"/>
      <c r="EM400" s="332"/>
      <c r="EN400" s="332"/>
      <c r="EO400" s="332"/>
      <c r="EP400" s="332"/>
      <c r="EQ400" s="332"/>
      <c r="ER400" s="332"/>
      <c r="ES400" s="332"/>
      <c r="ET400" s="332"/>
      <c r="EU400" s="332"/>
      <c r="EV400" s="332"/>
      <c r="EW400" s="332"/>
      <c r="EX400" s="332"/>
      <c r="EY400" s="332"/>
    </row>
    <row r="401" spans="1:155" s="439" customFormat="1" ht="19.5" customHeight="1">
      <c r="A401" s="325" t="s">
        <v>375</v>
      </c>
      <c r="B401" s="326"/>
      <c r="C401" s="326"/>
      <c r="D401" s="326"/>
      <c r="E401" s="326"/>
      <c r="F401" s="326"/>
      <c r="G401" s="326"/>
      <c r="H401" s="326"/>
      <c r="I401" s="326"/>
      <c r="J401" s="326"/>
      <c r="K401" s="326"/>
      <c r="L401" s="326"/>
      <c r="M401" s="326"/>
      <c r="N401" s="326"/>
      <c r="O401" s="326"/>
      <c r="P401" s="326"/>
      <c r="Q401" s="326"/>
      <c r="R401" s="326"/>
      <c r="S401" s="326"/>
      <c r="T401" s="326"/>
      <c r="U401" s="326"/>
      <c r="V401" s="326"/>
      <c r="W401" s="326"/>
      <c r="X401" s="326"/>
      <c r="Y401" s="326"/>
      <c r="Z401" s="326"/>
      <c r="AA401" s="326"/>
      <c r="AB401" s="326"/>
      <c r="AC401" s="326"/>
      <c r="AD401" s="326"/>
      <c r="AE401" s="326"/>
      <c r="AF401" s="326"/>
      <c r="AG401" s="326"/>
      <c r="AH401" s="326"/>
      <c r="AI401" s="326"/>
      <c r="AJ401" s="326"/>
      <c r="AK401" s="326"/>
      <c r="AL401" s="326"/>
      <c r="AM401" s="326"/>
      <c r="AN401" s="326"/>
      <c r="AO401" s="326"/>
      <c r="AP401" s="326"/>
      <c r="AQ401" s="326"/>
      <c r="AR401" s="326"/>
      <c r="AS401" s="326"/>
      <c r="AT401" s="326"/>
      <c r="AU401" s="326"/>
      <c r="AV401" s="326"/>
      <c r="AW401" s="326"/>
      <c r="AX401" s="527" t="s">
        <v>376</v>
      </c>
      <c r="AY401" s="527"/>
      <c r="AZ401" s="527"/>
      <c r="BA401" s="139"/>
      <c r="BB401" s="674"/>
      <c r="BC401" s="675"/>
      <c r="BD401" s="675"/>
      <c r="BE401" s="675"/>
      <c r="BF401" s="675"/>
      <c r="BG401" s="675"/>
      <c r="BH401" s="675"/>
      <c r="BI401" s="675"/>
      <c r="BJ401" s="676"/>
      <c r="BK401" s="20"/>
      <c r="BL401" s="259" t="s">
        <v>365</v>
      </c>
      <c r="BM401" s="198"/>
      <c r="BN401" s="200" t="str">
        <f>IF(BO401&lt;&gt;"","●","")</f>
        <v/>
      </c>
      <c r="BO401" s="201" t="str">
        <f>IF(BB401="","",IF(BB401&gt;100,"「患者割合」が100％を超えています。正しい患者割合をご記入ください。",""))</f>
        <v/>
      </c>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332"/>
      <c r="DB401" s="332"/>
      <c r="DC401" s="332"/>
      <c r="DD401" s="332"/>
      <c r="DE401" s="332"/>
      <c r="DF401" s="332"/>
      <c r="DG401" s="332"/>
      <c r="DH401" s="332"/>
      <c r="DI401" s="332"/>
      <c r="DJ401" s="332"/>
      <c r="DK401" s="332"/>
      <c r="DL401" s="332"/>
      <c r="DM401" s="332"/>
      <c r="DN401" s="332"/>
      <c r="DO401" s="332"/>
      <c r="DP401" s="332"/>
      <c r="DQ401" s="332"/>
      <c r="DR401" s="332"/>
      <c r="DS401" s="332"/>
      <c r="DT401" s="332"/>
      <c r="DU401" s="332"/>
      <c r="DV401" s="332"/>
      <c r="DW401" s="332"/>
      <c r="DX401" s="332"/>
      <c r="DY401" s="332"/>
      <c r="DZ401" s="332"/>
      <c r="EA401" s="332"/>
      <c r="EB401" s="332"/>
      <c r="EC401" s="332"/>
      <c r="ED401" s="332"/>
      <c r="EE401" s="332"/>
      <c r="EF401" s="332"/>
      <c r="EG401" s="332"/>
      <c r="EH401" s="332"/>
      <c r="EI401" s="332"/>
      <c r="EJ401" s="332"/>
      <c r="EK401" s="332"/>
      <c r="EL401" s="332"/>
      <c r="EM401" s="332"/>
      <c r="EN401" s="332"/>
      <c r="EO401" s="332"/>
      <c r="EP401" s="332"/>
      <c r="EQ401" s="332"/>
      <c r="ER401" s="332"/>
      <c r="ES401" s="332"/>
      <c r="ET401" s="332"/>
      <c r="EU401" s="332"/>
      <c r="EV401" s="332"/>
      <c r="EW401" s="332"/>
      <c r="EX401" s="332"/>
      <c r="EY401" s="332"/>
    </row>
    <row r="402" spans="1:155" s="439" customFormat="1" ht="2.4500000000000002" customHeight="1" thickBot="1">
      <c r="A402" s="3"/>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265"/>
      <c r="AZ402" s="265"/>
      <c r="BA402" s="371"/>
      <c r="BB402" s="28"/>
      <c r="BC402" s="28"/>
      <c r="BD402" s="28"/>
      <c r="BE402" s="28"/>
      <c r="BF402" s="28"/>
      <c r="BG402" s="28"/>
      <c r="BH402" s="28"/>
      <c r="BI402" s="28"/>
      <c r="BJ402" s="28"/>
      <c r="BK402" s="29"/>
      <c r="BL402" s="261"/>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332"/>
      <c r="DB402" s="332"/>
      <c r="DC402" s="332"/>
      <c r="DD402" s="332"/>
      <c r="DE402" s="332"/>
      <c r="DF402" s="332"/>
      <c r="DG402" s="332"/>
      <c r="DH402" s="332"/>
      <c r="DI402" s="332"/>
      <c r="DJ402" s="332"/>
      <c r="DK402" s="332"/>
      <c r="DL402" s="332"/>
      <c r="DM402" s="332"/>
      <c r="DN402" s="332"/>
      <c r="DO402" s="332"/>
      <c r="DP402" s="332"/>
      <c r="DQ402" s="332"/>
      <c r="DR402" s="332"/>
      <c r="DS402" s="332"/>
      <c r="DT402" s="332"/>
      <c r="DU402" s="332"/>
      <c r="DV402" s="332"/>
      <c r="DW402" s="332"/>
      <c r="DX402" s="332"/>
      <c r="DY402" s="332"/>
      <c r="DZ402" s="332"/>
      <c r="EA402" s="332"/>
      <c r="EB402" s="332"/>
      <c r="EC402" s="332"/>
      <c r="ED402" s="332"/>
      <c r="EE402" s="332"/>
      <c r="EF402" s="332"/>
      <c r="EG402" s="332"/>
      <c r="EH402" s="332"/>
      <c r="EI402" s="332"/>
      <c r="EJ402" s="332"/>
      <c r="EK402" s="332"/>
      <c r="EL402" s="332"/>
      <c r="EM402" s="332"/>
      <c r="EN402" s="332"/>
      <c r="EO402" s="332"/>
      <c r="EP402" s="332"/>
      <c r="EQ402" s="332"/>
      <c r="ER402" s="332"/>
      <c r="ES402" s="332"/>
      <c r="ET402" s="332"/>
      <c r="EU402" s="332"/>
      <c r="EV402" s="332"/>
      <c r="EW402" s="332"/>
      <c r="EX402" s="332"/>
      <c r="EY402" s="332"/>
    </row>
    <row r="403" spans="1:155" s="439" customFormat="1" ht="2.4500000000000002" customHeight="1">
      <c r="A403" s="48"/>
      <c r="B403" s="447"/>
      <c r="C403" s="447"/>
      <c r="D403" s="447"/>
      <c r="E403" s="447"/>
      <c r="F403" s="447"/>
      <c r="G403" s="447"/>
      <c r="H403" s="447"/>
      <c r="I403" s="447"/>
      <c r="J403" s="447"/>
      <c r="K403" s="447"/>
      <c r="L403" s="447"/>
      <c r="M403" s="447"/>
      <c r="N403" s="447"/>
      <c r="O403" s="447"/>
      <c r="P403" s="447"/>
      <c r="Q403" s="447"/>
      <c r="R403" s="447"/>
      <c r="S403" s="447"/>
      <c r="T403" s="447"/>
      <c r="U403" s="447"/>
      <c r="V403" s="447"/>
      <c r="W403" s="447"/>
      <c r="X403" s="448"/>
      <c r="Y403" s="448"/>
      <c r="Z403" s="448"/>
      <c r="AA403" s="448"/>
      <c r="AB403" s="448"/>
      <c r="AC403" s="448"/>
      <c r="AD403" s="448"/>
      <c r="AE403" s="448"/>
      <c r="AF403" s="448"/>
      <c r="AG403" s="448"/>
      <c r="AH403" s="448"/>
      <c r="AI403" s="448"/>
      <c r="AJ403" s="448"/>
      <c r="AK403" s="448"/>
      <c r="AL403" s="448"/>
      <c r="AM403" s="448"/>
      <c r="AN403" s="448"/>
      <c r="AO403" s="448"/>
      <c r="AP403" s="448"/>
      <c r="AQ403" s="448"/>
      <c r="AR403" s="448"/>
      <c r="AS403" s="448"/>
      <c r="AT403" s="448"/>
      <c r="AU403" s="448"/>
      <c r="AV403" s="448"/>
      <c r="AW403" s="448"/>
      <c r="AX403" s="448"/>
      <c r="AY403" s="264"/>
      <c r="AZ403" s="100"/>
      <c r="BA403" s="15"/>
      <c r="BB403" s="16"/>
      <c r="BC403" s="16"/>
      <c r="BD403" s="16"/>
      <c r="BE403" s="16"/>
      <c r="BF403" s="16"/>
      <c r="BG403" s="16"/>
      <c r="BH403" s="16"/>
      <c r="BI403" s="16"/>
      <c r="BJ403" s="16"/>
      <c r="BK403" s="17"/>
      <c r="BL403" s="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332"/>
      <c r="DB403" s="332"/>
      <c r="DC403" s="332"/>
      <c r="DD403" s="332"/>
      <c r="DE403" s="332"/>
      <c r="DF403" s="332"/>
      <c r="DG403" s="332"/>
      <c r="DH403" s="332"/>
      <c r="DI403" s="332"/>
      <c r="DJ403" s="332"/>
      <c r="DK403" s="332"/>
      <c r="DL403" s="332"/>
      <c r="DM403" s="332"/>
      <c r="DN403" s="332"/>
      <c r="DO403" s="332"/>
      <c r="DP403" s="332"/>
      <c r="DQ403" s="332"/>
      <c r="DR403" s="332"/>
      <c r="DS403" s="332"/>
      <c r="DT403" s="332"/>
      <c r="DU403" s="332"/>
      <c r="DV403" s="332"/>
      <c r="DW403" s="332"/>
      <c r="DX403" s="332"/>
      <c r="DY403" s="332"/>
      <c r="DZ403" s="332"/>
      <c r="EA403" s="332"/>
      <c r="EB403" s="332"/>
      <c r="EC403" s="332"/>
      <c r="ED403" s="332"/>
      <c r="EE403" s="332"/>
      <c r="EF403" s="332"/>
      <c r="EG403" s="332"/>
      <c r="EH403" s="332"/>
      <c r="EI403" s="332"/>
      <c r="EJ403" s="332"/>
      <c r="EK403" s="332"/>
      <c r="EL403" s="332"/>
      <c r="EM403" s="332"/>
      <c r="EN403" s="332"/>
      <c r="EO403" s="332"/>
      <c r="EP403" s="332"/>
      <c r="EQ403" s="332"/>
      <c r="ER403" s="332"/>
      <c r="ES403" s="332"/>
      <c r="ET403" s="332"/>
      <c r="EU403" s="332"/>
      <c r="EV403" s="332"/>
      <c r="EW403" s="332"/>
      <c r="EX403" s="332"/>
      <c r="EY403" s="332"/>
    </row>
    <row r="404" spans="1:155" s="439" customFormat="1" ht="19.5" customHeight="1">
      <c r="A404" s="325" t="s">
        <v>141</v>
      </c>
      <c r="B404" s="326"/>
      <c r="C404" s="326"/>
      <c r="D404" s="326"/>
      <c r="E404" s="326"/>
      <c r="F404" s="326"/>
      <c r="G404" s="326"/>
      <c r="H404" s="326"/>
      <c r="I404" s="326"/>
      <c r="J404" s="326"/>
      <c r="K404" s="326"/>
      <c r="L404" s="326"/>
      <c r="M404" s="326"/>
      <c r="N404" s="326"/>
      <c r="O404" s="326"/>
      <c r="P404" s="326"/>
      <c r="Q404" s="326"/>
      <c r="R404" s="326"/>
      <c r="S404" s="326"/>
      <c r="T404" s="326"/>
      <c r="U404" s="326"/>
      <c r="V404" s="326"/>
      <c r="W404" s="326"/>
      <c r="X404" s="326"/>
      <c r="Y404" s="326"/>
      <c r="Z404" s="326"/>
      <c r="AA404" s="326"/>
      <c r="AB404" s="326"/>
      <c r="AC404" s="326"/>
      <c r="AD404" s="326"/>
      <c r="AE404" s="326"/>
      <c r="AF404" s="326"/>
      <c r="AG404" s="326"/>
      <c r="AH404" s="326"/>
      <c r="AI404" s="326"/>
      <c r="AJ404" s="326"/>
      <c r="AK404" s="326"/>
      <c r="AL404" s="326"/>
      <c r="AM404" s="326"/>
      <c r="AN404" s="326"/>
      <c r="AO404" s="326"/>
      <c r="AP404" s="326"/>
      <c r="AQ404" s="326"/>
      <c r="AR404" s="326"/>
      <c r="AS404" s="326"/>
      <c r="AT404" s="326"/>
      <c r="AU404" s="326"/>
      <c r="AV404" s="326"/>
      <c r="AW404" s="326"/>
      <c r="AX404" s="527" t="s">
        <v>377</v>
      </c>
      <c r="AY404" s="527"/>
      <c r="AZ404" s="527"/>
      <c r="BA404" s="18"/>
      <c r="BB404" s="674"/>
      <c r="BC404" s="675"/>
      <c r="BD404" s="675"/>
      <c r="BE404" s="675"/>
      <c r="BF404" s="675"/>
      <c r="BG404" s="675"/>
      <c r="BH404" s="675"/>
      <c r="BI404" s="675"/>
      <c r="BJ404" s="676"/>
      <c r="BK404" s="20"/>
      <c r="BL404" s="9" t="s">
        <v>365</v>
      </c>
      <c r="BM404" s="198"/>
      <c r="BN404" s="200" t="str">
        <f>IF(BO404&lt;&gt;"","●","")</f>
        <v/>
      </c>
      <c r="BO404" s="201" t="str">
        <f>IF(AND(OR($AZ$88=44,$AZ$88=45,$AZ$88=46,$AZ$88=47,$AZ$91=44,$AZ$91=45,$AZ$91=46,$AZ$91=47,$AZ$94=44,$AZ$94=45,$AZ$94=46,$AZ$94=47),AND(BH389&lt;&gt;"レ",BH392&lt;&gt;"レ")),IF(BB404="","「患者割合」が未記入です。患者割合が0の場合は「0」とご記入ください。",IF(BB404&gt;100,"「患者割合」が100％を超えています。正しい患者割合をご記入ください。","")),IF(BB404&gt;100,"「患者割合」が100％を超えています。正しい患者割合をご記入ください。",""))</f>
        <v/>
      </c>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332"/>
      <c r="DB404" s="332"/>
      <c r="DC404" s="332"/>
      <c r="DD404" s="332"/>
      <c r="DE404" s="332"/>
      <c r="DF404" s="332"/>
      <c r="DG404" s="332"/>
      <c r="DH404" s="332"/>
      <c r="DI404" s="332"/>
      <c r="DJ404" s="332"/>
      <c r="DK404" s="332"/>
      <c r="DL404" s="332"/>
      <c r="DM404" s="332"/>
      <c r="DN404" s="332"/>
      <c r="DO404" s="332"/>
      <c r="DP404" s="332"/>
      <c r="DQ404" s="332"/>
      <c r="DR404" s="332"/>
      <c r="DS404" s="332"/>
      <c r="DT404" s="332"/>
      <c r="DU404" s="332"/>
      <c r="DV404" s="332"/>
      <c r="DW404" s="332"/>
      <c r="DX404" s="332"/>
      <c r="DY404" s="332"/>
      <c r="DZ404" s="332"/>
      <c r="EA404" s="332"/>
      <c r="EB404" s="332"/>
      <c r="EC404" s="332"/>
      <c r="ED404" s="332"/>
      <c r="EE404" s="332"/>
      <c r="EF404" s="332"/>
      <c r="EG404" s="332"/>
      <c r="EH404" s="332"/>
      <c r="EI404" s="332"/>
      <c r="EJ404" s="332"/>
      <c r="EK404" s="332"/>
      <c r="EL404" s="332"/>
      <c r="EM404" s="332"/>
      <c r="EN404" s="332"/>
      <c r="EO404" s="332"/>
      <c r="EP404" s="332"/>
      <c r="EQ404" s="332"/>
      <c r="ER404" s="332"/>
      <c r="ES404" s="332"/>
      <c r="ET404" s="332"/>
      <c r="EU404" s="332"/>
      <c r="EV404" s="332"/>
      <c r="EW404" s="332"/>
      <c r="EX404" s="332"/>
      <c r="EY404" s="332"/>
    </row>
    <row r="405" spans="1:155" s="439" customFormat="1" ht="2.4500000000000002" customHeight="1" thickBot="1">
      <c r="A405" s="3"/>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265"/>
      <c r="AZ405" s="103"/>
      <c r="BA405" s="27"/>
      <c r="BB405" s="28"/>
      <c r="BC405" s="28"/>
      <c r="BD405" s="28"/>
      <c r="BE405" s="28"/>
      <c r="BF405" s="28"/>
      <c r="BG405" s="28"/>
      <c r="BH405" s="28"/>
      <c r="BI405" s="28"/>
      <c r="BJ405" s="28"/>
      <c r="BK405" s="29"/>
      <c r="BL405" s="14"/>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332"/>
      <c r="DB405" s="332"/>
      <c r="DC405" s="332"/>
      <c r="DD405" s="332"/>
      <c r="DE405" s="332"/>
      <c r="DF405" s="332"/>
      <c r="DG405" s="332"/>
      <c r="DH405" s="332"/>
      <c r="DI405" s="332"/>
      <c r="DJ405" s="332"/>
      <c r="DK405" s="332"/>
      <c r="DL405" s="332"/>
      <c r="DM405" s="332"/>
      <c r="DN405" s="332"/>
      <c r="DO405" s="332"/>
      <c r="DP405" s="332"/>
      <c r="DQ405" s="332"/>
      <c r="DR405" s="332"/>
      <c r="DS405" s="332"/>
      <c r="DT405" s="332"/>
      <c r="DU405" s="332"/>
      <c r="DV405" s="332"/>
      <c r="DW405" s="332"/>
      <c r="DX405" s="332"/>
      <c r="DY405" s="332"/>
      <c r="DZ405" s="332"/>
      <c r="EA405" s="332"/>
      <c r="EB405" s="332"/>
      <c r="EC405" s="332"/>
      <c r="ED405" s="332"/>
      <c r="EE405" s="332"/>
      <c r="EF405" s="332"/>
      <c r="EG405" s="332"/>
      <c r="EH405" s="332"/>
      <c r="EI405" s="332"/>
      <c r="EJ405" s="332"/>
      <c r="EK405" s="332"/>
      <c r="EL405" s="332"/>
      <c r="EM405" s="332"/>
      <c r="EN405" s="332"/>
      <c r="EO405" s="332"/>
      <c r="EP405" s="332"/>
      <c r="EQ405" s="332"/>
      <c r="ER405" s="332"/>
      <c r="ES405" s="332"/>
      <c r="ET405" s="332"/>
      <c r="EU405" s="332"/>
      <c r="EV405" s="332"/>
      <c r="EW405" s="332"/>
      <c r="EX405" s="332"/>
      <c r="EY405" s="332"/>
    </row>
    <row r="406" spans="1:155" s="439" customFormat="1" ht="2.4500000000000002" customHeight="1">
      <c r="A406" s="48"/>
      <c r="B406" s="447"/>
      <c r="C406" s="447"/>
      <c r="D406" s="447"/>
      <c r="E406" s="447"/>
      <c r="F406" s="447"/>
      <c r="G406" s="447"/>
      <c r="H406" s="447"/>
      <c r="I406" s="447"/>
      <c r="J406" s="447"/>
      <c r="K406" s="447"/>
      <c r="L406" s="447"/>
      <c r="M406" s="447"/>
      <c r="N406" s="447"/>
      <c r="O406" s="447"/>
      <c r="P406" s="447"/>
      <c r="Q406" s="447"/>
      <c r="R406" s="447"/>
      <c r="S406" s="447"/>
      <c r="T406" s="447"/>
      <c r="U406" s="447"/>
      <c r="V406" s="447"/>
      <c r="W406" s="447"/>
      <c r="X406" s="448"/>
      <c r="Y406" s="448"/>
      <c r="Z406" s="448"/>
      <c r="AA406" s="448"/>
      <c r="AB406" s="448"/>
      <c r="AC406" s="448"/>
      <c r="AD406" s="448"/>
      <c r="AE406" s="448"/>
      <c r="AF406" s="448"/>
      <c r="AG406" s="448"/>
      <c r="AH406" s="448"/>
      <c r="AI406" s="448"/>
      <c r="AJ406" s="448"/>
      <c r="AK406" s="448"/>
      <c r="AL406" s="448"/>
      <c r="AM406" s="448"/>
      <c r="AN406" s="448"/>
      <c r="AO406" s="448"/>
      <c r="AP406" s="448"/>
      <c r="AQ406" s="448"/>
      <c r="AR406" s="448"/>
      <c r="AS406" s="448"/>
      <c r="AT406" s="448"/>
      <c r="AU406" s="448"/>
      <c r="AV406" s="448"/>
      <c r="AW406" s="448"/>
      <c r="AX406" s="448"/>
      <c r="AY406" s="264"/>
      <c r="AZ406" s="100"/>
      <c r="BA406" s="15"/>
      <c r="BB406" s="16"/>
      <c r="BC406" s="16"/>
      <c r="BD406" s="16"/>
      <c r="BE406" s="16"/>
      <c r="BF406" s="16"/>
      <c r="BG406" s="16"/>
      <c r="BH406" s="16"/>
      <c r="BI406" s="16"/>
      <c r="BJ406" s="16"/>
      <c r="BK406" s="17"/>
      <c r="BL406" s="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332"/>
      <c r="DB406" s="332"/>
      <c r="DC406" s="332"/>
      <c r="DD406" s="332"/>
      <c r="DE406" s="332"/>
      <c r="DF406" s="332"/>
      <c r="DG406" s="332"/>
      <c r="DH406" s="332"/>
      <c r="DI406" s="332"/>
      <c r="DJ406" s="332"/>
      <c r="DK406" s="332"/>
      <c r="DL406" s="332"/>
      <c r="DM406" s="332"/>
      <c r="DN406" s="332"/>
      <c r="DO406" s="332"/>
      <c r="DP406" s="332"/>
      <c r="DQ406" s="332"/>
      <c r="DR406" s="332"/>
      <c r="DS406" s="332"/>
      <c r="DT406" s="332"/>
      <c r="DU406" s="332"/>
      <c r="DV406" s="332"/>
      <c r="DW406" s="332"/>
      <c r="DX406" s="332"/>
      <c r="DY406" s="332"/>
      <c r="DZ406" s="332"/>
      <c r="EA406" s="332"/>
      <c r="EB406" s="332"/>
      <c r="EC406" s="332"/>
      <c r="ED406" s="332"/>
      <c r="EE406" s="332"/>
      <c r="EF406" s="332"/>
      <c r="EG406" s="332"/>
      <c r="EH406" s="332"/>
      <c r="EI406" s="332"/>
      <c r="EJ406" s="332"/>
      <c r="EK406" s="332"/>
      <c r="EL406" s="332"/>
      <c r="EM406" s="332"/>
      <c r="EN406" s="332"/>
      <c r="EO406" s="332"/>
      <c r="EP406" s="332"/>
      <c r="EQ406" s="332"/>
      <c r="ER406" s="332"/>
      <c r="ES406" s="332"/>
      <c r="ET406" s="332"/>
      <c r="EU406" s="332"/>
      <c r="EV406" s="332"/>
      <c r="EW406" s="332"/>
      <c r="EX406" s="332"/>
      <c r="EY406" s="332"/>
    </row>
    <row r="407" spans="1:155" s="439" customFormat="1" ht="19.5" customHeight="1">
      <c r="A407" s="325" t="s">
        <v>147</v>
      </c>
      <c r="B407" s="326"/>
      <c r="C407" s="326"/>
      <c r="D407" s="326"/>
      <c r="E407" s="326"/>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6"/>
      <c r="AE407" s="326"/>
      <c r="AF407" s="326"/>
      <c r="AG407" s="326"/>
      <c r="AH407" s="326"/>
      <c r="AI407" s="326"/>
      <c r="AJ407" s="326"/>
      <c r="AK407" s="326"/>
      <c r="AL407" s="326"/>
      <c r="AM407" s="326"/>
      <c r="AN407" s="326"/>
      <c r="AO407" s="326"/>
      <c r="AP407" s="326"/>
      <c r="AQ407" s="326"/>
      <c r="AR407" s="326"/>
      <c r="AS407" s="326"/>
      <c r="AT407" s="326"/>
      <c r="AU407" s="326"/>
      <c r="AV407" s="326"/>
      <c r="AW407" s="326"/>
      <c r="AX407" s="527" t="s">
        <v>378</v>
      </c>
      <c r="AY407" s="527"/>
      <c r="AZ407" s="527"/>
      <c r="BA407" s="18"/>
      <c r="BB407" s="674"/>
      <c r="BC407" s="675"/>
      <c r="BD407" s="675"/>
      <c r="BE407" s="675"/>
      <c r="BF407" s="675"/>
      <c r="BG407" s="675"/>
      <c r="BH407" s="675"/>
      <c r="BI407" s="675"/>
      <c r="BJ407" s="676"/>
      <c r="BK407" s="20"/>
      <c r="BL407" s="9" t="s">
        <v>365</v>
      </c>
      <c r="BM407" s="198"/>
      <c r="BN407" s="200" t="str">
        <f>IF(BO407&lt;&gt;"","●","")</f>
        <v/>
      </c>
      <c r="BO407" s="201" t="str">
        <f>IF(AND(OR($AZ$88=44,$AZ$88=45,$AZ$88=46,$AZ$88=47,$AZ$91=44,$AZ$91=45,$AZ$91=46,$AZ$91=47,$AZ$94=44,$AZ$94=45,$AZ$94=46,$AZ$94=47),AND(BH389&lt;&gt;"レ",BH392&lt;&gt;"レ")),IF(BB407="","「患者割合」が未記入です。患者割合が0の場合は「0」とご記入ください。",IF(BB407&gt;100,"「患者割合」が100％を超えています。正しい患者割合をご記入ください。","")),IF(BB407&gt;100,"「患者割合」が100％を超えています。正しい患者割合をご記入ください。",""))</f>
        <v/>
      </c>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332"/>
      <c r="DB407" s="332"/>
      <c r="DC407" s="332"/>
      <c r="DD407" s="332"/>
      <c r="DE407" s="332"/>
      <c r="DF407" s="332"/>
      <c r="DG407" s="332"/>
      <c r="DH407" s="332"/>
      <c r="DI407" s="332"/>
      <c r="DJ407" s="332"/>
      <c r="DK407" s="332"/>
      <c r="DL407" s="332"/>
      <c r="DM407" s="332"/>
      <c r="DN407" s="332"/>
      <c r="DO407" s="332"/>
      <c r="DP407" s="332"/>
      <c r="DQ407" s="332"/>
      <c r="DR407" s="332"/>
      <c r="DS407" s="332"/>
      <c r="DT407" s="332"/>
      <c r="DU407" s="332"/>
      <c r="DV407" s="332"/>
      <c r="DW407" s="332"/>
      <c r="DX407" s="332"/>
      <c r="DY407" s="332"/>
      <c r="DZ407" s="332"/>
      <c r="EA407" s="332"/>
      <c r="EB407" s="332"/>
      <c r="EC407" s="332"/>
      <c r="ED407" s="332"/>
      <c r="EE407" s="332"/>
      <c r="EF407" s="332"/>
      <c r="EG407" s="332"/>
      <c r="EH407" s="332"/>
      <c r="EI407" s="332"/>
      <c r="EJ407" s="332"/>
      <c r="EK407" s="332"/>
      <c r="EL407" s="332"/>
      <c r="EM407" s="332"/>
      <c r="EN407" s="332"/>
      <c r="EO407" s="332"/>
      <c r="EP407" s="332"/>
      <c r="EQ407" s="332"/>
      <c r="ER407" s="332"/>
      <c r="ES407" s="332"/>
      <c r="ET407" s="332"/>
      <c r="EU407" s="332"/>
      <c r="EV407" s="332"/>
      <c r="EW407" s="332"/>
      <c r="EX407" s="332"/>
      <c r="EY407" s="332"/>
    </row>
    <row r="408" spans="1:155" s="439" customFormat="1" ht="2.4500000000000002" customHeight="1" thickBot="1">
      <c r="A408" s="3"/>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265"/>
      <c r="AZ408" s="103"/>
      <c r="BA408" s="27"/>
      <c r="BB408" s="28"/>
      <c r="BC408" s="28"/>
      <c r="BD408" s="28"/>
      <c r="BE408" s="28"/>
      <c r="BF408" s="28"/>
      <c r="BG408" s="28"/>
      <c r="BH408" s="28"/>
      <c r="BI408" s="28"/>
      <c r="BJ408" s="28"/>
      <c r="BK408" s="29"/>
      <c r="BL408" s="14"/>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332"/>
      <c r="DB408" s="332"/>
      <c r="DC408" s="332"/>
      <c r="DD408" s="332"/>
      <c r="DE408" s="332"/>
      <c r="DF408" s="332"/>
      <c r="DG408" s="332"/>
      <c r="DH408" s="332"/>
      <c r="DI408" s="332"/>
      <c r="DJ408" s="332"/>
      <c r="DK408" s="332"/>
      <c r="DL408" s="332"/>
      <c r="DM408" s="332"/>
      <c r="DN408" s="332"/>
      <c r="DO408" s="332"/>
      <c r="DP408" s="332"/>
      <c r="DQ408" s="332"/>
      <c r="DR408" s="332"/>
      <c r="DS408" s="332"/>
      <c r="DT408" s="332"/>
      <c r="DU408" s="332"/>
      <c r="DV408" s="332"/>
      <c r="DW408" s="332"/>
      <c r="DX408" s="332"/>
      <c r="DY408" s="332"/>
      <c r="DZ408" s="332"/>
      <c r="EA408" s="332"/>
      <c r="EB408" s="332"/>
      <c r="EC408" s="332"/>
      <c r="ED408" s="332"/>
      <c r="EE408" s="332"/>
      <c r="EF408" s="332"/>
      <c r="EG408" s="332"/>
      <c r="EH408" s="332"/>
      <c r="EI408" s="332"/>
      <c r="EJ408" s="332"/>
      <c r="EK408" s="332"/>
      <c r="EL408" s="332"/>
      <c r="EM408" s="332"/>
      <c r="EN408" s="332"/>
      <c r="EO408" s="332"/>
      <c r="EP408" s="332"/>
      <c r="EQ408" s="332"/>
      <c r="ER408" s="332"/>
      <c r="ES408" s="332"/>
      <c r="ET408" s="332"/>
      <c r="EU408" s="332"/>
      <c r="EV408" s="332"/>
      <c r="EW408" s="332"/>
      <c r="EX408" s="332"/>
      <c r="EY408" s="332"/>
    </row>
    <row r="409" spans="1:155" s="439" customFormat="1" ht="2.4500000000000002" customHeight="1">
      <c r="A409" s="724" t="s">
        <v>379</v>
      </c>
      <c r="B409" s="748"/>
      <c r="C409" s="748"/>
      <c r="D409" s="748"/>
      <c r="E409" s="748"/>
      <c r="F409" s="748"/>
      <c r="G409" s="748"/>
      <c r="H409" s="748"/>
      <c r="I409" s="748"/>
      <c r="J409" s="748"/>
      <c r="K409" s="748"/>
      <c r="L409" s="748"/>
      <c r="M409" s="748"/>
      <c r="N409" s="748"/>
      <c r="O409" s="748"/>
      <c r="P409" s="748"/>
      <c r="Q409" s="748"/>
      <c r="R409" s="748"/>
      <c r="S409" s="748"/>
      <c r="T409" s="748"/>
      <c r="U409" s="748"/>
      <c r="V409" s="748"/>
      <c r="W409" s="748"/>
      <c r="X409" s="748"/>
      <c r="Y409" s="748"/>
      <c r="Z409" s="748"/>
      <c r="AA409" s="748"/>
      <c r="AB409" s="748"/>
      <c r="AC409" s="748"/>
      <c r="AD409" s="748"/>
      <c r="AE409" s="748"/>
      <c r="AF409" s="748"/>
      <c r="AG409" s="748"/>
      <c r="AH409" s="748"/>
      <c r="AI409" s="748"/>
      <c r="AJ409" s="748"/>
      <c r="AK409" s="748"/>
      <c r="AL409" s="748"/>
      <c r="AM409" s="748"/>
      <c r="AN409" s="748"/>
      <c r="AO409" s="748"/>
      <c r="AP409" s="748"/>
      <c r="AQ409" s="748"/>
      <c r="AR409" s="748"/>
      <c r="AS409" s="748"/>
      <c r="AT409" s="748"/>
      <c r="AU409" s="748"/>
      <c r="AV409" s="748"/>
      <c r="AW409" s="748"/>
      <c r="AX409" s="448"/>
      <c r="AY409" s="264"/>
      <c r="AZ409" s="264"/>
      <c r="BA409" s="307"/>
      <c r="BB409" s="16"/>
      <c r="BC409" s="16"/>
      <c r="BD409" s="16"/>
      <c r="BE409" s="16"/>
      <c r="BF409" s="16"/>
      <c r="BG409" s="16"/>
      <c r="BH409" s="16"/>
      <c r="BI409" s="16"/>
      <c r="BJ409" s="16"/>
      <c r="BK409" s="17"/>
      <c r="BL409" s="257"/>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332"/>
      <c r="DB409" s="332"/>
      <c r="DC409" s="332"/>
      <c r="DD409" s="332"/>
      <c r="DE409" s="332"/>
      <c r="DF409" s="332"/>
      <c r="DG409" s="332"/>
      <c r="DH409" s="332"/>
      <c r="DI409" s="332"/>
      <c r="DJ409" s="332"/>
      <c r="DK409" s="332"/>
      <c r="DL409" s="332"/>
      <c r="DM409" s="332"/>
      <c r="DN409" s="332"/>
      <c r="DO409" s="332"/>
      <c r="DP409" s="332"/>
      <c r="DQ409" s="332"/>
      <c r="DR409" s="332"/>
      <c r="DS409" s="332"/>
      <c r="DT409" s="332"/>
      <c r="DU409" s="332"/>
      <c r="DV409" s="332"/>
      <c r="DW409" s="332"/>
      <c r="DX409" s="332"/>
      <c r="DY409" s="332"/>
      <c r="DZ409" s="332"/>
      <c r="EA409" s="332"/>
      <c r="EB409" s="332"/>
      <c r="EC409" s="332"/>
      <c r="ED409" s="332"/>
      <c r="EE409" s="332"/>
      <c r="EF409" s="332"/>
      <c r="EG409" s="332"/>
      <c r="EH409" s="332"/>
      <c r="EI409" s="332"/>
      <c r="EJ409" s="332"/>
      <c r="EK409" s="332"/>
      <c r="EL409" s="332"/>
      <c r="EM409" s="332"/>
      <c r="EN409" s="332"/>
      <c r="EO409" s="332"/>
      <c r="EP409" s="332"/>
      <c r="EQ409" s="332"/>
      <c r="ER409" s="332"/>
      <c r="ES409" s="332"/>
      <c r="ET409" s="332"/>
      <c r="EU409" s="332"/>
      <c r="EV409" s="332"/>
      <c r="EW409" s="332"/>
      <c r="EX409" s="332"/>
      <c r="EY409" s="332"/>
    </row>
    <row r="410" spans="1:155" s="439" customFormat="1" ht="19.5" customHeight="1">
      <c r="A410" s="597"/>
      <c r="B410" s="598"/>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8"/>
      <c r="AL410" s="598"/>
      <c r="AM410" s="598"/>
      <c r="AN410" s="598"/>
      <c r="AO410" s="598"/>
      <c r="AP410" s="598"/>
      <c r="AQ410" s="598"/>
      <c r="AR410" s="598"/>
      <c r="AS410" s="598"/>
      <c r="AT410" s="598"/>
      <c r="AU410" s="598"/>
      <c r="AV410" s="598"/>
      <c r="AW410" s="598"/>
      <c r="AX410" s="527" t="s">
        <v>380</v>
      </c>
      <c r="AY410" s="527"/>
      <c r="AZ410" s="527"/>
      <c r="BA410" s="139"/>
      <c r="BB410" s="674"/>
      <c r="BC410" s="675"/>
      <c r="BD410" s="675"/>
      <c r="BE410" s="675"/>
      <c r="BF410" s="675"/>
      <c r="BG410" s="675"/>
      <c r="BH410" s="675"/>
      <c r="BI410" s="675"/>
      <c r="BJ410" s="676"/>
      <c r="BK410" s="20"/>
      <c r="BL410" s="259" t="s">
        <v>365</v>
      </c>
      <c r="BM410" s="198"/>
      <c r="BN410" s="200" t="str">
        <f>IF(BO410&lt;&gt;"","●","")</f>
        <v/>
      </c>
      <c r="BO410" s="201" t="str">
        <f>IF(BB410="","",IF(BB410&gt;100,"「患者割合」が100％を超えています。正しい患者割合をご記入ください。",IF(SUM(BB401,BB404,BB407)&lt;BB410,"③～⑤の「患者割合」の合計よりも値が大きくなっています。③～⑤の合計よりも小さな値をご記入ください。","")))</f>
        <v/>
      </c>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332"/>
      <c r="DB410" s="332"/>
      <c r="DC410" s="332"/>
      <c r="DD410" s="332"/>
      <c r="DE410" s="332"/>
      <c r="DF410" s="332"/>
      <c r="DG410" s="332"/>
      <c r="DH410" s="332"/>
      <c r="DI410" s="332"/>
      <c r="DJ410" s="332"/>
      <c r="DK410" s="332"/>
      <c r="DL410" s="332"/>
      <c r="DM410" s="332"/>
      <c r="DN410" s="332"/>
      <c r="DO410" s="332"/>
      <c r="DP410" s="332"/>
      <c r="DQ410" s="332"/>
      <c r="DR410" s="332"/>
      <c r="DS410" s="332"/>
      <c r="DT410" s="332"/>
      <c r="DU410" s="332"/>
      <c r="DV410" s="332"/>
      <c r="DW410" s="332"/>
      <c r="DX410" s="332"/>
      <c r="DY410" s="332"/>
      <c r="DZ410" s="332"/>
      <c r="EA410" s="332"/>
      <c r="EB410" s="332"/>
      <c r="EC410" s="332"/>
      <c r="ED410" s="332"/>
      <c r="EE410" s="332"/>
      <c r="EF410" s="332"/>
      <c r="EG410" s="332"/>
      <c r="EH410" s="332"/>
      <c r="EI410" s="332"/>
      <c r="EJ410" s="332"/>
      <c r="EK410" s="332"/>
      <c r="EL410" s="332"/>
      <c r="EM410" s="332"/>
      <c r="EN410" s="332"/>
      <c r="EO410" s="332"/>
      <c r="EP410" s="332"/>
      <c r="EQ410" s="332"/>
      <c r="ER410" s="332"/>
      <c r="ES410" s="332"/>
      <c r="ET410" s="332"/>
      <c r="EU410" s="332"/>
      <c r="EV410" s="332"/>
      <c r="EW410" s="332"/>
      <c r="EX410" s="332"/>
      <c r="EY410" s="332"/>
    </row>
    <row r="411" spans="1:155" s="439" customFormat="1" ht="2.4500000000000002" customHeight="1">
      <c r="A411" s="599"/>
      <c r="B411" s="600"/>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0"/>
      <c r="AL411" s="600"/>
      <c r="AM411" s="600"/>
      <c r="AN411" s="600"/>
      <c r="AO411" s="600"/>
      <c r="AP411" s="600"/>
      <c r="AQ411" s="600"/>
      <c r="AR411" s="600"/>
      <c r="AS411" s="600"/>
      <c r="AT411" s="600"/>
      <c r="AU411" s="600"/>
      <c r="AV411" s="600"/>
      <c r="AW411" s="600"/>
      <c r="AX411" s="6"/>
      <c r="AY411" s="265"/>
      <c r="AZ411" s="265"/>
      <c r="BA411" s="308"/>
      <c r="BB411" s="22"/>
      <c r="BC411" s="22"/>
      <c r="BD411" s="22"/>
      <c r="BE411" s="22"/>
      <c r="BF411" s="22"/>
      <c r="BG411" s="22"/>
      <c r="BH411" s="22"/>
      <c r="BI411" s="22"/>
      <c r="BJ411" s="22"/>
      <c r="BK411" s="23"/>
      <c r="BL411" s="263"/>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332"/>
      <c r="DB411" s="332"/>
      <c r="DC411" s="332"/>
      <c r="DD411" s="332"/>
      <c r="DE411" s="332"/>
      <c r="DF411" s="332"/>
      <c r="DG411" s="332"/>
      <c r="DH411" s="332"/>
      <c r="DI411" s="332"/>
      <c r="DJ411" s="332"/>
      <c r="DK411" s="332"/>
      <c r="DL411" s="332"/>
      <c r="DM411" s="332"/>
      <c r="DN411" s="332"/>
      <c r="DO411" s="332"/>
      <c r="DP411" s="332"/>
      <c r="DQ411" s="332"/>
      <c r="DR411" s="332"/>
      <c r="DS411" s="332"/>
      <c r="DT411" s="332"/>
      <c r="DU411" s="332"/>
      <c r="DV411" s="332"/>
      <c r="DW411" s="332"/>
      <c r="DX411" s="332"/>
      <c r="DY411" s="332"/>
      <c r="DZ411" s="332"/>
      <c r="EA411" s="332"/>
      <c r="EB411" s="332"/>
      <c r="EC411" s="332"/>
      <c r="ED411" s="332"/>
      <c r="EE411" s="332"/>
      <c r="EF411" s="332"/>
      <c r="EG411" s="332"/>
      <c r="EH411" s="332"/>
      <c r="EI411" s="332"/>
      <c r="EJ411" s="332"/>
      <c r="EK411" s="332"/>
      <c r="EL411" s="332"/>
      <c r="EM411" s="332"/>
      <c r="EN411" s="332"/>
      <c r="EO411" s="332"/>
      <c r="EP411" s="332"/>
      <c r="EQ411" s="332"/>
      <c r="ER411" s="332"/>
      <c r="ES411" s="332"/>
      <c r="ET411" s="332"/>
      <c r="EU411" s="332"/>
      <c r="EV411" s="332"/>
      <c r="EW411" s="332"/>
      <c r="EX411" s="332"/>
      <c r="EY411" s="332"/>
    </row>
    <row r="412" spans="1:155" s="439" customFormat="1" ht="19.5" customHeight="1">
      <c r="A412" s="746" t="s">
        <v>134</v>
      </c>
      <c r="B412" s="736"/>
      <c r="C412" s="736"/>
      <c r="D412" s="736"/>
      <c r="E412" s="736"/>
      <c r="F412" s="736"/>
      <c r="G412" s="736"/>
      <c r="H412" s="736"/>
      <c r="I412" s="736"/>
      <c r="J412" s="736"/>
      <c r="K412" s="736"/>
      <c r="L412" s="736"/>
      <c r="M412" s="736"/>
      <c r="N412" s="736"/>
      <c r="O412" s="736"/>
      <c r="P412" s="736"/>
      <c r="Q412" s="736"/>
      <c r="R412" s="736"/>
      <c r="S412" s="736"/>
      <c r="T412" s="736"/>
      <c r="U412" s="736"/>
      <c r="V412" s="736"/>
      <c r="W412" s="736"/>
      <c r="X412" s="736"/>
      <c r="Y412" s="736"/>
      <c r="Z412" s="736"/>
      <c r="AA412" s="736"/>
      <c r="AB412" s="736"/>
      <c r="AC412" s="736"/>
      <c r="AD412" s="736"/>
      <c r="AE412" s="736"/>
      <c r="AF412" s="736"/>
      <c r="AG412" s="736"/>
      <c r="AH412" s="736"/>
      <c r="AI412" s="736"/>
      <c r="AJ412" s="736"/>
      <c r="AK412" s="736"/>
      <c r="AL412" s="736"/>
      <c r="AM412" s="736"/>
      <c r="AN412" s="736"/>
      <c r="AO412" s="736"/>
      <c r="AP412" s="736"/>
      <c r="AQ412" s="736"/>
      <c r="AR412" s="736"/>
      <c r="AS412" s="736"/>
      <c r="AT412" s="736"/>
      <c r="AU412" s="736"/>
      <c r="AV412" s="736"/>
      <c r="AW412" s="736"/>
      <c r="AX412" s="736"/>
      <c r="AY412" s="736"/>
      <c r="AZ412" s="736"/>
      <c r="BA412" s="749"/>
      <c r="BB412" s="749"/>
      <c r="BC412" s="749"/>
      <c r="BD412" s="749"/>
      <c r="BE412" s="749"/>
      <c r="BF412" s="749"/>
      <c r="BG412" s="749"/>
      <c r="BH412" s="749"/>
      <c r="BI412" s="749"/>
      <c r="BJ412" s="749"/>
      <c r="BK412" s="749"/>
      <c r="BL412" s="750"/>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332"/>
      <c r="DB412" s="332"/>
      <c r="DC412" s="332"/>
      <c r="DD412" s="332"/>
      <c r="DE412" s="332"/>
      <c r="DF412" s="332"/>
      <c r="DG412" s="332"/>
      <c r="DH412" s="332"/>
      <c r="DI412" s="332"/>
      <c r="DJ412" s="332"/>
      <c r="DK412" s="332"/>
      <c r="DL412" s="332"/>
      <c r="DM412" s="332"/>
      <c r="DN412" s="332"/>
      <c r="DO412" s="332"/>
      <c r="DP412" s="332"/>
      <c r="DQ412" s="332"/>
      <c r="DR412" s="332"/>
      <c r="DS412" s="332"/>
      <c r="DT412" s="332"/>
      <c r="DU412" s="332"/>
      <c r="DV412" s="332"/>
      <c r="DW412" s="332"/>
      <c r="DX412" s="332"/>
      <c r="DY412" s="332"/>
      <c r="DZ412" s="332"/>
      <c r="EA412" s="332"/>
      <c r="EB412" s="332"/>
      <c r="EC412" s="332"/>
      <c r="ED412" s="332"/>
      <c r="EE412" s="332"/>
      <c r="EF412" s="332"/>
      <c r="EG412" s="332"/>
      <c r="EH412" s="332"/>
      <c r="EI412" s="332"/>
      <c r="EJ412" s="332"/>
      <c r="EK412" s="332"/>
      <c r="EL412" s="332"/>
      <c r="EM412" s="332"/>
      <c r="EN412" s="332"/>
      <c r="EO412" s="332"/>
      <c r="EP412" s="332"/>
      <c r="EQ412" s="332"/>
      <c r="ER412" s="332"/>
      <c r="ES412" s="332"/>
      <c r="ET412" s="332"/>
      <c r="EU412" s="332"/>
      <c r="EV412" s="332"/>
      <c r="EW412" s="332"/>
      <c r="EX412" s="332"/>
      <c r="EY412" s="332"/>
    </row>
    <row r="413" spans="1:155" s="439" customFormat="1" ht="2.25" customHeight="1">
      <c r="A413" s="384"/>
      <c r="B413" s="739" t="s">
        <v>132</v>
      </c>
      <c r="C413" s="740"/>
      <c r="D413" s="740"/>
      <c r="E413" s="740"/>
      <c r="F413" s="740"/>
      <c r="G413" s="740"/>
      <c r="H413" s="740"/>
      <c r="I413" s="740"/>
      <c r="J413" s="740"/>
      <c r="K413" s="740"/>
      <c r="L413" s="740"/>
      <c r="M413" s="740"/>
      <c r="N413" s="740"/>
      <c r="O413" s="740"/>
      <c r="P413" s="740"/>
      <c r="Q413" s="740"/>
      <c r="R413" s="740"/>
      <c r="S413" s="740"/>
      <c r="T413" s="740"/>
      <c r="U413" s="740"/>
      <c r="V413" s="740"/>
      <c r="W413" s="740"/>
      <c r="X413" s="740"/>
      <c r="Y413" s="740"/>
      <c r="Z413" s="740"/>
      <c r="AA413" s="740"/>
      <c r="AB413" s="740"/>
      <c r="AC413" s="740"/>
      <c r="AD413" s="740"/>
      <c r="AE413" s="740"/>
      <c r="AF413" s="740"/>
      <c r="AG413" s="740"/>
      <c r="AH413" s="740"/>
      <c r="AI413" s="740"/>
      <c r="AJ413" s="740"/>
      <c r="AK413" s="740"/>
      <c r="AL413" s="740"/>
      <c r="AM413" s="740"/>
      <c r="AN413" s="740"/>
      <c r="AO413" s="740"/>
      <c r="AP413" s="740"/>
      <c r="AQ413" s="740"/>
      <c r="AR413" s="740"/>
      <c r="AS413" s="740"/>
      <c r="AT413" s="740"/>
      <c r="AU413" s="740"/>
      <c r="AV413" s="740"/>
      <c r="AW413" s="740"/>
      <c r="AX413" s="740"/>
      <c r="AY413" s="740"/>
      <c r="AZ413" s="740"/>
      <c r="BA413" s="740"/>
      <c r="BB413" s="740"/>
      <c r="BC413" s="740"/>
      <c r="BD413" s="316"/>
      <c r="BE413" s="316"/>
      <c r="BF413" s="316"/>
      <c r="BG413" s="313"/>
      <c r="BH413" s="314"/>
      <c r="BI413" s="314"/>
      <c r="BJ413" s="314"/>
      <c r="BK413" s="315"/>
      <c r="BL413" s="320"/>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332"/>
      <c r="CZ413" s="332"/>
      <c r="DA413" s="332"/>
      <c r="DB413" s="332"/>
      <c r="DC413" s="332"/>
      <c r="DD413" s="332"/>
      <c r="DE413" s="332"/>
      <c r="DF413" s="332"/>
      <c r="DG413" s="332"/>
      <c r="DH413" s="332"/>
      <c r="DI413" s="332"/>
      <c r="DJ413" s="332"/>
      <c r="DK413" s="332"/>
      <c r="DL413" s="332"/>
      <c r="DM413" s="332"/>
      <c r="DN413" s="332"/>
      <c r="DO413" s="332"/>
      <c r="DP413" s="332"/>
      <c r="DQ413" s="332"/>
      <c r="DR413" s="332"/>
      <c r="DS413" s="332"/>
      <c r="DT413" s="332"/>
      <c r="DU413" s="332"/>
      <c r="DV413" s="332"/>
      <c r="DW413" s="332"/>
      <c r="DX413" s="332"/>
      <c r="DY413" s="332"/>
      <c r="DZ413" s="332"/>
      <c r="EA413" s="332"/>
      <c r="EB413" s="332"/>
      <c r="EC413" s="332"/>
      <c r="ED413" s="332"/>
      <c r="EE413" s="332"/>
      <c r="EF413" s="332"/>
      <c r="EG413" s="332"/>
      <c r="EH413" s="332"/>
      <c r="EI413" s="332"/>
      <c r="EJ413" s="332"/>
      <c r="EK413" s="332"/>
      <c r="EL413" s="332"/>
      <c r="EM413" s="332"/>
      <c r="EN413" s="332"/>
      <c r="EO413" s="332"/>
      <c r="EP413" s="332"/>
      <c r="EQ413" s="332"/>
      <c r="ER413" s="332"/>
      <c r="ES413" s="332"/>
      <c r="ET413" s="332"/>
      <c r="EU413" s="332"/>
      <c r="EV413" s="332"/>
      <c r="EW413" s="332"/>
      <c r="EX413" s="332"/>
      <c r="EY413" s="332"/>
    </row>
    <row r="414" spans="1:155" s="439" customFormat="1" ht="19.5" customHeight="1">
      <c r="A414" s="382"/>
      <c r="B414" s="741"/>
      <c r="C414" s="742"/>
      <c r="D414" s="742"/>
      <c r="E414" s="742"/>
      <c r="F414" s="742"/>
      <c r="G414" s="742"/>
      <c r="H414" s="742"/>
      <c r="I414" s="742"/>
      <c r="J414" s="742"/>
      <c r="K414" s="742"/>
      <c r="L414" s="742"/>
      <c r="M414" s="742"/>
      <c r="N414" s="742"/>
      <c r="O414" s="742"/>
      <c r="P414" s="742"/>
      <c r="Q414" s="742"/>
      <c r="R414" s="742"/>
      <c r="S414" s="742"/>
      <c r="T414" s="742"/>
      <c r="U414" s="742"/>
      <c r="V414" s="742"/>
      <c r="W414" s="742"/>
      <c r="X414" s="742"/>
      <c r="Y414" s="742"/>
      <c r="Z414" s="742"/>
      <c r="AA414" s="742"/>
      <c r="AB414" s="742"/>
      <c r="AC414" s="742"/>
      <c r="AD414" s="742"/>
      <c r="AE414" s="742"/>
      <c r="AF414" s="742"/>
      <c r="AG414" s="742"/>
      <c r="AH414" s="742"/>
      <c r="AI414" s="742"/>
      <c r="AJ414" s="742"/>
      <c r="AK414" s="742"/>
      <c r="AL414" s="742"/>
      <c r="AM414" s="742"/>
      <c r="AN414" s="742"/>
      <c r="AO414" s="742"/>
      <c r="AP414" s="742"/>
      <c r="AQ414" s="742"/>
      <c r="AR414" s="742"/>
      <c r="AS414" s="742"/>
      <c r="AT414" s="742"/>
      <c r="AU414" s="742"/>
      <c r="AV414" s="742"/>
      <c r="AW414" s="742"/>
      <c r="AX414" s="742"/>
      <c r="AY414" s="742"/>
      <c r="AZ414" s="742"/>
      <c r="BA414" s="742"/>
      <c r="BB414" s="742"/>
      <c r="BC414" s="742"/>
      <c r="BD414" s="745" t="s">
        <v>381</v>
      </c>
      <c r="BE414" s="745"/>
      <c r="BF414" s="745"/>
      <c r="BG414" s="272"/>
      <c r="BH414" s="559"/>
      <c r="BI414" s="560"/>
      <c r="BJ414" s="561"/>
      <c r="BK414" s="273"/>
      <c r="BL414" s="318"/>
      <c r="BM414" s="201"/>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332"/>
      <c r="CZ414" s="332"/>
      <c r="DA414" s="332"/>
      <c r="DB414" s="332"/>
      <c r="DC414" s="332"/>
      <c r="DD414" s="332"/>
      <c r="DE414" s="332"/>
      <c r="DF414" s="332"/>
      <c r="DG414" s="332"/>
      <c r="DH414" s="332"/>
      <c r="DI414" s="332"/>
      <c r="DJ414" s="332"/>
      <c r="DK414" s="332"/>
      <c r="DL414" s="332"/>
      <c r="DM414" s="332"/>
      <c r="DN414" s="332"/>
      <c r="DO414" s="332"/>
      <c r="DP414" s="332"/>
      <c r="DQ414" s="332"/>
      <c r="DR414" s="332"/>
      <c r="DS414" s="332"/>
      <c r="DT414" s="332"/>
      <c r="DU414" s="332"/>
      <c r="DV414" s="332"/>
      <c r="DW414" s="332"/>
      <c r="DX414" s="332"/>
      <c r="DY414" s="332"/>
      <c r="DZ414" s="332"/>
      <c r="EA414" s="332"/>
      <c r="EB414" s="332"/>
      <c r="EC414" s="332"/>
      <c r="ED414" s="332"/>
      <c r="EE414" s="332"/>
      <c r="EF414" s="332"/>
      <c r="EG414" s="332"/>
      <c r="EH414" s="332"/>
      <c r="EI414" s="332"/>
      <c r="EJ414" s="332"/>
      <c r="EK414" s="332"/>
      <c r="EL414" s="332"/>
      <c r="EM414" s="332"/>
      <c r="EN414" s="332"/>
      <c r="EO414" s="332"/>
      <c r="EP414" s="332"/>
      <c r="EQ414" s="332"/>
      <c r="ER414" s="332"/>
      <c r="ES414" s="332"/>
      <c r="ET414" s="332"/>
      <c r="EU414" s="332"/>
      <c r="EV414" s="332"/>
      <c r="EW414" s="332"/>
      <c r="EX414" s="332"/>
      <c r="EY414" s="332"/>
    </row>
    <row r="415" spans="1:155" s="439" customFormat="1" ht="2.25" customHeight="1">
      <c r="A415" s="382"/>
      <c r="B415" s="743"/>
      <c r="C415" s="744"/>
      <c r="D415" s="744"/>
      <c r="E415" s="744"/>
      <c r="F415" s="744"/>
      <c r="G415" s="744"/>
      <c r="H415" s="744"/>
      <c r="I415" s="744"/>
      <c r="J415" s="744"/>
      <c r="K415" s="744"/>
      <c r="L415" s="744"/>
      <c r="M415" s="744"/>
      <c r="N415" s="744"/>
      <c r="O415" s="744"/>
      <c r="P415" s="744"/>
      <c r="Q415" s="744"/>
      <c r="R415" s="744"/>
      <c r="S415" s="744"/>
      <c r="T415" s="744"/>
      <c r="U415" s="744"/>
      <c r="V415" s="744"/>
      <c r="W415" s="744"/>
      <c r="X415" s="744"/>
      <c r="Y415" s="744"/>
      <c r="Z415" s="744"/>
      <c r="AA415" s="744"/>
      <c r="AB415" s="744"/>
      <c r="AC415" s="744"/>
      <c r="AD415" s="744"/>
      <c r="AE415" s="744"/>
      <c r="AF415" s="744"/>
      <c r="AG415" s="744"/>
      <c r="AH415" s="744"/>
      <c r="AI415" s="744"/>
      <c r="AJ415" s="744"/>
      <c r="AK415" s="744"/>
      <c r="AL415" s="744"/>
      <c r="AM415" s="744"/>
      <c r="AN415" s="744"/>
      <c r="AO415" s="744"/>
      <c r="AP415" s="744"/>
      <c r="AQ415" s="744"/>
      <c r="AR415" s="744"/>
      <c r="AS415" s="744"/>
      <c r="AT415" s="744"/>
      <c r="AU415" s="744"/>
      <c r="AV415" s="744"/>
      <c r="AW415" s="744"/>
      <c r="AX415" s="744"/>
      <c r="AY415" s="744"/>
      <c r="AZ415" s="744"/>
      <c r="BA415" s="744"/>
      <c r="BB415" s="744"/>
      <c r="BC415" s="744"/>
      <c r="BD415" s="317"/>
      <c r="BE415" s="317"/>
      <c r="BF415" s="317"/>
      <c r="BG415" s="274"/>
      <c r="BH415" s="275"/>
      <c r="BI415" s="275"/>
      <c r="BJ415" s="275"/>
      <c r="BK415" s="276"/>
      <c r="BL415" s="319"/>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332"/>
      <c r="CZ415" s="332"/>
      <c r="DA415" s="332"/>
      <c r="DB415" s="332"/>
      <c r="DC415" s="332"/>
      <c r="DD415" s="332"/>
      <c r="DE415" s="332"/>
      <c r="DF415" s="332"/>
      <c r="DG415" s="332"/>
      <c r="DH415" s="332"/>
      <c r="DI415" s="332"/>
      <c r="DJ415" s="332"/>
      <c r="DK415" s="332"/>
      <c r="DL415" s="332"/>
      <c r="DM415" s="332"/>
      <c r="DN415" s="332"/>
      <c r="DO415" s="332"/>
      <c r="DP415" s="332"/>
      <c r="DQ415" s="332"/>
      <c r="DR415" s="332"/>
      <c r="DS415" s="332"/>
      <c r="DT415" s="332"/>
      <c r="DU415" s="332"/>
      <c r="DV415" s="332"/>
      <c r="DW415" s="332"/>
      <c r="DX415" s="332"/>
      <c r="DY415" s="332"/>
      <c r="DZ415" s="332"/>
      <c r="EA415" s="332"/>
      <c r="EB415" s="332"/>
      <c r="EC415" s="332"/>
      <c r="ED415" s="332"/>
      <c r="EE415" s="332"/>
      <c r="EF415" s="332"/>
      <c r="EG415" s="332"/>
      <c r="EH415" s="332"/>
      <c r="EI415" s="332"/>
      <c r="EJ415" s="332"/>
      <c r="EK415" s="332"/>
      <c r="EL415" s="332"/>
      <c r="EM415" s="332"/>
      <c r="EN415" s="332"/>
      <c r="EO415" s="332"/>
      <c r="EP415" s="332"/>
      <c r="EQ415" s="332"/>
      <c r="ER415" s="332"/>
      <c r="ES415" s="332"/>
      <c r="ET415" s="332"/>
      <c r="EU415" s="332"/>
      <c r="EV415" s="332"/>
      <c r="EW415" s="332"/>
      <c r="EX415" s="332"/>
      <c r="EY415" s="332"/>
    </row>
    <row r="416" spans="1:155" s="439" customFormat="1" ht="2.25" customHeight="1">
      <c r="A416" s="382"/>
      <c r="B416" s="741" t="s">
        <v>362</v>
      </c>
      <c r="C416" s="742"/>
      <c r="D416" s="742"/>
      <c r="E416" s="742"/>
      <c r="F416" s="742"/>
      <c r="G416" s="742"/>
      <c r="H416" s="742"/>
      <c r="I416" s="742"/>
      <c r="J416" s="742"/>
      <c r="K416" s="742"/>
      <c r="L416" s="742"/>
      <c r="M416" s="742"/>
      <c r="N416" s="742"/>
      <c r="O416" s="742"/>
      <c r="P416" s="742"/>
      <c r="Q416" s="742"/>
      <c r="R416" s="742"/>
      <c r="S416" s="742"/>
      <c r="T416" s="742"/>
      <c r="U416" s="742"/>
      <c r="V416" s="742"/>
      <c r="W416" s="742"/>
      <c r="X416" s="742"/>
      <c r="Y416" s="742"/>
      <c r="Z416" s="742"/>
      <c r="AA416" s="742"/>
      <c r="AB416" s="742"/>
      <c r="AC416" s="742"/>
      <c r="AD416" s="742"/>
      <c r="AE416" s="742"/>
      <c r="AF416" s="742"/>
      <c r="AG416" s="742"/>
      <c r="AH416" s="742"/>
      <c r="AI416" s="742"/>
      <c r="AJ416" s="742"/>
      <c r="AK416" s="742"/>
      <c r="AL416" s="742"/>
      <c r="AM416" s="742"/>
      <c r="AN416" s="742"/>
      <c r="AO416" s="742"/>
      <c r="AP416" s="742"/>
      <c r="AQ416" s="742"/>
      <c r="AR416" s="742"/>
      <c r="AS416" s="742"/>
      <c r="AT416" s="742"/>
      <c r="AU416" s="742"/>
      <c r="AV416" s="742"/>
      <c r="AW416" s="742"/>
      <c r="AX416" s="742"/>
      <c r="AY416" s="742"/>
      <c r="AZ416" s="742"/>
      <c r="BA416" s="742"/>
      <c r="BB416" s="742"/>
      <c r="BC416" s="742"/>
      <c r="BD416" s="316"/>
      <c r="BE416" s="316"/>
      <c r="BF416" s="316"/>
      <c r="BG416" s="313"/>
      <c r="BH416" s="314"/>
      <c r="BI416" s="314"/>
      <c r="BJ416" s="314"/>
      <c r="BK416" s="315"/>
      <c r="BL416" s="320"/>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332"/>
      <c r="CZ416" s="332"/>
      <c r="DA416" s="332"/>
      <c r="DB416" s="332"/>
      <c r="DC416" s="332"/>
      <c r="DD416" s="332"/>
      <c r="DE416" s="332"/>
      <c r="DF416" s="332"/>
      <c r="DG416" s="332"/>
      <c r="DH416" s="332"/>
      <c r="DI416" s="332"/>
      <c r="DJ416" s="332"/>
      <c r="DK416" s="332"/>
      <c r="DL416" s="332"/>
      <c r="DM416" s="332"/>
      <c r="DN416" s="332"/>
      <c r="DO416" s="332"/>
      <c r="DP416" s="332"/>
      <c r="DQ416" s="332"/>
      <c r="DR416" s="332"/>
      <c r="DS416" s="332"/>
      <c r="DT416" s="332"/>
      <c r="DU416" s="332"/>
      <c r="DV416" s="332"/>
      <c r="DW416" s="332"/>
      <c r="DX416" s="332"/>
      <c r="DY416" s="332"/>
      <c r="DZ416" s="332"/>
      <c r="EA416" s="332"/>
      <c r="EB416" s="332"/>
      <c r="EC416" s="332"/>
      <c r="ED416" s="332"/>
      <c r="EE416" s="332"/>
      <c r="EF416" s="332"/>
      <c r="EG416" s="332"/>
      <c r="EH416" s="332"/>
      <c r="EI416" s="332"/>
      <c r="EJ416" s="332"/>
      <c r="EK416" s="332"/>
      <c r="EL416" s="332"/>
      <c r="EM416" s="332"/>
      <c r="EN416" s="332"/>
      <c r="EO416" s="332"/>
      <c r="EP416" s="332"/>
      <c r="EQ416" s="332"/>
      <c r="ER416" s="332"/>
      <c r="ES416" s="332"/>
      <c r="ET416" s="332"/>
      <c r="EU416" s="332"/>
      <c r="EV416" s="332"/>
      <c r="EW416" s="332"/>
      <c r="EX416" s="332"/>
      <c r="EY416" s="332"/>
    </row>
    <row r="417" spans="1:155" s="439" customFormat="1" ht="19.5" customHeight="1">
      <c r="A417" s="382"/>
      <c r="B417" s="741"/>
      <c r="C417" s="742"/>
      <c r="D417" s="742"/>
      <c r="E417" s="742"/>
      <c r="F417" s="742"/>
      <c r="G417" s="742"/>
      <c r="H417" s="742"/>
      <c r="I417" s="742"/>
      <c r="J417" s="742"/>
      <c r="K417" s="742"/>
      <c r="L417" s="742"/>
      <c r="M417" s="742"/>
      <c r="N417" s="742"/>
      <c r="O417" s="742"/>
      <c r="P417" s="742"/>
      <c r="Q417" s="742"/>
      <c r="R417" s="742"/>
      <c r="S417" s="742"/>
      <c r="T417" s="742"/>
      <c r="U417" s="742"/>
      <c r="V417" s="742"/>
      <c r="W417" s="742"/>
      <c r="X417" s="742"/>
      <c r="Y417" s="742"/>
      <c r="Z417" s="742"/>
      <c r="AA417" s="742"/>
      <c r="AB417" s="742"/>
      <c r="AC417" s="742"/>
      <c r="AD417" s="742"/>
      <c r="AE417" s="742"/>
      <c r="AF417" s="742"/>
      <c r="AG417" s="742"/>
      <c r="AH417" s="742"/>
      <c r="AI417" s="742"/>
      <c r="AJ417" s="742"/>
      <c r="AK417" s="742"/>
      <c r="AL417" s="742"/>
      <c r="AM417" s="742"/>
      <c r="AN417" s="742"/>
      <c r="AO417" s="742"/>
      <c r="AP417" s="742"/>
      <c r="AQ417" s="742"/>
      <c r="AR417" s="742"/>
      <c r="AS417" s="742"/>
      <c r="AT417" s="742"/>
      <c r="AU417" s="742"/>
      <c r="AV417" s="742"/>
      <c r="AW417" s="742"/>
      <c r="AX417" s="742"/>
      <c r="AY417" s="742"/>
      <c r="AZ417" s="742"/>
      <c r="BA417" s="742"/>
      <c r="BB417" s="742"/>
      <c r="BC417" s="742"/>
      <c r="BD417" s="745" t="s">
        <v>382</v>
      </c>
      <c r="BE417" s="745"/>
      <c r="BF417" s="745"/>
      <c r="BG417" s="272"/>
      <c r="BH417" s="559"/>
      <c r="BI417" s="560"/>
      <c r="BJ417" s="561"/>
      <c r="BK417" s="273"/>
      <c r="BL417" s="318"/>
      <c r="BM417" s="201"/>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332"/>
      <c r="CZ417" s="332"/>
      <c r="DA417" s="332"/>
      <c r="DB417" s="332"/>
      <c r="DC417" s="332"/>
      <c r="DD417" s="332"/>
      <c r="DE417" s="332"/>
      <c r="DF417" s="332"/>
      <c r="DG417" s="332"/>
      <c r="DH417" s="332"/>
      <c r="DI417" s="332"/>
      <c r="DJ417" s="332"/>
      <c r="DK417" s="332"/>
      <c r="DL417" s="332"/>
      <c r="DM417" s="332"/>
      <c r="DN417" s="332"/>
      <c r="DO417" s="332"/>
      <c r="DP417" s="332"/>
      <c r="DQ417" s="332"/>
      <c r="DR417" s="332"/>
      <c r="DS417" s="332"/>
      <c r="DT417" s="332"/>
      <c r="DU417" s="332"/>
      <c r="DV417" s="332"/>
      <c r="DW417" s="332"/>
      <c r="DX417" s="332"/>
      <c r="DY417" s="332"/>
      <c r="DZ417" s="332"/>
      <c r="EA417" s="332"/>
      <c r="EB417" s="332"/>
      <c r="EC417" s="332"/>
      <c r="ED417" s="332"/>
      <c r="EE417" s="332"/>
      <c r="EF417" s="332"/>
      <c r="EG417" s="332"/>
      <c r="EH417" s="332"/>
      <c r="EI417" s="332"/>
      <c r="EJ417" s="332"/>
      <c r="EK417" s="332"/>
      <c r="EL417" s="332"/>
      <c r="EM417" s="332"/>
      <c r="EN417" s="332"/>
      <c r="EO417" s="332"/>
      <c r="EP417" s="332"/>
      <c r="EQ417" s="332"/>
      <c r="ER417" s="332"/>
      <c r="ES417" s="332"/>
      <c r="ET417" s="332"/>
      <c r="EU417" s="332"/>
      <c r="EV417" s="332"/>
      <c r="EW417" s="332"/>
      <c r="EX417" s="332"/>
      <c r="EY417" s="332"/>
    </row>
    <row r="418" spans="1:155" s="439" customFormat="1" ht="2.25" customHeight="1">
      <c r="A418" s="383"/>
      <c r="B418" s="743"/>
      <c r="C418" s="744"/>
      <c r="D418" s="744"/>
      <c r="E418" s="744"/>
      <c r="F418" s="744"/>
      <c r="G418" s="744"/>
      <c r="H418" s="744"/>
      <c r="I418" s="744"/>
      <c r="J418" s="744"/>
      <c r="K418" s="744"/>
      <c r="L418" s="744"/>
      <c r="M418" s="744"/>
      <c r="N418" s="744"/>
      <c r="O418" s="744"/>
      <c r="P418" s="744"/>
      <c r="Q418" s="744"/>
      <c r="R418" s="744"/>
      <c r="S418" s="744"/>
      <c r="T418" s="744"/>
      <c r="U418" s="744"/>
      <c r="V418" s="744"/>
      <c r="W418" s="744"/>
      <c r="X418" s="744"/>
      <c r="Y418" s="744"/>
      <c r="Z418" s="744"/>
      <c r="AA418" s="744"/>
      <c r="AB418" s="744"/>
      <c r="AC418" s="744"/>
      <c r="AD418" s="744"/>
      <c r="AE418" s="744"/>
      <c r="AF418" s="744"/>
      <c r="AG418" s="744"/>
      <c r="AH418" s="744"/>
      <c r="AI418" s="744"/>
      <c r="AJ418" s="744"/>
      <c r="AK418" s="744"/>
      <c r="AL418" s="744"/>
      <c r="AM418" s="744"/>
      <c r="AN418" s="744"/>
      <c r="AO418" s="744"/>
      <c r="AP418" s="744"/>
      <c r="AQ418" s="744"/>
      <c r="AR418" s="744"/>
      <c r="AS418" s="744"/>
      <c r="AT418" s="744"/>
      <c r="AU418" s="744"/>
      <c r="AV418" s="744"/>
      <c r="AW418" s="744"/>
      <c r="AX418" s="744"/>
      <c r="AY418" s="744"/>
      <c r="AZ418" s="744"/>
      <c r="BA418" s="744"/>
      <c r="BB418" s="744"/>
      <c r="BC418" s="744"/>
      <c r="BD418" s="317"/>
      <c r="BE418" s="317"/>
      <c r="BF418" s="317"/>
      <c r="BG418" s="274"/>
      <c r="BH418" s="275"/>
      <c r="BI418" s="275"/>
      <c r="BJ418" s="275"/>
      <c r="BK418" s="276"/>
      <c r="BL418" s="319"/>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332"/>
      <c r="CZ418" s="332"/>
      <c r="DA418" s="332"/>
      <c r="DB418" s="332"/>
      <c r="DC418" s="332"/>
      <c r="DD418" s="332"/>
      <c r="DE418" s="332"/>
      <c r="DF418" s="332"/>
      <c r="DG418" s="332"/>
      <c r="DH418" s="332"/>
      <c r="DI418" s="332"/>
      <c r="DJ418" s="332"/>
      <c r="DK418" s="332"/>
      <c r="DL418" s="332"/>
      <c r="DM418" s="332"/>
      <c r="DN418" s="332"/>
      <c r="DO418" s="332"/>
      <c r="DP418" s="332"/>
      <c r="DQ418" s="332"/>
      <c r="DR418" s="332"/>
      <c r="DS418" s="332"/>
      <c r="DT418" s="332"/>
      <c r="DU418" s="332"/>
      <c r="DV418" s="332"/>
      <c r="DW418" s="332"/>
      <c r="DX418" s="332"/>
      <c r="DY418" s="332"/>
      <c r="DZ418" s="332"/>
      <c r="EA418" s="332"/>
      <c r="EB418" s="332"/>
      <c r="EC418" s="332"/>
      <c r="ED418" s="332"/>
      <c r="EE418" s="332"/>
      <c r="EF418" s="332"/>
      <c r="EG418" s="332"/>
      <c r="EH418" s="332"/>
      <c r="EI418" s="332"/>
      <c r="EJ418" s="332"/>
      <c r="EK418" s="332"/>
      <c r="EL418" s="332"/>
      <c r="EM418" s="332"/>
      <c r="EN418" s="332"/>
      <c r="EO418" s="332"/>
      <c r="EP418" s="332"/>
      <c r="EQ418" s="332"/>
      <c r="ER418" s="332"/>
      <c r="ES418" s="332"/>
      <c r="ET418" s="332"/>
      <c r="EU418" s="332"/>
      <c r="EV418" s="332"/>
      <c r="EW418" s="332"/>
      <c r="EX418" s="332"/>
      <c r="EY418" s="332"/>
    </row>
    <row r="419" spans="1:155" s="439" customFormat="1" ht="2.4500000000000002" customHeight="1">
      <c r="A419" s="325"/>
      <c r="B419" s="326"/>
      <c r="C419" s="326"/>
      <c r="D419" s="326"/>
      <c r="E419" s="326"/>
      <c r="F419" s="326"/>
      <c r="G419" s="326"/>
      <c r="H419" s="326"/>
      <c r="I419" s="326"/>
      <c r="J419" s="326"/>
      <c r="K419" s="326"/>
      <c r="L419" s="326"/>
      <c r="M419" s="326"/>
      <c r="N419" s="326"/>
      <c r="O419" s="326"/>
      <c r="P419" s="326"/>
      <c r="Q419" s="326"/>
      <c r="R419" s="326"/>
      <c r="S419" s="326"/>
      <c r="T419" s="326"/>
      <c r="U419" s="326"/>
      <c r="V419" s="326"/>
      <c r="W419" s="326"/>
      <c r="X419" s="326"/>
      <c r="Y419" s="326"/>
      <c r="Z419" s="326"/>
      <c r="AA419" s="326"/>
      <c r="AB419" s="326"/>
      <c r="AC419" s="326"/>
      <c r="AD419" s="326"/>
      <c r="AE419" s="326"/>
      <c r="AF419" s="326"/>
      <c r="AG419" s="326"/>
      <c r="AH419" s="326"/>
      <c r="AI419" s="326"/>
      <c r="AJ419" s="326"/>
      <c r="AK419" s="326"/>
      <c r="AL419" s="326"/>
      <c r="AM419" s="326"/>
      <c r="AN419" s="326"/>
      <c r="AO419" s="326"/>
      <c r="AP419" s="326"/>
      <c r="AQ419" s="326"/>
      <c r="AR419" s="326"/>
      <c r="AS419" s="326"/>
      <c r="AT419" s="326"/>
      <c r="AU419" s="326"/>
      <c r="AV419" s="326"/>
      <c r="AW419" s="326"/>
      <c r="AX419" s="326"/>
      <c r="AY419" s="264"/>
      <c r="AZ419" s="264"/>
      <c r="BA419" s="310"/>
      <c r="BB419" s="25"/>
      <c r="BC419" s="25"/>
      <c r="BD419" s="25"/>
      <c r="BE419" s="25"/>
      <c r="BF419" s="25"/>
      <c r="BG419" s="25"/>
      <c r="BH419" s="25"/>
      <c r="BI419" s="25"/>
      <c r="BJ419" s="25"/>
      <c r="BK419" s="26"/>
      <c r="BL419" s="260"/>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332"/>
      <c r="DB419" s="332"/>
      <c r="DC419" s="332"/>
      <c r="DD419" s="332"/>
      <c r="DE419" s="332"/>
      <c r="DF419" s="332"/>
      <c r="DG419" s="332"/>
      <c r="DH419" s="332"/>
      <c r="DI419" s="332"/>
      <c r="DJ419" s="332"/>
      <c r="DK419" s="332"/>
      <c r="DL419" s="332"/>
      <c r="DM419" s="332"/>
      <c r="DN419" s="332"/>
      <c r="DO419" s="332"/>
      <c r="DP419" s="332"/>
      <c r="DQ419" s="332"/>
      <c r="DR419" s="332"/>
      <c r="DS419" s="332"/>
      <c r="DT419" s="332"/>
      <c r="DU419" s="332"/>
      <c r="DV419" s="332"/>
      <c r="DW419" s="332"/>
      <c r="DX419" s="332"/>
      <c r="DY419" s="332"/>
      <c r="DZ419" s="332"/>
      <c r="EA419" s="332"/>
      <c r="EB419" s="332"/>
      <c r="EC419" s="332"/>
      <c r="ED419" s="332"/>
      <c r="EE419" s="332"/>
      <c r="EF419" s="332"/>
      <c r="EG419" s="332"/>
      <c r="EH419" s="332"/>
      <c r="EI419" s="332"/>
      <c r="EJ419" s="332"/>
      <c r="EK419" s="332"/>
      <c r="EL419" s="332"/>
      <c r="EM419" s="332"/>
      <c r="EN419" s="332"/>
      <c r="EO419" s="332"/>
      <c r="EP419" s="332"/>
      <c r="EQ419" s="332"/>
      <c r="ER419" s="332"/>
      <c r="ES419" s="332"/>
      <c r="ET419" s="332"/>
      <c r="EU419" s="332"/>
      <c r="EV419" s="332"/>
      <c r="EW419" s="332"/>
      <c r="EX419" s="332"/>
      <c r="EY419" s="332"/>
    </row>
    <row r="420" spans="1:155" s="439" customFormat="1" ht="19.5" customHeight="1">
      <c r="A420" s="325" t="s">
        <v>383</v>
      </c>
      <c r="B420" s="326"/>
      <c r="C420" s="326"/>
      <c r="D420" s="326"/>
      <c r="E420" s="326"/>
      <c r="F420" s="326"/>
      <c r="G420" s="326"/>
      <c r="H420" s="326"/>
      <c r="I420" s="326"/>
      <c r="J420" s="326"/>
      <c r="K420" s="326"/>
      <c r="L420" s="326"/>
      <c r="M420" s="326"/>
      <c r="N420" s="326"/>
      <c r="O420" s="326"/>
      <c r="P420" s="326"/>
      <c r="Q420" s="326"/>
      <c r="R420" s="326"/>
      <c r="S420" s="326"/>
      <c r="T420" s="326"/>
      <c r="U420" s="326"/>
      <c r="V420" s="326"/>
      <c r="W420" s="326"/>
      <c r="X420" s="326"/>
      <c r="Y420" s="326"/>
      <c r="Z420" s="326"/>
      <c r="AA420" s="326"/>
      <c r="AB420" s="326"/>
      <c r="AC420" s="326"/>
      <c r="AD420" s="326"/>
      <c r="AE420" s="326"/>
      <c r="AF420" s="326"/>
      <c r="AG420" s="326"/>
      <c r="AH420" s="326"/>
      <c r="AI420" s="326"/>
      <c r="AJ420" s="326"/>
      <c r="AK420" s="326"/>
      <c r="AL420" s="326"/>
      <c r="AM420" s="326"/>
      <c r="AN420" s="326"/>
      <c r="AO420" s="326"/>
      <c r="AP420" s="326"/>
      <c r="AQ420" s="326"/>
      <c r="AR420" s="326"/>
      <c r="AS420" s="326"/>
      <c r="AT420" s="326"/>
      <c r="AU420" s="326"/>
      <c r="AV420" s="326"/>
      <c r="AW420" s="326"/>
      <c r="AX420" s="527" t="s">
        <v>384</v>
      </c>
      <c r="AY420" s="527"/>
      <c r="AZ420" s="527"/>
      <c r="BA420" s="139"/>
      <c r="BB420" s="674"/>
      <c r="BC420" s="675"/>
      <c r="BD420" s="675"/>
      <c r="BE420" s="675"/>
      <c r="BF420" s="675"/>
      <c r="BG420" s="675"/>
      <c r="BH420" s="675"/>
      <c r="BI420" s="675"/>
      <c r="BJ420" s="676"/>
      <c r="BK420" s="20"/>
      <c r="BL420" s="259" t="s">
        <v>365</v>
      </c>
      <c r="BM420" s="198"/>
      <c r="BN420" s="200" t="str">
        <f>IF(BO420&lt;&gt;"","●","")</f>
        <v/>
      </c>
      <c r="BO420" s="201" t="str">
        <f>IF(BB420="","",IF(BB420&gt;100,"「患者割合」が100％を超えています。正しい患者割合をご記入ください。",IF(OR(BB423&gt;BB420,BB426&gt;BB420,BB429&gt;BB420),"②～④の「患者割合」よりも値が小さくなっています。②～④よりも大きな値をご記入ください。","")))</f>
        <v/>
      </c>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332"/>
      <c r="DB420" s="332"/>
      <c r="DC420" s="332"/>
      <c r="DD420" s="332"/>
      <c r="DE420" s="332"/>
      <c r="DF420" s="332"/>
      <c r="DG420" s="332"/>
      <c r="DH420" s="332"/>
      <c r="DI420" s="332"/>
      <c r="DJ420" s="332"/>
      <c r="DK420" s="332"/>
      <c r="DL420" s="332"/>
      <c r="DM420" s="332"/>
      <c r="DN420" s="332"/>
      <c r="DO420" s="332"/>
      <c r="DP420" s="332"/>
      <c r="DQ420" s="332"/>
      <c r="DR420" s="332"/>
      <c r="DS420" s="332"/>
      <c r="DT420" s="332"/>
      <c r="DU420" s="332"/>
      <c r="DV420" s="332"/>
      <c r="DW420" s="332"/>
      <c r="DX420" s="332"/>
      <c r="DY420" s="332"/>
      <c r="DZ420" s="332"/>
      <c r="EA420" s="332"/>
      <c r="EB420" s="332"/>
      <c r="EC420" s="332"/>
      <c r="ED420" s="332"/>
      <c r="EE420" s="332"/>
      <c r="EF420" s="332"/>
      <c r="EG420" s="332"/>
      <c r="EH420" s="332"/>
      <c r="EI420" s="332"/>
      <c r="EJ420" s="332"/>
      <c r="EK420" s="332"/>
      <c r="EL420" s="332"/>
      <c r="EM420" s="332"/>
      <c r="EN420" s="332"/>
      <c r="EO420" s="332"/>
      <c r="EP420" s="332"/>
      <c r="EQ420" s="332"/>
      <c r="ER420" s="332"/>
      <c r="ES420" s="332"/>
      <c r="ET420" s="332"/>
      <c r="EU420" s="332"/>
      <c r="EV420" s="332"/>
      <c r="EW420" s="332"/>
      <c r="EX420" s="332"/>
      <c r="EY420" s="332"/>
    </row>
    <row r="421" spans="1:155" s="439" customFormat="1" ht="2.4500000000000002" customHeight="1">
      <c r="A421" s="3"/>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326"/>
      <c r="AY421" s="264"/>
      <c r="AZ421" s="264"/>
      <c r="BA421" s="308"/>
      <c r="BB421" s="22"/>
      <c r="BC421" s="22"/>
      <c r="BD421" s="22"/>
      <c r="BE421" s="22"/>
      <c r="BF421" s="22"/>
      <c r="BG421" s="22"/>
      <c r="BH421" s="22"/>
      <c r="BI421" s="22"/>
      <c r="BJ421" s="22"/>
      <c r="BK421" s="23"/>
      <c r="BL421" s="263"/>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332"/>
      <c r="DB421" s="332"/>
      <c r="DC421" s="332"/>
      <c r="DD421" s="332"/>
      <c r="DE421" s="332"/>
      <c r="DF421" s="332"/>
      <c r="DG421" s="332"/>
      <c r="DH421" s="332"/>
      <c r="DI421" s="332"/>
      <c r="DJ421" s="332"/>
      <c r="DK421" s="332"/>
      <c r="DL421" s="332"/>
      <c r="DM421" s="332"/>
      <c r="DN421" s="332"/>
      <c r="DO421" s="332"/>
      <c r="DP421" s="332"/>
      <c r="DQ421" s="332"/>
      <c r="DR421" s="332"/>
      <c r="DS421" s="332"/>
      <c r="DT421" s="332"/>
      <c r="DU421" s="332"/>
      <c r="DV421" s="332"/>
      <c r="DW421" s="332"/>
      <c r="DX421" s="332"/>
      <c r="DY421" s="332"/>
      <c r="DZ421" s="332"/>
      <c r="EA421" s="332"/>
      <c r="EB421" s="332"/>
      <c r="EC421" s="332"/>
      <c r="ED421" s="332"/>
      <c r="EE421" s="332"/>
      <c r="EF421" s="332"/>
      <c r="EG421" s="332"/>
      <c r="EH421" s="332"/>
      <c r="EI421" s="332"/>
      <c r="EJ421" s="332"/>
      <c r="EK421" s="332"/>
      <c r="EL421" s="332"/>
      <c r="EM421" s="332"/>
      <c r="EN421" s="332"/>
      <c r="EO421" s="332"/>
      <c r="EP421" s="332"/>
      <c r="EQ421" s="332"/>
      <c r="ER421" s="332"/>
      <c r="ES421" s="332"/>
      <c r="ET421" s="332"/>
      <c r="EU421" s="332"/>
      <c r="EV421" s="332"/>
      <c r="EW421" s="332"/>
      <c r="EX421" s="332"/>
      <c r="EY421" s="332"/>
    </row>
    <row r="422" spans="1:155" s="439" customFormat="1" ht="2.4500000000000002" customHeight="1">
      <c r="A422" s="107"/>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138"/>
      <c r="AK422" s="138"/>
      <c r="AL422" s="138"/>
      <c r="AM422" s="138"/>
      <c r="AN422" s="138"/>
      <c r="AO422" s="138"/>
      <c r="AP422" s="138"/>
      <c r="AQ422" s="138"/>
      <c r="AR422" s="138"/>
      <c r="AS422" s="138"/>
      <c r="AT422" s="138"/>
      <c r="AU422" s="138"/>
      <c r="AV422" s="138"/>
      <c r="AW422" s="138"/>
      <c r="AX422" s="138"/>
      <c r="AY422" s="101"/>
      <c r="AZ422" s="101"/>
      <c r="BA422" s="310"/>
      <c r="BB422" s="25"/>
      <c r="BC422" s="25"/>
      <c r="BD422" s="25"/>
      <c r="BE422" s="25"/>
      <c r="BF422" s="25"/>
      <c r="BG422" s="25"/>
      <c r="BH422" s="25"/>
      <c r="BI422" s="25"/>
      <c r="BJ422" s="25"/>
      <c r="BK422" s="26"/>
      <c r="BL422" s="260"/>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332"/>
      <c r="DB422" s="332"/>
      <c r="DC422" s="332"/>
      <c r="DD422" s="332"/>
      <c r="DE422" s="332"/>
      <c r="DF422" s="332"/>
      <c r="DG422" s="332"/>
      <c r="DH422" s="332"/>
      <c r="DI422" s="332"/>
      <c r="DJ422" s="332"/>
      <c r="DK422" s="332"/>
      <c r="DL422" s="332"/>
      <c r="DM422" s="332"/>
      <c r="DN422" s="332"/>
      <c r="DO422" s="332"/>
      <c r="DP422" s="332"/>
      <c r="DQ422" s="332"/>
      <c r="DR422" s="332"/>
      <c r="DS422" s="332"/>
      <c r="DT422" s="332"/>
      <c r="DU422" s="332"/>
      <c r="DV422" s="332"/>
      <c r="DW422" s="332"/>
      <c r="DX422" s="332"/>
      <c r="DY422" s="332"/>
      <c r="DZ422" s="332"/>
      <c r="EA422" s="332"/>
      <c r="EB422" s="332"/>
      <c r="EC422" s="332"/>
      <c r="ED422" s="332"/>
      <c r="EE422" s="332"/>
      <c r="EF422" s="332"/>
      <c r="EG422" s="332"/>
      <c r="EH422" s="332"/>
      <c r="EI422" s="332"/>
      <c r="EJ422" s="332"/>
      <c r="EK422" s="332"/>
      <c r="EL422" s="332"/>
      <c r="EM422" s="332"/>
      <c r="EN422" s="332"/>
      <c r="EO422" s="332"/>
      <c r="EP422" s="332"/>
      <c r="EQ422" s="332"/>
      <c r="ER422" s="332"/>
      <c r="ES422" s="332"/>
      <c r="ET422" s="332"/>
      <c r="EU422" s="332"/>
      <c r="EV422" s="332"/>
      <c r="EW422" s="332"/>
      <c r="EX422" s="332"/>
      <c r="EY422" s="332"/>
    </row>
    <row r="423" spans="1:155" s="439" customFormat="1" ht="19.5" customHeight="1">
      <c r="A423" s="325" t="s">
        <v>385</v>
      </c>
      <c r="B423" s="326"/>
      <c r="C423" s="326"/>
      <c r="D423" s="326"/>
      <c r="E423" s="326"/>
      <c r="F423" s="326"/>
      <c r="G423" s="326"/>
      <c r="H423" s="326"/>
      <c r="I423" s="326"/>
      <c r="J423" s="326"/>
      <c r="K423" s="326"/>
      <c r="L423" s="326"/>
      <c r="M423" s="326"/>
      <c r="N423" s="326"/>
      <c r="O423" s="326"/>
      <c r="P423" s="326"/>
      <c r="Q423" s="326"/>
      <c r="R423" s="326"/>
      <c r="S423" s="326"/>
      <c r="T423" s="326"/>
      <c r="U423" s="326"/>
      <c r="V423" s="326"/>
      <c r="W423" s="326"/>
      <c r="X423" s="326"/>
      <c r="Y423" s="326"/>
      <c r="Z423" s="326"/>
      <c r="AA423" s="326"/>
      <c r="AB423" s="326"/>
      <c r="AC423" s="326"/>
      <c r="AD423" s="326"/>
      <c r="AE423" s="326"/>
      <c r="AF423" s="326"/>
      <c r="AG423" s="326"/>
      <c r="AH423" s="326"/>
      <c r="AI423" s="326"/>
      <c r="AJ423" s="326"/>
      <c r="AK423" s="326"/>
      <c r="AL423" s="326"/>
      <c r="AM423" s="326"/>
      <c r="AN423" s="326"/>
      <c r="AO423" s="326"/>
      <c r="AP423" s="326"/>
      <c r="AQ423" s="326"/>
      <c r="AR423" s="326"/>
      <c r="AS423" s="326"/>
      <c r="AT423" s="326"/>
      <c r="AU423" s="326"/>
      <c r="AV423" s="326"/>
      <c r="AW423" s="326"/>
      <c r="AX423" s="527" t="s">
        <v>386</v>
      </c>
      <c r="AY423" s="527"/>
      <c r="AZ423" s="527"/>
      <c r="BA423" s="139"/>
      <c r="BB423" s="674"/>
      <c r="BC423" s="675"/>
      <c r="BD423" s="675"/>
      <c r="BE423" s="675"/>
      <c r="BF423" s="675"/>
      <c r="BG423" s="675"/>
      <c r="BH423" s="675"/>
      <c r="BI423" s="675"/>
      <c r="BJ423" s="676"/>
      <c r="BK423" s="20"/>
      <c r="BL423" s="259" t="s">
        <v>365</v>
      </c>
      <c r="BM423" s="198"/>
      <c r="BN423" s="200" t="str">
        <f>IF(BO423&lt;&gt;"","●","")</f>
        <v/>
      </c>
      <c r="BO423" s="201" t="str">
        <f>IF(BB423="","",IF(BB423&gt;100,"「患者割合」が100％を超えています。正しい患者割合をご記入ください。",IF(OR(BB426&gt;BB423,BB429&gt;BB423),"③～④の「患者割合」よりも値が小さくなっています。③～④よりも大きな値をご記入ください。","")))</f>
        <v/>
      </c>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332"/>
      <c r="DB423" s="332"/>
      <c r="DC423" s="332"/>
      <c r="DD423" s="332"/>
      <c r="DE423" s="332"/>
      <c r="DF423" s="332"/>
      <c r="DG423" s="332"/>
      <c r="DH423" s="332"/>
      <c r="DI423" s="332"/>
      <c r="DJ423" s="332"/>
      <c r="DK423" s="332"/>
      <c r="DL423" s="332"/>
      <c r="DM423" s="332"/>
      <c r="DN423" s="332"/>
      <c r="DO423" s="332"/>
      <c r="DP423" s="332"/>
      <c r="DQ423" s="332"/>
      <c r="DR423" s="332"/>
      <c r="DS423" s="332"/>
      <c r="DT423" s="332"/>
      <c r="DU423" s="332"/>
      <c r="DV423" s="332"/>
      <c r="DW423" s="332"/>
      <c r="DX423" s="332"/>
      <c r="DY423" s="332"/>
      <c r="DZ423" s="332"/>
      <c r="EA423" s="332"/>
      <c r="EB423" s="332"/>
      <c r="EC423" s="332"/>
      <c r="ED423" s="332"/>
      <c r="EE423" s="332"/>
      <c r="EF423" s="332"/>
      <c r="EG423" s="332"/>
      <c r="EH423" s="332"/>
      <c r="EI423" s="332"/>
      <c r="EJ423" s="332"/>
      <c r="EK423" s="332"/>
      <c r="EL423" s="332"/>
      <c r="EM423" s="332"/>
      <c r="EN423" s="332"/>
      <c r="EO423" s="332"/>
      <c r="EP423" s="332"/>
      <c r="EQ423" s="332"/>
      <c r="ER423" s="332"/>
      <c r="ES423" s="332"/>
      <c r="ET423" s="332"/>
      <c r="EU423" s="332"/>
      <c r="EV423" s="332"/>
      <c r="EW423" s="332"/>
      <c r="EX423" s="332"/>
      <c r="EY423" s="332"/>
    </row>
    <row r="424" spans="1:155" s="439" customFormat="1" ht="2.4500000000000002" customHeight="1">
      <c r="A424" s="3"/>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265"/>
      <c r="AZ424" s="265"/>
      <c r="BA424" s="308"/>
      <c r="BB424" s="22"/>
      <c r="BC424" s="22"/>
      <c r="BD424" s="22"/>
      <c r="BE424" s="22"/>
      <c r="BF424" s="22"/>
      <c r="BG424" s="22"/>
      <c r="BH424" s="22"/>
      <c r="BI424" s="22"/>
      <c r="BJ424" s="22"/>
      <c r="BK424" s="23"/>
      <c r="BL424" s="263"/>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332"/>
      <c r="DB424" s="332"/>
      <c r="DC424" s="332"/>
      <c r="DD424" s="332"/>
      <c r="DE424" s="332"/>
      <c r="DF424" s="332"/>
      <c r="DG424" s="332"/>
      <c r="DH424" s="332"/>
      <c r="DI424" s="332"/>
      <c r="DJ424" s="332"/>
      <c r="DK424" s="332"/>
      <c r="DL424" s="332"/>
      <c r="DM424" s="332"/>
      <c r="DN424" s="332"/>
      <c r="DO424" s="332"/>
      <c r="DP424" s="332"/>
      <c r="DQ424" s="332"/>
      <c r="DR424" s="332"/>
      <c r="DS424" s="332"/>
      <c r="DT424" s="332"/>
      <c r="DU424" s="332"/>
      <c r="DV424" s="332"/>
      <c r="DW424" s="332"/>
      <c r="DX424" s="332"/>
      <c r="DY424" s="332"/>
      <c r="DZ424" s="332"/>
      <c r="EA424" s="332"/>
      <c r="EB424" s="332"/>
      <c r="EC424" s="332"/>
      <c r="ED424" s="332"/>
      <c r="EE424" s="332"/>
      <c r="EF424" s="332"/>
      <c r="EG424" s="332"/>
      <c r="EH424" s="332"/>
      <c r="EI424" s="332"/>
      <c r="EJ424" s="332"/>
      <c r="EK424" s="332"/>
      <c r="EL424" s="332"/>
      <c r="EM424" s="332"/>
      <c r="EN424" s="332"/>
      <c r="EO424" s="332"/>
      <c r="EP424" s="332"/>
      <c r="EQ424" s="332"/>
      <c r="ER424" s="332"/>
      <c r="ES424" s="332"/>
      <c r="ET424" s="332"/>
      <c r="EU424" s="332"/>
      <c r="EV424" s="332"/>
      <c r="EW424" s="332"/>
      <c r="EX424" s="332"/>
      <c r="EY424" s="332"/>
    </row>
    <row r="425" spans="1:155" s="439" customFormat="1" ht="2.4500000000000002" customHeight="1">
      <c r="A425" s="107"/>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c r="AH425" s="138"/>
      <c r="AI425" s="138"/>
      <c r="AJ425" s="138"/>
      <c r="AK425" s="138"/>
      <c r="AL425" s="138"/>
      <c r="AM425" s="138"/>
      <c r="AN425" s="138"/>
      <c r="AO425" s="138"/>
      <c r="AP425" s="138"/>
      <c r="AQ425" s="138"/>
      <c r="AR425" s="138"/>
      <c r="AS425" s="138"/>
      <c r="AT425" s="138"/>
      <c r="AU425" s="138"/>
      <c r="AV425" s="138"/>
      <c r="AW425" s="138"/>
      <c r="AX425" s="138"/>
      <c r="AY425" s="101"/>
      <c r="AZ425" s="101"/>
      <c r="BA425" s="309"/>
      <c r="BB425" s="31"/>
      <c r="BC425" s="31"/>
      <c r="BD425" s="31"/>
      <c r="BE425" s="31"/>
      <c r="BF425" s="31"/>
      <c r="BG425" s="31"/>
      <c r="BH425" s="31"/>
      <c r="BI425" s="31"/>
      <c r="BJ425" s="31"/>
      <c r="BK425" s="32"/>
      <c r="BL425" s="259"/>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332"/>
      <c r="DB425" s="332"/>
      <c r="DC425" s="332"/>
      <c r="DD425" s="332"/>
      <c r="DE425" s="332"/>
      <c r="DF425" s="332"/>
      <c r="DG425" s="332"/>
      <c r="DH425" s="332"/>
      <c r="DI425" s="332"/>
      <c r="DJ425" s="332"/>
      <c r="DK425" s="332"/>
      <c r="DL425" s="332"/>
      <c r="DM425" s="332"/>
      <c r="DN425" s="332"/>
      <c r="DO425" s="332"/>
      <c r="DP425" s="332"/>
      <c r="DQ425" s="332"/>
      <c r="DR425" s="332"/>
      <c r="DS425" s="332"/>
      <c r="DT425" s="332"/>
      <c r="DU425" s="332"/>
      <c r="DV425" s="332"/>
      <c r="DW425" s="332"/>
      <c r="DX425" s="332"/>
      <c r="DY425" s="332"/>
      <c r="DZ425" s="332"/>
      <c r="EA425" s="332"/>
      <c r="EB425" s="332"/>
      <c r="EC425" s="332"/>
      <c r="ED425" s="332"/>
      <c r="EE425" s="332"/>
      <c r="EF425" s="332"/>
      <c r="EG425" s="332"/>
      <c r="EH425" s="332"/>
      <c r="EI425" s="332"/>
      <c r="EJ425" s="332"/>
      <c r="EK425" s="332"/>
      <c r="EL425" s="332"/>
      <c r="EM425" s="332"/>
      <c r="EN425" s="332"/>
      <c r="EO425" s="332"/>
      <c r="EP425" s="332"/>
      <c r="EQ425" s="332"/>
      <c r="ER425" s="332"/>
      <c r="ES425" s="332"/>
      <c r="ET425" s="332"/>
      <c r="EU425" s="332"/>
      <c r="EV425" s="332"/>
      <c r="EW425" s="332"/>
      <c r="EX425" s="332"/>
      <c r="EY425" s="332"/>
    </row>
    <row r="426" spans="1:155" s="439" customFormat="1" ht="19.5" customHeight="1">
      <c r="A426" s="325" t="s">
        <v>375</v>
      </c>
      <c r="B426" s="326"/>
      <c r="C426" s="326"/>
      <c r="D426" s="326"/>
      <c r="E426" s="326"/>
      <c r="F426" s="326"/>
      <c r="G426" s="326"/>
      <c r="H426" s="326"/>
      <c r="I426" s="326"/>
      <c r="J426" s="326"/>
      <c r="K426" s="326"/>
      <c r="L426" s="326"/>
      <c r="M426" s="326"/>
      <c r="N426" s="326"/>
      <c r="O426" s="326"/>
      <c r="P426" s="326"/>
      <c r="Q426" s="326"/>
      <c r="R426" s="326"/>
      <c r="S426" s="326"/>
      <c r="T426" s="326"/>
      <c r="U426" s="326"/>
      <c r="V426" s="326"/>
      <c r="W426" s="326"/>
      <c r="X426" s="326"/>
      <c r="Y426" s="326"/>
      <c r="Z426" s="326"/>
      <c r="AA426" s="326"/>
      <c r="AB426" s="326"/>
      <c r="AC426" s="326"/>
      <c r="AD426" s="326"/>
      <c r="AE426" s="326"/>
      <c r="AF426" s="326"/>
      <c r="AG426" s="326"/>
      <c r="AH426" s="326"/>
      <c r="AI426" s="326"/>
      <c r="AJ426" s="326"/>
      <c r="AK426" s="326"/>
      <c r="AL426" s="326"/>
      <c r="AM426" s="326"/>
      <c r="AN426" s="326"/>
      <c r="AO426" s="326"/>
      <c r="AP426" s="326"/>
      <c r="AQ426" s="326"/>
      <c r="AR426" s="326"/>
      <c r="AS426" s="326"/>
      <c r="AT426" s="326"/>
      <c r="AU426" s="326"/>
      <c r="AV426" s="326"/>
      <c r="AW426" s="326"/>
      <c r="AX426" s="527" t="s">
        <v>387</v>
      </c>
      <c r="AY426" s="527"/>
      <c r="AZ426" s="527"/>
      <c r="BA426" s="139"/>
      <c r="BB426" s="674"/>
      <c r="BC426" s="675"/>
      <c r="BD426" s="675"/>
      <c r="BE426" s="675"/>
      <c r="BF426" s="675"/>
      <c r="BG426" s="675"/>
      <c r="BH426" s="675"/>
      <c r="BI426" s="675"/>
      <c r="BJ426" s="676"/>
      <c r="BK426" s="20"/>
      <c r="BL426" s="259" t="s">
        <v>365</v>
      </c>
      <c r="BM426" s="198"/>
      <c r="BN426" s="200" t="str">
        <f>IF(BO426&lt;&gt;"","●","")</f>
        <v/>
      </c>
      <c r="BO426" s="201" t="str">
        <f>IF(BB426="","",IF(BB426&gt;100,"「患者割合」が100％を超えています。正しい患者割合をご記入ください。",""))</f>
        <v/>
      </c>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332"/>
      <c r="DB426" s="332"/>
      <c r="DC426" s="332"/>
      <c r="DD426" s="332"/>
      <c r="DE426" s="332"/>
      <c r="DF426" s="332"/>
      <c r="DG426" s="332"/>
      <c r="DH426" s="332"/>
      <c r="DI426" s="332"/>
      <c r="DJ426" s="332"/>
      <c r="DK426" s="332"/>
      <c r="DL426" s="332"/>
      <c r="DM426" s="332"/>
      <c r="DN426" s="332"/>
      <c r="DO426" s="332"/>
      <c r="DP426" s="332"/>
      <c r="DQ426" s="332"/>
      <c r="DR426" s="332"/>
      <c r="DS426" s="332"/>
      <c r="DT426" s="332"/>
      <c r="DU426" s="332"/>
      <c r="DV426" s="332"/>
      <c r="DW426" s="332"/>
      <c r="DX426" s="332"/>
      <c r="DY426" s="332"/>
      <c r="DZ426" s="332"/>
      <c r="EA426" s="332"/>
      <c r="EB426" s="332"/>
      <c r="EC426" s="332"/>
      <c r="ED426" s="332"/>
      <c r="EE426" s="332"/>
      <c r="EF426" s="332"/>
      <c r="EG426" s="332"/>
      <c r="EH426" s="332"/>
      <c r="EI426" s="332"/>
      <c r="EJ426" s="332"/>
      <c r="EK426" s="332"/>
      <c r="EL426" s="332"/>
      <c r="EM426" s="332"/>
      <c r="EN426" s="332"/>
      <c r="EO426" s="332"/>
      <c r="EP426" s="332"/>
      <c r="EQ426" s="332"/>
      <c r="ER426" s="332"/>
      <c r="ES426" s="332"/>
      <c r="ET426" s="332"/>
      <c r="EU426" s="332"/>
      <c r="EV426" s="332"/>
      <c r="EW426" s="332"/>
      <c r="EX426" s="332"/>
      <c r="EY426" s="332"/>
    </row>
    <row r="427" spans="1:155" s="439" customFormat="1" ht="2.4500000000000002" customHeight="1">
      <c r="A427" s="3"/>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265"/>
      <c r="AZ427" s="265"/>
      <c r="BA427" s="308"/>
      <c r="BB427" s="22"/>
      <c r="BC427" s="22"/>
      <c r="BD427" s="22"/>
      <c r="BE427" s="22"/>
      <c r="BF427" s="22"/>
      <c r="BG427" s="22"/>
      <c r="BH427" s="22"/>
      <c r="BI427" s="22"/>
      <c r="BJ427" s="22"/>
      <c r="BK427" s="23"/>
      <c r="BL427" s="263"/>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332"/>
      <c r="DB427" s="332"/>
      <c r="DC427" s="332"/>
      <c r="DD427" s="332"/>
      <c r="DE427" s="332"/>
      <c r="DF427" s="332"/>
      <c r="DG427" s="332"/>
      <c r="DH427" s="332"/>
      <c r="DI427" s="332"/>
      <c r="DJ427" s="332"/>
      <c r="DK427" s="332"/>
      <c r="DL427" s="332"/>
      <c r="DM427" s="332"/>
      <c r="DN427" s="332"/>
      <c r="DO427" s="332"/>
      <c r="DP427" s="332"/>
      <c r="DQ427" s="332"/>
      <c r="DR427" s="332"/>
      <c r="DS427" s="332"/>
      <c r="DT427" s="332"/>
      <c r="DU427" s="332"/>
      <c r="DV427" s="332"/>
      <c r="DW427" s="332"/>
      <c r="DX427" s="332"/>
      <c r="DY427" s="332"/>
      <c r="DZ427" s="332"/>
      <c r="EA427" s="332"/>
      <c r="EB427" s="332"/>
      <c r="EC427" s="332"/>
      <c r="ED427" s="332"/>
      <c r="EE427" s="332"/>
      <c r="EF427" s="332"/>
      <c r="EG427" s="332"/>
      <c r="EH427" s="332"/>
      <c r="EI427" s="332"/>
      <c r="EJ427" s="332"/>
      <c r="EK427" s="332"/>
      <c r="EL427" s="332"/>
      <c r="EM427" s="332"/>
      <c r="EN427" s="332"/>
      <c r="EO427" s="332"/>
      <c r="EP427" s="332"/>
      <c r="EQ427" s="332"/>
      <c r="ER427" s="332"/>
      <c r="ES427" s="332"/>
      <c r="ET427" s="332"/>
      <c r="EU427" s="332"/>
      <c r="EV427" s="332"/>
      <c r="EW427" s="332"/>
      <c r="EX427" s="332"/>
      <c r="EY427" s="332"/>
    </row>
    <row r="428" spans="1:155" s="439" customFormat="1" ht="2.4500000000000002" customHeight="1">
      <c r="A428" s="48"/>
      <c r="B428" s="447"/>
      <c r="C428" s="447"/>
      <c r="D428" s="447"/>
      <c r="E428" s="447"/>
      <c r="F428" s="447"/>
      <c r="G428" s="447"/>
      <c r="H428" s="447"/>
      <c r="I428" s="447"/>
      <c r="J428" s="447"/>
      <c r="K428" s="447"/>
      <c r="L428" s="447"/>
      <c r="M428" s="447"/>
      <c r="N428" s="447"/>
      <c r="O428" s="447"/>
      <c r="P428" s="447"/>
      <c r="Q428" s="447"/>
      <c r="R428" s="447"/>
      <c r="S428" s="447"/>
      <c r="T428" s="447"/>
      <c r="U428" s="447"/>
      <c r="V428" s="447"/>
      <c r="W428" s="447"/>
      <c r="X428" s="448"/>
      <c r="Y428" s="448"/>
      <c r="Z428" s="448"/>
      <c r="AA428" s="448"/>
      <c r="AB428" s="448"/>
      <c r="AC428" s="448"/>
      <c r="AD428" s="448"/>
      <c r="AE428" s="448"/>
      <c r="AF428" s="448"/>
      <c r="AG428" s="448"/>
      <c r="AH428" s="448"/>
      <c r="AI428" s="448"/>
      <c r="AJ428" s="448"/>
      <c r="AK428" s="448"/>
      <c r="AL428" s="448"/>
      <c r="AM428" s="448"/>
      <c r="AN428" s="448"/>
      <c r="AO428" s="448"/>
      <c r="AP428" s="448"/>
      <c r="AQ428" s="448"/>
      <c r="AR428" s="448"/>
      <c r="AS428" s="448"/>
      <c r="AT428" s="448"/>
      <c r="AU428" s="448"/>
      <c r="AV428" s="448"/>
      <c r="AW428" s="448"/>
      <c r="AX428" s="448"/>
      <c r="AY428" s="264"/>
      <c r="AZ428" s="264"/>
      <c r="BA428" s="309"/>
      <c r="BB428" s="31"/>
      <c r="BC428" s="31"/>
      <c r="BD428" s="31"/>
      <c r="BE428" s="31"/>
      <c r="BF428" s="31"/>
      <c r="BG428" s="31"/>
      <c r="BH428" s="31"/>
      <c r="BI428" s="31"/>
      <c r="BJ428" s="31"/>
      <c r="BK428" s="32"/>
      <c r="BL428" s="259"/>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332"/>
      <c r="DB428" s="332"/>
      <c r="DC428" s="332"/>
      <c r="DD428" s="332"/>
      <c r="DE428" s="332"/>
      <c r="DF428" s="332"/>
      <c r="DG428" s="332"/>
      <c r="DH428" s="332"/>
      <c r="DI428" s="332"/>
      <c r="DJ428" s="332"/>
      <c r="DK428" s="332"/>
      <c r="DL428" s="332"/>
      <c r="DM428" s="332"/>
      <c r="DN428" s="332"/>
      <c r="DO428" s="332"/>
      <c r="DP428" s="332"/>
      <c r="DQ428" s="332"/>
      <c r="DR428" s="332"/>
      <c r="DS428" s="332"/>
      <c r="DT428" s="332"/>
      <c r="DU428" s="332"/>
      <c r="DV428" s="332"/>
      <c r="DW428" s="332"/>
      <c r="DX428" s="332"/>
      <c r="DY428" s="332"/>
      <c r="DZ428" s="332"/>
      <c r="EA428" s="332"/>
      <c r="EB428" s="332"/>
      <c r="EC428" s="332"/>
      <c r="ED428" s="332"/>
      <c r="EE428" s="332"/>
      <c r="EF428" s="332"/>
      <c r="EG428" s="332"/>
      <c r="EH428" s="332"/>
      <c r="EI428" s="332"/>
      <c r="EJ428" s="332"/>
      <c r="EK428" s="332"/>
      <c r="EL428" s="332"/>
      <c r="EM428" s="332"/>
      <c r="EN428" s="332"/>
      <c r="EO428" s="332"/>
      <c r="EP428" s="332"/>
      <c r="EQ428" s="332"/>
      <c r="ER428" s="332"/>
      <c r="ES428" s="332"/>
      <c r="ET428" s="332"/>
      <c r="EU428" s="332"/>
      <c r="EV428" s="332"/>
      <c r="EW428" s="332"/>
      <c r="EX428" s="332"/>
      <c r="EY428" s="332"/>
    </row>
    <row r="429" spans="1:155" s="439" customFormat="1" ht="19.5" customHeight="1">
      <c r="A429" s="325" t="s">
        <v>388</v>
      </c>
      <c r="B429" s="326"/>
      <c r="C429" s="326"/>
      <c r="D429" s="326"/>
      <c r="E429" s="326"/>
      <c r="F429" s="326"/>
      <c r="G429" s="326"/>
      <c r="H429" s="326"/>
      <c r="I429" s="326"/>
      <c r="J429" s="326"/>
      <c r="K429" s="326"/>
      <c r="L429" s="326"/>
      <c r="M429" s="326"/>
      <c r="N429" s="326"/>
      <c r="O429" s="326"/>
      <c r="P429" s="326"/>
      <c r="Q429" s="326"/>
      <c r="R429" s="326"/>
      <c r="S429" s="326"/>
      <c r="T429" s="326"/>
      <c r="U429" s="326"/>
      <c r="V429" s="326"/>
      <c r="W429" s="326"/>
      <c r="X429" s="326"/>
      <c r="Y429" s="326"/>
      <c r="Z429" s="326"/>
      <c r="AA429" s="326"/>
      <c r="AB429" s="326"/>
      <c r="AC429" s="326"/>
      <c r="AD429" s="326"/>
      <c r="AE429" s="326"/>
      <c r="AF429" s="326"/>
      <c r="AG429" s="326"/>
      <c r="AH429" s="326"/>
      <c r="AI429" s="326"/>
      <c r="AJ429" s="326"/>
      <c r="AK429" s="326"/>
      <c r="AL429" s="326"/>
      <c r="AM429" s="326"/>
      <c r="AN429" s="326"/>
      <c r="AO429" s="326"/>
      <c r="AP429" s="326"/>
      <c r="AQ429" s="326"/>
      <c r="AR429" s="326"/>
      <c r="AS429" s="326"/>
      <c r="AT429" s="326"/>
      <c r="AU429" s="326"/>
      <c r="AV429" s="326"/>
      <c r="AW429" s="326"/>
      <c r="AX429" s="527" t="s">
        <v>389</v>
      </c>
      <c r="AY429" s="527"/>
      <c r="AZ429" s="527"/>
      <c r="BA429" s="139"/>
      <c r="BB429" s="674"/>
      <c r="BC429" s="675"/>
      <c r="BD429" s="675"/>
      <c r="BE429" s="675"/>
      <c r="BF429" s="675"/>
      <c r="BG429" s="675"/>
      <c r="BH429" s="675"/>
      <c r="BI429" s="675"/>
      <c r="BJ429" s="676"/>
      <c r="BK429" s="20"/>
      <c r="BL429" s="259" t="s">
        <v>365</v>
      </c>
      <c r="BM429" s="198"/>
      <c r="BN429" s="200" t="str">
        <f>IF(BO429&lt;&gt;"","●","")</f>
        <v/>
      </c>
      <c r="BO429" s="201" t="str">
        <f>IF(BB429="","",IF(BB429&gt;100,"「患者割合」が100％を超えています。正しい患者割合をご記入ください。",""))</f>
        <v/>
      </c>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332"/>
      <c r="DB429" s="332"/>
      <c r="DC429" s="332"/>
      <c r="DD429" s="332"/>
      <c r="DE429" s="332"/>
      <c r="DF429" s="332"/>
      <c r="DG429" s="332"/>
      <c r="DH429" s="332"/>
      <c r="DI429" s="332"/>
      <c r="DJ429" s="332"/>
      <c r="DK429" s="332"/>
      <c r="DL429" s="332"/>
      <c r="DM429" s="332"/>
      <c r="DN429" s="332"/>
      <c r="DO429" s="332"/>
      <c r="DP429" s="332"/>
      <c r="DQ429" s="332"/>
      <c r="DR429" s="332"/>
      <c r="DS429" s="332"/>
      <c r="DT429" s="332"/>
      <c r="DU429" s="332"/>
      <c r="DV429" s="332"/>
      <c r="DW429" s="332"/>
      <c r="DX429" s="332"/>
      <c r="DY429" s="332"/>
      <c r="DZ429" s="332"/>
      <c r="EA429" s="332"/>
      <c r="EB429" s="332"/>
      <c r="EC429" s="332"/>
      <c r="ED429" s="332"/>
      <c r="EE429" s="332"/>
      <c r="EF429" s="332"/>
      <c r="EG429" s="332"/>
      <c r="EH429" s="332"/>
      <c r="EI429" s="332"/>
      <c r="EJ429" s="332"/>
      <c r="EK429" s="332"/>
      <c r="EL429" s="332"/>
      <c r="EM429" s="332"/>
      <c r="EN429" s="332"/>
      <c r="EO429" s="332"/>
      <c r="EP429" s="332"/>
      <c r="EQ429" s="332"/>
      <c r="ER429" s="332"/>
      <c r="ES429" s="332"/>
      <c r="ET429" s="332"/>
      <c r="EU429" s="332"/>
      <c r="EV429" s="332"/>
      <c r="EW429" s="332"/>
      <c r="EX429" s="332"/>
      <c r="EY429" s="332"/>
    </row>
    <row r="430" spans="1:155" s="439" customFormat="1" ht="2.4500000000000002" customHeight="1">
      <c r="A430" s="3"/>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265"/>
      <c r="AZ430" s="265"/>
      <c r="BA430" s="308"/>
      <c r="BB430" s="22"/>
      <c r="BC430" s="22"/>
      <c r="BD430" s="22"/>
      <c r="BE430" s="22"/>
      <c r="BF430" s="22"/>
      <c r="BG430" s="22"/>
      <c r="BH430" s="22"/>
      <c r="BI430" s="22"/>
      <c r="BJ430" s="22"/>
      <c r="BK430" s="23"/>
      <c r="BL430" s="263"/>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332"/>
      <c r="DB430" s="332"/>
      <c r="DC430" s="332"/>
      <c r="DD430" s="332"/>
      <c r="DE430" s="332"/>
      <c r="DF430" s="332"/>
      <c r="DG430" s="332"/>
      <c r="DH430" s="332"/>
      <c r="DI430" s="332"/>
      <c r="DJ430" s="332"/>
      <c r="DK430" s="332"/>
      <c r="DL430" s="332"/>
      <c r="DM430" s="332"/>
      <c r="DN430" s="332"/>
      <c r="DO430" s="332"/>
      <c r="DP430" s="332"/>
      <c r="DQ430" s="332"/>
      <c r="DR430" s="332"/>
      <c r="DS430" s="332"/>
      <c r="DT430" s="332"/>
      <c r="DU430" s="332"/>
      <c r="DV430" s="332"/>
      <c r="DW430" s="332"/>
      <c r="DX430" s="332"/>
      <c r="DY430" s="332"/>
      <c r="DZ430" s="332"/>
      <c r="EA430" s="332"/>
      <c r="EB430" s="332"/>
      <c r="EC430" s="332"/>
      <c r="ED430" s="332"/>
      <c r="EE430" s="332"/>
      <c r="EF430" s="332"/>
      <c r="EG430" s="332"/>
      <c r="EH430" s="332"/>
      <c r="EI430" s="332"/>
      <c r="EJ430" s="332"/>
      <c r="EK430" s="332"/>
      <c r="EL430" s="332"/>
      <c r="EM430" s="332"/>
      <c r="EN430" s="332"/>
      <c r="EO430" s="332"/>
      <c r="EP430" s="332"/>
      <c r="EQ430" s="332"/>
      <c r="ER430" s="332"/>
      <c r="ES430" s="332"/>
      <c r="ET430" s="332"/>
      <c r="EU430" s="332"/>
      <c r="EV430" s="332"/>
      <c r="EW430" s="332"/>
      <c r="EX430" s="332"/>
      <c r="EY430" s="332"/>
    </row>
    <row r="431" spans="1:155" s="439" customFormat="1" ht="2.4500000000000002" customHeight="1">
      <c r="A431" s="48"/>
      <c r="B431" s="447"/>
      <c r="C431" s="447"/>
      <c r="D431" s="447"/>
      <c r="E431" s="447"/>
      <c r="F431" s="447"/>
      <c r="G431" s="447"/>
      <c r="H431" s="447"/>
      <c r="I431" s="447"/>
      <c r="J431" s="447"/>
      <c r="K431" s="447"/>
      <c r="L431" s="447"/>
      <c r="M431" s="447"/>
      <c r="N431" s="447"/>
      <c r="O431" s="447"/>
      <c r="P431" s="447"/>
      <c r="Q431" s="447"/>
      <c r="R431" s="447"/>
      <c r="S431" s="447"/>
      <c r="T431" s="447"/>
      <c r="U431" s="447"/>
      <c r="V431" s="447"/>
      <c r="W431" s="447"/>
      <c r="X431" s="448"/>
      <c r="Y431" s="448"/>
      <c r="Z431" s="448"/>
      <c r="AA431" s="448"/>
      <c r="AB431" s="448"/>
      <c r="AC431" s="448"/>
      <c r="AD431" s="448"/>
      <c r="AE431" s="448"/>
      <c r="AF431" s="448"/>
      <c r="AG431" s="448"/>
      <c r="AH431" s="448"/>
      <c r="AI431" s="448"/>
      <c r="AJ431" s="448"/>
      <c r="AK431" s="448"/>
      <c r="AL431" s="448"/>
      <c r="AM431" s="448"/>
      <c r="AN431" s="448"/>
      <c r="AO431" s="448"/>
      <c r="AP431" s="448"/>
      <c r="AQ431" s="448"/>
      <c r="AR431" s="448"/>
      <c r="AS431" s="448"/>
      <c r="AT431" s="448"/>
      <c r="AU431" s="448"/>
      <c r="AV431" s="448"/>
      <c r="AW431" s="448"/>
      <c r="AX431" s="448"/>
      <c r="AY431" s="264"/>
      <c r="AZ431" s="264"/>
      <c r="BA431" s="310"/>
      <c r="BB431" s="25"/>
      <c r="BC431" s="25"/>
      <c r="BD431" s="25"/>
      <c r="BE431" s="25"/>
      <c r="BF431" s="25"/>
      <c r="BG431" s="25"/>
      <c r="BH431" s="25"/>
      <c r="BI431" s="25"/>
      <c r="BJ431" s="25"/>
      <c r="BK431" s="26"/>
      <c r="BL431" s="260"/>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332"/>
      <c r="DB431" s="332"/>
      <c r="DC431" s="332"/>
      <c r="DD431" s="332"/>
      <c r="DE431" s="332"/>
      <c r="DF431" s="332"/>
      <c r="DG431" s="332"/>
      <c r="DH431" s="332"/>
      <c r="DI431" s="332"/>
      <c r="DJ431" s="332"/>
      <c r="DK431" s="332"/>
      <c r="DL431" s="332"/>
      <c r="DM431" s="332"/>
      <c r="DN431" s="332"/>
      <c r="DO431" s="332"/>
      <c r="DP431" s="332"/>
      <c r="DQ431" s="332"/>
      <c r="DR431" s="332"/>
      <c r="DS431" s="332"/>
      <c r="DT431" s="332"/>
      <c r="DU431" s="332"/>
      <c r="DV431" s="332"/>
      <c r="DW431" s="332"/>
      <c r="DX431" s="332"/>
      <c r="DY431" s="332"/>
      <c r="DZ431" s="332"/>
      <c r="EA431" s="332"/>
      <c r="EB431" s="332"/>
      <c r="EC431" s="332"/>
      <c r="ED431" s="332"/>
      <c r="EE431" s="332"/>
      <c r="EF431" s="332"/>
      <c r="EG431" s="332"/>
      <c r="EH431" s="332"/>
      <c r="EI431" s="332"/>
      <c r="EJ431" s="332"/>
      <c r="EK431" s="332"/>
      <c r="EL431" s="332"/>
      <c r="EM431" s="332"/>
      <c r="EN431" s="332"/>
      <c r="EO431" s="332"/>
      <c r="EP431" s="332"/>
      <c r="EQ431" s="332"/>
      <c r="ER431" s="332"/>
      <c r="ES431" s="332"/>
      <c r="ET431" s="332"/>
      <c r="EU431" s="332"/>
      <c r="EV431" s="332"/>
      <c r="EW431" s="332"/>
      <c r="EX431" s="332"/>
      <c r="EY431" s="332"/>
    </row>
    <row r="432" spans="1:155" s="439" customFormat="1" ht="19.5" customHeight="1">
      <c r="A432" s="325" t="s">
        <v>390</v>
      </c>
      <c r="B432" s="326"/>
      <c r="C432" s="326"/>
      <c r="D432" s="326"/>
      <c r="E432" s="326"/>
      <c r="F432" s="326"/>
      <c r="G432" s="326"/>
      <c r="H432" s="326"/>
      <c r="I432" s="326"/>
      <c r="J432" s="326"/>
      <c r="K432" s="326"/>
      <c r="L432" s="326"/>
      <c r="M432" s="326"/>
      <c r="N432" s="326"/>
      <c r="O432" s="326"/>
      <c r="P432" s="326"/>
      <c r="Q432" s="326"/>
      <c r="R432" s="326"/>
      <c r="S432" s="326"/>
      <c r="T432" s="326"/>
      <c r="U432" s="326"/>
      <c r="V432" s="326"/>
      <c r="W432" s="326"/>
      <c r="X432" s="326"/>
      <c r="Y432" s="326"/>
      <c r="Z432" s="326"/>
      <c r="AA432" s="326"/>
      <c r="AB432" s="326"/>
      <c r="AC432" s="326"/>
      <c r="AD432" s="326"/>
      <c r="AE432" s="326"/>
      <c r="AF432" s="326"/>
      <c r="AG432" s="326"/>
      <c r="AH432" s="326"/>
      <c r="AI432" s="326"/>
      <c r="AJ432" s="326"/>
      <c r="AK432" s="326"/>
      <c r="AL432" s="326"/>
      <c r="AM432" s="326"/>
      <c r="AN432" s="326"/>
      <c r="AO432" s="326"/>
      <c r="AP432" s="326"/>
      <c r="AQ432" s="326"/>
      <c r="AR432" s="326"/>
      <c r="AS432" s="326"/>
      <c r="AT432" s="326"/>
      <c r="AU432" s="326"/>
      <c r="AV432" s="326"/>
      <c r="AW432" s="326"/>
      <c r="AX432" s="527" t="s">
        <v>391</v>
      </c>
      <c r="AY432" s="527"/>
      <c r="AZ432" s="527"/>
      <c r="BA432" s="139"/>
      <c r="BB432" s="674"/>
      <c r="BC432" s="675"/>
      <c r="BD432" s="675"/>
      <c r="BE432" s="675"/>
      <c r="BF432" s="675"/>
      <c r="BG432" s="675"/>
      <c r="BH432" s="675"/>
      <c r="BI432" s="675"/>
      <c r="BJ432" s="676"/>
      <c r="BK432" s="20"/>
      <c r="BL432" s="259" t="s">
        <v>365</v>
      </c>
      <c r="BM432" s="198"/>
      <c r="BN432" s="200" t="str">
        <f>IF(BO432&lt;&gt;"","●","")</f>
        <v/>
      </c>
      <c r="BO432" s="201" t="str">
        <f>IF(BB432="","",IF(BB432&gt;100,"「患者割合」が100％を超えています。正しい患者割合をご記入ください。",""))</f>
        <v/>
      </c>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332"/>
      <c r="DB432" s="332"/>
      <c r="DC432" s="332"/>
      <c r="DD432" s="332"/>
      <c r="DE432" s="332"/>
      <c r="DF432" s="332"/>
      <c r="DG432" s="332"/>
      <c r="DH432" s="332"/>
      <c r="DI432" s="332"/>
      <c r="DJ432" s="332"/>
      <c r="DK432" s="332"/>
      <c r="DL432" s="332"/>
      <c r="DM432" s="332"/>
      <c r="DN432" s="332"/>
      <c r="DO432" s="332"/>
      <c r="DP432" s="332"/>
      <c r="DQ432" s="332"/>
      <c r="DR432" s="332"/>
      <c r="DS432" s="332"/>
      <c r="DT432" s="332"/>
      <c r="DU432" s="332"/>
      <c r="DV432" s="332"/>
      <c r="DW432" s="332"/>
      <c r="DX432" s="332"/>
      <c r="DY432" s="332"/>
      <c r="DZ432" s="332"/>
      <c r="EA432" s="332"/>
      <c r="EB432" s="332"/>
      <c r="EC432" s="332"/>
      <c r="ED432" s="332"/>
      <c r="EE432" s="332"/>
      <c r="EF432" s="332"/>
      <c r="EG432" s="332"/>
      <c r="EH432" s="332"/>
      <c r="EI432" s="332"/>
      <c r="EJ432" s="332"/>
      <c r="EK432" s="332"/>
      <c r="EL432" s="332"/>
      <c r="EM432" s="332"/>
      <c r="EN432" s="332"/>
      <c r="EO432" s="332"/>
      <c r="EP432" s="332"/>
      <c r="EQ432" s="332"/>
      <c r="ER432" s="332"/>
      <c r="ES432" s="332"/>
      <c r="ET432" s="332"/>
      <c r="EU432" s="332"/>
      <c r="EV432" s="332"/>
      <c r="EW432" s="332"/>
      <c r="EX432" s="332"/>
      <c r="EY432" s="332"/>
    </row>
    <row r="433" spans="1:155" s="439" customFormat="1" ht="2.4500000000000002" customHeight="1">
      <c r="A433" s="3"/>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265"/>
      <c r="AZ433" s="265"/>
      <c r="BA433" s="308"/>
      <c r="BB433" s="22"/>
      <c r="BC433" s="22"/>
      <c r="BD433" s="22"/>
      <c r="BE433" s="22"/>
      <c r="BF433" s="22"/>
      <c r="BG433" s="22"/>
      <c r="BH433" s="22"/>
      <c r="BI433" s="22"/>
      <c r="BJ433" s="22"/>
      <c r="BK433" s="23"/>
      <c r="BL433" s="263"/>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332"/>
      <c r="DB433" s="332"/>
      <c r="DC433" s="332"/>
      <c r="DD433" s="332"/>
      <c r="DE433" s="332"/>
      <c r="DF433" s="332"/>
      <c r="DG433" s="332"/>
      <c r="DH433" s="332"/>
      <c r="DI433" s="332"/>
      <c r="DJ433" s="332"/>
      <c r="DK433" s="332"/>
      <c r="DL433" s="332"/>
      <c r="DM433" s="332"/>
      <c r="DN433" s="332"/>
      <c r="DO433" s="332"/>
      <c r="DP433" s="332"/>
      <c r="DQ433" s="332"/>
      <c r="DR433" s="332"/>
      <c r="DS433" s="332"/>
      <c r="DT433" s="332"/>
      <c r="DU433" s="332"/>
      <c r="DV433" s="332"/>
      <c r="DW433" s="332"/>
      <c r="DX433" s="332"/>
      <c r="DY433" s="332"/>
      <c r="DZ433" s="332"/>
      <c r="EA433" s="332"/>
      <c r="EB433" s="332"/>
      <c r="EC433" s="332"/>
      <c r="ED433" s="332"/>
      <c r="EE433" s="332"/>
      <c r="EF433" s="332"/>
      <c r="EG433" s="332"/>
      <c r="EH433" s="332"/>
      <c r="EI433" s="332"/>
      <c r="EJ433" s="332"/>
      <c r="EK433" s="332"/>
      <c r="EL433" s="332"/>
      <c r="EM433" s="332"/>
      <c r="EN433" s="332"/>
      <c r="EO433" s="332"/>
      <c r="EP433" s="332"/>
      <c r="EQ433" s="332"/>
      <c r="ER433" s="332"/>
      <c r="ES433" s="332"/>
      <c r="ET433" s="332"/>
      <c r="EU433" s="332"/>
      <c r="EV433" s="332"/>
      <c r="EW433" s="332"/>
      <c r="EX433" s="332"/>
      <c r="EY433" s="332"/>
    </row>
    <row r="434" spans="1:155" s="439" customFormat="1" ht="2.4500000000000002" customHeight="1">
      <c r="A434" s="724" t="s">
        <v>379</v>
      </c>
      <c r="B434" s="748"/>
      <c r="C434" s="748"/>
      <c r="D434" s="748"/>
      <c r="E434" s="748"/>
      <c r="F434" s="748"/>
      <c r="G434" s="748"/>
      <c r="H434" s="748"/>
      <c r="I434" s="748"/>
      <c r="J434" s="748"/>
      <c r="K434" s="748"/>
      <c r="L434" s="748"/>
      <c r="M434" s="748"/>
      <c r="N434" s="748"/>
      <c r="O434" s="748"/>
      <c r="P434" s="748"/>
      <c r="Q434" s="748"/>
      <c r="R434" s="748"/>
      <c r="S434" s="748"/>
      <c r="T434" s="748"/>
      <c r="U434" s="748"/>
      <c r="V434" s="748"/>
      <c r="W434" s="748"/>
      <c r="X434" s="748"/>
      <c r="Y434" s="748"/>
      <c r="Z434" s="748"/>
      <c r="AA434" s="748"/>
      <c r="AB434" s="748"/>
      <c r="AC434" s="748"/>
      <c r="AD434" s="748"/>
      <c r="AE434" s="748"/>
      <c r="AF434" s="748"/>
      <c r="AG434" s="748"/>
      <c r="AH434" s="748"/>
      <c r="AI434" s="748"/>
      <c r="AJ434" s="748"/>
      <c r="AK434" s="748"/>
      <c r="AL434" s="748"/>
      <c r="AM434" s="748"/>
      <c r="AN434" s="748"/>
      <c r="AO434" s="748"/>
      <c r="AP434" s="748"/>
      <c r="AQ434" s="748"/>
      <c r="AR434" s="748"/>
      <c r="AS434" s="748"/>
      <c r="AT434" s="748"/>
      <c r="AU434" s="748"/>
      <c r="AV434" s="748"/>
      <c r="AW434" s="748"/>
      <c r="AX434" s="448"/>
      <c r="AY434" s="264"/>
      <c r="AZ434" s="264"/>
      <c r="BA434" s="309"/>
      <c r="BB434" s="31"/>
      <c r="BC434" s="31"/>
      <c r="BD434" s="31"/>
      <c r="BE434" s="31"/>
      <c r="BF434" s="31"/>
      <c r="BG434" s="31"/>
      <c r="BH434" s="31"/>
      <c r="BI434" s="31"/>
      <c r="BJ434" s="31"/>
      <c r="BK434" s="32"/>
      <c r="BL434" s="259"/>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332"/>
      <c r="DB434" s="332"/>
      <c r="DC434" s="332"/>
      <c r="DD434" s="332"/>
      <c r="DE434" s="332"/>
      <c r="DF434" s="332"/>
      <c r="DG434" s="332"/>
      <c r="DH434" s="332"/>
      <c r="DI434" s="332"/>
      <c r="DJ434" s="332"/>
      <c r="DK434" s="332"/>
      <c r="DL434" s="332"/>
      <c r="DM434" s="332"/>
      <c r="DN434" s="332"/>
      <c r="DO434" s="332"/>
      <c r="DP434" s="332"/>
      <c r="DQ434" s="332"/>
      <c r="DR434" s="332"/>
      <c r="DS434" s="332"/>
      <c r="DT434" s="332"/>
      <c r="DU434" s="332"/>
      <c r="DV434" s="332"/>
      <c r="DW434" s="332"/>
      <c r="DX434" s="332"/>
      <c r="DY434" s="332"/>
      <c r="DZ434" s="332"/>
      <c r="EA434" s="332"/>
      <c r="EB434" s="332"/>
      <c r="EC434" s="332"/>
      <c r="ED434" s="332"/>
      <c r="EE434" s="332"/>
      <c r="EF434" s="332"/>
      <c r="EG434" s="332"/>
      <c r="EH434" s="332"/>
      <c r="EI434" s="332"/>
      <c r="EJ434" s="332"/>
      <c r="EK434" s="332"/>
      <c r="EL434" s="332"/>
      <c r="EM434" s="332"/>
      <c r="EN434" s="332"/>
      <c r="EO434" s="332"/>
      <c r="EP434" s="332"/>
      <c r="EQ434" s="332"/>
      <c r="ER434" s="332"/>
      <c r="ES434" s="332"/>
      <c r="ET434" s="332"/>
      <c r="EU434" s="332"/>
      <c r="EV434" s="332"/>
      <c r="EW434" s="332"/>
      <c r="EX434" s="332"/>
      <c r="EY434" s="332"/>
    </row>
    <row r="435" spans="1:155" s="439" customFormat="1" ht="19.5" customHeight="1">
      <c r="A435" s="597"/>
      <c r="B435" s="598"/>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8"/>
      <c r="AL435" s="598"/>
      <c r="AM435" s="598"/>
      <c r="AN435" s="598"/>
      <c r="AO435" s="598"/>
      <c r="AP435" s="598"/>
      <c r="AQ435" s="598"/>
      <c r="AR435" s="598"/>
      <c r="AS435" s="598"/>
      <c r="AT435" s="598"/>
      <c r="AU435" s="598"/>
      <c r="AV435" s="598"/>
      <c r="AW435" s="598"/>
      <c r="AX435" s="527" t="s">
        <v>392</v>
      </c>
      <c r="AY435" s="527"/>
      <c r="AZ435" s="527"/>
      <c r="BA435" s="139"/>
      <c r="BB435" s="674"/>
      <c r="BC435" s="675"/>
      <c r="BD435" s="675"/>
      <c r="BE435" s="675"/>
      <c r="BF435" s="675"/>
      <c r="BG435" s="675"/>
      <c r="BH435" s="675"/>
      <c r="BI435" s="675"/>
      <c r="BJ435" s="676"/>
      <c r="BK435" s="20"/>
      <c r="BL435" s="259" t="s">
        <v>365</v>
      </c>
      <c r="BM435" s="198"/>
      <c r="BN435" s="200" t="str">
        <f>IF(BO435&lt;&gt;"","●","")</f>
        <v/>
      </c>
      <c r="BO435" s="201" t="str">
        <f>IF(BB435="","",IF(BB435&gt;100,"「患者割合」が100％を超えています。正しい患者割合をご記入ください。",IF(SUM(BB426,BB429,BB432)&lt;BB435,"③～⑤の「患者割合」の合計よりも値が大きくなっています。③～⑤の合計よりも小さな値をご記入ください。","")))</f>
        <v/>
      </c>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332"/>
      <c r="DB435" s="332"/>
      <c r="DC435" s="332"/>
      <c r="DD435" s="332"/>
      <c r="DE435" s="332"/>
      <c r="DF435" s="332"/>
      <c r="DG435" s="332"/>
      <c r="DH435" s="332"/>
      <c r="DI435" s="332"/>
      <c r="DJ435" s="332"/>
      <c r="DK435" s="332"/>
      <c r="DL435" s="332"/>
      <c r="DM435" s="332"/>
      <c r="DN435" s="332"/>
      <c r="DO435" s="332"/>
      <c r="DP435" s="332"/>
      <c r="DQ435" s="332"/>
      <c r="DR435" s="332"/>
      <c r="DS435" s="332"/>
      <c r="DT435" s="332"/>
      <c r="DU435" s="332"/>
      <c r="DV435" s="332"/>
      <c r="DW435" s="332"/>
      <c r="DX435" s="332"/>
      <c r="DY435" s="332"/>
      <c r="DZ435" s="332"/>
      <c r="EA435" s="332"/>
      <c r="EB435" s="332"/>
      <c r="EC435" s="332"/>
      <c r="ED435" s="332"/>
      <c r="EE435" s="332"/>
      <c r="EF435" s="332"/>
      <c r="EG435" s="332"/>
      <c r="EH435" s="332"/>
      <c r="EI435" s="332"/>
      <c r="EJ435" s="332"/>
      <c r="EK435" s="332"/>
      <c r="EL435" s="332"/>
      <c r="EM435" s="332"/>
      <c r="EN435" s="332"/>
      <c r="EO435" s="332"/>
      <c r="EP435" s="332"/>
      <c r="EQ435" s="332"/>
      <c r="ER435" s="332"/>
      <c r="ES435" s="332"/>
      <c r="ET435" s="332"/>
      <c r="EU435" s="332"/>
      <c r="EV435" s="332"/>
      <c r="EW435" s="332"/>
      <c r="EX435" s="332"/>
      <c r="EY435" s="332"/>
    </row>
    <row r="436" spans="1:155" s="439" customFormat="1" ht="2.4500000000000002" customHeight="1">
      <c r="A436" s="599"/>
      <c r="B436" s="600"/>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0"/>
      <c r="AL436" s="600"/>
      <c r="AM436" s="600"/>
      <c r="AN436" s="600"/>
      <c r="AO436" s="600"/>
      <c r="AP436" s="600"/>
      <c r="AQ436" s="600"/>
      <c r="AR436" s="600"/>
      <c r="AS436" s="600"/>
      <c r="AT436" s="600"/>
      <c r="AU436" s="600"/>
      <c r="AV436" s="600"/>
      <c r="AW436" s="600"/>
      <c r="AX436" s="6"/>
      <c r="AY436" s="265"/>
      <c r="AZ436" s="265"/>
      <c r="BA436" s="308"/>
      <c r="BB436" s="22"/>
      <c r="BC436" s="22"/>
      <c r="BD436" s="22"/>
      <c r="BE436" s="22"/>
      <c r="BF436" s="22"/>
      <c r="BG436" s="22"/>
      <c r="BH436" s="22"/>
      <c r="BI436" s="22"/>
      <c r="BJ436" s="22"/>
      <c r="BK436" s="23"/>
      <c r="BL436" s="263"/>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332"/>
      <c r="DB436" s="332"/>
      <c r="DC436" s="332"/>
      <c r="DD436" s="332"/>
      <c r="DE436" s="332"/>
      <c r="DF436" s="332"/>
      <c r="DG436" s="332"/>
      <c r="DH436" s="332"/>
      <c r="DI436" s="332"/>
      <c r="DJ436" s="332"/>
      <c r="DK436" s="332"/>
      <c r="DL436" s="332"/>
      <c r="DM436" s="332"/>
      <c r="DN436" s="332"/>
      <c r="DO436" s="332"/>
      <c r="DP436" s="332"/>
      <c r="DQ436" s="332"/>
      <c r="DR436" s="332"/>
      <c r="DS436" s="332"/>
      <c r="DT436" s="332"/>
      <c r="DU436" s="332"/>
      <c r="DV436" s="332"/>
      <c r="DW436" s="332"/>
      <c r="DX436" s="332"/>
      <c r="DY436" s="332"/>
      <c r="DZ436" s="332"/>
      <c r="EA436" s="332"/>
      <c r="EB436" s="332"/>
      <c r="EC436" s="332"/>
      <c r="ED436" s="332"/>
      <c r="EE436" s="332"/>
      <c r="EF436" s="332"/>
      <c r="EG436" s="332"/>
      <c r="EH436" s="332"/>
      <c r="EI436" s="332"/>
      <c r="EJ436" s="332"/>
      <c r="EK436" s="332"/>
      <c r="EL436" s="332"/>
      <c r="EM436" s="332"/>
      <c r="EN436" s="332"/>
      <c r="EO436" s="332"/>
      <c r="EP436" s="332"/>
      <c r="EQ436" s="332"/>
      <c r="ER436" s="332"/>
      <c r="ES436" s="332"/>
      <c r="ET436" s="332"/>
      <c r="EU436" s="332"/>
      <c r="EV436" s="332"/>
      <c r="EW436" s="332"/>
      <c r="EX436" s="332"/>
      <c r="EY436" s="332"/>
    </row>
    <row r="437" spans="1:155" s="439" customFormat="1" ht="19.5" customHeight="1">
      <c r="A437" s="746" t="s">
        <v>142</v>
      </c>
      <c r="B437" s="736"/>
      <c r="C437" s="736"/>
      <c r="D437" s="736"/>
      <c r="E437" s="736"/>
      <c r="F437" s="736"/>
      <c r="G437" s="736"/>
      <c r="H437" s="736"/>
      <c r="I437" s="736"/>
      <c r="J437" s="736"/>
      <c r="K437" s="736"/>
      <c r="L437" s="736"/>
      <c r="M437" s="736"/>
      <c r="N437" s="736"/>
      <c r="O437" s="736"/>
      <c r="P437" s="736"/>
      <c r="Q437" s="736"/>
      <c r="R437" s="736"/>
      <c r="S437" s="736"/>
      <c r="T437" s="736"/>
      <c r="U437" s="736"/>
      <c r="V437" s="736"/>
      <c r="W437" s="736"/>
      <c r="X437" s="736"/>
      <c r="Y437" s="736"/>
      <c r="Z437" s="736"/>
      <c r="AA437" s="736"/>
      <c r="AB437" s="736"/>
      <c r="AC437" s="736"/>
      <c r="AD437" s="736"/>
      <c r="AE437" s="736"/>
      <c r="AF437" s="736"/>
      <c r="AG437" s="736"/>
      <c r="AH437" s="736"/>
      <c r="AI437" s="736"/>
      <c r="AJ437" s="736"/>
      <c r="AK437" s="736"/>
      <c r="AL437" s="736"/>
      <c r="AM437" s="736"/>
      <c r="AN437" s="736"/>
      <c r="AO437" s="736"/>
      <c r="AP437" s="736"/>
      <c r="AQ437" s="736"/>
      <c r="AR437" s="736"/>
      <c r="AS437" s="736"/>
      <c r="AT437" s="736"/>
      <c r="AU437" s="736"/>
      <c r="AV437" s="736"/>
      <c r="AW437" s="736"/>
      <c r="AX437" s="736"/>
      <c r="AY437" s="736"/>
      <c r="AZ437" s="736"/>
      <c r="BA437" s="737"/>
      <c r="BB437" s="737"/>
      <c r="BC437" s="737"/>
      <c r="BD437" s="737"/>
      <c r="BE437" s="737"/>
      <c r="BF437" s="737"/>
      <c r="BG437" s="737"/>
      <c r="BH437" s="737"/>
      <c r="BI437" s="737"/>
      <c r="BJ437" s="737"/>
      <c r="BK437" s="737"/>
      <c r="BL437" s="73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332"/>
      <c r="DB437" s="332"/>
      <c r="DC437" s="332"/>
      <c r="DD437" s="332"/>
      <c r="DE437" s="332"/>
      <c r="DF437" s="332"/>
      <c r="DG437" s="332"/>
      <c r="DH437" s="332"/>
      <c r="DI437" s="332"/>
      <c r="DJ437" s="332"/>
      <c r="DK437" s="332"/>
      <c r="DL437" s="332"/>
      <c r="DM437" s="332"/>
      <c r="DN437" s="332"/>
      <c r="DO437" s="332"/>
      <c r="DP437" s="332"/>
      <c r="DQ437" s="332"/>
      <c r="DR437" s="332"/>
      <c r="DS437" s="332"/>
      <c r="DT437" s="332"/>
      <c r="DU437" s="332"/>
      <c r="DV437" s="332"/>
      <c r="DW437" s="332"/>
      <c r="DX437" s="332"/>
      <c r="DY437" s="332"/>
      <c r="DZ437" s="332"/>
      <c r="EA437" s="332"/>
      <c r="EB437" s="332"/>
      <c r="EC437" s="332"/>
      <c r="ED437" s="332"/>
      <c r="EE437" s="332"/>
      <c r="EF437" s="332"/>
      <c r="EG437" s="332"/>
      <c r="EH437" s="332"/>
      <c r="EI437" s="332"/>
      <c r="EJ437" s="332"/>
      <c r="EK437" s="332"/>
      <c r="EL437" s="332"/>
      <c r="EM437" s="332"/>
      <c r="EN437" s="332"/>
      <c r="EO437" s="332"/>
      <c r="EP437" s="332"/>
      <c r="EQ437" s="332"/>
      <c r="ER437" s="332"/>
      <c r="ES437" s="332"/>
      <c r="ET437" s="332"/>
      <c r="EU437" s="332"/>
      <c r="EV437" s="332"/>
      <c r="EW437" s="332"/>
      <c r="EX437" s="332"/>
      <c r="EY437" s="332"/>
    </row>
    <row r="438" spans="1:155" s="439" customFormat="1" ht="2.25" customHeight="1">
      <c r="A438" s="384"/>
      <c r="B438" s="739" t="s">
        <v>132</v>
      </c>
      <c r="C438" s="740"/>
      <c r="D438" s="740"/>
      <c r="E438" s="740"/>
      <c r="F438" s="740"/>
      <c r="G438" s="740"/>
      <c r="H438" s="740"/>
      <c r="I438" s="740"/>
      <c r="J438" s="740"/>
      <c r="K438" s="740"/>
      <c r="L438" s="740"/>
      <c r="M438" s="740"/>
      <c r="N438" s="740"/>
      <c r="O438" s="740"/>
      <c r="P438" s="740"/>
      <c r="Q438" s="740"/>
      <c r="R438" s="740"/>
      <c r="S438" s="740"/>
      <c r="T438" s="740"/>
      <c r="U438" s="740"/>
      <c r="V438" s="740"/>
      <c r="W438" s="740"/>
      <c r="X438" s="740"/>
      <c r="Y438" s="740"/>
      <c r="Z438" s="740"/>
      <c r="AA438" s="740"/>
      <c r="AB438" s="740"/>
      <c r="AC438" s="740"/>
      <c r="AD438" s="740"/>
      <c r="AE438" s="740"/>
      <c r="AF438" s="740"/>
      <c r="AG438" s="740"/>
      <c r="AH438" s="740"/>
      <c r="AI438" s="740"/>
      <c r="AJ438" s="740"/>
      <c r="AK438" s="740"/>
      <c r="AL438" s="740"/>
      <c r="AM438" s="740"/>
      <c r="AN438" s="740"/>
      <c r="AO438" s="740"/>
      <c r="AP438" s="740"/>
      <c r="AQ438" s="740"/>
      <c r="AR438" s="740"/>
      <c r="AS438" s="740"/>
      <c r="AT438" s="740"/>
      <c r="AU438" s="740"/>
      <c r="AV438" s="740"/>
      <c r="AW438" s="740"/>
      <c r="AX438" s="740"/>
      <c r="AY438" s="740"/>
      <c r="AZ438" s="740"/>
      <c r="BA438" s="740"/>
      <c r="BB438" s="740"/>
      <c r="BC438" s="740"/>
      <c r="BD438" s="316"/>
      <c r="BE438" s="316"/>
      <c r="BF438" s="316"/>
      <c r="BG438" s="313"/>
      <c r="BH438" s="314"/>
      <c r="BI438" s="314"/>
      <c r="BJ438" s="314"/>
      <c r="BK438" s="315"/>
      <c r="BL438" s="320"/>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332"/>
      <c r="CZ438" s="332"/>
      <c r="DA438" s="332"/>
      <c r="DB438" s="332"/>
      <c r="DC438" s="332"/>
      <c r="DD438" s="332"/>
      <c r="DE438" s="332"/>
      <c r="DF438" s="332"/>
      <c r="DG438" s="332"/>
      <c r="DH438" s="332"/>
      <c r="DI438" s="332"/>
      <c r="DJ438" s="332"/>
      <c r="DK438" s="332"/>
      <c r="DL438" s="332"/>
      <c r="DM438" s="332"/>
      <c r="DN438" s="332"/>
      <c r="DO438" s="332"/>
      <c r="DP438" s="332"/>
      <c r="DQ438" s="332"/>
      <c r="DR438" s="332"/>
      <c r="DS438" s="332"/>
      <c r="DT438" s="332"/>
      <c r="DU438" s="332"/>
      <c r="DV438" s="332"/>
      <c r="DW438" s="332"/>
      <c r="DX438" s="332"/>
      <c r="DY438" s="332"/>
      <c r="DZ438" s="332"/>
      <c r="EA438" s="332"/>
      <c r="EB438" s="332"/>
      <c r="EC438" s="332"/>
      <c r="ED438" s="332"/>
      <c r="EE438" s="332"/>
      <c r="EF438" s="332"/>
      <c r="EG438" s="332"/>
      <c r="EH438" s="332"/>
      <c r="EI438" s="332"/>
      <c r="EJ438" s="332"/>
      <c r="EK438" s="332"/>
      <c r="EL438" s="332"/>
      <c r="EM438" s="332"/>
      <c r="EN438" s="332"/>
      <c r="EO438" s="332"/>
      <c r="EP438" s="332"/>
      <c r="EQ438" s="332"/>
      <c r="ER438" s="332"/>
      <c r="ES438" s="332"/>
      <c r="ET438" s="332"/>
      <c r="EU438" s="332"/>
      <c r="EV438" s="332"/>
      <c r="EW438" s="332"/>
      <c r="EX438" s="332"/>
      <c r="EY438" s="332"/>
    </row>
    <row r="439" spans="1:155" s="439" customFormat="1" ht="19.5" customHeight="1">
      <c r="A439" s="382"/>
      <c r="B439" s="741"/>
      <c r="C439" s="742"/>
      <c r="D439" s="742"/>
      <c r="E439" s="742"/>
      <c r="F439" s="742"/>
      <c r="G439" s="742"/>
      <c r="H439" s="742"/>
      <c r="I439" s="742"/>
      <c r="J439" s="742"/>
      <c r="K439" s="742"/>
      <c r="L439" s="742"/>
      <c r="M439" s="742"/>
      <c r="N439" s="742"/>
      <c r="O439" s="742"/>
      <c r="P439" s="742"/>
      <c r="Q439" s="742"/>
      <c r="R439" s="742"/>
      <c r="S439" s="742"/>
      <c r="T439" s="742"/>
      <c r="U439" s="742"/>
      <c r="V439" s="742"/>
      <c r="W439" s="742"/>
      <c r="X439" s="742"/>
      <c r="Y439" s="742"/>
      <c r="Z439" s="742"/>
      <c r="AA439" s="742"/>
      <c r="AB439" s="742"/>
      <c r="AC439" s="742"/>
      <c r="AD439" s="742"/>
      <c r="AE439" s="742"/>
      <c r="AF439" s="742"/>
      <c r="AG439" s="742"/>
      <c r="AH439" s="742"/>
      <c r="AI439" s="742"/>
      <c r="AJ439" s="742"/>
      <c r="AK439" s="742"/>
      <c r="AL439" s="742"/>
      <c r="AM439" s="742"/>
      <c r="AN439" s="742"/>
      <c r="AO439" s="742"/>
      <c r="AP439" s="742"/>
      <c r="AQ439" s="742"/>
      <c r="AR439" s="742"/>
      <c r="AS439" s="742"/>
      <c r="AT439" s="742"/>
      <c r="AU439" s="742"/>
      <c r="AV439" s="742"/>
      <c r="AW439" s="742"/>
      <c r="AX439" s="742"/>
      <c r="AY439" s="742"/>
      <c r="AZ439" s="742"/>
      <c r="BA439" s="742"/>
      <c r="BB439" s="742"/>
      <c r="BC439" s="742"/>
      <c r="BD439" s="745" t="s">
        <v>393</v>
      </c>
      <c r="BE439" s="745"/>
      <c r="BF439" s="745"/>
      <c r="BG439" s="272"/>
      <c r="BH439" s="559"/>
      <c r="BI439" s="560"/>
      <c r="BJ439" s="561"/>
      <c r="BK439" s="273"/>
      <c r="BL439" s="318"/>
      <c r="BM439" s="201"/>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332"/>
      <c r="CZ439" s="332"/>
      <c r="DA439" s="332"/>
      <c r="DB439" s="332"/>
      <c r="DC439" s="332"/>
      <c r="DD439" s="332"/>
      <c r="DE439" s="332"/>
      <c r="DF439" s="332"/>
      <c r="DG439" s="332"/>
      <c r="DH439" s="332"/>
      <c r="DI439" s="332"/>
      <c r="DJ439" s="332"/>
      <c r="DK439" s="332"/>
      <c r="DL439" s="332"/>
      <c r="DM439" s="332"/>
      <c r="DN439" s="332"/>
      <c r="DO439" s="332"/>
      <c r="DP439" s="332"/>
      <c r="DQ439" s="332"/>
      <c r="DR439" s="332"/>
      <c r="DS439" s="332"/>
      <c r="DT439" s="332"/>
      <c r="DU439" s="332"/>
      <c r="DV439" s="332"/>
      <c r="DW439" s="332"/>
      <c r="DX439" s="332"/>
      <c r="DY439" s="332"/>
      <c r="DZ439" s="332"/>
      <c r="EA439" s="332"/>
      <c r="EB439" s="332"/>
      <c r="EC439" s="332"/>
      <c r="ED439" s="332"/>
      <c r="EE439" s="332"/>
      <c r="EF439" s="332"/>
      <c r="EG439" s="332"/>
      <c r="EH439" s="332"/>
      <c r="EI439" s="332"/>
      <c r="EJ439" s="332"/>
      <c r="EK439" s="332"/>
      <c r="EL439" s="332"/>
      <c r="EM439" s="332"/>
      <c r="EN439" s="332"/>
      <c r="EO439" s="332"/>
      <c r="EP439" s="332"/>
      <c r="EQ439" s="332"/>
      <c r="ER439" s="332"/>
      <c r="ES439" s="332"/>
      <c r="ET439" s="332"/>
      <c r="EU439" s="332"/>
      <c r="EV439" s="332"/>
      <c r="EW439" s="332"/>
      <c r="EX439" s="332"/>
      <c r="EY439" s="332"/>
    </row>
    <row r="440" spans="1:155" s="439" customFormat="1" ht="2.25" customHeight="1">
      <c r="A440" s="382"/>
      <c r="B440" s="743"/>
      <c r="C440" s="744"/>
      <c r="D440" s="744"/>
      <c r="E440" s="744"/>
      <c r="F440" s="744"/>
      <c r="G440" s="744"/>
      <c r="H440" s="744"/>
      <c r="I440" s="744"/>
      <c r="J440" s="744"/>
      <c r="K440" s="744"/>
      <c r="L440" s="744"/>
      <c r="M440" s="744"/>
      <c r="N440" s="744"/>
      <c r="O440" s="744"/>
      <c r="P440" s="744"/>
      <c r="Q440" s="744"/>
      <c r="R440" s="744"/>
      <c r="S440" s="744"/>
      <c r="T440" s="744"/>
      <c r="U440" s="744"/>
      <c r="V440" s="744"/>
      <c r="W440" s="744"/>
      <c r="X440" s="744"/>
      <c r="Y440" s="744"/>
      <c r="Z440" s="744"/>
      <c r="AA440" s="744"/>
      <c r="AB440" s="744"/>
      <c r="AC440" s="744"/>
      <c r="AD440" s="744"/>
      <c r="AE440" s="744"/>
      <c r="AF440" s="744"/>
      <c r="AG440" s="744"/>
      <c r="AH440" s="744"/>
      <c r="AI440" s="744"/>
      <c r="AJ440" s="744"/>
      <c r="AK440" s="744"/>
      <c r="AL440" s="744"/>
      <c r="AM440" s="744"/>
      <c r="AN440" s="744"/>
      <c r="AO440" s="744"/>
      <c r="AP440" s="744"/>
      <c r="AQ440" s="744"/>
      <c r="AR440" s="744"/>
      <c r="AS440" s="744"/>
      <c r="AT440" s="744"/>
      <c r="AU440" s="744"/>
      <c r="AV440" s="744"/>
      <c r="AW440" s="744"/>
      <c r="AX440" s="744"/>
      <c r="AY440" s="744"/>
      <c r="AZ440" s="744"/>
      <c r="BA440" s="744"/>
      <c r="BB440" s="744"/>
      <c r="BC440" s="744"/>
      <c r="BD440" s="317"/>
      <c r="BE440" s="317"/>
      <c r="BF440" s="317"/>
      <c r="BG440" s="274"/>
      <c r="BH440" s="275"/>
      <c r="BI440" s="275"/>
      <c r="BJ440" s="275"/>
      <c r="BK440" s="276"/>
      <c r="BL440" s="319"/>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332"/>
      <c r="CZ440" s="332"/>
      <c r="DA440" s="332"/>
      <c r="DB440" s="332"/>
      <c r="DC440" s="332"/>
      <c r="DD440" s="332"/>
      <c r="DE440" s="332"/>
      <c r="DF440" s="332"/>
      <c r="DG440" s="332"/>
      <c r="DH440" s="332"/>
      <c r="DI440" s="332"/>
      <c r="DJ440" s="332"/>
      <c r="DK440" s="332"/>
      <c r="DL440" s="332"/>
      <c r="DM440" s="332"/>
      <c r="DN440" s="332"/>
      <c r="DO440" s="332"/>
      <c r="DP440" s="332"/>
      <c r="DQ440" s="332"/>
      <c r="DR440" s="332"/>
      <c r="DS440" s="332"/>
      <c r="DT440" s="332"/>
      <c r="DU440" s="332"/>
      <c r="DV440" s="332"/>
      <c r="DW440" s="332"/>
      <c r="DX440" s="332"/>
      <c r="DY440" s="332"/>
      <c r="DZ440" s="332"/>
      <c r="EA440" s="332"/>
      <c r="EB440" s="332"/>
      <c r="EC440" s="332"/>
      <c r="ED440" s="332"/>
      <c r="EE440" s="332"/>
      <c r="EF440" s="332"/>
      <c r="EG440" s="332"/>
      <c r="EH440" s="332"/>
      <c r="EI440" s="332"/>
      <c r="EJ440" s="332"/>
      <c r="EK440" s="332"/>
      <c r="EL440" s="332"/>
      <c r="EM440" s="332"/>
      <c r="EN440" s="332"/>
      <c r="EO440" s="332"/>
      <c r="EP440" s="332"/>
      <c r="EQ440" s="332"/>
      <c r="ER440" s="332"/>
      <c r="ES440" s="332"/>
      <c r="ET440" s="332"/>
      <c r="EU440" s="332"/>
      <c r="EV440" s="332"/>
      <c r="EW440" s="332"/>
      <c r="EX440" s="332"/>
      <c r="EY440" s="332"/>
    </row>
    <row r="441" spans="1:155" s="439" customFormat="1" ht="2.25" customHeight="1">
      <c r="A441" s="382"/>
      <c r="B441" s="741" t="s">
        <v>362</v>
      </c>
      <c r="C441" s="742"/>
      <c r="D441" s="742"/>
      <c r="E441" s="742"/>
      <c r="F441" s="742"/>
      <c r="G441" s="742"/>
      <c r="H441" s="742"/>
      <c r="I441" s="742"/>
      <c r="J441" s="742"/>
      <c r="K441" s="742"/>
      <c r="L441" s="742"/>
      <c r="M441" s="742"/>
      <c r="N441" s="742"/>
      <c r="O441" s="742"/>
      <c r="P441" s="742"/>
      <c r="Q441" s="742"/>
      <c r="R441" s="742"/>
      <c r="S441" s="742"/>
      <c r="T441" s="742"/>
      <c r="U441" s="742"/>
      <c r="V441" s="742"/>
      <c r="W441" s="742"/>
      <c r="X441" s="742"/>
      <c r="Y441" s="742"/>
      <c r="Z441" s="742"/>
      <c r="AA441" s="742"/>
      <c r="AB441" s="742"/>
      <c r="AC441" s="742"/>
      <c r="AD441" s="742"/>
      <c r="AE441" s="742"/>
      <c r="AF441" s="742"/>
      <c r="AG441" s="742"/>
      <c r="AH441" s="742"/>
      <c r="AI441" s="742"/>
      <c r="AJ441" s="742"/>
      <c r="AK441" s="742"/>
      <c r="AL441" s="742"/>
      <c r="AM441" s="742"/>
      <c r="AN441" s="742"/>
      <c r="AO441" s="742"/>
      <c r="AP441" s="742"/>
      <c r="AQ441" s="742"/>
      <c r="AR441" s="742"/>
      <c r="AS441" s="742"/>
      <c r="AT441" s="742"/>
      <c r="AU441" s="742"/>
      <c r="AV441" s="742"/>
      <c r="AW441" s="742"/>
      <c r="AX441" s="742"/>
      <c r="AY441" s="742"/>
      <c r="AZ441" s="742"/>
      <c r="BA441" s="742"/>
      <c r="BB441" s="742"/>
      <c r="BC441" s="742"/>
      <c r="BD441" s="316"/>
      <c r="BE441" s="316"/>
      <c r="BF441" s="316"/>
      <c r="BG441" s="313"/>
      <c r="BH441" s="314"/>
      <c r="BI441" s="314"/>
      <c r="BJ441" s="314"/>
      <c r="BK441" s="315"/>
      <c r="BL441" s="320"/>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332"/>
      <c r="CZ441" s="332"/>
      <c r="DA441" s="332"/>
      <c r="DB441" s="332"/>
      <c r="DC441" s="332"/>
      <c r="DD441" s="332"/>
      <c r="DE441" s="332"/>
      <c r="DF441" s="332"/>
      <c r="DG441" s="332"/>
      <c r="DH441" s="332"/>
      <c r="DI441" s="332"/>
      <c r="DJ441" s="332"/>
      <c r="DK441" s="332"/>
      <c r="DL441" s="332"/>
      <c r="DM441" s="332"/>
      <c r="DN441" s="332"/>
      <c r="DO441" s="332"/>
      <c r="DP441" s="332"/>
      <c r="DQ441" s="332"/>
      <c r="DR441" s="332"/>
      <c r="DS441" s="332"/>
      <c r="DT441" s="332"/>
      <c r="DU441" s="332"/>
      <c r="DV441" s="332"/>
      <c r="DW441" s="332"/>
      <c r="DX441" s="332"/>
      <c r="DY441" s="332"/>
      <c r="DZ441" s="332"/>
      <c r="EA441" s="332"/>
      <c r="EB441" s="332"/>
      <c r="EC441" s="332"/>
      <c r="ED441" s="332"/>
      <c r="EE441" s="332"/>
      <c r="EF441" s="332"/>
      <c r="EG441" s="332"/>
      <c r="EH441" s="332"/>
      <c r="EI441" s="332"/>
      <c r="EJ441" s="332"/>
      <c r="EK441" s="332"/>
      <c r="EL441" s="332"/>
      <c r="EM441" s="332"/>
      <c r="EN441" s="332"/>
      <c r="EO441" s="332"/>
      <c r="EP441" s="332"/>
      <c r="EQ441" s="332"/>
      <c r="ER441" s="332"/>
      <c r="ES441" s="332"/>
      <c r="ET441" s="332"/>
      <c r="EU441" s="332"/>
      <c r="EV441" s="332"/>
      <c r="EW441" s="332"/>
      <c r="EX441" s="332"/>
      <c r="EY441" s="332"/>
    </row>
    <row r="442" spans="1:155" s="439" customFormat="1" ht="19.5" customHeight="1">
      <c r="A442" s="382"/>
      <c r="B442" s="741"/>
      <c r="C442" s="742"/>
      <c r="D442" s="742"/>
      <c r="E442" s="742"/>
      <c r="F442" s="742"/>
      <c r="G442" s="742"/>
      <c r="H442" s="742"/>
      <c r="I442" s="742"/>
      <c r="J442" s="742"/>
      <c r="K442" s="742"/>
      <c r="L442" s="742"/>
      <c r="M442" s="742"/>
      <c r="N442" s="742"/>
      <c r="O442" s="742"/>
      <c r="P442" s="742"/>
      <c r="Q442" s="742"/>
      <c r="R442" s="742"/>
      <c r="S442" s="742"/>
      <c r="T442" s="742"/>
      <c r="U442" s="742"/>
      <c r="V442" s="742"/>
      <c r="W442" s="742"/>
      <c r="X442" s="742"/>
      <c r="Y442" s="742"/>
      <c r="Z442" s="742"/>
      <c r="AA442" s="742"/>
      <c r="AB442" s="742"/>
      <c r="AC442" s="742"/>
      <c r="AD442" s="742"/>
      <c r="AE442" s="742"/>
      <c r="AF442" s="742"/>
      <c r="AG442" s="742"/>
      <c r="AH442" s="742"/>
      <c r="AI442" s="742"/>
      <c r="AJ442" s="742"/>
      <c r="AK442" s="742"/>
      <c r="AL442" s="742"/>
      <c r="AM442" s="742"/>
      <c r="AN442" s="742"/>
      <c r="AO442" s="742"/>
      <c r="AP442" s="742"/>
      <c r="AQ442" s="742"/>
      <c r="AR442" s="742"/>
      <c r="AS442" s="742"/>
      <c r="AT442" s="742"/>
      <c r="AU442" s="742"/>
      <c r="AV442" s="742"/>
      <c r="AW442" s="742"/>
      <c r="AX442" s="742"/>
      <c r="AY442" s="742"/>
      <c r="AZ442" s="742"/>
      <c r="BA442" s="742"/>
      <c r="BB442" s="742"/>
      <c r="BC442" s="742"/>
      <c r="BD442" s="745" t="s">
        <v>394</v>
      </c>
      <c r="BE442" s="745"/>
      <c r="BF442" s="745"/>
      <c r="BG442" s="272"/>
      <c r="BH442" s="559"/>
      <c r="BI442" s="560"/>
      <c r="BJ442" s="561"/>
      <c r="BK442" s="273"/>
      <c r="BL442" s="318"/>
      <c r="BM442" s="201"/>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332"/>
      <c r="CZ442" s="332"/>
      <c r="DA442" s="332"/>
      <c r="DB442" s="332"/>
      <c r="DC442" s="332"/>
      <c r="DD442" s="332"/>
      <c r="DE442" s="332"/>
      <c r="DF442" s="332"/>
      <c r="DG442" s="332"/>
      <c r="DH442" s="332"/>
      <c r="DI442" s="332"/>
      <c r="DJ442" s="332"/>
      <c r="DK442" s="332"/>
      <c r="DL442" s="332"/>
      <c r="DM442" s="332"/>
      <c r="DN442" s="332"/>
      <c r="DO442" s="332"/>
      <c r="DP442" s="332"/>
      <c r="DQ442" s="332"/>
      <c r="DR442" s="332"/>
      <c r="DS442" s="332"/>
      <c r="DT442" s="332"/>
      <c r="DU442" s="332"/>
      <c r="DV442" s="332"/>
      <c r="DW442" s="332"/>
      <c r="DX442" s="332"/>
      <c r="DY442" s="332"/>
      <c r="DZ442" s="332"/>
      <c r="EA442" s="332"/>
      <c r="EB442" s="332"/>
      <c r="EC442" s="332"/>
      <c r="ED442" s="332"/>
      <c r="EE442" s="332"/>
      <c r="EF442" s="332"/>
      <c r="EG442" s="332"/>
      <c r="EH442" s="332"/>
      <c r="EI442" s="332"/>
      <c r="EJ442" s="332"/>
      <c r="EK442" s="332"/>
      <c r="EL442" s="332"/>
      <c r="EM442" s="332"/>
      <c r="EN442" s="332"/>
      <c r="EO442" s="332"/>
      <c r="EP442" s="332"/>
      <c r="EQ442" s="332"/>
      <c r="ER442" s="332"/>
      <c r="ES442" s="332"/>
      <c r="ET442" s="332"/>
      <c r="EU442" s="332"/>
      <c r="EV442" s="332"/>
      <c r="EW442" s="332"/>
      <c r="EX442" s="332"/>
      <c r="EY442" s="332"/>
    </row>
    <row r="443" spans="1:155" s="439" customFormat="1" ht="2.25" customHeight="1" thickBot="1">
      <c r="A443" s="383"/>
      <c r="B443" s="743"/>
      <c r="C443" s="744"/>
      <c r="D443" s="744"/>
      <c r="E443" s="744"/>
      <c r="F443" s="744"/>
      <c r="G443" s="744"/>
      <c r="H443" s="744"/>
      <c r="I443" s="744"/>
      <c r="J443" s="744"/>
      <c r="K443" s="744"/>
      <c r="L443" s="744"/>
      <c r="M443" s="744"/>
      <c r="N443" s="744"/>
      <c r="O443" s="744"/>
      <c r="P443" s="744"/>
      <c r="Q443" s="744"/>
      <c r="R443" s="744"/>
      <c r="S443" s="744"/>
      <c r="T443" s="744"/>
      <c r="U443" s="744"/>
      <c r="V443" s="744"/>
      <c r="W443" s="744"/>
      <c r="X443" s="744"/>
      <c r="Y443" s="744"/>
      <c r="Z443" s="744"/>
      <c r="AA443" s="744"/>
      <c r="AB443" s="744"/>
      <c r="AC443" s="744"/>
      <c r="AD443" s="744"/>
      <c r="AE443" s="744"/>
      <c r="AF443" s="744"/>
      <c r="AG443" s="744"/>
      <c r="AH443" s="744"/>
      <c r="AI443" s="744"/>
      <c r="AJ443" s="744"/>
      <c r="AK443" s="744"/>
      <c r="AL443" s="744"/>
      <c r="AM443" s="744"/>
      <c r="AN443" s="744"/>
      <c r="AO443" s="744"/>
      <c r="AP443" s="744"/>
      <c r="AQ443" s="744"/>
      <c r="AR443" s="744"/>
      <c r="AS443" s="744"/>
      <c r="AT443" s="744"/>
      <c r="AU443" s="744"/>
      <c r="AV443" s="744"/>
      <c r="AW443" s="744"/>
      <c r="AX443" s="744"/>
      <c r="AY443" s="744"/>
      <c r="AZ443" s="744"/>
      <c r="BA443" s="744"/>
      <c r="BB443" s="744"/>
      <c r="BC443" s="744"/>
      <c r="BD443" s="317"/>
      <c r="BE443" s="317"/>
      <c r="BF443" s="317"/>
      <c r="BG443" s="274"/>
      <c r="BH443" s="275"/>
      <c r="BI443" s="275"/>
      <c r="BJ443" s="275"/>
      <c r="BK443" s="276"/>
      <c r="BL443" s="319"/>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332"/>
      <c r="CZ443" s="332"/>
      <c r="DA443" s="332"/>
      <c r="DB443" s="332"/>
      <c r="DC443" s="332"/>
      <c r="DD443" s="332"/>
      <c r="DE443" s="332"/>
      <c r="DF443" s="332"/>
      <c r="DG443" s="332"/>
      <c r="DH443" s="332"/>
      <c r="DI443" s="332"/>
      <c r="DJ443" s="332"/>
      <c r="DK443" s="332"/>
      <c r="DL443" s="332"/>
      <c r="DM443" s="332"/>
      <c r="DN443" s="332"/>
      <c r="DO443" s="332"/>
      <c r="DP443" s="332"/>
      <c r="DQ443" s="332"/>
      <c r="DR443" s="332"/>
      <c r="DS443" s="332"/>
      <c r="DT443" s="332"/>
      <c r="DU443" s="332"/>
      <c r="DV443" s="332"/>
      <c r="DW443" s="332"/>
      <c r="DX443" s="332"/>
      <c r="DY443" s="332"/>
      <c r="DZ443" s="332"/>
      <c r="EA443" s="332"/>
      <c r="EB443" s="332"/>
      <c r="EC443" s="332"/>
      <c r="ED443" s="332"/>
      <c r="EE443" s="332"/>
      <c r="EF443" s="332"/>
      <c r="EG443" s="332"/>
      <c r="EH443" s="332"/>
      <c r="EI443" s="332"/>
      <c r="EJ443" s="332"/>
      <c r="EK443" s="332"/>
      <c r="EL443" s="332"/>
      <c r="EM443" s="332"/>
      <c r="EN443" s="332"/>
      <c r="EO443" s="332"/>
      <c r="EP443" s="332"/>
      <c r="EQ443" s="332"/>
      <c r="ER443" s="332"/>
      <c r="ES443" s="332"/>
      <c r="ET443" s="332"/>
      <c r="EU443" s="332"/>
      <c r="EV443" s="332"/>
      <c r="EW443" s="332"/>
      <c r="EX443" s="332"/>
      <c r="EY443" s="332"/>
    </row>
    <row r="444" spans="1:155" s="439" customFormat="1" ht="2.4500000000000002" customHeight="1">
      <c r="A444" s="325"/>
      <c r="B444" s="326"/>
      <c r="C444" s="326"/>
      <c r="D444" s="326"/>
      <c r="E444" s="326"/>
      <c r="F444" s="326"/>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6"/>
      <c r="AE444" s="326"/>
      <c r="AF444" s="326"/>
      <c r="AG444" s="326"/>
      <c r="AH444" s="326"/>
      <c r="AI444" s="326"/>
      <c r="AJ444" s="326"/>
      <c r="AK444" s="326"/>
      <c r="AL444" s="326"/>
      <c r="AM444" s="326"/>
      <c r="AN444" s="326"/>
      <c r="AO444" s="326"/>
      <c r="AP444" s="326"/>
      <c r="AQ444" s="326"/>
      <c r="AR444" s="326"/>
      <c r="AS444" s="326"/>
      <c r="AT444" s="326"/>
      <c r="AU444" s="326"/>
      <c r="AV444" s="326"/>
      <c r="AW444" s="326"/>
      <c r="AX444" s="326"/>
      <c r="AY444" s="264"/>
      <c r="AZ444" s="100"/>
      <c r="BA444" s="15"/>
      <c r="BB444" s="16"/>
      <c r="BC444" s="16"/>
      <c r="BD444" s="16"/>
      <c r="BE444" s="16"/>
      <c r="BF444" s="16"/>
      <c r="BG444" s="16"/>
      <c r="BH444" s="16"/>
      <c r="BI444" s="16"/>
      <c r="BJ444" s="16"/>
      <c r="BK444" s="17"/>
      <c r="BL444" s="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332"/>
      <c r="DB444" s="332"/>
      <c r="DC444" s="332"/>
      <c r="DD444" s="332"/>
      <c r="DE444" s="332"/>
      <c r="DF444" s="332"/>
      <c r="DG444" s="332"/>
      <c r="DH444" s="332"/>
      <c r="DI444" s="332"/>
      <c r="DJ444" s="332"/>
      <c r="DK444" s="332"/>
      <c r="DL444" s="332"/>
      <c r="DM444" s="332"/>
      <c r="DN444" s="332"/>
      <c r="DO444" s="332"/>
      <c r="DP444" s="332"/>
      <c r="DQ444" s="332"/>
      <c r="DR444" s="332"/>
      <c r="DS444" s="332"/>
      <c r="DT444" s="332"/>
      <c r="DU444" s="332"/>
      <c r="DV444" s="332"/>
      <c r="DW444" s="332"/>
      <c r="DX444" s="332"/>
      <c r="DY444" s="332"/>
      <c r="DZ444" s="332"/>
      <c r="EA444" s="332"/>
      <c r="EB444" s="332"/>
      <c r="EC444" s="332"/>
      <c r="ED444" s="332"/>
      <c r="EE444" s="332"/>
      <c r="EF444" s="332"/>
      <c r="EG444" s="332"/>
      <c r="EH444" s="332"/>
      <c r="EI444" s="332"/>
      <c r="EJ444" s="332"/>
      <c r="EK444" s="332"/>
      <c r="EL444" s="332"/>
      <c r="EM444" s="332"/>
      <c r="EN444" s="332"/>
      <c r="EO444" s="332"/>
      <c r="EP444" s="332"/>
      <c r="EQ444" s="332"/>
      <c r="ER444" s="332"/>
      <c r="ES444" s="332"/>
      <c r="ET444" s="332"/>
      <c r="EU444" s="332"/>
      <c r="EV444" s="332"/>
      <c r="EW444" s="332"/>
      <c r="EX444" s="332"/>
      <c r="EY444" s="332"/>
    </row>
    <row r="445" spans="1:155" s="439" customFormat="1" ht="19.5" customHeight="1">
      <c r="A445" s="325" t="s">
        <v>144</v>
      </c>
      <c r="B445" s="326"/>
      <c r="C445" s="326"/>
      <c r="D445" s="326"/>
      <c r="E445" s="326"/>
      <c r="F445" s="326"/>
      <c r="G445" s="326"/>
      <c r="H445" s="326"/>
      <c r="I445" s="326"/>
      <c r="J445" s="326"/>
      <c r="K445" s="326"/>
      <c r="L445" s="326"/>
      <c r="M445" s="326"/>
      <c r="N445" s="326"/>
      <c r="O445" s="326"/>
      <c r="P445" s="326"/>
      <c r="Q445" s="326"/>
      <c r="R445" s="326"/>
      <c r="S445" s="326"/>
      <c r="T445" s="326"/>
      <c r="U445" s="326"/>
      <c r="V445" s="326"/>
      <c r="W445" s="326"/>
      <c r="X445" s="326"/>
      <c r="Y445" s="326"/>
      <c r="Z445" s="326"/>
      <c r="AA445" s="326"/>
      <c r="AB445" s="326"/>
      <c r="AC445" s="326"/>
      <c r="AD445" s="326"/>
      <c r="AE445" s="326"/>
      <c r="AF445" s="326"/>
      <c r="AG445" s="326"/>
      <c r="AH445" s="326"/>
      <c r="AI445" s="326"/>
      <c r="AJ445" s="326"/>
      <c r="AK445" s="326"/>
      <c r="AL445" s="326"/>
      <c r="AM445" s="326"/>
      <c r="AN445" s="326"/>
      <c r="AO445" s="326"/>
      <c r="AP445" s="326"/>
      <c r="AQ445" s="326"/>
      <c r="AR445" s="326"/>
      <c r="AS445" s="326"/>
      <c r="AT445" s="326"/>
      <c r="AU445" s="326"/>
      <c r="AV445" s="326"/>
      <c r="AW445" s="326"/>
      <c r="AX445" s="527" t="s">
        <v>395</v>
      </c>
      <c r="AY445" s="527"/>
      <c r="AZ445" s="527"/>
      <c r="BA445" s="18"/>
      <c r="BB445" s="674"/>
      <c r="BC445" s="675"/>
      <c r="BD445" s="675"/>
      <c r="BE445" s="675"/>
      <c r="BF445" s="675"/>
      <c r="BG445" s="675"/>
      <c r="BH445" s="675"/>
      <c r="BI445" s="675"/>
      <c r="BJ445" s="676"/>
      <c r="BK445" s="20"/>
      <c r="BL445" s="9" t="s">
        <v>365</v>
      </c>
      <c r="BM445" s="198"/>
      <c r="BN445" s="200" t="str">
        <f>IF(BO445&lt;&gt;"","●","")</f>
        <v/>
      </c>
      <c r="BO445" s="201" t="str">
        <f>IF(AND(OR($AZ$88=1,$AZ$88=2,$AZ$88=3,$AZ$88=4,$AZ$88=51,$AZ$88=52,$AZ$91=1,$AZ$91=2,$AZ$91=3,$AZ$91=4,$AZ$91=51,$AZ$91=52,$AZ$94=1,$AZ$94=2,$AZ$94=3,$AZ$94=4,$AZ$94=51,$AZ$94=52),AND(BH439&lt;&gt;"レ",BH442&lt;&gt;"レ")),IF(BB445="","「患者割合」が未記入です。患者割合が0の場合は「0」とご記入ください。",IF(BB445&gt;100,"「患者割合」が100％を超えています。正しい患者割合をご記入ください。",IF(OR(BB448&gt;BB445,BB451&gt;BB445,BB454&gt;BB445),"②～④の「患者割合」よりも値が小さくなっています。②～④よりも大きな値をご記入ください。",""))),IF(BB445&gt;100,"「患者割合」が100％を超えています。正しい患者割合をご記入ください。",IF(OR(BB448&gt;BB445,BB451&gt;BB445,BB454&gt;BB445),"②～④の「患者割合」よりも値が小さくなっています。②～④よりも大きな値をご記入ください。","")))</f>
        <v/>
      </c>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332"/>
      <c r="DB445" s="332"/>
      <c r="DC445" s="332"/>
      <c r="DD445" s="332"/>
      <c r="DE445" s="332"/>
      <c r="DF445" s="332"/>
      <c r="DG445" s="332"/>
      <c r="DH445" s="332"/>
      <c r="DI445" s="332"/>
      <c r="DJ445" s="332"/>
      <c r="DK445" s="332"/>
      <c r="DL445" s="332"/>
      <c r="DM445" s="332"/>
      <c r="DN445" s="332"/>
      <c r="DO445" s="332"/>
      <c r="DP445" s="332"/>
      <c r="DQ445" s="332"/>
      <c r="DR445" s="332"/>
      <c r="DS445" s="332"/>
      <c r="DT445" s="332"/>
      <c r="DU445" s="332"/>
      <c r="DV445" s="332"/>
      <c r="DW445" s="332"/>
      <c r="DX445" s="332"/>
      <c r="DY445" s="332"/>
      <c r="DZ445" s="332"/>
      <c r="EA445" s="332"/>
      <c r="EB445" s="332"/>
      <c r="EC445" s="332"/>
      <c r="ED445" s="332"/>
      <c r="EE445" s="332"/>
      <c r="EF445" s="332"/>
      <c r="EG445" s="332"/>
      <c r="EH445" s="332"/>
      <c r="EI445" s="332"/>
      <c r="EJ445" s="332"/>
      <c r="EK445" s="332"/>
      <c r="EL445" s="332"/>
      <c r="EM445" s="332"/>
      <c r="EN445" s="332"/>
      <c r="EO445" s="332"/>
      <c r="EP445" s="332"/>
      <c r="EQ445" s="332"/>
      <c r="ER445" s="332"/>
      <c r="ES445" s="332"/>
      <c r="ET445" s="332"/>
      <c r="EU445" s="332"/>
      <c r="EV445" s="332"/>
      <c r="EW445" s="332"/>
      <c r="EX445" s="332"/>
      <c r="EY445" s="332"/>
    </row>
    <row r="446" spans="1:155" s="439" customFormat="1" ht="2.4500000000000002" customHeight="1" thickBot="1">
      <c r="A446" s="3"/>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326"/>
      <c r="AY446" s="264"/>
      <c r="AZ446" s="100"/>
      <c r="BA446" s="27"/>
      <c r="BB446" s="28"/>
      <c r="BC446" s="28"/>
      <c r="BD446" s="28"/>
      <c r="BE446" s="28"/>
      <c r="BF446" s="28"/>
      <c r="BG446" s="28"/>
      <c r="BH446" s="28"/>
      <c r="BI446" s="28"/>
      <c r="BJ446" s="28"/>
      <c r="BK446" s="29"/>
      <c r="BL446" s="14"/>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332"/>
      <c r="DB446" s="332"/>
      <c r="DC446" s="332"/>
      <c r="DD446" s="332"/>
      <c r="DE446" s="332"/>
      <c r="DF446" s="332"/>
      <c r="DG446" s="332"/>
      <c r="DH446" s="332"/>
      <c r="DI446" s="332"/>
      <c r="DJ446" s="332"/>
      <c r="DK446" s="332"/>
      <c r="DL446" s="332"/>
      <c r="DM446" s="332"/>
      <c r="DN446" s="332"/>
      <c r="DO446" s="332"/>
      <c r="DP446" s="332"/>
      <c r="DQ446" s="332"/>
      <c r="DR446" s="332"/>
      <c r="DS446" s="332"/>
      <c r="DT446" s="332"/>
      <c r="DU446" s="332"/>
      <c r="DV446" s="332"/>
      <c r="DW446" s="332"/>
      <c r="DX446" s="332"/>
      <c r="DY446" s="332"/>
      <c r="DZ446" s="332"/>
      <c r="EA446" s="332"/>
      <c r="EB446" s="332"/>
      <c r="EC446" s="332"/>
      <c r="ED446" s="332"/>
      <c r="EE446" s="332"/>
      <c r="EF446" s="332"/>
      <c r="EG446" s="332"/>
      <c r="EH446" s="332"/>
      <c r="EI446" s="332"/>
      <c r="EJ446" s="332"/>
      <c r="EK446" s="332"/>
      <c r="EL446" s="332"/>
      <c r="EM446" s="332"/>
      <c r="EN446" s="332"/>
      <c r="EO446" s="332"/>
      <c r="EP446" s="332"/>
      <c r="EQ446" s="332"/>
      <c r="ER446" s="332"/>
      <c r="ES446" s="332"/>
      <c r="ET446" s="332"/>
      <c r="EU446" s="332"/>
      <c r="EV446" s="332"/>
      <c r="EW446" s="332"/>
      <c r="EX446" s="332"/>
      <c r="EY446" s="332"/>
    </row>
    <row r="447" spans="1:155" s="439" customFormat="1" ht="2.4500000000000002" customHeight="1">
      <c r="A447" s="107"/>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c r="AH447" s="138"/>
      <c r="AI447" s="138"/>
      <c r="AJ447" s="138"/>
      <c r="AK447" s="138"/>
      <c r="AL447" s="138"/>
      <c r="AM447" s="138"/>
      <c r="AN447" s="138"/>
      <c r="AO447" s="138"/>
      <c r="AP447" s="138"/>
      <c r="AQ447" s="138"/>
      <c r="AR447" s="138"/>
      <c r="AS447" s="138"/>
      <c r="AT447" s="138"/>
      <c r="AU447" s="138"/>
      <c r="AV447" s="138"/>
      <c r="AW447" s="138"/>
      <c r="AX447" s="138"/>
      <c r="AY447" s="101"/>
      <c r="AZ447" s="102"/>
      <c r="BA447" s="15"/>
      <c r="BB447" s="16"/>
      <c r="BC447" s="25"/>
      <c r="BD447" s="25"/>
      <c r="BE447" s="25"/>
      <c r="BF447" s="25"/>
      <c r="BG447" s="25"/>
      <c r="BH447" s="25"/>
      <c r="BI447" s="25"/>
      <c r="BJ447" s="25"/>
      <c r="BK447" s="26"/>
      <c r="BL447" s="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332"/>
      <c r="DB447" s="332"/>
      <c r="DC447" s="332"/>
      <c r="DD447" s="332"/>
      <c r="DE447" s="332"/>
      <c r="DF447" s="332"/>
      <c r="DG447" s="332"/>
      <c r="DH447" s="332"/>
      <c r="DI447" s="332"/>
      <c r="DJ447" s="332"/>
      <c r="DK447" s="332"/>
      <c r="DL447" s="332"/>
      <c r="DM447" s="332"/>
      <c r="DN447" s="332"/>
      <c r="DO447" s="332"/>
      <c r="DP447" s="332"/>
      <c r="DQ447" s="332"/>
      <c r="DR447" s="332"/>
      <c r="DS447" s="332"/>
      <c r="DT447" s="332"/>
      <c r="DU447" s="332"/>
      <c r="DV447" s="332"/>
      <c r="DW447" s="332"/>
      <c r="DX447" s="332"/>
      <c r="DY447" s="332"/>
      <c r="DZ447" s="332"/>
      <c r="EA447" s="332"/>
      <c r="EB447" s="332"/>
      <c r="EC447" s="332"/>
      <c r="ED447" s="332"/>
      <c r="EE447" s="332"/>
      <c r="EF447" s="332"/>
      <c r="EG447" s="332"/>
      <c r="EH447" s="332"/>
      <c r="EI447" s="332"/>
      <c r="EJ447" s="332"/>
      <c r="EK447" s="332"/>
      <c r="EL447" s="332"/>
      <c r="EM447" s="332"/>
      <c r="EN447" s="332"/>
      <c r="EO447" s="332"/>
      <c r="EP447" s="332"/>
      <c r="EQ447" s="332"/>
      <c r="ER447" s="332"/>
      <c r="ES447" s="332"/>
      <c r="ET447" s="332"/>
      <c r="EU447" s="332"/>
      <c r="EV447" s="332"/>
      <c r="EW447" s="332"/>
      <c r="EX447" s="332"/>
      <c r="EY447" s="332"/>
    </row>
    <row r="448" spans="1:155" s="439" customFormat="1" ht="19.5" customHeight="1">
      <c r="A448" s="325" t="s">
        <v>145</v>
      </c>
      <c r="B448" s="326"/>
      <c r="C448" s="326"/>
      <c r="D448" s="326"/>
      <c r="E448" s="326"/>
      <c r="F448" s="326"/>
      <c r="G448" s="326"/>
      <c r="H448" s="326"/>
      <c r="I448" s="326"/>
      <c r="J448" s="326"/>
      <c r="K448" s="326"/>
      <c r="L448" s="326"/>
      <c r="M448" s="326"/>
      <c r="N448" s="326"/>
      <c r="O448" s="326"/>
      <c r="P448" s="326"/>
      <c r="Q448" s="326"/>
      <c r="R448" s="326"/>
      <c r="S448" s="326"/>
      <c r="T448" s="326"/>
      <c r="U448" s="326"/>
      <c r="V448" s="326"/>
      <c r="W448" s="326"/>
      <c r="X448" s="326"/>
      <c r="Y448" s="326"/>
      <c r="Z448" s="326"/>
      <c r="AA448" s="326"/>
      <c r="AB448" s="326"/>
      <c r="AC448" s="326"/>
      <c r="AD448" s="326"/>
      <c r="AE448" s="326"/>
      <c r="AF448" s="326"/>
      <c r="AG448" s="326"/>
      <c r="AH448" s="326"/>
      <c r="AI448" s="326"/>
      <c r="AJ448" s="326"/>
      <c r="AK448" s="326"/>
      <c r="AL448" s="326"/>
      <c r="AM448" s="326"/>
      <c r="AN448" s="326"/>
      <c r="AO448" s="326"/>
      <c r="AP448" s="326"/>
      <c r="AQ448" s="326"/>
      <c r="AR448" s="326"/>
      <c r="AS448" s="326"/>
      <c r="AT448" s="326"/>
      <c r="AU448" s="326"/>
      <c r="AV448" s="326"/>
      <c r="AW448" s="326"/>
      <c r="AX448" s="527" t="s">
        <v>396</v>
      </c>
      <c r="AY448" s="527"/>
      <c r="AZ448" s="584"/>
      <c r="BA448" s="18"/>
      <c r="BB448" s="674"/>
      <c r="BC448" s="675"/>
      <c r="BD448" s="675"/>
      <c r="BE448" s="675"/>
      <c r="BF448" s="675"/>
      <c r="BG448" s="675"/>
      <c r="BH448" s="675"/>
      <c r="BI448" s="675"/>
      <c r="BJ448" s="676"/>
      <c r="BK448" s="20"/>
      <c r="BL448" s="9" t="s">
        <v>365</v>
      </c>
      <c r="BM448" s="198"/>
      <c r="BN448" s="200" t="str">
        <f>IF(BO448&lt;&gt;"","●","")</f>
        <v/>
      </c>
      <c r="BO448" s="201" t="str">
        <f>IF(AND(OR($AZ$88=1,$AZ$88=2,$AZ$88=3,$AZ$88=4,$AZ$88=51,$AZ$88=52,$AZ$91=1,$AZ$91=2,$AZ$91=3,$AZ$91=4,$AZ$91=51,$AZ$91=52,$AZ$94=1,$AZ$94=2,$AZ$94=3,$AZ$94=4,$AZ$94=51,$AZ$94=52),AND(BH439&lt;&gt;"レ",BH442&lt;&gt;"レ")),IF(BB448="","「患者割合」が未記入です。患者割合が0の場合は「0」とご記入ください。",IF(BB448&gt;100,"「患者割合」が100％を超えています。正しい患者割合をご記入ください。",IF(OR(BB451&gt;BB448,BB454&gt;BB448),"③～④の「患者割合」よりも値が小さくなっています。③～④よりも大きな値をご記入ください。",""))),IF(BB448&gt;100,"「患者割合」が100％を超えています。正しい患者割合をご記入ください。",IF(OR(BB451&gt;BB448,BB454&gt;BB448),"③～④の「患者割合」よりも値が小さくなっています。③～④よりも大きな値をご記入ください。","")))</f>
        <v/>
      </c>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332"/>
      <c r="DB448" s="332"/>
      <c r="DC448" s="332"/>
      <c r="DD448" s="332"/>
      <c r="DE448" s="332"/>
      <c r="DF448" s="332"/>
      <c r="DG448" s="332"/>
      <c r="DH448" s="332"/>
      <c r="DI448" s="332"/>
      <c r="DJ448" s="332"/>
      <c r="DK448" s="332"/>
      <c r="DL448" s="332"/>
      <c r="DM448" s="332"/>
      <c r="DN448" s="332"/>
      <c r="DO448" s="332"/>
      <c r="DP448" s="332"/>
      <c r="DQ448" s="332"/>
      <c r="DR448" s="332"/>
      <c r="DS448" s="332"/>
      <c r="DT448" s="332"/>
      <c r="DU448" s="332"/>
      <c r="DV448" s="332"/>
      <c r="DW448" s="332"/>
      <c r="DX448" s="332"/>
      <c r="DY448" s="332"/>
      <c r="DZ448" s="332"/>
      <c r="EA448" s="332"/>
      <c r="EB448" s="332"/>
      <c r="EC448" s="332"/>
      <c r="ED448" s="332"/>
      <c r="EE448" s="332"/>
      <c r="EF448" s="332"/>
      <c r="EG448" s="332"/>
      <c r="EH448" s="332"/>
      <c r="EI448" s="332"/>
      <c r="EJ448" s="332"/>
      <c r="EK448" s="332"/>
      <c r="EL448" s="332"/>
      <c r="EM448" s="332"/>
      <c r="EN448" s="332"/>
      <c r="EO448" s="332"/>
      <c r="EP448" s="332"/>
      <c r="EQ448" s="332"/>
      <c r="ER448" s="332"/>
      <c r="ES448" s="332"/>
      <c r="ET448" s="332"/>
      <c r="EU448" s="332"/>
      <c r="EV448" s="332"/>
      <c r="EW448" s="332"/>
      <c r="EX448" s="332"/>
      <c r="EY448" s="332"/>
    </row>
    <row r="449" spans="1:155" s="439" customFormat="1" ht="2.4500000000000002" customHeight="1" thickBot="1">
      <c r="A449" s="3"/>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265"/>
      <c r="AZ449" s="103"/>
      <c r="BA449" s="27"/>
      <c r="BB449" s="28"/>
      <c r="BC449" s="28"/>
      <c r="BD449" s="28"/>
      <c r="BE449" s="28"/>
      <c r="BF449" s="28"/>
      <c r="BG449" s="28"/>
      <c r="BH449" s="28"/>
      <c r="BI449" s="28"/>
      <c r="BJ449" s="28"/>
      <c r="BK449" s="29"/>
      <c r="BL449" s="14"/>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332"/>
      <c r="DB449" s="332"/>
      <c r="DC449" s="332"/>
      <c r="DD449" s="332"/>
      <c r="DE449" s="332"/>
      <c r="DF449" s="332"/>
      <c r="DG449" s="332"/>
      <c r="DH449" s="332"/>
      <c r="DI449" s="332"/>
      <c r="DJ449" s="332"/>
      <c r="DK449" s="332"/>
      <c r="DL449" s="332"/>
      <c r="DM449" s="332"/>
      <c r="DN449" s="332"/>
      <c r="DO449" s="332"/>
      <c r="DP449" s="332"/>
      <c r="DQ449" s="332"/>
      <c r="DR449" s="332"/>
      <c r="DS449" s="332"/>
      <c r="DT449" s="332"/>
      <c r="DU449" s="332"/>
      <c r="DV449" s="332"/>
      <c r="DW449" s="332"/>
      <c r="DX449" s="332"/>
      <c r="DY449" s="332"/>
      <c r="DZ449" s="332"/>
      <c r="EA449" s="332"/>
      <c r="EB449" s="332"/>
      <c r="EC449" s="332"/>
      <c r="ED449" s="332"/>
      <c r="EE449" s="332"/>
      <c r="EF449" s="332"/>
      <c r="EG449" s="332"/>
      <c r="EH449" s="332"/>
      <c r="EI449" s="332"/>
      <c r="EJ449" s="332"/>
      <c r="EK449" s="332"/>
      <c r="EL449" s="332"/>
      <c r="EM449" s="332"/>
      <c r="EN449" s="332"/>
      <c r="EO449" s="332"/>
      <c r="EP449" s="332"/>
      <c r="EQ449" s="332"/>
      <c r="ER449" s="332"/>
      <c r="ES449" s="332"/>
      <c r="ET449" s="332"/>
      <c r="EU449" s="332"/>
      <c r="EV449" s="332"/>
      <c r="EW449" s="332"/>
      <c r="EX449" s="332"/>
      <c r="EY449" s="332"/>
    </row>
    <row r="450" spans="1:155" s="439" customFormat="1" ht="2.4500000000000002" customHeight="1">
      <c r="A450" s="107"/>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c r="AH450" s="138"/>
      <c r="AI450" s="138"/>
      <c r="AJ450" s="138"/>
      <c r="AK450" s="138"/>
      <c r="AL450" s="138"/>
      <c r="AM450" s="138"/>
      <c r="AN450" s="138"/>
      <c r="AO450" s="138"/>
      <c r="AP450" s="138"/>
      <c r="AQ450" s="138"/>
      <c r="AR450" s="138"/>
      <c r="AS450" s="138"/>
      <c r="AT450" s="138"/>
      <c r="AU450" s="138"/>
      <c r="AV450" s="138"/>
      <c r="AW450" s="138"/>
      <c r="AX450" s="138"/>
      <c r="AY450" s="101"/>
      <c r="AZ450" s="101"/>
      <c r="BA450" s="307"/>
      <c r="BB450" s="16"/>
      <c r="BC450" s="16"/>
      <c r="BD450" s="16"/>
      <c r="BE450" s="16"/>
      <c r="BF450" s="16"/>
      <c r="BG450" s="16"/>
      <c r="BH450" s="16"/>
      <c r="BI450" s="16"/>
      <c r="BJ450" s="16"/>
      <c r="BK450" s="17"/>
      <c r="BL450" s="257"/>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332"/>
      <c r="DB450" s="332"/>
      <c r="DC450" s="332"/>
      <c r="DD450" s="332"/>
      <c r="DE450" s="332"/>
      <c r="DF450" s="332"/>
      <c r="DG450" s="332"/>
      <c r="DH450" s="332"/>
      <c r="DI450" s="332"/>
      <c r="DJ450" s="332"/>
      <c r="DK450" s="332"/>
      <c r="DL450" s="332"/>
      <c r="DM450" s="332"/>
      <c r="DN450" s="332"/>
      <c r="DO450" s="332"/>
      <c r="DP450" s="332"/>
      <c r="DQ450" s="332"/>
      <c r="DR450" s="332"/>
      <c r="DS450" s="332"/>
      <c r="DT450" s="332"/>
      <c r="DU450" s="332"/>
      <c r="DV450" s="332"/>
      <c r="DW450" s="332"/>
      <c r="DX450" s="332"/>
      <c r="DY450" s="332"/>
      <c r="DZ450" s="332"/>
      <c r="EA450" s="332"/>
      <c r="EB450" s="332"/>
      <c r="EC450" s="332"/>
      <c r="ED450" s="332"/>
      <c r="EE450" s="332"/>
      <c r="EF450" s="332"/>
      <c r="EG450" s="332"/>
      <c r="EH450" s="332"/>
      <c r="EI450" s="332"/>
      <c r="EJ450" s="332"/>
      <c r="EK450" s="332"/>
      <c r="EL450" s="332"/>
      <c r="EM450" s="332"/>
      <c r="EN450" s="332"/>
      <c r="EO450" s="332"/>
      <c r="EP450" s="332"/>
      <c r="EQ450" s="332"/>
      <c r="ER450" s="332"/>
      <c r="ES450" s="332"/>
      <c r="ET450" s="332"/>
      <c r="EU450" s="332"/>
      <c r="EV450" s="332"/>
      <c r="EW450" s="332"/>
      <c r="EX450" s="332"/>
      <c r="EY450" s="332"/>
    </row>
    <row r="451" spans="1:155" s="439" customFormat="1" ht="19.5" customHeight="1">
      <c r="A451" s="325" t="s">
        <v>375</v>
      </c>
      <c r="B451" s="326"/>
      <c r="C451" s="326"/>
      <c r="D451" s="326"/>
      <c r="E451" s="326"/>
      <c r="F451" s="326"/>
      <c r="G451" s="326"/>
      <c r="H451" s="326"/>
      <c r="I451" s="326"/>
      <c r="J451" s="326"/>
      <c r="K451" s="326"/>
      <c r="L451" s="326"/>
      <c r="M451" s="326"/>
      <c r="N451" s="326"/>
      <c r="O451" s="326"/>
      <c r="P451" s="326"/>
      <c r="Q451" s="326"/>
      <c r="R451" s="326"/>
      <c r="S451" s="326"/>
      <c r="T451" s="326"/>
      <c r="U451" s="326"/>
      <c r="V451" s="326"/>
      <c r="W451" s="326"/>
      <c r="X451" s="326"/>
      <c r="Y451" s="326"/>
      <c r="Z451" s="326"/>
      <c r="AA451" s="326"/>
      <c r="AB451" s="326"/>
      <c r="AC451" s="326"/>
      <c r="AD451" s="326"/>
      <c r="AE451" s="326"/>
      <c r="AF451" s="326"/>
      <c r="AG451" s="326"/>
      <c r="AH451" s="326"/>
      <c r="AI451" s="326"/>
      <c r="AJ451" s="326"/>
      <c r="AK451" s="326"/>
      <c r="AL451" s="326"/>
      <c r="AM451" s="326"/>
      <c r="AN451" s="326"/>
      <c r="AO451" s="326"/>
      <c r="AP451" s="326"/>
      <c r="AQ451" s="326"/>
      <c r="AR451" s="326"/>
      <c r="AS451" s="326"/>
      <c r="AT451" s="326"/>
      <c r="AU451" s="326"/>
      <c r="AV451" s="326"/>
      <c r="AW451" s="326"/>
      <c r="AX451" s="527" t="s">
        <v>397</v>
      </c>
      <c r="AY451" s="527"/>
      <c r="AZ451" s="527"/>
      <c r="BA451" s="139"/>
      <c r="BB451" s="674"/>
      <c r="BC451" s="675"/>
      <c r="BD451" s="675"/>
      <c r="BE451" s="675"/>
      <c r="BF451" s="675"/>
      <c r="BG451" s="675"/>
      <c r="BH451" s="675"/>
      <c r="BI451" s="675"/>
      <c r="BJ451" s="676"/>
      <c r="BK451" s="20"/>
      <c r="BL451" s="259" t="s">
        <v>365</v>
      </c>
      <c r="BM451" s="198"/>
      <c r="BN451" s="200" t="str">
        <f>IF(BO451&lt;&gt;"","●","")</f>
        <v/>
      </c>
      <c r="BO451" s="201" t="str">
        <f>IF(BB451="","",IF(BB451&gt;100,"「患者割合」が100％を超えています。正しい患者割合をご記入ください。",""))</f>
        <v/>
      </c>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332"/>
      <c r="DB451" s="332"/>
      <c r="DC451" s="332"/>
      <c r="DD451" s="332"/>
      <c r="DE451" s="332"/>
      <c r="DF451" s="332"/>
      <c r="DG451" s="332"/>
      <c r="DH451" s="332"/>
      <c r="DI451" s="332"/>
      <c r="DJ451" s="332"/>
      <c r="DK451" s="332"/>
      <c r="DL451" s="332"/>
      <c r="DM451" s="332"/>
      <c r="DN451" s="332"/>
      <c r="DO451" s="332"/>
      <c r="DP451" s="332"/>
      <c r="DQ451" s="332"/>
      <c r="DR451" s="332"/>
      <c r="DS451" s="332"/>
      <c r="DT451" s="332"/>
      <c r="DU451" s="332"/>
      <c r="DV451" s="332"/>
      <c r="DW451" s="332"/>
      <c r="DX451" s="332"/>
      <c r="DY451" s="332"/>
      <c r="DZ451" s="332"/>
      <c r="EA451" s="332"/>
      <c r="EB451" s="332"/>
      <c r="EC451" s="332"/>
      <c r="ED451" s="332"/>
      <c r="EE451" s="332"/>
      <c r="EF451" s="332"/>
      <c r="EG451" s="332"/>
      <c r="EH451" s="332"/>
      <c r="EI451" s="332"/>
      <c r="EJ451" s="332"/>
      <c r="EK451" s="332"/>
      <c r="EL451" s="332"/>
      <c r="EM451" s="332"/>
      <c r="EN451" s="332"/>
      <c r="EO451" s="332"/>
      <c r="EP451" s="332"/>
      <c r="EQ451" s="332"/>
      <c r="ER451" s="332"/>
      <c r="ES451" s="332"/>
      <c r="ET451" s="332"/>
      <c r="EU451" s="332"/>
      <c r="EV451" s="332"/>
      <c r="EW451" s="332"/>
      <c r="EX451" s="332"/>
      <c r="EY451" s="332"/>
    </row>
    <row r="452" spans="1:155" s="439" customFormat="1" ht="2.4500000000000002" customHeight="1" thickBot="1">
      <c r="A452" s="3"/>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265"/>
      <c r="AZ452" s="265"/>
      <c r="BA452" s="371"/>
      <c r="BB452" s="28"/>
      <c r="BC452" s="28"/>
      <c r="BD452" s="28"/>
      <c r="BE452" s="28"/>
      <c r="BF452" s="28"/>
      <c r="BG452" s="28"/>
      <c r="BH452" s="28"/>
      <c r="BI452" s="28"/>
      <c r="BJ452" s="28"/>
      <c r="BK452" s="29"/>
      <c r="BL452" s="261"/>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332"/>
      <c r="DB452" s="332"/>
      <c r="DC452" s="332"/>
      <c r="DD452" s="332"/>
      <c r="DE452" s="332"/>
      <c r="DF452" s="332"/>
      <c r="DG452" s="332"/>
      <c r="DH452" s="332"/>
      <c r="DI452" s="332"/>
      <c r="DJ452" s="332"/>
      <c r="DK452" s="332"/>
      <c r="DL452" s="332"/>
      <c r="DM452" s="332"/>
      <c r="DN452" s="332"/>
      <c r="DO452" s="332"/>
      <c r="DP452" s="332"/>
      <c r="DQ452" s="332"/>
      <c r="DR452" s="332"/>
      <c r="DS452" s="332"/>
      <c r="DT452" s="332"/>
      <c r="DU452" s="332"/>
      <c r="DV452" s="332"/>
      <c r="DW452" s="332"/>
      <c r="DX452" s="332"/>
      <c r="DY452" s="332"/>
      <c r="DZ452" s="332"/>
      <c r="EA452" s="332"/>
      <c r="EB452" s="332"/>
      <c r="EC452" s="332"/>
      <c r="ED452" s="332"/>
      <c r="EE452" s="332"/>
      <c r="EF452" s="332"/>
      <c r="EG452" s="332"/>
      <c r="EH452" s="332"/>
      <c r="EI452" s="332"/>
      <c r="EJ452" s="332"/>
      <c r="EK452" s="332"/>
      <c r="EL452" s="332"/>
      <c r="EM452" s="332"/>
      <c r="EN452" s="332"/>
      <c r="EO452" s="332"/>
      <c r="EP452" s="332"/>
      <c r="EQ452" s="332"/>
      <c r="ER452" s="332"/>
      <c r="ES452" s="332"/>
      <c r="ET452" s="332"/>
      <c r="EU452" s="332"/>
      <c r="EV452" s="332"/>
      <c r="EW452" s="332"/>
      <c r="EX452" s="332"/>
      <c r="EY452" s="332"/>
    </row>
    <row r="453" spans="1:155" s="439" customFormat="1" ht="2.4500000000000002" customHeight="1">
      <c r="A453" s="48"/>
      <c r="B453" s="447"/>
      <c r="C453" s="447"/>
      <c r="D453" s="447"/>
      <c r="E453" s="447"/>
      <c r="F453" s="447"/>
      <c r="G453" s="447"/>
      <c r="H453" s="447"/>
      <c r="I453" s="447"/>
      <c r="J453" s="447"/>
      <c r="K453" s="447"/>
      <c r="L453" s="447"/>
      <c r="M453" s="447"/>
      <c r="N453" s="447"/>
      <c r="O453" s="447"/>
      <c r="P453" s="447"/>
      <c r="Q453" s="447"/>
      <c r="R453" s="447"/>
      <c r="S453" s="447"/>
      <c r="T453" s="447"/>
      <c r="U453" s="447"/>
      <c r="V453" s="447"/>
      <c r="W453" s="447"/>
      <c r="X453" s="448"/>
      <c r="Y453" s="448"/>
      <c r="Z453" s="448"/>
      <c r="AA453" s="448"/>
      <c r="AB453" s="448"/>
      <c r="AC453" s="448"/>
      <c r="AD453" s="448"/>
      <c r="AE453" s="448"/>
      <c r="AF453" s="448"/>
      <c r="AG453" s="448"/>
      <c r="AH453" s="448"/>
      <c r="AI453" s="448"/>
      <c r="AJ453" s="448"/>
      <c r="AK453" s="448"/>
      <c r="AL453" s="448"/>
      <c r="AM453" s="448"/>
      <c r="AN453" s="448"/>
      <c r="AO453" s="448"/>
      <c r="AP453" s="448"/>
      <c r="AQ453" s="448"/>
      <c r="AR453" s="448"/>
      <c r="AS453" s="448"/>
      <c r="AT453" s="448"/>
      <c r="AU453" s="448"/>
      <c r="AV453" s="448"/>
      <c r="AW453" s="448"/>
      <c r="AX453" s="448"/>
      <c r="AY453" s="264"/>
      <c r="AZ453" s="100"/>
      <c r="BA453" s="15"/>
      <c r="BB453" s="16"/>
      <c r="BC453" s="16"/>
      <c r="BD453" s="16"/>
      <c r="BE453" s="16"/>
      <c r="BF453" s="16"/>
      <c r="BG453" s="16"/>
      <c r="BH453" s="16"/>
      <c r="BI453" s="16"/>
      <c r="BJ453" s="16"/>
      <c r="BK453" s="17"/>
      <c r="BL453" s="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332"/>
      <c r="DB453" s="332"/>
      <c r="DC453" s="332"/>
      <c r="DD453" s="332"/>
      <c r="DE453" s="332"/>
      <c r="DF453" s="332"/>
      <c r="DG453" s="332"/>
      <c r="DH453" s="332"/>
      <c r="DI453" s="332"/>
      <c r="DJ453" s="332"/>
      <c r="DK453" s="332"/>
      <c r="DL453" s="332"/>
      <c r="DM453" s="332"/>
      <c r="DN453" s="332"/>
      <c r="DO453" s="332"/>
      <c r="DP453" s="332"/>
      <c r="DQ453" s="332"/>
      <c r="DR453" s="332"/>
      <c r="DS453" s="332"/>
      <c r="DT453" s="332"/>
      <c r="DU453" s="332"/>
      <c r="DV453" s="332"/>
      <c r="DW453" s="332"/>
      <c r="DX453" s="332"/>
      <c r="DY453" s="332"/>
      <c r="DZ453" s="332"/>
      <c r="EA453" s="332"/>
      <c r="EB453" s="332"/>
      <c r="EC453" s="332"/>
      <c r="ED453" s="332"/>
      <c r="EE453" s="332"/>
      <c r="EF453" s="332"/>
      <c r="EG453" s="332"/>
      <c r="EH453" s="332"/>
      <c r="EI453" s="332"/>
      <c r="EJ453" s="332"/>
      <c r="EK453" s="332"/>
      <c r="EL453" s="332"/>
      <c r="EM453" s="332"/>
      <c r="EN453" s="332"/>
      <c r="EO453" s="332"/>
      <c r="EP453" s="332"/>
      <c r="EQ453" s="332"/>
      <c r="ER453" s="332"/>
      <c r="ES453" s="332"/>
      <c r="ET453" s="332"/>
      <c r="EU453" s="332"/>
      <c r="EV453" s="332"/>
      <c r="EW453" s="332"/>
      <c r="EX453" s="332"/>
      <c r="EY453" s="332"/>
    </row>
    <row r="454" spans="1:155" s="439" customFormat="1" ht="19.5" customHeight="1">
      <c r="A454" s="325" t="s">
        <v>141</v>
      </c>
      <c r="B454" s="326"/>
      <c r="C454" s="326"/>
      <c r="D454" s="326"/>
      <c r="E454" s="326"/>
      <c r="F454" s="326"/>
      <c r="G454" s="326"/>
      <c r="H454" s="326"/>
      <c r="I454" s="326"/>
      <c r="J454" s="326"/>
      <c r="K454" s="326"/>
      <c r="L454" s="326"/>
      <c r="M454" s="326"/>
      <c r="N454" s="326"/>
      <c r="O454" s="326"/>
      <c r="P454" s="326"/>
      <c r="Q454" s="326"/>
      <c r="R454" s="326"/>
      <c r="S454" s="326"/>
      <c r="T454" s="326"/>
      <c r="U454" s="326"/>
      <c r="V454" s="326"/>
      <c r="W454" s="326"/>
      <c r="X454" s="326"/>
      <c r="Y454" s="326"/>
      <c r="Z454" s="326"/>
      <c r="AA454" s="326"/>
      <c r="AB454" s="326"/>
      <c r="AC454" s="326"/>
      <c r="AD454" s="326"/>
      <c r="AE454" s="326"/>
      <c r="AF454" s="326"/>
      <c r="AG454" s="326"/>
      <c r="AH454" s="326"/>
      <c r="AI454" s="326"/>
      <c r="AJ454" s="326"/>
      <c r="AK454" s="326"/>
      <c r="AL454" s="326"/>
      <c r="AM454" s="326"/>
      <c r="AN454" s="326"/>
      <c r="AO454" s="326"/>
      <c r="AP454" s="326"/>
      <c r="AQ454" s="326"/>
      <c r="AR454" s="326"/>
      <c r="AS454" s="326"/>
      <c r="AT454" s="326"/>
      <c r="AU454" s="326"/>
      <c r="AV454" s="326"/>
      <c r="AW454" s="326"/>
      <c r="AX454" s="527" t="s">
        <v>398</v>
      </c>
      <c r="AY454" s="527"/>
      <c r="AZ454" s="527"/>
      <c r="BA454" s="18"/>
      <c r="BB454" s="674"/>
      <c r="BC454" s="675"/>
      <c r="BD454" s="675"/>
      <c r="BE454" s="675"/>
      <c r="BF454" s="675"/>
      <c r="BG454" s="675"/>
      <c r="BH454" s="675"/>
      <c r="BI454" s="675"/>
      <c r="BJ454" s="676"/>
      <c r="BK454" s="20"/>
      <c r="BL454" s="9" t="s">
        <v>365</v>
      </c>
      <c r="BM454" s="198"/>
      <c r="BN454" s="200" t="str">
        <f>IF(BO454&lt;&gt;"","●","")</f>
        <v/>
      </c>
      <c r="BO454" s="201" t="str">
        <f>IF(AND(OR($AZ$88=1,$AZ$88=2,$AZ$88=3,$AZ$88=4,$AZ$88=51,$AZ$88=52,$AZ$91=1,$AZ$91=2,$AZ$91=3,$AZ$91=4,$AZ$91=51,$AZ$91=52,$AZ$94=1,$AZ$94=2,$AZ$94=3,$AZ$94=4,$AZ$94=51,$AZ$94=52),AND(BH439&lt;&gt;"レ",BH442&lt;&gt;"レ")),IF(BB454="","「患者割合」が未記入です。患者割合が0の場合は「0」とご記入ください。",IF(BB454&gt;100,"「患者割合」が100％を超えています。正しい患者割合をご記入ください。","")),IF(BB454&gt;100,"「患者割合」が100％を超えています。正しい患者割合をご記入ください。",""))</f>
        <v/>
      </c>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332"/>
      <c r="DB454" s="332"/>
      <c r="DC454" s="332"/>
      <c r="DD454" s="332"/>
      <c r="DE454" s="332"/>
      <c r="DF454" s="332"/>
      <c r="DG454" s="332"/>
      <c r="DH454" s="332"/>
      <c r="DI454" s="332"/>
      <c r="DJ454" s="332"/>
      <c r="DK454" s="332"/>
      <c r="DL454" s="332"/>
      <c r="DM454" s="332"/>
      <c r="DN454" s="332"/>
      <c r="DO454" s="332"/>
      <c r="DP454" s="332"/>
      <c r="DQ454" s="332"/>
      <c r="DR454" s="332"/>
      <c r="DS454" s="332"/>
      <c r="DT454" s="332"/>
      <c r="DU454" s="332"/>
      <c r="DV454" s="332"/>
      <c r="DW454" s="332"/>
      <c r="DX454" s="332"/>
      <c r="DY454" s="332"/>
      <c r="DZ454" s="332"/>
      <c r="EA454" s="332"/>
      <c r="EB454" s="332"/>
      <c r="EC454" s="332"/>
      <c r="ED454" s="332"/>
      <c r="EE454" s="332"/>
      <c r="EF454" s="332"/>
      <c r="EG454" s="332"/>
      <c r="EH454" s="332"/>
      <c r="EI454" s="332"/>
      <c r="EJ454" s="332"/>
      <c r="EK454" s="332"/>
      <c r="EL454" s="332"/>
      <c r="EM454" s="332"/>
      <c r="EN454" s="332"/>
      <c r="EO454" s="332"/>
      <c r="EP454" s="332"/>
      <c r="EQ454" s="332"/>
      <c r="ER454" s="332"/>
      <c r="ES454" s="332"/>
      <c r="ET454" s="332"/>
      <c r="EU454" s="332"/>
      <c r="EV454" s="332"/>
      <c r="EW454" s="332"/>
      <c r="EX454" s="332"/>
      <c r="EY454" s="332"/>
    </row>
    <row r="455" spans="1:155" s="439" customFormat="1" ht="2.4500000000000002" customHeight="1" thickBot="1">
      <c r="A455" s="3"/>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265"/>
      <c r="AZ455" s="103"/>
      <c r="BA455" s="27"/>
      <c r="BB455" s="28"/>
      <c r="BC455" s="28"/>
      <c r="BD455" s="28"/>
      <c r="BE455" s="28"/>
      <c r="BF455" s="28"/>
      <c r="BG455" s="28"/>
      <c r="BH455" s="28"/>
      <c r="BI455" s="28"/>
      <c r="BJ455" s="28"/>
      <c r="BK455" s="29"/>
      <c r="BL455" s="14"/>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332"/>
      <c r="DB455" s="332"/>
      <c r="DC455" s="332"/>
      <c r="DD455" s="332"/>
      <c r="DE455" s="332"/>
      <c r="DF455" s="332"/>
      <c r="DG455" s="332"/>
      <c r="DH455" s="332"/>
      <c r="DI455" s="332"/>
      <c r="DJ455" s="332"/>
      <c r="DK455" s="332"/>
      <c r="DL455" s="332"/>
      <c r="DM455" s="332"/>
      <c r="DN455" s="332"/>
      <c r="DO455" s="332"/>
      <c r="DP455" s="332"/>
      <c r="DQ455" s="332"/>
      <c r="DR455" s="332"/>
      <c r="DS455" s="332"/>
      <c r="DT455" s="332"/>
      <c r="DU455" s="332"/>
      <c r="DV455" s="332"/>
      <c r="DW455" s="332"/>
      <c r="DX455" s="332"/>
      <c r="DY455" s="332"/>
      <c r="DZ455" s="332"/>
      <c r="EA455" s="332"/>
      <c r="EB455" s="332"/>
      <c r="EC455" s="332"/>
      <c r="ED455" s="332"/>
      <c r="EE455" s="332"/>
      <c r="EF455" s="332"/>
      <c r="EG455" s="332"/>
      <c r="EH455" s="332"/>
      <c r="EI455" s="332"/>
      <c r="EJ455" s="332"/>
      <c r="EK455" s="332"/>
      <c r="EL455" s="332"/>
      <c r="EM455" s="332"/>
      <c r="EN455" s="332"/>
      <c r="EO455" s="332"/>
      <c r="EP455" s="332"/>
      <c r="EQ455" s="332"/>
      <c r="ER455" s="332"/>
      <c r="ES455" s="332"/>
      <c r="ET455" s="332"/>
      <c r="EU455" s="332"/>
      <c r="EV455" s="332"/>
      <c r="EW455" s="332"/>
      <c r="EX455" s="332"/>
      <c r="EY455" s="332"/>
    </row>
    <row r="456" spans="1:155" s="439" customFormat="1" ht="2.4500000000000002" customHeight="1">
      <c r="A456" s="48"/>
      <c r="B456" s="447"/>
      <c r="C456" s="447"/>
      <c r="D456" s="447"/>
      <c r="E456" s="447"/>
      <c r="F456" s="447"/>
      <c r="G456" s="447"/>
      <c r="H456" s="447"/>
      <c r="I456" s="447"/>
      <c r="J456" s="447"/>
      <c r="K456" s="447"/>
      <c r="L456" s="447"/>
      <c r="M456" s="447"/>
      <c r="N456" s="447"/>
      <c r="O456" s="447"/>
      <c r="P456" s="447"/>
      <c r="Q456" s="447"/>
      <c r="R456" s="447"/>
      <c r="S456" s="447"/>
      <c r="T456" s="447"/>
      <c r="U456" s="447"/>
      <c r="V456" s="447"/>
      <c r="W456" s="447"/>
      <c r="X456" s="448"/>
      <c r="Y456" s="448"/>
      <c r="Z456" s="448"/>
      <c r="AA456" s="448"/>
      <c r="AB456" s="448"/>
      <c r="AC456" s="448"/>
      <c r="AD456" s="448"/>
      <c r="AE456" s="448"/>
      <c r="AF456" s="448"/>
      <c r="AG456" s="448"/>
      <c r="AH456" s="448"/>
      <c r="AI456" s="448"/>
      <c r="AJ456" s="448"/>
      <c r="AK456" s="448"/>
      <c r="AL456" s="448"/>
      <c r="AM456" s="448"/>
      <c r="AN456" s="448"/>
      <c r="AO456" s="448"/>
      <c r="AP456" s="448"/>
      <c r="AQ456" s="448"/>
      <c r="AR456" s="448"/>
      <c r="AS456" s="448"/>
      <c r="AT456" s="448"/>
      <c r="AU456" s="448"/>
      <c r="AV456" s="448"/>
      <c r="AW456" s="448"/>
      <c r="AX456" s="448"/>
      <c r="AY456" s="264"/>
      <c r="AZ456" s="100"/>
      <c r="BA456" s="15"/>
      <c r="BB456" s="16"/>
      <c r="BC456" s="16"/>
      <c r="BD456" s="16"/>
      <c r="BE456" s="16"/>
      <c r="BF456" s="16"/>
      <c r="BG456" s="16"/>
      <c r="BH456" s="16"/>
      <c r="BI456" s="16"/>
      <c r="BJ456" s="16"/>
      <c r="BK456" s="17"/>
      <c r="BL456" s="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332"/>
      <c r="DB456" s="332"/>
      <c r="DC456" s="332"/>
      <c r="DD456" s="332"/>
      <c r="DE456" s="332"/>
      <c r="DF456" s="332"/>
      <c r="DG456" s="332"/>
      <c r="DH456" s="332"/>
      <c r="DI456" s="332"/>
      <c r="DJ456" s="332"/>
      <c r="DK456" s="332"/>
      <c r="DL456" s="332"/>
      <c r="DM456" s="332"/>
      <c r="DN456" s="332"/>
      <c r="DO456" s="332"/>
      <c r="DP456" s="332"/>
      <c r="DQ456" s="332"/>
      <c r="DR456" s="332"/>
      <c r="DS456" s="332"/>
      <c r="DT456" s="332"/>
      <c r="DU456" s="332"/>
      <c r="DV456" s="332"/>
      <c r="DW456" s="332"/>
      <c r="DX456" s="332"/>
      <c r="DY456" s="332"/>
      <c r="DZ456" s="332"/>
      <c r="EA456" s="332"/>
      <c r="EB456" s="332"/>
      <c r="EC456" s="332"/>
      <c r="ED456" s="332"/>
      <c r="EE456" s="332"/>
      <c r="EF456" s="332"/>
      <c r="EG456" s="332"/>
      <c r="EH456" s="332"/>
      <c r="EI456" s="332"/>
      <c r="EJ456" s="332"/>
      <c r="EK456" s="332"/>
      <c r="EL456" s="332"/>
      <c r="EM456" s="332"/>
      <c r="EN456" s="332"/>
      <c r="EO456" s="332"/>
      <c r="EP456" s="332"/>
      <c r="EQ456" s="332"/>
      <c r="ER456" s="332"/>
      <c r="ES456" s="332"/>
      <c r="ET456" s="332"/>
      <c r="EU456" s="332"/>
      <c r="EV456" s="332"/>
      <c r="EW456" s="332"/>
      <c r="EX456" s="332"/>
      <c r="EY456" s="332"/>
    </row>
    <row r="457" spans="1:155" s="439" customFormat="1" ht="19.5" customHeight="1">
      <c r="A457" s="325" t="s">
        <v>147</v>
      </c>
      <c r="B457" s="326"/>
      <c r="C457" s="326"/>
      <c r="D457" s="326"/>
      <c r="E457" s="326"/>
      <c r="F457" s="326"/>
      <c r="G457" s="326"/>
      <c r="H457" s="326"/>
      <c r="I457" s="326"/>
      <c r="J457" s="326"/>
      <c r="K457" s="326"/>
      <c r="L457" s="326"/>
      <c r="M457" s="326"/>
      <c r="N457" s="326"/>
      <c r="O457" s="326"/>
      <c r="P457" s="326"/>
      <c r="Q457" s="326"/>
      <c r="R457" s="326"/>
      <c r="S457" s="326"/>
      <c r="T457" s="326"/>
      <c r="U457" s="326"/>
      <c r="V457" s="326"/>
      <c r="W457" s="326"/>
      <c r="X457" s="326"/>
      <c r="Y457" s="326"/>
      <c r="Z457" s="326"/>
      <c r="AA457" s="326"/>
      <c r="AB457" s="326"/>
      <c r="AC457" s="326"/>
      <c r="AD457" s="326"/>
      <c r="AE457" s="326"/>
      <c r="AF457" s="326"/>
      <c r="AG457" s="326"/>
      <c r="AH457" s="326"/>
      <c r="AI457" s="326"/>
      <c r="AJ457" s="326"/>
      <c r="AK457" s="326"/>
      <c r="AL457" s="326"/>
      <c r="AM457" s="326"/>
      <c r="AN457" s="326"/>
      <c r="AO457" s="326"/>
      <c r="AP457" s="326"/>
      <c r="AQ457" s="326"/>
      <c r="AR457" s="326"/>
      <c r="AS457" s="326"/>
      <c r="AT457" s="326"/>
      <c r="AU457" s="326"/>
      <c r="AV457" s="326"/>
      <c r="AW457" s="326"/>
      <c r="AX457" s="527" t="s">
        <v>399</v>
      </c>
      <c r="AY457" s="527"/>
      <c r="AZ457" s="527"/>
      <c r="BA457" s="18"/>
      <c r="BB457" s="674"/>
      <c r="BC457" s="675"/>
      <c r="BD457" s="675"/>
      <c r="BE457" s="675"/>
      <c r="BF457" s="675"/>
      <c r="BG457" s="675"/>
      <c r="BH457" s="675"/>
      <c r="BI457" s="675"/>
      <c r="BJ457" s="676"/>
      <c r="BK457" s="20"/>
      <c r="BL457" s="9" t="s">
        <v>365</v>
      </c>
      <c r="BM457" s="198"/>
      <c r="BN457" s="200" t="str">
        <f>IF(BO457&lt;&gt;"","●","")</f>
        <v/>
      </c>
      <c r="BO457" s="201" t="str">
        <f>IF(AND(OR($AZ$88=1,$AZ$88=2,$AZ$88=3,$AZ$88=4,$AZ$88=51,$AZ$88=52,$AZ$91=1,$AZ$91=2,$AZ$91=3,$AZ$91=4,$AZ$91=51,$AZ$91=52,$AZ$94=1,$AZ$94=2,$AZ$94=3,$AZ$94=4,$AZ$94=51,$AZ$94=52),AND(BH439&lt;&gt;"レ",BH442&lt;&gt;"レ")),IF(BB457="","「患者割合」が未記入です。患者割合が0の場合は「0」とご記入ください。",IF(BB457&gt;100,"「患者割合」が100％を超えています。正しい患者割合をご記入ください。","")),IF(BB457&gt;100,"「患者割合」が100％を超えています。正しい患者割合をご記入ください。",""))</f>
        <v/>
      </c>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332"/>
      <c r="DB457" s="332"/>
      <c r="DC457" s="332"/>
      <c r="DD457" s="332"/>
      <c r="DE457" s="332"/>
      <c r="DF457" s="332"/>
      <c r="DG457" s="332"/>
      <c r="DH457" s="332"/>
      <c r="DI457" s="332"/>
      <c r="DJ457" s="332"/>
      <c r="DK457" s="332"/>
      <c r="DL457" s="332"/>
      <c r="DM457" s="332"/>
      <c r="DN457" s="332"/>
      <c r="DO457" s="332"/>
      <c r="DP457" s="332"/>
      <c r="DQ457" s="332"/>
      <c r="DR457" s="332"/>
      <c r="DS457" s="332"/>
      <c r="DT457" s="332"/>
      <c r="DU457" s="332"/>
      <c r="DV457" s="332"/>
      <c r="DW457" s="332"/>
      <c r="DX457" s="332"/>
      <c r="DY457" s="332"/>
      <c r="DZ457" s="332"/>
      <c r="EA457" s="332"/>
      <c r="EB457" s="332"/>
      <c r="EC457" s="332"/>
      <c r="ED457" s="332"/>
      <c r="EE457" s="332"/>
      <c r="EF457" s="332"/>
      <c r="EG457" s="332"/>
      <c r="EH457" s="332"/>
      <c r="EI457" s="332"/>
      <c r="EJ457" s="332"/>
      <c r="EK457" s="332"/>
      <c r="EL457" s="332"/>
      <c r="EM457" s="332"/>
      <c r="EN457" s="332"/>
      <c r="EO457" s="332"/>
      <c r="EP457" s="332"/>
      <c r="EQ457" s="332"/>
      <c r="ER457" s="332"/>
      <c r="ES457" s="332"/>
      <c r="ET457" s="332"/>
      <c r="EU457" s="332"/>
      <c r="EV457" s="332"/>
      <c r="EW457" s="332"/>
      <c r="EX457" s="332"/>
      <c r="EY457" s="332"/>
    </row>
    <row r="458" spans="1:155" s="439" customFormat="1" ht="2.4500000000000002" customHeight="1" thickBot="1">
      <c r="A458" s="3"/>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265"/>
      <c r="AZ458" s="103"/>
      <c r="BA458" s="27"/>
      <c r="BB458" s="28"/>
      <c r="BC458" s="28"/>
      <c r="BD458" s="28"/>
      <c r="BE458" s="28"/>
      <c r="BF458" s="28"/>
      <c r="BG458" s="28"/>
      <c r="BH458" s="28"/>
      <c r="BI458" s="28"/>
      <c r="BJ458" s="28"/>
      <c r="BK458" s="29"/>
      <c r="BL458" s="14"/>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332"/>
      <c r="DB458" s="332"/>
      <c r="DC458" s="332"/>
      <c r="DD458" s="332"/>
      <c r="DE458" s="332"/>
      <c r="DF458" s="332"/>
      <c r="DG458" s="332"/>
      <c r="DH458" s="332"/>
      <c r="DI458" s="332"/>
      <c r="DJ458" s="332"/>
      <c r="DK458" s="332"/>
      <c r="DL458" s="332"/>
      <c r="DM458" s="332"/>
      <c r="DN458" s="332"/>
      <c r="DO458" s="332"/>
      <c r="DP458" s="332"/>
      <c r="DQ458" s="332"/>
      <c r="DR458" s="332"/>
      <c r="DS458" s="332"/>
      <c r="DT458" s="332"/>
      <c r="DU458" s="332"/>
      <c r="DV458" s="332"/>
      <c r="DW458" s="332"/>
      <c r="DX458" s="332"/>
      <c r="DY458" s="332"/>
      <c r="DZ458" s="332"/>
      <c r="EA458" s="332"/>
      <c r="EB458" s="332"/>
      <c r="EC458" s="332"/>
      <c r="ED458" s="332"/>
      <c r="EE458" s="332"/>
      <c r="EF458" s="332"/>
      <c r="EG458" s="332"/>
      <c r="EH458" s="332"/>
      <c r="EI458" s="332"/>
      <c r="EJ458" s="332"/>
      <c r="EK458" s="332"/>
      <c r="EL458" s="332"/>
      <c r="EM458" s="332"/>
      <c r="EN458" s="332"/>
      <c r="EO458" s="332"/>
      <c r="EP458" s="332"/>
      <c r="EQ458" s="332"/>
      <c r="ER458" s="332"/>
      <c r="ES458" s="332"/>
      <c r="ET458" s="332"/>
      <c r="EU458" s="332"/>
      <c r="EV458" s="332"/>
      <c r="EW458" s="332"/>
      <c r="EX458" s="332"/>
      <c r="EY458" s="332"/>
    </row>
    <row r="459" spans="1:155" s="439" customFormat="1" ht="2.4500000000000002" customHeight="1">
      <c r="A459" s="724" t="s">
        <v>379</v>
      </c>
      <c r="B459" s="748"/>
      <c r="C459" s="748"/>
      <c r="D459" s="748"/>
      <c r="E459" s="748"/>
      <c r="F459" s="748"/>
      <c r="G459" s="748"/>
      <c r="H459" s="748"/>
      <c r="I459" s="748"/>
      <c r="J459" s="748"/>
      <c r="K459" s="748"/>
      <c r="L459" s="748"/>
      <c r="M459" s="748"/>
      <c r="N459" s="748"/>
      <c r="O459" s="748"/>
      <c r="P459" s="748"/>
      <c r="Q459" s="748"/>
      <c r="R459" s="748"/>
      <c r="S459" s="748"/>
      <c r="T459" s="748"/>
      <c r="U459" s="748"/>
      <c r="V459" s="748"/>
      <c r="W459" s="748"/>
      <c r="X459" s="748"/>
      <c r="Y459" s="748"/>
      <c r="Z459" s="748"/>
      <c r="AA459" s="748"/>
      <c r="AB459" s="748"/>
      <c r="AC459" s="748"/>
      <c r="AD459" s="748"/>
      <c r="AE459" s="748"/>
      <c r="AF459" s="748"/>
      <c r="AG459" s="748"/>
      <c r="AH459" s="748"/>
      <c r="AI459" s="748"/>
      <c r="AJ459" s="748"/>
      <c r="AK459" s="748"/>
      <c r="AL459" s="748"/>
      <c r="AM459" s="748"/>
      <c r="AN459" s="748"/>
      <c r="AO459" s="748"/>
      <c r="AP459" s="748"/>
      <c r="AQ459" s="748"/>
      <c r="AR459" s="748"/>
      <c r="AS459" s="748"/>
      <c r="AT459" s="748"/>
      <c r="AU459" s="748"/>
      <c r="AV459" s="748"/>
      <c r="AW459" s="748"/>
      <c r="AX459" s="448"/>
      <c r="AY459" s="264"/>
      <c r="AZ459" s="264"/>
      <c r="BA459" s="307"/>
      <c r="BB459" s="16"/>
      <c r="BC459" s="16"/>
      <c r="BD459" s="16"/>
      <c r="BE459" s="16"/>
      <c r="BF459" s="16"/>
      <c r="BG459" s="16"/>
      <c r="BH459" s="16"/>
      <c r="BI459" s="16"/>
      <c r="BJ459" s="16"/>
      <c r="BK459" s="17"/>
      <c r="BL459" s="257"/>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332"/>
      <c r="DB459" s="332"/>
      <c r="DC459" s="332"/>
      <c r="DD459" s="332"/>
      <c r="DE459" s="332"/>
      <c r="DF459" s="332"/>
      <c r="DG459" s="332"/>
      <c r="DH459" s="332"/>
      <c r="DI459" s="332"/>
      <c r="DJ459" s="332"/>
      <c r="DK459" s="332"/>
      <c r="DL459" s="332"/>
      <c r="DM459" s="332"/>
      <c r="DN459" s="332"/>
      <c r="DO459" s="332"/>
      <c r="DP459" s="332"/>
      <c r="DQ459" s="332"/>
      <c r="DR459" s="332"/>
      <c r="DS459" s="332"/>
      <c r="DT459" s="332"/>
      <c r="DU459" s="332"/>
      <c r="DV459" s="332"/>
      <c r="DW459" s="332"/>
      <c r="DX459" s="332"/>
      <c r="DY459" s="332"/>
      <c r="DZ459" s="332"/>
      <c r="EA459" s="332"/>
      <c r="EB459" s="332"/>
      <c r="EC459" s="332"/>
      <c r="ED459" s="332"/>
      <c r="EE459" s="332"/>
      <c r="EF459" s="332"/>
      <c r="EG459" s="332"/>
      <c r="EH459" s="332"/>
      <c r="EI459" s="332"/>
      <c r="EJ459" s="332"/>
      <c r="EK459" s="332"/>
      <c r="EL459" s="332"/>
      <c r="EM459" s="332"/>
      <c r="EN459" s="332"/>
      <c r="EO459" s="332"/>
      <c r="EP459" s="332"/>
      <c r="EQ459" s="332"/>
      <c r="ER459" s="332"/>
      <c r="ES459" s="332"/>
      <c r="ET459" s="332"/>
      <c r="EU459" s="332"/>
      <c r="EV459" s="332"/>
      <c r="EW459" s="332"/>
      <c r="EX459" s="332"/>
      <c r="EY459" s="332"/>
    </row>
    <row r="460" spans="1:155" s="439" customFormat="1" ht="19.5" customHeight="1">
      <c r="A460" s="597"/>
      <c r="B460" s="598"/>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8"/>
      <c r="AL460" s="598"/>
      <c r="AM460" s="598"/>
      <c r="AN460" s="598"/>
      <c r="AO460" s="598"/>
      <c r="AP460" s="598"/>
      <c r="AQ460" s="598"/>
      <c r="AR460" s="598"/>
      <c r="AS460" s="598"/>
      <c r="AT460" s="598"/>
      <c r="AU460" s="598"/>
      <c r="AV460" s="598"/>
      <c r="AW460" s="598"/>
      <c r="AX460" s="527" t="s">
        <v>400</v>
      </c>
      <c r="AY460" s="527"/>
      <c r="AZ460" s="527"/>
      <c r="BA460" s="139"/>
      <c r="BB460" s="674"/>
      <c r="BC460" s="675"/>
      <c r="BD460" s="675"/>
      <c r="BE460" s="675"/>
      <c r="BF460" s="675"/>
      <c r="BG460" s="675"/>
      <c r="BH460" s="675"/>
      <c r="BI460" s="675"/>
      <c r="BJ460" s="676"/>
      <c r="BK460" s="20"/>
      <c r="BL460" s="259" t="s">
        <v>365</v>
      </c>
      <c r="BM460" s="198"/>
      <c r="BN460" s="200" t="str">
        <f>IF(BO460&lt;&gt;"","●","")</f>
        <v/>
      </c>
      <c r="BO460" s="201" t="str">
        <f>IF(BB460="","",IF(BB460&gt;100,"「患者割合」が100％を超えています。正しい患者割合をご記入ください。",IF(SUM(BB451,BB454,BB457)&lt;BB460,"③～⑤の「患者割合」の合計よりも値が大きくなっています。③～⑤の合計よりも小さな値をご記入ください。","")))</f>
        <v/>
      </c>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332"/>
      <c r="DB460" s="332"/>
      <c r="DC460" s="332"/>
      <c r="DD460" s="332"/>
      <c r="DE460" s="332"/>
      <c r="DF460" s="332"/>
      <c r="DG460" s="332"/>
      <c r="DH460" s="332"/>
      <c r="DI460" s="332"/>
      <c r="DJ460" s="332"/>
      <c r="DK460" s="332"/>
      <c r="DL460" s="332"/>
      <c r="DM460" s="332"/>
      <c r="DN460" s="332"/>
      <c r="DO460" s="332"/>
      <c r="DP460" s="332"/>
      <c r="DQ460" s="332"/>
      <c r="DR460" s="332"/>
      <c r="DS460" s="332"/>
      <c r="DT460" s="332"/>
      <c r="DU460" s="332"/>
      <c r="DV460" s="332"/>
      <c r="DW460" s="332"/>
      <c r="DX460" s="332"/>
      <c r="DY460" s="332"/>
      <c r="DZ460" s="332"/>
      <c r="EA460" s="332"/>
      <c r="EB460" s="332"/>
      <c r="EC460" s="332"/>
      <c r="ED460" s="332"/>
      <c r="EE460" s="332"/>
      <c r="EF460" s="332"/>
      <c r="EG460" s="332"/>
      <c r="EH460" s="332"/>
      <c r="EI460" s="332"/>
      <c r="EJ460" s="332"/>
      <c r="EK460" s="332"/>
      <c r="EL460" s="332"/>
      <c r="EM460" s="332"/>
      <c r="EN460" s="332"/>
      <c r="EO460" s="332"/>
      <c r="EP460" s="332"/>
      <c r="EQ460" s="332"/>
      <c r="ER460" s="332"/>
      <c r="ES460" s="332"/>
      <c r="ET460" s="332"/>
      <c r="EU460" s="332"/>
      <c r="EV460" s="332"/>
      <c r="EW460" s="332"/>
      <c r="EX460" s="332"/>
      <c r="EY460" s="332"/>
    </row>
    <row r="461" spans="1:155" s="439" customFormat="1" ht="2.4500000000000002" customHeight="1">
      <c r="A461" s="599"/>
      <c r="B461" s="600"/>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0"/>
      <c r="AL461" s="600"/>
      <c r="AM461" s="600"/>
      <c r="AN461" s="600"/>
      <c r="AO461" s="600"/>
      <c r="AP461" s="600"/>
      <c r="AQ461" s="600"/>
      <c r="AR461" s="600"/>
      <c r="AS461" s="600"/>
      <c r="AT461" s="600"/>
      <c r="AU461" s="600"/>
      <c r="AV461" s="600"/>
      <c r="AW461" s="600"/>
      <c r="AX461" s="6"/>
      <c r="AY461" s="265"/>
      <c r="AZ461" s="265"/>
      <c r="BA461" s="308"/>
      <c r="BB461" s="22"/>
      <c r="BC461" s="22"/>
      <c r="BD461" s="22"/>
      <c r="BE461" s="22"/>
      <c r="BF461" s="22"/>
      <c r="BG461" s="22"/>
      <c r="BH461" s="22"/>
      <c r="BI461" s="22"/>
      <c r="BJ461" s="22"/>
      <c r="BK461" s="23"/>
      <c r="BL461" s="263"/>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332"/>
      <c r="DB461" s="332"/>
      <c r="DC461" s="332"/>
      <c r="DD461" s="332"/>
      <c r="DE461" s="332"/>
      <c r="DF461" s="332"/>
      <c r="DG461" s="332"/>
      <c r="DH461" s="332"/>
      <c r="DI461" s="332"/>
      <c r="DJ461" s="332"/>
      <c r="DK461" s="332"/>
      <c r="DL461" s="332"/>
      <c r="DM461" s="332"/>
      <c r="DN461" s="332"/>
      <c r="DO461" s="332"/>
      <c r="DP461" s="332"/>
      <c r="DQ461" s="332"/>
      <c r="DR461" s="332"/>
      <c r="DS461" s="332"/>
      <c r="DT461" s="332"/>
      <c r="DU461" s="332"/>
      <c r="DV461" s="332"/>
      <c r="DW461" s="332"/>
      <c r="DX461" s="332"/>
      <c r="DY461" s="332"/>
      <c r="DZ461" s="332"/>
      <c r="EA461" s="332"/>
      <c r="EB461" s="332"/>
      <c r="EC461" s="332"/>
      <c r="ED461" s="332"/>
      <c r="EE461" s="332"/>
      <c r="EF461" s="332"/>
      <c r="EG461" s="332"/>
      <c r="EH461" s="332"/>
      <c r="EI461" s="332"/>
      <c r="EJ461" s="332"/>
      <c r="EK461" s="332"/>
      <c r="EL461" s="332"/>
      <c r="EM461" s="332"/>
      <c r="EN461" s="332"/>
      <c r="EO461" s="332"/>
      <c r="EP461" s="332"/>
      <c r="EQ461" s="332"/>
      <c r="ER461" s="332"/>
      <c r="ES461" s="332"/>
      <c r="ET461" s="332"/>
      <c r="EU461" s="332"/>
      <c r="EV461" s="332"/>
      <c r="EW461" s="332"/>
      <c r="EX461" s="332"/>
      <c r="EY461" s="332"/>
    </row>
    <row r="462" spans="1:155" s="439" customFormat="1" ht="5.25" customHeight="1">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332"/>
      <c r="DB462" s="332"/>
      <c r="DC462" s="332"/>
      <c r="DD462" s="332"/>
      <c r="DE462" s="332"/>
      <c r="DF462" s="332"/>
      <c r="DG462" s="332"/>
      <c r="DH462" s="332"/>
      <c r="DI462" s="332"/>
      <c r="DJ462" s="332"/>
      <c r="DK462" s="332"/>
      <c r="DL462" s="332"/>
      <c r="DM462" s="332"/>
      <c r="DN462" s="332"/>
      <c r="DO462" s="332"/>
      <c r="DP462" s="332"/>
      <c r="DQ462" s="332"/>
      <c r="DR462" s="332"/>
      <c r="DS462" s="332"/>
      <c r="DT462" s="332"/>
      <c r="DU462" s="332"/>
      <c r="DV462" s="332"/>
      <c r="DW462" s="332"/>
      <c r="DX462" s="332"/>
      <c r="DY462" s="332"/>
      <c r="DZ462" s="332"/>
      <c r="EA462" s="332"/>
      <c r="EB462" s="332"/>
      <c r="EC462" s="332"/>
      <c r="ED462" s="332"/>
      <c r="EE462" s="332"/>
      <c r="EF462" s="332"/>
      <c r="EG462" s="332"/>
      <c r="EH462" s="332"/>
      <c r="EI462" s="332"/>
      <c r="EJ462" s="332"/>
      <c r="EK462" s="332"/>
      <c r="EL462" s="332"/>
      <c r="EM462" s="332"/>
      <c r="EN462" s="332"/>
      <c r="EO462" s="332"/>
      <c r="EP462" s="332"/>
      <c r="EQ462" s="332"/>
      <c r="ER462" s="332"/>
      <c r="ES462" s="332"/>
      <c r="ET462" s="332"/>
      <c r="EU462" s="332"/>
      <c r="EV462" s="332"/>
      <c r="EW462" s="332"/>
      <c r="EX462" s="332"/>
      <c r="EY462" s="332"/>
    </row>
    <row r="463" spans="1:155" s="439" customFormat="1" ht="30.75" customHeight="1">
      <c r="C463" s="755" t="s">
        <v>401</v>
      </c>
      <c r="D463" s="755"/>
      <c r="E463" s="755"/>
      <c r="F463" s="755"/>
      <c r="G463" s="755"/>
      <c r="H463" s="755"/>
      <c r="I463" s="755"/>
      <c r="J463" s="755"/>
      <c r="K463" s="755"/>
      <c r="L463" s="755"/>
      <c r="M463" s="755"/>
      <c r="N463" s="755"/>
      <c r="O463" s="755"/>
      <c r="P463" s="755"/>
      <c r="Q463" s="755"/>
      <c r="R463" s="755"/>
      <c r="S463" s="755"/>
      <c r="T463" s="755"/>
      <c r="U463" s="755"/>
      <c r="V463" s="755"/>
      <c r="W463" s="755"/>
      <c r="X463" s="755"/>
      <c r="Y463" s="755"/>
      <c r="Z463" s="755"/>
      <c r="AA463" s="755"/>
      <c r="AB463" s="755"/>
      <c r="AC463" s="755"/>
      <c r="AD463" s="755"/>
      <c r="AE463" s="755"/>
      <c r="AF463" s="755"/>
      <c r="AG463" s="755"/>
      <c r="AH463" s="755"/>
      <c r="AI463" s="755"/>
      <c r="AJ463" s="755"/>
      <c r="AK463" s="755"/>
      <c r="AL463" s="755"/>
      <c r="AM463" s="755"/>
      <c r="AN463" s="755"/>
      <c r="AO463" s="755"/>
      <c r="AP463" s="755"/>
      <c r="AQ463" s="755"/>
      <c r="AR463" s="755"/>
      <c r="AS463" s="755"/>
      <c r="AT463" s="755"/>
      <c r="AU463" s="755"/>
      <c r="AV463" s="755"/>
      <c r="AW463" s="755"/>
      <c r="AX463" s="755"/>
      <c r="AY463" s="755"/>
      <c r="AZ463" s="755"/>
      <c r="BA463" s="755"/>
      <c r="BB463" s="755"/>
      <c r="BC463" s="755"/>
      <c r="BD463" s="755"/>
      <c r="BE463" s="755"/>
      <c r="BF463" s="755"/>
      <c r="BG463" s="755"/>
      <c r="BH463" s="755"/>
      <c r="BI463" s="755"/>
      <c r="BJ463" s="755"/>
      <c r="BK463" s="755"/>
      <c r="BL463" s="755"/>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332"/>
      <c r="DB463" s="332"/>
      <c r="DC463" s="332"/>
      <c r="DD463" s="332"/>
      <c r="DE463" s="332"/>
      <c r="DF463" s="332"/>
      <c r="DG463" s="332"/>
      <c r="DH463" s="332"/>
      <c r="DI463" s="332"/>
      <c r="DJ463" s="332"/>
      <c r="DK463" s="332"/>
      <c r="DL463" s="332"/>
      <c r="DM463" s="332"/>
      <c r="DN463" s="332"/>
      <c r="DO463" s="332"/>
      <c r="DP463" s="332"/>
      <c r="DQ463" s="332"/>
      <c r="DR463" s="332"/>
      <c r="DS463" s="332"/>
      <c r="DT463" s="332"/>
      <c r="DU463" s="332"/>
      <c r="DV463" s="332"/>
      <c r="DW463" s="332"/>
      <c r="DX463" s="332"/>
      <c r="DY463" s="332"/>
      <c r="DZ463" s="332"/>
      <c r="EA463" s="332"/>
      <c r="EB463" s="332"/>
      <c r="EC463" s="332"/>
      <c r="ED463" s="332"/>
      <c r="EE463" s="332"/>
      <c r="EF463" s="332"/>
      <c r="EG463" s="332"/>
      <c r="EH463" s="332"/>
      <c r="EI463" s="332"/>
      <c r="EJ463" s="332"/>
      <c r="EK463" s="332"/>
      <c r="EL463" s="332"/>
      <c r="EM463" s="332"/>
      <c r="EN463" s="332"/>
      <c r="EO463" s="332"/>
      <c r="EP463" s="332"/>
      <c r="EQ463" s="332"/>
      <c r="ER463" s="332"/>
      <c r="ES463" s="332"/>
      <c r="ET463" s="332"/>
      <c r="EU463" s="332"/>
      <c r="EV463" s="332"/>
      <c r="EW463" s="332"/>
      <c r="EX463" s="332"/>
      <c r="EY463" s="332"/>
    </row>
    <row r="464" spans="1:155" s="439" customFormat="1" ht="19.5" customHeight="1">
      <c r="A464" s="613" t="s">
        <v>402</v>
      </c>
      <c r="B464" s="614"/>
      <c r="C464" s="614"/>
      <c r="D464" s="614"/>
      <c r="E464" s="614"/>
      <c r="F464" s="614"/>
      <c r="G464" s="614"/>
      <c r="H464" s="614"/>
      <c r="I464" s="614"/>
      <c r="J464" s="614"/>
      <c r="K464" s="614"/>
      <c r="L464" s="614"/>
      <c r="M464" s="614"/>
      <c r="N464" s="614"/>
      <c r="O464" s="614"/>
      <c r="P464" s="614"/>
      <c r="Q464" s="614"/>
      <c r="R464" s="614"/>
      <c r="S464" s="614"/>
      <c r="T464" s="614"/>
      <c r="U464" s="614"/>
      <c r="V464" s="614"/>
      <c r="W464" s="614"/>
      <c r="X464" s="614"/>
      <c r="Y464" s="614"/>
      <c r="Z464" s="614"/>
      <c r="AA464" s="614"/>
      <c r="AB464" s="614"/>
      <c r="AC464" s="614"/>
      <c r="AD464" s="614"/>
      <c r="AE464" s="614"/>
      <c r="AF464" s="614"/>
      <c r="AG464" s="614"/>
      <c r="AH464" s="614"/>
      <c r="AI464" s="614"/>
      <c r="AJ464" s="614"/>
      <c r="AK464" s="614"/>
      <c r="AL464" s="614"/>
      <c r="AM464" s="614"/>
      <c r="AN464" s="614"/>
      <c r="AO464" s="614"/>
      <c r="AP464" s="614"/>
      <c r="AQ464" s="614"/>
      <c r="AR464" s="614"/>
      <c r="AS464" s="614"/>
      <c r="AT464" s="614"/>
      <c r="AU464" s="614"/>
      <c r="AV464" s="614"/>
      <c r="AW464" s="614"/>
      <c r="AX464" s="519"/>
      <c r="AY464" s="519"/>
      <c r="AZ464" s="519"/>
      <c r="BA464" s="614"/>
      <c r="BB464" s="614"/>
      <c r="BC464" s="614"/>
      <c r="BD464" s="614"/>
      <c r="BE464" s="614"/>
      <c r="BF464" s="614"/>
      <c r="BG464" s="614"/>
      <c r="BH464" s="614"/>
      <c r="BI464" s="614"/>
      <c r="BJ464" s="614"/>
      <c r="BK464" s="614"/>
      <c r="BL464" s="615"/>
      <c r="BM464" s="198"/>
      <c r="BN464" s="369"/>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332"/>
      <c r="DB464" s="332"/>
      <c r="DC464" s="332"/>
      <c r="DD464" s="332"/>
      <c r="DE464" s="332"/>
      <c r="DF464" s="332"/>
      <c r="DG464" s="332"/>
      <c r="DH464" s="332"/>
      <c r="DI464" s="332"/>
      <c r="DJ464" s="332"/>
      <c r="DK464" s="332"/>
      <c r="DL464" s="332"/>
      <c r="DM464" s="332"/>
      <c r="DN464" s="332"/>
      <c r="DO464" s="332"/>
      <c r="DP464" s="332"/>
      <c r="DQ464" s="332"/>
      <c r="DR464" s="332"/>
      <c r="DS464" s="332"/>
      <c r="DT464" s="332"/>
      <c r="DU464" s="332"/>
      <c r="DV464" s="332"/>
      <c r="DW464" s="332"/>
      <c r="DX464" s="332"/>
      <c r="DY464" s="332"/>
      <c r="DZ464" s="332"/>
      <c r="EA464" s="332"/>
      <c r="EB464" s="332"/>
      <c r="EC464" s="332"/>
      <c r="ED464" s="332"/>
      <c r="EE464" s="332"/>
      <c r="EF464" s="332"/>
      <c r="EG464" s="332"/>
      <c r="EH464" s="332"/>
      <c r="EI464" s="332"/>
      <c r="EJ464" s="332"/>
      <c r="EK464" s="332"/>
      <c r="EL464" s="332"/>
      <c r="EM464" s="332"/>
      <c r="EN464" s="332"/>
      <c r="EO464" s="332"/>
      <c r="EP464" s="332"/>
      <c r="EQ464" s="332"/>
      <c r="ER464" s="332"/>
      <c r="ES464" s="332"/>
      <c r="ET464" s="332"/>
      <c r="EU464" s="332"/>
      <c r="EV464" s="332"/>
      <c r="EW464" s="332"/>
      <c r="EX464" s="332"/>
      <c r="EY464" s="332"/>
    </row>
    <row r="465" spans="1:155" s="439" customFormat="1" ht="19.5" customHeight="1" thickBot="1">
      <c r="A465" s="756" t="s">
        <v>161</v>
      </c>
      <c r="B465" s="757"/>
      <c r="C465" s="757"/>
      <c r="D465" s="757"/>
      <c r="E465" s="757"/>
      <c r="F465" s="757"/>
      <c r="G465" s="757"/>
      <c r="H465" s="757"/>
      <c r="I465" s="757"/>
      <c r="J465" s="757"/>
      <c r="K465" s="757"/>
      <c r="L465" s="757"/>
      <c r="M465" s="757"/>
      <c r="N465" s="757"/>
      <c r="O465" s="757"/>
      <c r="P465" s="757"/>
      <c r="Q465" s="757"/>
      <c r="R465" s="757"/>
      <c r="S465" s="757"/>
      <c r="T465" s="757"/>
      <c r="U465" s="757"/>
      <c r="V465" s="757"/>
      <c r="W465" s="757"/>
      <c r="X465" s="757"/>
      <c r="Y465" s="757"/>
      <c r="Z465" s="757"/>
      <c r="AA465" s="757"/>
      <c r="AB465" s="757"/>
      <c r="AC465" s="757"/>
      <c r="AD465" s="757"/>
      <c r="AE465" s="757"/>
      <c r="AF465" s="757"/>
      <c r="AG465" s="757"/>
      <c r="AH465" s="757"/>
      <c r="AI465" s="757"/>
      <c r="AJ465" s="757"/>
      <c r="AK465" s="757"/>
      <c r="AL465" s="757"/>
      <c r="AM465" s="757"/>
      <c r="AN465" s="757"/>
      <c r="AO465" s="757"/>
      <c r="AP465" s="757"/>
      <c r="AQ465" s="757"/>
      <c r="AR465" s="757"/>
      <c r="AS465" s="757"/>
      <c r="AT465" s="757"/>
      <c r="AU465" s="757"/>
      <c r="AV465" s="757"/>
      <c r="AW465" s="757"/>
      <c r="AX465" s="757"/>
      <c r="AY465" s="757"/>
      <c r="AZ465" s="757"/>
      <c r="BA465" s="757"/>
      <c r="BB465" s="757"/>
      <c r="BC465" s="757"/>
      <c r="BD465" s="757"/>
      <c r="BE465" s="757"/>
      <c r="BF465" s="757"/>
      <c r="BG465" s="758"/>
      <c r="BH465" s="758"/>
      <c r="BI465" s="758"/>
      <c r="BJ465" s="758"/>
      <c r="BK465" s="758"/>
      <c r="BL465" s="759"/>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332"/>
      <c r="DB465" s="332"/>
      <c r="DC465" s="332"/>
      <c r="DD465" s="332"/>
      <c r="DE465" s="332"/>
      <c r="DF465" s="332"/>
      <c r="DG465" s="332"/>
      <c r="DH465" s="332"/>
      <c r="DI465" s="332"/>
      <c r="DJ465" s="332"/>
      <c r="DK465" s="332"/>
      <c r="DL465" s="332"/>
      <c r="DM465" s="332"/>
      <c r="DN465" s="332"/>
      <c r="DO465" s="332"/>
      <c r="DP465" s="332"/>
      <c r="DQ465" s="332"/>
      <c r="DR465" s="332"/>
      <c r="DS465" s="332"/>
      <c r="DT465" s="332"/>
      <c r="DU465" s="332"/>
      <c r="DV465" s="332"/>
      <c r="DW465" s="332"/>
      <c r="DX465" s="332"/>
      <c r="DY465" s="332"/>
      <c r="DZ465" s="332"/>
      <c r="EA465" s="332"/>
      <c r="EB465" s="332"/>
      <c r="EC465" s="332"/>
      <c r="ED465" s="332"/>
      <c r="EE465" s="332"/>
      <c r="EF465" s="332"/>
      <c r="EG465" s="332"/>
      <c r="EH465" s="332"/>
      <c r="EI465" s="332"/>
      <c r="EJ465" s="332"/>
      <c r="EK465" s="332"/>
      <c r="EL465" s="332"/>
      <c r="EM465" s="332"/>
      <c r="EN465" s="332"/>
      <c r="EO465" s="332"/>
      <c r="EP465" s="332"/>
      <c r="EQ465" s="332"/>
      <c r="ER465" s="332"/>
      <c r="ES465" s="332"/>
      <c r="ET465" s="332"/>
      <c r="EU465" s="332"/>
      <c r="EV465" s="332"/>
      <c r="EW465" s="332"/>
      <c r="EX465" s="332"/>
      <c r="EY465" s="332"/>
    </row>
    <row r="466" spans="1:155" s="439" customFormat="1" ht="2.4500000000000002" customHeight="1">
      <c r="A466" s="442"/>
      <c r="B466" s="443"/>
      <c r="C466" s="443"/>
      <c r="D466" s="443"/>
      <c r="E466" s="443"/>
      <c r="F466" s="443"/>
      <c r="G466" s="443"/>
      <c r="H466" s="443"/>
      <c r="I466" s="443"/>
      <c r="J466" s="443"/>
      <c r="K466" s="443"/>
      <c r="L466" s="443"/>
      <c r="M466" s="443"/>
      <c r="N466" s="443"/>
      <c r="O466" s="443"/>
      <c r="P466" s="443"/>
      <c r="Q466" s="443"/>
      <c r="R466" s="443"/>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443"/>
      <c r="AY466" s="443"/>
      <c r="AZ466" s="443"/>
      <c r="BA466" s="443"/>
      <c r="BB466" s="443"/>
      <c r="BC466" s="443"/>
      <c r="BD466" s="443"/>
      <c r="BE466" s="443"/>
      <c r="BF466" s="443"/>
      <c r="BG466" s="40"/>
      <c r="BH466" s="41"/>
      <c r="BI466" s="41"/>
      <c r="BJ466" s="41"/>
      <c r="BK466" s="42"/>
      <c r="BL466" s="133"/>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332"/>
      <c r="DB466" s="332"/>
      <c r="DC466" s="332"/>
      <c r="DD466" s="332"/>
      <c r="DE466" s="332"/>
      <c r="DF466" s="332"/>
      <c r="DG466" s="332"/>
      <c r="DH466" s="332"/>
      <c r="DI466" s="332"/>
      <c r="DJ466" s="332"/>
      <c r="DK466" s="332"/>
      <c r="DL466" s="332"/>
      <c r="DM466" s="332"/>
      <c r="DN466" s="332"/>
      <c r="DO466" s="332"/>
      <c r="DP466" s="332"/>
      <c r="DQ466" s="332"/>
      <c r="DR466" s="332"/>
      <c r="DS466" s="332"/>
      <c r="DT466" s="332"/>
      <c r="DU466" s="332"/>
      <c r="DV466" s="332"/>
      <c r="DW466" s="332"/>
      <c r="DX466" s="332"/>
      <c r="DY466" s="332"/>
      <c r="DZ466" s="332"/>
      <c r="EA466" s="332"/>
      <c r="EB466" s="332"/>
      <c r="EC466" s="332"/>
      <c r="ED466" s="332"/>
      <c r="EE466" s="332"/>
      <c r="EF466" s="332"/>
      <c r="EG466" s="332"/>
      <c r="EH466" s="332"/>
      <c r="EI466" s="332"/>
      <c r="EJ466" s="332"/>
      <c r="EK466" s="332"/>
      <c r="EL466" s="332"/>
      <c r="EM466" s="332"/>
      <c r="EN466" s="332"/>
      <c r="EO466" s="332"/>
      <c r="EP466" s="332"/>
      <c r="EQ466" s="332"/>
      <c r="ER466" s="332"/>
      <c r="ES466" s="332"/>
      <c r="ET466" s="332"/>
      <c r="EU466" s="332"/>
      <c r="EV466" s="332"/>
      <c r="EW466" s="332"/>
      <c r="EX466" s="332"/>
      <c r="EY466" s="332"/>
    </row>
    <row r="467" spans="1:155" s="439" customFormat="1" ht="20.100000000000001" customHeight="1">
      <c r="A467" s="380" t="s">
        <v>162</v>
      </c>
      <c r="B467" s="381"/>
      <c r="C467" s="381"/>
      <c r="D467" s="381"/>
      <c r="E467" s="381"/>
      <c r="F467" s="381"/>
      <c r="G467" s="381"/>
      <c r="H467" s="381"/>
      <c r="I467" s="381"/>
      <c r="J467" s="381"/>
      <c r="K467" s="381"/>
      <c r="L467" s="381"/>
      <c r="M467" s="381"/>
      <c r="N467" s="381"/>
      <c r="O467" s="381"/>
      <c r="P467" s="381"/>
      <c r="Q467" s="381"/>
      <c r="R467" s="381"/>
      <c r="S467" s="381"/>
      <c r="T467" s="381"/>
      <c r="U467" s="381"/>
      <c r="V467" s="381"/>
      <c r="W467" s="381"/>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c r="AS467" s="381"/>
      <c r="AT467" s="381"/>
      <c r="AU467" s="381"/>
      <c r="AV467" s="381"/>
      <c r="AW467" s="381"/>
      <c r="AX467" s="381"/>
      <c r="AY467" s="381"/>
      <c r="AZ467" s="381"/>
      <c r="BA467" s="381"/>
      <c r="BB467" s="381"/>
      <c r="BC467" s="381"/>
      <c r="BD467" s="527" t="s">
        <v>403</v>
      </c>
      <c r="BE467" s="527"/>
      <c r="BF467" s="527"/>
      <c r="BG467" s="365"/>
      <c r="BH467" s="522"/>
      <c r="BI467" s="523"/>
      <c r="BJ467" s="524"/>
      <c r="BK467" s="47"/>
      <c r="BL467" s="133"/>
      <c r="BM467" s="198"/>
      <c r="BN467" s="200" t="str">
        <f>IF(BO467&lt;&gt;"","●","")</f>
        <v/>
      </c>
      <c r="BO467" s="201" t="str">
        <f>IF(OR($AZ$88=41,$AZ$88=42,$AZ$88=43,$AZ$91=41,$AZ$91=42,$AZ$91=43,$AZ$94=41,$AZ$94=42,$AZ$94=43),IF(BH467="","選択番号が未記入です。該当する選択肢をご記入ください。",""),"")</f>
        <v/>
      </c>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332"/>
      <c r="DB467" s="332"/>
      <c r="DC467" s="332"/>
      <c r="DD467" s="332"/>
      <c r="DE467" s="332"/>
      <c r="DF467" s="332"/>
      <c r="DG467" s="332"/>
      <c r="DH467" s="332"/>
      <c r="DI467" s="332"/>
      <c r="DJ467" s="332"/>
      <c r="DK467" s="332"/>
      <c r="DL467" s="332"/>
      <c r="DM467" s="332"/>
      <c r="DN467" s="332"/>
      <c r="DO467" s="332"/>
      <c r="DP467" s="332"/>
      <c r="DQ467" s="332"/>
      <c r="DR467" s="332"/>
      <c r="DS467" s="332"/>
      <c r="DT467" s="332"/>
      <c r="DU467" s="332"/>
      <c r="DV467" s="332"/>
      <c r="DW467" s="332"/>
      <c r="DX467" s="332"/>
      <c r="DY467" s="332"/>
      <c r="DZ467" s="332"/>
      <c r="EA467" s="332"/>
      <c r="EB467" s="332"/>
      <c r="EC467" s="332"/>
      <c r="ED467" s="332"/>
      <c r="EE467" s="332"/>
      <c r="EF467" s="332"/>
      <c r="EG467" s="332"/>
      <c r="EH467" s="332"/>
      <c r="EI467" s="332"/>
      <c r="EJ467" s="332"/>
      <c r="EK467" s="332"/>
      <c r="EL467" s="332"/>
      <c r="EM467" s="332"/>
      <c r="EN467" s="332"/>
      <c r="EO467" s="332"/>
      <c r="EP467" s="332"/>
      <c r="EQ467" s="332"/>
      <c r="ER467" s="332"/>
      <c r="ES467" s="332"/>
      <c r="ET467" s="332"/>
      <c r="EU467" s="332"/>
      <c r="EV467" s="332"/>
      <c r="EW467" s="332"/>
      <c r="EX467" s="332"/>
      <c r="EY467" s="332"/>
    </row>
    <row r="468" spans="1:155" s="439" customFormat="1" ht="2.4500000000000002" customHeight="1" thickBot="1">
      <c r="A468" s="108"/>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44"/>
      <c r="BH468" s="45"/>
      <c r="BI468" s="45"/>
      <c r="BJ468" s="45"/>
      <c r="BK468" s="46"/>
      <c r="BL468" s="134"/>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332"/>
      <c r="DB468" s="332"/>
      <c r="DC468" s="332"/>
      <c r="DD468" s="332"/>
      <c r="DE468" s="332"/>
      <c r="DF468" s="332"/>
      <c r="DG468" s="332"/>
      <c r="DH468" s="332"/>
      <c r="DI468" s="332"/>
      <c r="DJ468" s="332"/>
      <c r="DK468" s="332"/>
      <c r="DL468" s="332"/>
      <c r="DM468" s="332"/>
      <c r="DN468" s="332"/>
      <c r="DO468" s="332"/>
      <c r="DP468" s="332"/>
      <c r="DQ468" s="332"/>
      <c r="DR468" s="332"/>
      <c r="DS468" s="332"/>
      <c r="DT468" s="332"/>
      <c r="DU468" s="332"/>
      <c r="DV468" s="332"/>
      <c r="DW468" s="332"/>
      <c r="DX468" s="332"/>
      <c r="DY468" s="332"/>
      <c r="DZ468" s="332"/>
      <c r="EA468" s="332"/>
      <c r="EB468" s="332"/>
      <c r="EC468" s="332"/>
      <c r="ED468" s="332"/>
      <c r="EE468" s="332"/>
      <c r="EF468" s="332"/>
      <c r="EG468" s="332"/>
      <c r="EH468" s="332"/>
      <c r="EI468" s="332"/>
      <c r="EJ468" s="332"/>
      <c r="EK468" s="332"/>
      <c r="EL468" s="332"/>
      <c r="EM468" s="332"/>
      <c r="EN468" s="332"/>
      <c r="EO468" s="332"/>
      <c r="EP468" s="332"/>
      <c r="EQ468" s="332"/>
      <c r="ER468" s="332"/>
      <c r="ES468" s="332"/>
      <c r="ET468" s="332"/>
      <c r="EU468" s="332"/>
      <c r="EV468" s="332"/>
      <c r="EW468" s="332"/>
      <c r="EX468" s="332"/>
      <c r="EY468" s="332"/>
    </row>
    <row r="469" spans="1:155" s="439" customFormat="1" ht="19.5" customHeight="1" thickBot="1">
      <c r="A469" s="734" t="s">
        <v>163</v>
      </c>
      <c r="B469" s="749"/>
      <c r="C469" s="749"/>
      <c r="D469" s="749"/>
      <c r="E469" s="749"/>
      <c r="F469" s="749"/>
      <c r="G469" s="749"/>
      <c r="H469" s="749"/>
      <c r="I469" s="749"/>
      <c r="J469" s="749"/>
      <c r="K469" s="749"/>
      <c r="L469" s="749"/>
      <c r="M469" s="749"/>
      <c r="N469" s="749"/>
      <c r="O469" s="749"/>
      <c r="P469" s="749"/>
      <c r="Q469" s="749"/>
      <c r="R469" s="749"/>
      <c r="S469" s="749"/>
      <c r="T469" s="749"/>
      <c r="U469" s="749"/>
      <c r="V469" s="749"/>
      <c r="W469" s="749"/>
      <c r="X469" s="749"/>
      <c r="Y469" s="749"/>
      <c r="Z469" s="749"/>
      <c r="AA469" s="749"/>
      <c r="AB469" s="749"/>
      <c r="AC469" s="749"/>
      <c r="AD469" s="749"/>
      <c r="AE469" s="749"/>
      <c r="AF469" s="749"/>
      <c r="AG469" s="749"/>
      <c r="AH469" s="749"/>
      <c r="AI469" s="749"/>
      <c r="AJ469" s="749"/>
      <c r="AK469" s="749"/>
      <c r="AL469" s="749"/>
      <c r="AM469" s="749"/>
      <c r="AN469" s="749"/>
      <c r="AO469" s="749"/>
      <c r="AP469" s="749"/>
      <c r="AQ469" s="749"/>
      <c r="AR469" s="749"/>
      <c r="AS469" s="749"/>
      <c r="AT469" s="749"/>
      <c r="AU469" s="749"/>
      <c r="AV469" s="749"/>
      <c r="AW469" s="749"/>
      <c r="AX469" s="749"/>
      <c r="AY469" s="749"/>
      <c r="AZ469" s="749"/>
      <c r="BA469" s="749"/>
      <c r="BB469" s="749"/>
      <c r="BC469" s="749"/>
      <c r="BD469" s="749"/>
      <c r="BE469" s="749"/>
      <c r="BF469" s="749"/>
      <c r="BG469" s="749"/>
      <c r="BH469" s="749"/>
      <c r="BI469" s="749"/>
      <c r="BJ469" s="749"/>
      <c r="BK469" s="749"/>
      <c r="BL469" s="750"/>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332"/>
      <c r="DB469" s="332"/>
      <c r="DC469" s="332"/>
      <c r="DD469" s="332"/>
      <c r="DE469" s="332"/>
      <c r="DF469" s="332"/>
      <c r="DG469" s="332"/>
      <c r="DH469" s="332"/>
      <c r="DI469" s="332"/>
      <c r="DJ469" s="332"/>
      <c r="DK469" s="332"/>
      <c r="DL469" s="332"/>
      <c r="DM469" s="332"/>
      <c r="DN469" s="332"/>
      <c r="DO469" s="332"/>
      <c r="DP469" s="332"/>
      <c r="DQ469" s="332"/>
      <c r="DR469" s="332"/>
      <c r="DS469" s="332"/>
      <c r="DT469" s="332"/>
      <c r="DU469" s="332"/>
      <c r="DV469" s="332"/>
      <c r="DW469" s="332"/>
      <c r="DX469" s="332"/>
      <c r="DY469" s="332"/>
      <c r="DZ469" s="332"/>
      <c r="EA469" s="332"/>
      <c r="EB469" s="332"/>
      <c r="EC469" s="332"/>
      <c r="ED469" s="332"/>
      <c r="EE469" s="332"/>
      <c r="EF469" s="332"/>
      <c r="EG469" s="332"/>
      <c r="EH469" s="332"/>
      <c r="EI469" s="332"/>
      <c r="EJ469" s="332"/>
      <c r="EK469" s="332"/>
      <c r="EL469" s="332"/>
      <c r="EM469" s="332"/>
      <c r="EN469" s="332"/>
      <c r="EO469" s="332"/>
      <c r="EP469" s="332"/>
      <c r="EQ469" s="332"/>
      <c r="ER469" s="332"/>
      <c r="ES469" s="332"/>
      <c r="ET469" s="332"/>
      <c r="EU469" s="332"/>
      <c r="EV469" s="332"/>
      <c r="EW469" s="332"/>
      <c r="EX469" s="332"/>
      <c r="EY469" s="332"/>
    </row>
    <row r="470" spans="1:155" s="439" customFormat="1" ht="2.4500000000000002" customHeight="1">
      <c r="A470" s="48"/>
      <c r="B470" s="447"/>
      <c r="C470" s="447"/>
      <c r="D470" s="447"/>
      <c r="E470" s="447"/>
      <c r="F470" s="447"/>
      <c r="G470" s="447"/>
      <c r="H470" s="447"/>
      <c r="I470" s="447"/>
      <c r="J470" s="447"/>
      <c r="K470" s="447"/>
      <c r="L470" s="447"/>
      <c r="M470" s="447"/>
      <c r="N470" s="447"/>
      <c r="O470" s="447"/>
      <c r="P470" s="447"/>
      <c r="Q470" s="447"/>
      <c r="R470" s="447"/>
      <c r="S470" s="447"/>
      <c r="T470" s="447"/>
      <c r="U470" s="447"/>
      <c r="V470" s="447"/>
      <c r="W470" s="447"/>
      <c r="X470" s="447"/>
      <c r="Y470" s="447"/>
      <c r="Z470" s="447"/>
      <c r="AA470" s="447"/>
      <c r="AB470" s="447"/>
      <c r="AC470" s="447"/>
      <c r="AD470" s="447"/>
      <c r="AE470" s="447"/>
      <c r="AF470" s="447"/>
      <c r="AG470" s="447"/>
      <c r="AH470" s="447"/>
      <c r="AI470" s="447"/>
      <c r="AJ470" s="447"/>
      <c r="AK470" s="447"/>
      <c r="AL470" s="447"/>
      <c r="AM470" s="447"/>
      <c r="AN470" s="447"/>
      <c r="AO470" s="447"/>
      <c r="AP470" s="447"/>
      <c r="AQ470" s="447"/>
      <c r="AR470" s="447"/>
      <c r="AS470" s="447"/>
      <c r="AT470" s="447"/>
      <c r="AU470" s="447"/>
      <c r="AV470" s="447"/>
      <c r="AW470" s="447"/>
      <c r="AX470" s="447"/>
      <c r="AY470" s="101"/>
      <c r="AZ470" s="102"/>
      <c r="BA470" s="15"/>
      <c r="BB470" s="16"/>
      <c r="BC470" s="16"/>
      <c r="BD470" s="16"/>
      <c r="BE470" s="16"/>
      <c r="BF470" s="16"/>
      <c r="BG470" s="16"/>
      <c r="BH470" s="16"/>
      <c r="BI470" s="16"/>
      <c r="BJ470" s="16"/>
      <c r="BK470" s="17"/>
      <c r="BL470" s="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332"/>
      <c r="DB470" s="332"/>
      <c r="DC470" s="332"/>
      <c r="DD470" s="332"/>
      <c r="DE470" s="332"/>
      <c r="DF470" s="332"/>
      <c r="DG470" s="332"/>
      <c r="DH470" s="332"/>
      <c r="DI470" s="332"/>
      <c r="DJ470" s="332"/>
      <c r="DK470" s="332"/>
      <c r="DL470" s="332"/>
      <c r="DM470" s="332"/>
      <c r="DN470" s="332"/>
      <c r="DO470" s="332"/>
      <c r="DP470" s="332"/>
      <c r="DQ470" s="332"/>
      <c r="DR470" s="332"/>
      <c r="DS470" s="332"/>
      <c r="DT470" s="332"/>
      <c r="DU470" s="332"/>
      <c r="DV470" s="332"/>
      <c r="DW470" s="332"/>
      <c r="DX470" s="332"/>
      <c r="DY470" s="332"/>
      <c r="DZ470" s="332"/>
      <c r="EA470" s="332"/>
      <c r="EB470" s="332"/>
      <c r="EC470" s="332"/>
      <c r="ED470" s="332"/>
      <c r="EE470" s="332"/>
      <c r="EF470" s="332"/>
      <c r="EG470" s="332"/>
      <c r="EH470" s="332"/>
      <c r="EI470" s="332"/>
      <c r="EJ470" s="332"/>
      <c r="EK470" s="332"/>
      <c r="EL470" s="332"/>
      <c r="EM470" s="332"/>
      <c r="EN470" s="332"/>
      <c r="EO470" s="332"/>
      <c r="EP470" s="332"/>
      <c r="EQ470" s="332"/>
      <c r="ER470" s="332"/>
      <c r="ES470" s="332"/>
      <c r="ET470" s="332"/>
      <c r="EU470" s="332"/>
      <c r="EV470" s="332"/>
      <c r="EW470" s="332"/>
      <c r="EX470" s="332"/>
      <c r="EY470" s="332"/>
    </row>
    <row r="471" spans="1:155" s="439" customFormat="1" ht="19.5" customHeight="1">
      <c r="A471" s="751" t="s">
        <v>188</v>
      </c>
      <c r="B471" s="678"/>
      <c r="C471" s="678"/>
      <c r="D471" s="678"/>
      <c r="E471" s="678"/>
      <c r="F471" s="678"/>
      <c r="G471" s="678"/>
      <c r="H471" s="678"/>
      <c r="I471" s="678"/>
      <c r="J471" s="678"/>
      <c r="K471" s="678"/>
      <c r="L471" s="678"/>
      <c r="M471" s="678"/>
      <c r="N471" s="678"/>
      <c r="O471" s="678"/>
      <c r="P471" s="678"/>
      <c r="Q471" s="678"/>
      <c r="R471" s="678"/>
      <c r="S471" s="678"/>
      <c r="T471" s="678"/>
      <c r="U471" s="678"/>
      <c r="V471" s="678"/>
      <c r="W471" s="678"/>
      <c r="X471" s="678"/>
      <c r="Y471" s="678"/>
      <c r="Z471" s="678"/>
      <c r="AA471" s="678"/>
      <c r="AB471" s="678"/>
      <c r="AC471" s="678"/>
      <c r="AD471" s="678"/>
      <c r="AE471" s="678"/>
      <c r="AF471" s="678"/>
      <c r="AG471" s="678"/>
      <c r="AH471" s="678"/>
      <c r="AI471" s="678"/>
      <c r="AJ471" s="678"/>
      <c r="AK471" s="678"/>
      <c r="AL471" s="678"/>
      <c r="AM471" s="678"/>
      <c r="AN471" s="678"/>
      <c r="AO471" s="678"/>
      <c r="AP471" s="678"/>
      <c r="AQ471" s="678"/>
      <c r="AR471" s="678"/>
      <c r="AS471" s="678"/>
      <c r="AT471" s="678"/>
      <c r="AU471" s="678"/>
      <c r="AV471" s="678"/>
      <c r="AW471" s="678"/>
      <c r="AX471" s="527" t="s">
        <v>404</v>
      </c>
      <c r="AY471" s="527"/>
      <c r="AZ471" s="527"/>
      <c r="BA471" s="18"/>
      <c r="BB471" s="752"/>
      <c r="BC471" s="753"/>
      <c r="BD471" s="753"/>
      <c r="BE471" s="753"/>
      <c r="BF471" s="753"/>
      <c r="BG471" s="753"/>
      <c r="BH471" s="753"/>
      <c r="BI471" s="753"/>
      <c r="BJ471" s="754"/>
      <c r="BK471" s="20"/>
      <c r="BL471" s="9" t="s">
        <v>365</v>
      </c>
      <c r="BM471" s="198"/>
      <c r="BN471" s="200" t="str">
        <f>IF(BO471&lt;&gt;"","●","")</f>
        <v/>
      </c>
      <c r="BO471" s="201" t="str">
        <f>IF(OR($AZ$88=41,$AZ$88=42,$AZ$88=43,$AZ$91=41,$AZ$91=42,$AZ$91=43,$AZ$94=41,$AZ$94=42,$AZ$94=43),IF(BB471="","「患者割合」が未記入です。患者割合が0の場合は「0」とご記入ください。",IF(BB471&gt;100,"「患者割合」が100％を超えています。正しい患者割合をご記入ください。","")),"")</f>
        <v/>
      </c>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332"/>
      <c r="DB471" s="332"/>
      <c r="DC471" s="332"/>
      <c r="DD471" s="332"/>
      <c r="DE471" s="332"/>
      <c r="DF471" s="332"/>
      <c r="DG471" s="332"/>
      <c r="DH471" s="332"/>
      <c r="DI471" s="332"/>
      <c r="DJ471" s="332"/>
      <c r="DK471" s="332"/>
      <c r="DL471" s="332"/>
      <c r="DM471" s="332"/>
      <c r="DN471" s="332"/>
      <c r="DO471" s="332"/>
      <c r="DP471" s="332"/>
      <c r="DQ471" s="332"/>
      <c r="DR471" s="332"/>
      <c r="DS471" s="332"/>
      <c r="DT471" s="332"/>
      <c r="DU471" s="332"/>
      <c r="DV471" s="332"/>
      <c r="DW471" s="332"/>
      <c r="DX471" s="332"/>
      <c r="DY471" s="332"/>
      <c r="DZ471" s="332"/>
      <c r="EA471" s="332"/>
      <c r="EB471" s="332"/>
      <c r="EC471" s="332"/>
      <c r="ED471" s="332"/>
      <c r="EE471" s="332"/>
      <c r="EF471" s="332"/>
      <c r="EG471" s="332"/>
      <c r="EH471" s="332"/>
      <c r="EI471" s="332"/>
      <c r="EJ471" s="332"/>
      <c r="EK471" s="332"/>
      <c r="EL471" s="332"/>
      <c r="EM471" s="332"/>
      <c r="EN471" s="332"/>
      <c r="EO471" s="332"/>
      <c r="EP471" s="332"/>
      <c r="EQ471" s="332"/>
      <c r="ER471" s="332"/>
      <c r="ES471" s="332"/>
      <c r="ET471" s="332"/>
      <c r="EU471" s="332"/>
      <c r="EV471" s="332"/>
      <c r="EW471" s="332"/>
      <c r="EX471" s="332"/>
      <c r="EY471" s="332"/>
    </row>
    <row r="472" spans="1:155" s="439" customFormat="1" ht="2.4500000000000002" customHeight="1" thickBot="1">
      <c r="A472" s="3"/>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104"/>
      <c r="AZ472" s="104"/>
      <c r="BA472" s="27"/>
      <c r="BB472" s="28"/>
      <c r="BC472" s="28"/>
      <c r="BD472" s="28"/>
      <c r="BE472" s="28"/>
      <c r="BF472" s="28"/>
      <c r="BG472" s="28"/>
      <c r="BH472" s="19" t="s">
        <v>405</v>
      </c>
      <c r="BI472" s="28"/>
      <c r="BJ472" s="28"/>
      <c r="BK472" s="29"/>
      <c r="BL472" s="14"/>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332"/>
      <c r="DB472" s="332"/>
      <c r="DC472" s="332"/>
      <c r="DD472" s="332"/>
      <c r="DE472" s="332"/>
      <c r="DF472" s="332"/>
      <c r="DG472" s="332"/>
      <c r="DH472" s="332"/>
      <c r="DI472" s="332"/>
      <c r="DJ472" s="332"/>
      <c r="DK472" s="332"/>
      <c r="DL472" s="332"/>
      <c r="DM472" s="332"/>
      <c r="DN472" s="332"/>
      <c r="DO472" s="332"/>
      <c r="DP472" s="332"/>
      <c r="DQ472" s="332"/>
      <c r="DR472" s="332"/>
      <c r="DS472" s="332"/>
      <c r="DT472" s="332"/>
      <c r="DU472" s="332"/>
      <c r="DV472" s="332"/>
      <c r="DW472" s="332"/>
      <c r="DX472" s="332"/>
      <c r="DY472" s="332"/>
      <c r="DZ472" s="332"/>
      <c r="EA472" s="332"/>
      <c r="EB472" s="332"/>
      <c r="EC472" s="332"/>
      <c r="ED472" s="332"/>
      <c r="EE472" s="332"/>
      <c r="EF472" s="332"/>
      <c r="EG472" s="332"/>
      <c r="EH472" s="332"/>
      <c r="EI472" s="332"/>
      <c r="EJ472" s="332"/>
      <c r="EK472" s="332"/>
      <c r="EL472" s="332"/>
      <c r="EM472" s="332"/>
      <c r="EN472" s="332"/>
      <c r="EO472" s="332"/>
      <c r="EP472" s="332"/>
      <c r="EQ472" s="332"/>
      <c r="ER472" s="332"/>
      <c r="ES472" s="332"/>
      <c r="ET472" s="332"/>
      <c r="EU472" s="332"/>
      <c r="EV472" s="332"/>
      <c r="EW472" s="332"/>
      <c r="EX472" s="332"/>
      <c r="EY472" s="332"/>
    </row>
    <row r="473" spans="1:155" s="439" customFormat="1" ht="2.4500000000000002" customHeight="1">
      <c r="A473" s="325"/>
      <c r="B473" s="326"/>
      <c r="C473" s="326"/>
      <c r="D473" s="326"/>
      <c r="E473" s="326"/>
      <c r="F473" s="326"/>
      <c r="G473" s="326"/>
      <c r="H473" s="326"/>
      <c r="I473" s="326"/>
      <c r="J473" s="326"/>
      <c r="K473" s="326"/>
      <c r="L473" s="326"/>
      <c r="M473" s="326"/>
      <c r="N473" s="326"/>
      <c r="O473" s="326"/>
      <c r="P473" s="326"/>
      <c r="Q473" s="326"/>
      <c r="R473" s="326"/>
      <c r="S473" s="326"/>
      <c r="T473" s="326"/>
      <c r="U473" s="326"/>
      <c r="V473" s="326"/>
      <c r="W473" s="326"/>
      <c r="X473" s="326"/>
      <c r="Y473" s="326"/>
      <c r="Z473" s="326"/>
      <c r="AA473" s="326"/>
      <c r="AB473" s="326"/>
      <c r="AC473" s="326"/>
      <c r="AD473" s="326"/>
      <c r="AE473" s="326"/>
      <c r="AF473" s="326"/>
      <c r="AG473" s="326"/>
      <c r="AH473" s="326"/>
      <c r="AI473" s="326"/>
      <c r="AJ473" s="326"/>
      <c r="AK473" s="326"/>
      <c r="AL473" s="326"/>
      <c r="AM473" s="326"/>
      <c r="AN473" s="326"/>
      <c r="AO473" s="326"/>
      <c r="AP473" s="326"/>
      <c r="AQ473" s="326"/>
      <c r="AR473" s="326"/>
      <c r="AS473" s="326"/>
      <c r="AT473" s="326"/>
      <c r="AU473" s="326"/>
      <c r="AV473" s="326"/>
      <c r="AW473" s="326"/>
      <c r="AX473" s="326"/>
      <c r="AY473" s="15"/>
      <c r="AZ473" s="16"/>
      <c r="BA473" s="16"/>
      <c r="BB473" s="16"/>
      <c r="BC473" s="16"/>
      <c r="BD473" s="16"/>
      <c r="BE473" s="16"/>
      <c r="BF473" s="16"/>
      <c r="BG473" s="16"/>
      <c r="BH473" s="16"/>
      <c r="BI473" s="16"/>
      <c r="BJ473" s="16"/>
      <c r="BK473" s="17"/>
      <c r="BL473" s="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332"/>
      <c r="DB473" s="332"/>
      <c r="DC473" s="332"/>
      <c r="DD473" s="332"/>
      <c r="DE473" s="332"/>
      <c r="DF473" s="332"/>
      <c r="DG473" s="332"/>
      <c r="DH473" s="332"/>
      <c r="DI473" s="332"/>
      <c r="DJ473" s="332"/>
      <c r="DK473" s="332"/>
      <c r="DL473" s="332"/>
      <c r="DM473" s="332"/>
      <c r="DN473" s="332"/>
      <c r="DO473" s="332"/>
      <c r="DP473" s="332"/>
      <c r="DQ473" s="332"/>
      <c r="DR473" s="332"/>
      <c r="DS473" s="332"/>
      <c r="DT473" s="332"/>
      <c r="DU473" s="332"/>
      <c r="DV473" s="332"/>
      <c r="DW473" s="332"/>
      <c r="DX473" s="332"/>
      <c r="DY473" s="332"/>
      <c r="DZ473" s="332"/>
      <c r="EA473" s="332"/>
      <c r="EB473" s="332"/>
      <c r="EC473" s="332"/>
      <c r="ED473" s="332"/>
      <c r="EE473" s="332"/>
      <c r="EF473" s="332"/>
      <c r="EG473" s="332"/>
      <c r="EH473" s="332"/>
      <c r="EI473" s="332"/>
      <c r="EJ473" s="332"/>
      <c r="EK473" s="332"/>
      <c r="EL473" s="332"/>
      <c r="EM473" s="332"/>
      <c r="EN473" s="332"/>
      <c r="EO473" s="332"/>
      <c r="EP473" s="332"/>
      <c r="EQ473" s="332"/>
      <c r="ER473" s="332"/>
      <c r="ES473" s="332"/>
      <c r="ET473" s="332"/>
      <c r="EU473" s="332"/>
      <c r="EV473" s="332"/>
      <c r="EW473" s="332"/>
      <c r="EX473" s="332"/>
      <c r="EY473" s="332"/>
    </row>
    <row r="474" spans="1:155" s="439" customFormat="1" ht="19.5" customHeight="1">
      <c r="A474" s="751" t="s">
        <v>189</v>
      </c>
      <c r="B474" s="678"/>
      <c r="C474" s="678"/>
      <c r="D474" s="678"/>
      <c r="E474" s="678"/>
      <c r="F474" s="678"/>
      <c r="G474" s="678"/>
      <c r="H474" s="678"/>
      <c r="I474" s="678"/>
      <c r="J474" s="678"/>
      <c r="K474" s="678"/>
      <c r="L474" s="678"/>
      <c r="M474" s="678"/>
      <c r="N474" s="678"/>
      <c r="O474" s="678"/>
      <c r="P474" s="678"/>
      <c r="Q474" s="678"/>
      <c r="R474" s="678"/>
      <c r="S474" s="678"/>
      <c r="T474" s="678"/>
      <c r="U474" s="678"/>
      <c r="V474" s="678"/>
      <c r="W474" s="678"/>
      <c r="X474" s="678"/>
      <c r="Y474" s="678"/>
      <c r="Z474" s="678"/>
      <c r="AA474" s="678"/>
      <c r="AB474" s="678"/>
      <c r="AC474" s="678"/>
      <c r="AD474" s="678"/>
      <c r="AE474" s="678"/>
      <c r="AF474" s="678"/>
      <c r="AG474" s="678"/>
      <c r="AH474" s="678"/>
      <c r="AI474" s="678"/>
      <c r="AJ474" s="678"/>
      <c r="AK474" s="678"/>
      <c r="AL474" s="678"/>
      <c r="AM474" s="678"/>
      <c r="AN474" s="678"/>
      <c r="AO474" s="678"/>
      <c r="AP474" s="678"/>
      <c r="AQ474" s="678"/>
      <c r="AR474" s="678"/>
      <c r="AS474" s="678"/>
      <c r="AT474" s="678"/>
      <c r="AU474" s="678"/>
      <c r="AV474" s="527" t="s">
        <v>406</v>
      </c>
      <c r="AW474" s="527"/>
      <c r="AX474" s="584"/>
      <c r="AY474" s="18"/>
      <c r="AZ474" s="752"/>
      <c r="BA474" s="753"/>
      <c r="BB474" s="753"/>
      <c r="BC474" s="753"/>
      <c r="BD474" s="753"/>
      <c r="BE474" s="753"/>
      <c r="BF474" s="753"/>
      <c r="BG474" s="753"/>
      <c r="BH474" s="753"/>
      <c r="BI474" s="753"/>
      <c r="BJ474" s="754"/>
      <c r="BK474" s="20"/>
      <c r="BL474" s="99" t="s">
        <v>50</v>
      </c>
      <c r="BM474" s="198"/>
      <c r="BN474" s="200" t="str">
        <f>IF(BO474&lt;&gt;"","●","")</f>
        <v/>
      </c>
      <c r="BO474" s="201" t="str">
        <f>IF(OR($AZ$88=41,$AZ$88=42,$AZ$88=43,$AZ$91=41,$AZ$91=42,$AZ$91=43,$AZ$94=41,$AZ$94=42,$AZ$94=43),IF(AZ474="","「単位数」が未記入です。単位数が0の場合は「0」とご記入ください。",IF(AZ474&gt;36,"平均リハ単位数が過大（１患者１日当たり平均36単位を超える値）となっています。１患者１日当たりの平均リハ単位数をご記入ください。","")),IF(AND(AZ474&lt;&gt;"",AZ474&gt;36),"平均リハ単位数が過大（１患者１日当たり平均36単位を超える値）となっています。１患者１日当たりの平均リハ単位数をご記入ください。",""))</f>
        <v/>
      </c>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332"/>
      <c r="DB474" s="332"/>
      <c r="DC474" s="332"/>
      <c r="DD474" s="332"/>
      <c r="DE474" s="332"/>
      <c r="DF474" s="332"/>
      <c r="DG474" s="332"/>
      <c r="DH474" s="332"/>
      <c r="DI474" s="332"/>
      <c r="DJ474" s="332"/>
      <c r="DK474" s="332"/>
      <c r="DL474" s="332"/>
      <c r="DM474" s="332"/>
      <c r="DN474" s="332"/>
      <c r="DO474" s="332"/>
      <c r="DP474" s="332"/>
      <c r="DQ474" s="332"/>
      <c r="DR474" s="332"/>
      <c r="DS474" s="332"/>
      <c r="DT474" s="332"/>
      <c r="DU474" s="332"/>
      <c r="DV474" s="332"/>
      <c r="DW474" s="332"/>
      <c r="DX474" s="332"/>
      <c r="DY474" s="332"/>
      <c r="DZ474" s="332"/>
      <c r="EA474" s="332"/>
      <c r="EB474" s="332"/>
      <c r="EC474" s="332"/>
      <c r="ED474" s="332"/>
      <c r="EE474" s="332"/>
      <c r="EF474" s="332"/>
      <c r="EG474" s="332"/>
      <c r="EH474" s="332"/>
      <c r="EI474" s="332"/>
      <c r="EJ474" s="332"/>
      <c r="EK474" s="332"/>
      <c r="EL474" s="332"/>
      <c r="EM474" s="332"/>
      <c r="EN474" s="332"/>
      <c r="EO474" s="332"/>
      <c r="EP474" s="332"/>
      <c r="EQ474" s="332"/>
      <c r="ER474" s="332"/>
      <c r="ES474" s="332"/>
      <c r="ET474" s="332"/>
      <c r="EU474" s="332"/>
      <c r="EV474" s="332"/>
      <c r="EW474" s="332"/>
      <c r="EX474" s="332"/>
      <c r="EY474" s="332"/>
    </row>
    <row r="475" spans="1:155" s="439" customFormat="1" ht="2.4500000000000002" customHeight="1" thickBot="1">
      <c r="A475" s="3"/>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27"/>
      <c r="AZ475" s="28"/>
      <c r="BA475" s="28"/>
      <c r="BB475" s="28"/>
      <c r="BC475" s="28"/>
      <c r="BD475" s="28"/>
      <c r="BE475" s="28"/>
      <c r="BF475" s="28"/>
      <c r="BG475" s="28"/>
      <c r="BH475" s="28"/>
      <c r="BI475" s="28"/>
      <c r="BJ475" s="28"/>
      <c r="BK475" s="29"/>
      <c r="BL475" s="95"/>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332"/>
      <c r="DB475" s="332"/>
      <c r="DC475" s="332"/>
      <c r="DD475" s="332"/>
      <c r="DE475" s="332"/>
      <c r="DF475" s="332"/>
      <c r="DG475" s="332"/>
      <c r="DH475" s="332"/>
      <c r="DI475" s="332"/>
      <c r="DJ475" s="332"/>
      <c r="DK475" s="332"/>
      <c r="DL475" s="332"/>
      <c r="DM475" s="332"/>
      <c r="DN475" s="332"/>
      <c r="DO475" s="332"/>
      <c r="DP475" s="332"/>
      <c r="DQ475" s="332"/>
      <c r="DR475" s="332"/>
      <c r="DS475" s="332"/>
      <c r="DT475" s="332"/>
      <c r="DU475" s="332"/>
      <c r="DV475" s="332"/>
      <c r="DW475" s="332"/>
      <c r="DX475" s="332"/>
      <c r="DY475" s="332"/>
      <c r="DZ475" s="332"/>
      <c r="EA475" s="332"/>
      <c r="EB475" s="332"/>
      <c r="EC475" s="332"/>
      <c r="ED475" s="332"/>
      <c r="EE475" s="332"/>
      <c r="EF475" s="332"/>
      <c r="EG475" s="332"/>
      <c r="EH475" s="332"/>
      <c r="EI475" s="332"/>
      <c r="EJ475" s="332"/>
      <c r="EK475" s="332"/>
      <c r="EL475" s="332"/>
      <c r="EM475" s="332"/>
      <c r="EN475" s="332"/>
      <c r="EO475" s="332"/>
      <c r="EP475" s="332"/>
      <c r="EQ475" s="332"/>
      <c r="ER475" s="332"/>
      <c r="ES475" s="332"/>
      <c r="ET475" s="332"/>
      <c r="EU475" s="332"/>
      <c r="EV475" s="332"/>
      <c r="EW475" s="332"/>
      <c r="EX475" s="332"/>
      <c r="EY475" s="332"/>
    </row>
    <row r="476" spans="1:155" s="439" customFormat="1" ht="2.4500000000000002" customHeight="1">
      <c r="A476" s="325"/>
      <c r="B476" s="326"/>
      <c r="C476" s="326"/>
      <c r="D476" s="326"/>
      <c r="E476" s="326"/>
      <c r="F476" s="326"/>
      <c r="G476" s="326"/>
      <c r="H476" s="326"/>
      <c r="I476" s="326"/>
      <c r="J476" s="326"/>
      <c r="K476" s="326"/>
      <c r="L476" s="326"/>
      <c r="M476" s="326"/>
      <c r="N476" s="326"/>
      <c r="O476" s="326"/>
      <c r="P476" s="326"/>
      <c r="Q476" s="326"/>
      <c r="R476" s="326"/>
      <c r="S476" s="326"/>
      <c r="T476" s="326"/>
      <c r="U476" s="326"/>
      <c r="V476" s="326"/>
      <c r="W476" s="326"/>
      <c r="X476" s="326"/>
      <c r="Y476" s="326"/>
      <c r="Z476" s="326"/>
      <c r="AA476" s="326"/>
      <c r="AB476" s="326"/>
      <c r="AC476" s="326"/>
      <c r="AD476" s="326"/>
      <c r="AE476" s="326"/>
      <c r="AF476" s="326"/>
      <c r="AG476" s="326"/>
      <c r="AH476" s="326"/>
      <c r="AI476" s="326"/>
      <c r="AJ476" s="326"/>
      <c r="AK476" s="326"/>
      <c r="AL476" s="326"/>
      <c r="AM476" s="326"/>
      <c r="AN476" s="326"/>
      <c r="AO476" s="326"/>
      <c r="AP476" s="326"/>
      <c r="AQ476" s="326"/>
      <c r="AR476" s="326"/>
      <c r="AS476" s="326"/>
      <c r="AT476" s="326"/>
      <c r="AU476" s="379"/>
      <c r="AV476" s="138"/>
      <c r="AW476" s="138"/>
      <c r="AX476" s="138"/>
      <c r="AY476" s="15"/>
      <c r="AZ476" s="16"/>
      <c r="BA476" s="16"/>
      <c r="BB476" s="16"/>
      <c r="BC476" s="16"/>
      <c r="BD476" s="16"/>
      <c r="BE476" s="16"/>
      <c r="BF476" s="16"/>
      <c r="BG476" s="16"/>
      <c r="BH476" s="16"/>
      <c r="BI476" s="16"/>
      <c r="BJ476" s="16"/>
      <c r="BK476" s="17"/>
      <c r="BL476" s="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332"/>
      <c r="DB476" s="332"/>
      <c r="DC476" s="332"/>
      <c r="DD476" s="332"/>
      <c r="DE476" s="332"/>
      <c r="DF476" s="332"/>
      <c r="DG476" s="332"/>
      <c r="DH476" s="332"/>
      <c r="DI476" s="332"/>
      <c r="DJ476" s="332"/>
      <c r="DK476" s="332"/>
      <c r="DL476" s="332"/>
      <c r="DM476" s="332"/>
      <c r="DN476" s="332"/>
      <c r="DO476" s="332"/>
      <c r="DP476" s="332"/>
      <c r="DQ476" s="332"/>
      <c r="DR476" s="332"/>
      <c r="DS476" s="332"/>
      <c r="DT476" s="332"/>
      <c r="DU476" s="332"/>
      <c r="DV476" s="332"/>
      <c r="DW476" s="332"/>
      <c r="DX476" s="332"/>
      <c r="DY476" s="332"/>
      <c r="DZ476" s="332"/>
      <c r="EA476" s="332"/>
      <c r="EB476" s="332"/>
      <c r="EC476" s="332"/>
      <c r="ED476" s="332"/>
      <c r="EE476" s="332"/>
      <c r="EF476" s="332"/>
      <c r="EG476" s="332"/>
      <c r="EH476" s="332"/>
      <c r="EI476" s="332"/>
      <c r="EJ476" s="332"/>
      <c r="EK476" s="332"/>
      <c r="EL476" s="332"/>
      <c r="EM476" s="332"/>
      <c r="EN476" s="332"/>
      <c r="EO476" s="332"/>
      <c r="EP476" s="332"/>
      <c r="EQ476" s="332"/>
      <c r="ER476" s="332"/>
      <c r="ES476" s="332"/>
      <c r="ET476" s="332"/>
      <c r="EU476" s="332"/>
      <c r="EV476" s="332"/>
      <c r="EW476" s="332"/>
      <c r="EX476" s="332"/>
      <c r="EY476" s="332"/>
    </row>
    <row r="477" spans="1:155" s="439" customFormat="1" ht="19.5" customHeight="1">
      <c r="A477" s="751" t="s">
        <v>190</v>
      </c>
      <c r="B477" s="678"/>
      <c r="C477" s="678"/>
      <c r="D477" s="678"/>
      <c r="E477" s="678"/>
      <c r="F477" s="678"/>
      <c r="G477" s="678"/>
      <c r="H477" s="678"/>
      <c r="I477" s="678"/>
      <c r="J477" s="678"/>
      <c r="K477" s="678"/>
      <c r="L477" s="678"/>
      <c r="M477" s="678"/>
      <c r="N477" s="678"/>
      <c r="O477" s="678"/>
      <c r="P477" s="678"/>
      <c r="Q477" s="678"/>
      <c r="R477" s="678"/>
      <c r="S477" s="678"/>
      <c r="T477" s="678"/>
      <c r="U477" s="678"/>
      <c r="V477" s="678"/>
      <c r="W477" s="678"/>
      <c r="X477" s="678"/>
      <c r="Y477" s="678"/>
      <c r="Z477" s="678"/>
      <c r="AA477" s="678"/>
      <c r="AB477" s="678"/>
      <c r="AC477" s="678"/>
      <c r="AD477" s="678"/>
      <c r="AE477" s="678"/>
      <c r="AF477" s="678"/>
      <c r="AG477" s="678"/>
      <c r="AH477" s="678"/>
      <c r="AI477" s="678"/>
      <c r="AJ477" s="678"/>
      <c r="AK477" s="678"/>
      <c r="AL477" s="678"/>
      <c r="AM477" s="678"/>
      <c r="AN477" s="180"/>
      <c r="AO477" s="180"/>
      <c r="AP477" s="180"/>
      <c r="AQ477" s="180"/>
      <c r="AR477" s="180"/>
      <c r="AS477" s="180"/>
      <c r="AT477" s="180"/>
      <c r="AU477" s="379"/>
      <c r="AV477" s="527" t="s">
        <v>407</v>
      </c>
      <c r="AW477" s="527"/>
      <c r="AX477" s="584"/>
      <c r="AY477" s="18"/>
      <c r="AZ477" s="760"/>
      <c r="BA477" s="761"/>
      <c r="BB477" s="761"/>
      <c r="BC477" s="761"/>
      <c r="BD477" s="761"/>
      <c r="BE477" s="761"/>
      <c r="BF477" s="761"/>
      <c r="BG477" s="761"/>
      <c r="BH477" s="761"/>
      <c r="BI477" s="761"/>
      <c r="BJ477" s="762"/>
      <c r="BK477" s="20"/>
      <c r="BL477" s="9" t="s">
        <v>2</v>
      </c>
      <c r="BM477" s="198"/>
      <c r="BN477" s="200" t="str">
        <f>IF(BO477&lt;&gt;"","●","")</f>
        <v/>
      </c>
      <c r="BO477" s="201" t="str">
        <f>IF(OR($AZ$88=41,$AZ$88=42,$AZ$88=43,$AZ$91=41,$AZ$91=42,$AZ$91=43,$AZ$94=41,$AZ$94=42,$AZ$94=43),IF(AZ477="","「患者数」が未記入です。患者数が0の場合は「0」とご記入ください。",IF(AZ477&gt;AZ217,"上記の項目６．－③の「退棟患者数」よりも値が大きくなっています。「総退院患者数」は項目６．－③「退棟患者数」の内数をご記入ください。","")),IF(AND(AZ477="",AZ480="",AZ484=""),"",IF(AND(COUNTA(AZ477,AZ480,AZ484)&gt;0,AZ477=""),"③の「患者数」に未記入の欄があります。ご報告いただく場合には、当該項目のすべての設問にご記入ください。患者数が0の場合は「0」とご記入ください。",IF(AZ477&gt;AZ217,"上記の項目６．－③の「退棟患者数」よりも値が大きくなっています。「総退院患者数」は項目６．－③「退棟患者数」の内数をご記入ください。",""))))</f>
        <v/>
      </c>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332"/>
      <c r="DB477" s="332"/>
      <c r="DC477" s="332"/>
      <c r="DD477" s="332"/>
      <c r="DE477" s="332"/>
      <c r="DF477" s="332"/>
      <c r="DG477" s="332"/>
      <c r="DH477" s="332"/>
      <c r="DI477" s="332"/>
      <c r="DJ477" s="332"/>
      <c r="DK477" s="332"/>
      <c r="DL477" s="332"/>
      <c r="DM477" s="332"/>
      <c r="DN477" s="332"/>
      <c r="DO477" s="332"/>
      <c r="DP477" s="332"/>
      <c r="DQ477" s="332"/>
      <c r="DR477" s="332"/>
      <c r="DS477" s="332"/>
      <c r="DT477" s="332"/>
      <c r="DU477" s="332"/>
      <c r="DV477" s="332"/>
      <c r="DW477" s="332"/>
      <c r="DX477" s="332"/>
      <c r="DY477" s="332"/>
      <c r="DZ477" s="332"/>
      <c r="EA477" s="332"/>
      <c r="EB477" s="332"/>
      <c r="EC477" s="332"/>
      <c r="ED477" s="332"/>
      <c r="EE477" s="332"/>
      <c r="EF477" s="332"/>
      <c r="EG477" s="332"/>
      <c r="EH477" s="332"/>
      <c r="EI477" s="332"/>
      <c r="EJ477" s="332"/>
      <c r="EK477" s="332"/>
      <c r="EL477" s="332"/>
      <c r="EM477" s="332"/>
      <c r="EN477" s="332"/>
      <c r="EO477" s="332"/>
      <c r="EP477" s="332"/>
      <c r="EQ477" s="332"/>
      <c r="ER477" s="332"/>
      <c r="ES477" s="332"/>
      <c r="ET477" s="332"/>
      <c r="EU477" s="332"/>
      <c r="EV477" s="332"/>
      <c r="EW477" s="332"/>
      <c r="EX477" s="332"/>
      <c r="EY477" s="332"/>
    </row>
    <row r="478" spans="1:155" s="439" customFormat="1" ht="2.4500000000000002" customHeight="1" thickBot="1">
      <c r="A478" s="32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379"/>
      <c r="AV478" s="6"/>
      <c r="AW478" s="6"/>
      <c r="AX478" s="6"/>
      <c r="AY478" s="27"/>
      <c r="AZ478" s="28"/>
      <c r="BA478" s="28"/>
      <c r="BB478" s="28"/>
      <c r="BC478" s="28"/>
      <c r="BD478" s="28"/>
      <c r="BE478" s="28"/>
      <c r="BF478" s="28"/>
      <c r="BG478" s="28"/>
      <c r="BH478" s="28"/>
      <c r="BI478" s="28"/>
      <c r="BJ478" s="28"/>
      <c r="BK478" s="29"/>
      <c r="BL478" s="14"/>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332"/>
      <c r="DB478" s="332"/>
      <c r="DC478" s="332"/>
      <c r="DD478" s="332"/>
      <c r="DE478" s="332"/>
      <c r="DF478" s="332"/>
      <c r="DG478" s="332"/>
      <c r="DH478" s="332"/>
      <c r="DI478" s="332"/>
      <c r="DJ478" s="332"/>
      <c r="DK478" s="332"/>
      <c r="DL478" s="332"/>
      <c r="DM478" s="332"/>
      <c r="DN478" s="332"/>
      <c r="DO478" s="332"/>
      <c r="DP478" s="332"/>
      <c r="DQ478" s="332"/>
      <c r="DR478" s="332"/>
      <c r="DS478" s="332"/>
      <c r="DT478" s="332"/>
      <c r="DU478" s="332"/>
      <c r="DV478" s="332"/>
      <c r="DW478" s="332"/>
      <c r="DX478" s="332"/>
      <c r="DY478" s="332"/>
      <c r="DZ478" s="332"/>
      <c r="EA478" s="332"/>
      <c r="EB478" s="332"/>
      <c r="EC478" s="332"/>
      <c r="ED478" s="332"/>
      <c r="EE478" s="332"/>
      <c r="EF478" s="332"/>
      <c r="EG478" s="332"/>
      <c r="EH478" s="332"/>
      <c r="EI478" s="332"/>
      <c r="EJ478" s="332"/>
      <c r="EK478" s="332"/>
      <c r="EL478" s="332"/>
      <c r="EM478" s="332"/>
      <c r="EN478" s="332"/>
      <c r="EO478" s="332"/>
      <c r="EP478" s="332"/>
      <c r="EQ478" s="332"/>
      <c r="ER478" s="332"/>
      <c r="ES478" s="332"/>
      <c r="ET478" s="332"/>
      <c r="EU478" s="332"/>
      <c r="EV478" s="332"/>
      <c r="EW478" s="332"/>
      <c r="EX478" s="332"/>
      <c r="EY478" s="332"/>
    </row>
    <row r="479" spans="1:155" s="439" customFormat="1" ht="2.4500000000000002" customHeight="1">
      <c r="A479" s="325"/>
      <c r="B479" s="724" t="s">
        <v>191</v>
      </c>
      <c r="C479" s="748"/>
      <c r="D479" s="748"/>
      <c r="E479" s="748"/>
      <c r="F479" s="748"/>
      <c r="G479" s="748"/>
      <c r="H479" s="748"/>
      <c r="I479" s="748"/>
      <c r="J479" s="748"/>
      <c r="K479" s="748"/>
      <c r="L479" s="748"/>
      <c r="M479" s="748"/>
      <c r="N479" s="748"/>
      <c r="O479" s="748"/>
      <c r="P479" s="748"/>
      <c r="Q479" s="748"/>
      <c r="R479" s="748"/>
      <c r="S479" s="748"/>
      <c r="T479" s="748"/>
      <c r="U479" s="748"/>
      <c r="V479" s="748"/>
      <c r="W479" s="748"/>
      <c r="X479" s="748"/>
      <c r="Y479" s="748"/>
      <c r="Z479" s="748"/>
      <c r="AA479" s="748"/>
      <c r="AB479" s="748"/>
      <c r="AC479" s="748"/>
      <c r="AD479" s="748"/>
      <c r="AE479" s="748"/>
      <c r="AF479" s="748"/>
      <c r="AG479" s="748"/>
      <c r="AH479" s="748"/>
      <c r="AI479" s="748"/>
      <c r="AJ479" s="748"/>
      <c r="AK479" s="748"/>
      <c r="AL479" s="748"/>
      <c r="AM479" s="748"/>
      <c r="AN479" s="748"/>
      <c r="AO479" s="748"/>
      <c r="AP479" s="748"/>
      <c r="AQ479" s="748"/>
      <c r="AR479" s="748"/>
      <c r="AS479" s="748"/>
      <c r="AT479" s="748"/>
      <c r="AU479" s="748"/>
      <c r="AV479" s="138"/>
      <c r="AW479" s="138"/>
      <c r="AX479" s="138"/>
      <c r="AY479" s="15"/>
      <c r="AZ479" s="16"/>
      <c r="BA479" s="16"/>
      <c r="BB479" s="16"/>
      <c r="BC479" s="16"/>
      <c r="BD479" s="16"/>
      <c r="BE479" s="16"/>
      <c r="BF479" s="16"/>
      <c r="BG479" s="16"/>
      <c r="BH479" s="16"/>
      <c r="BI479" s="16"/>
      <c r="BJ479" s="16"/>
      <c r="BK479" s="17"/>
      <c r="BL479" s="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332"/>
      <c r="DB479" s="332"/>
      <c r="DC479" s="332"/>
      <c r="DD479" s="332"/>
      <c r="DE479" s="332"/>
      <c r="DF479" s="332"/>
      <c r="DG479" s="332"/>
      <c r="DH479" s="332"/>
      <c r="DI479" s="332"/>
      <c r="DJ479" s="332"/>
      <c r="DK479" s="332"/>
      <c r="DL479" s="332"/>
      <c r="DM479" s="332"/>
      <c r="DN479" s="332"/>
      <c r="DO479" s="332"/>
      <c r="DP479" s="332"/>
      <c r="DQ479" s="332"/>
      <c r="DR479" s="332"/>
      <c r="DS479" s="332"/>
      <c r="DT479" s="332"/>
      <c r="DU479" s="332"/>
      <c r="DV479" s="332"/>
      <c r="DW479" s="332"/>
      <c r="DX479" s="332"/>
      <c r="DY479" s="332"/>
      <c r="DZ479" s="332"/>
      <c r="EA479" s="332"/>
      <c r="EB479" s="332"/>
      <c r="EC479" s="332"/>
      <c r="ED479" s="332"/>
      <c r="EE479" s="332"/>
      <c r="EF479" s="332"/>
      <c r="EG479" s="332"/>
      <c r="EH479" s="332"/>
      <c r="EI479" s="332"/>
      <c r="EJ479" s="332"/>
      <c r="EK479" s="332"/>
      <c r="EL479" s="332"/>
      <c r="EM479" s="332"/>
      <c r="EN479" s="332"/>
      <c r="EO479" s="332"/>
      <c r="EP479" s="332"/>
      <c r="EQ479" s="332"/>
      <c r="ER479" s="332"/>
      <c r="ES479" s="332"/>
      <c r="ET479" s="332"/>
      <c r="EU479" s="332"/>
      <c r="EV479" s="332"/>
      <c r="EW479" s="332"/>
      <c r="EX479" s="332"/>
      <c r="EY479" s="332"/>
    </row>
    <row r="480" spans="1:155" s="439" customFormat="1" ht="19.5" customHeight="1">
      <c r="A480" s="325"/>
      <c r="B480" s="597"/>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8"/>
      <c r="AL480" s="598"/>
      <c r="AM480" s="598"/>
      <c r="AN480" s="598"/>
      <c r="AO480" s="598"/>
      <c r="AP480" s="598"/>
      <c r="AQ480" s="598"/>
      <c r="AR480" s="598"/>
      <c r="AS480" s="598"/>
      <c r="AT480" s="598"/>
      <c r="AU480" s="598"/>
      <c r="AV480" s="527" t="s">
        <v>408</v>
      </c>
      <c r="AW480" s="527"/>
      <c r="AX480" s="584"/>
      <c r="AY480" s="18"/>
      <c r="AZ480" s="760"/>
      <c r="BA480" s="761"/>
      <c r="BB480" s="761"/>
      <c r="BC480" s="761"/>
      <c r="BD480" s="761"/>
      <c r="BE480" s="761"/>
      <c r="BF480" s="761"/>
      <c r="BG480" s="761"/>
      <c r="BH480" s="761"/>
      <c r="BI480" s="761"/>
      <c r="BJ480" s="762"/>
      <c r="BK480" s="20"/>
      <c r="BL480" s="9" t="s">
        <v>2</v>
      </c>
      <c r="BM480" s="198"/>
      <c r="BN480" s="200" t="str">
        <f>IF(BO480&lt;&gt;"","●","")</f>
        <v/>
      </c>
      <c r="BO480" s="201" t="str">
        <f>IF(OR($AZ$88=41,$AZ$88=42,$AZ$88=43,$AZ$91=41,$AZ$91=42,$AZ$91=43,$AZ$94=41,$AZ$94=42,$AZ$94=43),IF(AZ480="","「患者数」が未記入です。患者数が0の場合は「0」とご記入ください。",IF(AZ477&lt;AZ480,"③の「患者数」よりも値が大きくなっています。③の内数をご記入ください。","")),IF(AND(COUNTA(AZ477,AZ480,AZ484)&gt;0,AZ480=""),"④の「患者数」に未記入の欄があります。ご報告いただく場合には、当該項目のすべての設問にご記入ください。患者数が0の場合は「0」とご記入ください。",IF(AZ477&lt;AZ480,"③の「患者数」よりも値が大きくなっています。③の内数をご記入ください。","")))</f>
        <v/>
      </c>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332"/>
      <c r="DB480" s="332"/>
      <c r="DC480" s="332"/>
      <c r="DD480" s="332"/>
      <c r="DE480" s="332"/>
      <c r="DF480" s="332"/>
      <c r="DG480" s="332"/>
      <c r="DH480" s="332"/>
      <c r="DI480" s="332"/>
      <c r="DJ480" s="332"/>
      <c r="DK480" s="332"/>
      <c r="DL480" s="332"/>
      <c r="DM480" s="332"/>
      <c r="DN480" s="332"/>
      <c r="DO480" s="332"/>
      <c r="DP480" s="332"/>
      <c r="DQ480" s="332"/>
      <c r="DR480" s="332"/>
      <c r="DS480" s="332"/>
      <c r="DT480" s="332"/>
      <c r="DU480" s="332"/>
      <c r="DV480" s="332"/>
      <c r="DW480" s="332"/>
      <c r="DX480" s="332"/>
      <c r="DY480" s="332"/>
      <c r="DZ480" s="332"/>
      <c r="EA480" s="332"/>
      <c r="EB480" s="332"/>
      <c r="EC480" s="332"/>
      <c r="ED480" s="332"/>
      <c r="EE480" s="332"/>
      <c r="EF480" s="332"/>
      <c r="EG480" s="332"/>
      <c r="EH480" s="332"/>
      <c r="EI480" s="332"/>
      <c r="EJ480" s="332"/>
      <c r="EK480" s="332"/>
      <c r="EL480" s="332"/>
      <c r="EM480" s="332"/>
      <c r="EN480" s="332"/>
      <c r="EO480" s="332"/>
      <c r="EP480" s="332"/>
      <c r="EQ480" s="332"/>
      <c r="ER480" s="332"/>
      <c r="ES480" s="332"/>
      <c r="ET480" s="332"/>
      <c r="EU480" s="332"/>
      <c r="EV480" s="332"/>
      <c r="EW480" s="332"/>
      <c r="EX480" s="332"/>
      <c r="EY480" s="332"/>
    </row>
    <row r="481" spans="1:155" s="439" customFormat="1" ht="2.4500000000000002" customHeight="1" thickBot="1">
      <c r="A481" s="325"/>
      <c r="B481" s="597"/>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8"/>
      <c r="AL481" s="598"/>
      <c r="AM481" s="598"/>
      <c r="AN481" s="598"/>
      <c r="AO481" s="598"/>
      <c r="AP481" s="598"/>
      <c r="AQ481" s="598"/>
      <c r="AR481" s="598"/>
      <c r="AS481" s="598"/>
      <c r="AT481" s="598"/>
      <c r="AU481" s="598"/>
      <c r="AV481" s="6"/>
      <c r="AW481" s="6"/>
      <c r="AX481" s="6"/>
      <c r="AY481" s="27"/>
      <c r="AZ481" s="28"/>
      <c r="BA481" s="28"/>
      <c r="BB481" s="28"/>
      <c r="BC481" s="28"/>
      <c r="BD481" s="28"/>
      <c r="BE481" s="28"/>
      <c r="BF481" s="28"/>
      <c r="BG481" s="28"/>
      <c r="BH481" s="28"/>
      <c r="BI481" s="28"/>
      <c r="BJ481" s="28"/>
      <c r="BK481" s="29"/>
      <c r="BL481" s="14"/>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332"/>
      <c r="DB481" s="332"/>
      <c r="DC481" s="332"/>
      <c r="DD481" s="332"/>
      <c r="DE481" s="332"/>
      <c r="DF481" s="332"/>
      <c r="DG481" s="332"/>
      <c r="DH481" s="332"/>
      <c r="DI481" s="332"/>
      <c r="DJ481" s="332"/>
      <c r="DK481" s="332"/>
      <c r="DL481" s="332"/>
      <c r="DM481" s="332"/>
      <c r="DN481" s="332"/>
      <c r="DO481" s="332"/>
      <c r="DP481" s="332"/>
      <c r="DQ481" s="332"/>
      <c r="DR481" s="332"/>
      <c r="DS481" s="332"/>
      <c r="DT481" s="332"/>
      <c r="DU481" s="332"/>
      <c r="DV481" s="332"/>
      <c r="DW481" s="332"/>
      <c r="DX481" s="332"/>
      <c r="DY481" s="332"/>
      <c r="DZ481" s="332"/>
      <c r="EA481" s="332"/>
      <c r="EB481" s="332"/>
      <c r="EC481" s="332"/>
      <c r="ED481" s="332"/>
      <c r="EE481" s="332"/>
      <c r="EF481" s="332"/>
      <c r="EG481" s="332"/>
      <c r="EH481" s="332"/>
      <c r="EI481" s="332"/>
      <c r="EJ481" s="332"/>
      <c r="EK481" s="332"/>
      <c r="EL481" s="332"/>
      <c r="EM481" s="332"/>
      <c r="EN481" s="332"/>
      <c r="EO481" s="332"/>
      <c r="EP481" s="332"/>
      <c r="EQ481" s="332"/>
      <c r="ER481" s="332"/>
      <c r="ES481" s="332"/>
      <c r="ET481" s="332"/>
      <c r="EU481" s="332"/>
      <c r="EV481" s="332"/>
      <c r="EW481" s="332"/>
      <c r="EX481" s="332"/>
      <c r="EY481" s="332"/>
    </row>
    <row r="482" spans="1:155" s="439" customFormat="1" ht="5.25" customHeight="1">
      <c r="A482" s="325"/>
      <c r="B482" s="323"/>
      <c r="C482" s="728" t="s">
        <v>192</v>
      </c>
      <c r="D482" s="790"/>
      <c r="E482" s="790"/>
      <c r="F482" s="790"/>
      <c r="G482" s="790"/>
      <c r="H482" s="790"/>
      <c r="I482" s="790"/>
      <c r="J482" s="790"/>
      <c r="K482" s="790"/>
      <c r="L482" s="790"/>
      <c r="M482" s="790"/>
      <c r="N482" s="790"/>
      <c r="O482" s="790"/>
      <c r="P482" s="790"/>
      <c r="Q482" s="790"/>
      <c r="R482" s="790"/>
      <c r="S482" s="790"/>
      <c r="T482" s="790"/>
      <c r="U482" s="790"/>
      <c r="V482" s="790"/>
      <c r="W482" s="790"/>
      <c r="X482" s="790"/>
      <c r="Y482" s="790"/>
      <c r="Z482" s="790"/>
      <c r="AA482" s="790"/>
      <c r="AB482" s="790"/>
      <c r="AC482" s="790"/>
      <c r="AD482" s="790"/>
      <c r="AE482" s="790"/>
      <c r="AF482" s="790"/>
      <c r="AG482" s="790"/>
      <c r="AH482" s="790"/>
      <c r="AI482" s="790"/>
      <c r="AJ482" s="790"/>
      <c r="AK482" s="790"/>
      <c r="AL482" s="790"/>
      <c r="AM482" s="790"/>
      <c r="AN482" s="790"/>
      <c r="AO482" s="790"/>
      <c r="AP482" s="790"/>
      <c r="AQ482" s="790"/>
      <c r="AR482" s="790"/>
      <c r="AS482" s="790"/>
      <c r="AT482" s="790"/>
      <c r="AU482" s="790"/>
      <c r="AV482" s="326"/>
      <c r="AW482" s="326"/>
      <c r="AX482" s="326"/>
      <c r="AY482" s="15"/>
      <c r="AZ482" s="16"/>
      <c r="BA482" s="16"/>
      <c r="BB482" s="16"/>
      <c r="BC482" s="16"/>
      <c r="BD482" s="16"/>
      <c r="BE482" s="16"/>
      <c r="BF482" s="16"/>
      <c r="BG482" s="16"/>
      <c r="BH482" s="16"/>
      <c r="BI482" s="16"/>
      <c r="BJ482" s="16"/>
      <c r="BK482" s="17"/>
      <c r="BL482" s="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332"/>
      <c r="DB482" s="332"/>
      <c r="DC482" s="332"/>
      <c r="DD482" s="332"/>
      <c r="DE482" s="332"/>
      <c r="DF482" s="332"/>
      <c r="DG482" s="332"/>
      <c r="DH482" s="332"/>
      <c r="DI482" s="332"/>
      <c r="DJ482" s="332"/>
      <c r="DK482" s="332"/>
      <c r="DL482" s="332"/>
      <c r="DM482" s="332"/>
      <c r="DN482" s="332"/>
      <c r="DO482" s="332"/>
      <c r="DP482" s="332"/>
      <c r="DQ482" s="332"/>
      <c r="DR482" s="332"/>
      <c r="DS482" s="332"/>
      <c r="DT482" s="332"/>
      <c r="DU482" s="332"/>
      <c r="DV482" s="332"/>
      <c r="DW482" s="332"/>
      <c r="DX482" s="332"/>
      <c r="DY482" s="332"/>
      <c r="DZ482" s="332"/>
      <c r="EA482" s="332"/>
      <c r="EB482" s="332"/>
      <c r="EC482" s="332"/>
      <c r="ED482" s="332"/>
      <c r="EE482" s="332"/>
      <c r="EF482" s="332"/>
      <c r="EG482" s="332"/>
      <c r="EH482" s="332"/>
      <c r="EI482" s="332"/>
      <c r="EJ482" s="332"/>
      <c r="EK482" s="332"/>
      <c r="EL482" s="332"/>
      <c r="EM482" s="332"/>
      <c r="EN482" s="332"/>
      <c r="EO482" s="332"/>
      <c r="EP482" s="332"/>
      <c r="EQ482" s="332"/>
      <c r="ER482" s="332"/>
      <c r="ES482" s="332"/>
      <c r="ET482" s="332"/>
      <c r="EU482" s="332"/>
      <c r="EV482" s="332"/>
      <c r="EW482" s="332"/>
      <c r="EX482" s="332"/>
      <c r="EY482" s="332"/>
    </row>
    <row r="483" spans="1:155" s="439" customFormat="1" ht="5.25" customHeight="1">
      <c r="A483" s="325"/>
      <c r="B483" s="321"/>
      <c r="C483" s="791"/>
      <c r="D483" s="792"/>
      <c r="E483" s="792"/>
      <c r="F483" s="792"/>
      <c r="G483" s="792"/>
      <c r="H483" s="792"/>
      <c r="I483" s="792"/>
      <c r="J483" s="792"/>
      <c r="K483" s="792"/>
      <c r="L483" s="792"/>
      <c r="M483" s="792"/>
      <c r="N483" s="792"/>
      <c r="O483" s="792"/>
      <c r="P483" s="792"/>
      <c r="Q483" s="792"/>
      <c r="R483" s="792"/>
      <c r="S483" s="792"/>
      <c r="T483" s="792"/>
      <c r="U483" s="792"/>
      <c r="V483" s="792"/>
      <c r="W483" s="792"/>
      <c r="X483" s="792"/>
      <c r="Y483" s="792"/>
      <c r="Z483" s="792"/>
      <c r="AA483" s="792"/>
      <c r="AB483" s="792"/>
      <c r="AC483" s="792"/>
      <c r="AD483" s="792"/>
      <c r="AE483" s="792"/>
      <c r="AF483" s="792"/>
      <c r="AG483" s="792"/>
      <c r="AH483" s="792"/>
      <c r="AI483" s="792"/>
      <c r="AJ483" s="792"/>
      <c r="AK483" s="792"/>
      <c r="AL483" s="792"/>
      <c r="AM483" s="792"/>
      <c r="AN483" s="792"/>
      <c r="AO483" s="792"/>
      <c r="AP483" s="792"/>
      <c r="AQ483" s="792"/>
      <c r="AR483" s="792"/>
      <c r="AS483" s="792"/>
      <c r="AT483" s="792"/>
      <c r="AU483" s="792"/>
      <c r="AV483" s="131"/>
      <c r="AW483" s="131"/>
      <c r="AX483" s="132"/>
      <c r="AY483" s="30"/>
      <c r="AZ483" s="31"/>
      <c r="BA483" s="31"/>
      <c r="BB483" s="31"/>
      <c r="BC483" s="31"/>
      <c r="BD483" s="31"/>
      <c r="BE483" s="31"/>
      <c r="BF483" s="31"/>
      <c r="BG483" s="31"/>
      <c r="BH483" s="31"/>
      <c r="BI483" s="31"/>
      <c r="BJ483" s="31"/>
      <c r="BK483" s="32"/>
      <c r="BL483" s="9"/>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332"/>
      <c r="DB483" s="332"/>
      <c r="DC483" s="332"/>
      <c r="DD483" s="332"/>
      <c r="DE483" s="332"/>
      <c r="DF483" s="332"/>
      <c r="DG483" s="332"/>
      <c r="DH483" s="332"/>
      <c r="DI483" s="332"/>
      <c r="DJ483" s="332"/>
      <c r="DK483" s="332"/>
      <c r="DL483" s="332"/>
      <c r="DM483" s="332"/>
      <c r="DN483" s="332"/>
      <c r="DO483" s="332"/>
      <c r="DP483" s="332"/>
      <c r="DQ483" s="332"/>
      <c r="DR483" s="332"/>
      <c r="DS483" s="332"/>
      <c r="DT483" s="332"/>
      <c r="DU483" s="332"/>
      <c r="DV483" s="332"/>
      <c r="DW483" s="332"/>
      <c r="DX483" s="332"/>
      <c r="DY483" s="332"/>
      <c r="DZ483" s="332"/>
      <c r="EA483" s="332"/>
      <c r="EB483" s="332"/>
      <c r="EC483" s="332"/>
      <c r="ED483" s="332"/>
      <c r="EE483" s="332"/>
      <c r="EF483" s="332"/>
      <c r="EG483" s="332"/>
      <c r="EH483" s="332"/>
      <c r="EI483" s="332"/>
      <c r="EJ483" s="332"/>
      <c r="EK483" s="332"/>
      <c r="EL483" s="332"/>
      <c r="EM483" s="332"/>
      <c r="EN483" s="332"/>
      <c r="EO483" s="332"/>
      <c r="EP483" s="332"/>
      <c r="EQ483" s="332"/>
      <c r="ER483" s="332"/>
      <c r="ES483" s="332"/>
      <c r="ET483" s="332"/>
      <c r="EU483" s="332"/>
      <c r="EV483" s="332"/>
      <c r="EW483" s="332"/>
      <c r="EX483" s="332"/>
      <c r="EY483" s="332"/>
    </row>
    <row r="484" spans="1:155" s="439" customFormat="1" ht="19.5" customHeight="1">
      <c r="A484" s="96"/>
      <c r="B484" s="321"/>
      <c r="C484" s="791"/>
      <c r="D484" s="792"/>
      <c r="E484" s="792"/>
      <c r="F484" s="792"/>
      <c r="G484" s="792"/>
      <c r="H484" s="792"/>
      <c r="I484" s="792"/>
      <c r="J484" s="792"/>
      <c r="K484" s="792"/>
      <c r="L484" s="792"/>
      <c r="M484" s="792"/>
      <c r="N484" s="792"/>
      <c r="O484" s="792"/>
      <c r="P484" s="792"/>
      <c r="Q484" s="792"/>
      <c r="R484" s="792"/>
      <c r="S484" s="792"/>
      <c r="T484" s="792"/>
      <c r="U484" s="792"/>
      <c r="V484" s="792"/>
      <c r="W484" s="792"/>
      <c r="X484" s="792"/>
      <c r="Y484" s="792"/>
      <c r="Z484" s="792"/>
      <c r="AA484" s="792"/>
      <c r="AB484" s="792"/>
      <c r="AC484" s="792"/>
      <c r="AD484" s="792"/>
      <c r="AE484" s="792"/>
      <c r="AF484" s="792"/>
      <c r="AG484" s="792"/>
      <c r="AH484" s="792"/>
      <c r="AI484" s="792"/>
      <c r="AJ484" s="792"/>
      <c r="AK484" s="792"/>
      <c r="AL484" s="792"/>
      <c r="AM484" s="792"/>
      <c r="AN484" s="792"/>
      <c r="AO484" s="792"/>
      <c r="AP484" s="792"/>
      <c r="AQ484" s="792"/>
      <c r="AR484" s="792"/>
      <c r="AS484" s="792"/>
      <c r="AT484" s="792"/>
      <c r="AU484" s="792"/>
      <c r="AV484" s="527" t="s">
        <v>409</v>
      </c>
      <c r="AW484" s="527"/>
      <c r="AX484" s="584"/>
      <c r="AY484" s="18"/>
      <c r="AZ484" s="760"/>
      <c r="BA484" s="761"/>
      <c r="BB484" s="761"/>
      <c r="BC484" s="761"/>
      <c r="BD484" s="761"/>
      <c r="BE484" s="761"/>
      <c r="BF484" s="761"/>
      <c r="BG484" s="761"/>
      <c r="BH484" s="761"/>
      <c r="BI484" s="761"/>
      <c r="BJ484" s="762"/>
      <c r="BK484" s="19"/>
      <c r="BL484" s="9" t="s">
        <v>2</v>
      </c>
      <c r="BM484" s="198"/>
      <c r="BN484" s="200" t="str">
        <f>IF(BO484&lt;&gt;"","●","")</f>
        <v/>
      </c>
      <c r="BO484" s="201" t="str">
        <f>IF(OR($AZ$88=41,$AZ$88=42,$AZ$88=43,$AZ$91=41,$AZ$91=42,$AZ$91=43,$AZ$94=41,$AZ$94=42,$AZ$94=43),IF(AZ484="","「患者数」が未記入です。患者数が0の場合は「0」とご記入ください。",IF(AZ480&lt;AZ484,"④の「患者数」よりも値が大きくなっています。④の内数をご記入ください。","")),IF(AND(COUNTA(AZ477,AZ480,AZ484)&gt;0,AZ484=""),"⑤の「患者数」に未記入の欄があります。ご報告いただく場合には、当該項目のすべての設問にご記入ください。患者数が0の場合は「0」とご記入ください。",IF(AZ480&lt;AZ484,"④の「患者数」よりも値が大きくなっています。④の内数をご記入ください。","")))</f>
        <v/>
      </c>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332"/>
      <c r="DB484" s="332"/>
      <c r="DC484" s="332"/>
      <c r="DD484" s="332"/>
      <c r="DE484" s="332"/>
      <c r="DF484" s="332"/>
      <c r="DG484" s="332"/>
      <c r="DH484" s="332"/>
      <c r="DI484" s="332"/>
      <c r="DJ484" s="332"/>
      <c r="DK484" s="332"/>
      <c r="DL484" s="332"/>
      <c r="DM484" s="332"/>
      <c r="DN484" s="332"/>
      <c r="DO484" s="332"/>
      <c r="DP484" s="332"/>
      <c r="DQ484" s="332"/>
      <c r="DR484" s="332"/>
      <c r="DS484" s="332"/>
      <c r="DT484" s="332"/>
      <c r="DU484" s="332"/>
      <c r="DV484" s="332"/>
      <c r="DW484" s="332"/>
      <c r="DX484" s="332"/>
      <c r="DY484" s="332"/>
      <c r="DZ484" s="332"/>
      <c r="EA484" s="332"/>
      <c r="EB484" s="332"/>
      <c r="EC484" s="332"/>
      <c r="ED484" s="332"/>
      <c r="EE484" s="332"/>
      <c r="EF484" s="332"/>
      <c r="EG484" s="332"/>
      <c r="EH484" s="332"/>
      <c r="EI484" s="332"/>
      <c r="EJ484" s="332"/>
      <c r="EK484" s="332"/>
      <c r="EL484" s="332"/>
      <c r="EM484" s="332"/>
      <c r="EN484" s="332"/>
      <c r="EO484" s="332"/>
      <c r="EP484" s="332"/>
      <c r="EQ484" s="332"/>
      <c r="ER484" s="332"/>
      <c r="ES484" s="332"/>
      <c r="ET484" s="332"/>
      <c r="EU484" s="332"/>
      <c r="EV484" s="332"/>
      <c r="EW484" s="332"/>
      <c r="EX484" s="332"/>
      <c r="EY484" s="332"/>
    </row>
    <row r="485" spans="1:155" s="439" customFormat="1" ht="5.25" customHeight="1">
      <c r="A485" s="96"/>
      <c r="B485" s="321"/>
      <c r="C485" s="791"/>
      <c r="D485" s="792"/>
      <c r="E485" s="792"/>
      <c r="F485" s="792"/>
      <c r="G485" s="792"/>
      <c r="H485" s="792"/>
      <c r="I485" s="792"/>
      <c r="J485" s="792"/>
      <c r="K485" s="792"/>
      <c r="L485" s="792"/>
      <c r="M485" s="792"/>
      <c r="N485" s="792"/>
      <c r="O485" s="792"/>
      <c r="P485" s="792"/>
      <c r="Q485" s="792"/>
      <c r="R485" s="792"/>
      <c r="S485" s="792"/>
      <c r="T485" s="792"/>
      <c r="U485" s="792"/>
      <c r="V485" s="792"/>
      <c r="W485" s="792"/>
      <c r="X485" s="792"/>
      <c r="Y485" s="792"/>
      <c r="Z485" s="792"/>
      <c r="AA485" s="792"/>
      <c r="AB485" s="792"/>
      <c r="AC485" s="792"/>
      <c r="AD485" s="792"/>
      <c r="AE485" s="792"/>
      <c r="AF485" s="792"/>
      <c r="AG485" s="792"/>
      <c r="AH485" s="792"/>
      <c r="AI485" s="792"/>
      <c r="AJ485" s="792"/>
      <c r="AK485" s="792"/>
      <c r="AL485" s="792"/>
      <c r="AM485" s="792"/>
      <c r="AN485" s="792"/>
      <c r="AO485" s="792"/>
      <c r="AP485" s="792"/>
      <c r="AQ485" s="792"/>
      <c r="AR485" s="792"/>
      <c r="AS485" s="792"/>
      <c r="AT485" s="792"/>
      <c r="AU485" s="792"/>
      <c r="AV485" s="131"/>
      <c r="AW485" s="131"/>
      <c r="AX485" s="132"/>
      <c r="AY485" s="30"/>
      <c r="AZ485" s="31"/>
      <c r="BA485" s="31"/>
      <c r="BB485" s="31"/>
      <c r="BC485" s="31"/>
      <c r="BD485" s="31"/>
      <c r="BE485" s="31"/>
      <c r="BF485" s="31"/>
      <c r="BG485" s="31"/>
      <c r="BH485" s="31"/>
      <c r="BI485" s="31"/>
      <c r="BJ485" s="31"/>
      <c r="BK485" s="32"/>
      <c r="BL485" s="9"/>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332"/>
      <c r="DB485" s="332"/>
      <c r="DC485" s="332"/>
      <c r="DD485" s="332"/>
      <c r="DE485" s="332"/>
      <c r="DF485" s="332"/>
      <c r="DG485" s="332"/>
      <c r="DH485" s="332"/>
      <c r="DI485" s="332"/>
      <c r="DJ485" s="332"/>
      <c r="DK485" s="332"/>
      <c r="DL485" s="332"/>
      <c r="DM485" s="332"/>
      <c r="DN485" s="332"/>
      <c r="DO485" s="332"/>
      <c r="DP485" s="332"/>
      <c r="DQ485" s="332"/>
      <c r="DR485" s="332"/>
      <c r="DS485" s="332"/>
      <c r="DT485" s="332"/>
      <c r="DU485" s="332"/>
      <c r="DV485" s="332"/>
      <c r="DW485" s="332"/>
      <c r="DX485" s="332"/>
      <c r="DY485" s="332"/>
      <c r="DZ485" s="332"/>
      <c r="EA485" s="332"/>
      <c r="EB485" s="332"/>
      <c r="EC485" s="332"/>
      <c r="ED485" s="332"/>
      <c r="EE485" s="332"/>
      <c r="EF485" s="332"/>
      <c r="EG485" s="332"/>
      <c r="EH485" s="332"/>
      <c r="EI485" s="332"/>
      <c r="EJ485" s="332"/>
      <c r="EK485" s="332"/>
      <c r="EL485" s="332"/>
      <c r="EM485" s="332"/>
      <c r="EN485" s="332"/>
      <c r="EO485" s="332"/>
      <c r="EP485" s="332"/>
      <c r="EQ485" s="332"/>
      <c r="ER485" s="332"/>
      <c r="ES485" s="332"/>
      <c r="ET485" s="332"/>
      <c r="EU485" s="332"/>
      <c r="EV485" s="332"/>
      <c r="EW485" s="332"/>
      <c r="EX485" s="332"/>
      <c r="EY485" s="332"/>
    </row>
    <row r="486" spans="1:155" s="439" customFormat="1" ht="5.25" customHeight="1" thickBot="1">
      <c r="A486" s="98"/>
      <c r="B486" s="322"/>
      <c r="C486" s="794"/>
      <c r="D486" s="793"/>
      <c r="E486" s="793"/>
      <c r="F486" s="793"/>
      <c r="G486" s="793"/>
      <c r="H486" s="793"/>
      <c r="I486" s="793"/>
      <c r="J486" s="793"/>
      <c r="K486" s="793"/>
      <c r="L486" s="793"/>
      <c r="M486" s="793"/>
      <c r="N486" s="793"/>
      <c r="O486" s="793"/>
      <c r="P486" s="793"/>
      <c r="Q486" s="793"/>
      <c r="R486" s="793"/>
      <c r="S486" s="793"/>
      <c r="T486" s="793"/>
      <c r="U486" s="793"/>
      <c r="V486" s="793"/>
      <c r="W486" s="793"/>
      <c r="X486" s="793"/>
      <c r="Y486" s="793"/>
      <c r="Z486" s="793"/>
      <c r="AA486" s="793"/>
      <c r="AB486" s="793"/>
      <c r="AC486" s="793"/>
      <c r="AD486" s="793"/>
      <c r="AE486" s="793"/>
      <c r="AF486" s="793"/>
      <c r="AG486" s="793"/>
      <c r="AH486" s="793"/>
      <c r="AI486" s="793"/>
      <c r="AJ486" s="793"/>
      <c r="AK486" s="793"/>
      <c r="AL486" s="793"/>
      <c r="AM486" s="793"/>
      <c r="AN486" s="793"/>
      <c r="AO486" s="793"/>
      <c r="AP486" s="793"/>
      <c r="AQ486" s="793"/>
      <c r="AR486" s="793"/>
      <c r="AS486" s="793"/>
      <c r="AT486" s="793"/>
      <c r="AU486" s="793"/>
      <c r="AV486" s="39"/>
      <c r="AW486" s="39"/>
      <c r="AX486" s="39"/>
      <c r="AY486" s="27"/>
      <c r="AZ486" s="28"/>
      <c r="BA486" s="28"/>
      <c r="BB486" s="28"/>
      <c r="BC486" s="28"/>
      <c r="BD486" s="28"/>
      <c r="BE486" s="28"/>
      <c r="BF486" s="28"/>
      <c r="BG486" s="28"/>
      <c r="BH486" s="28"/>
      <c r="BI486" s="28"/>
      <c r="BJ486" s="28"/>
      <c r="BK486" s="29"/>
      <c r="BL486" s="14"/>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332"/>
      <c r="DB486" s="332"/>
      <c r="DC486" s="332"/>
      <c r="DD486" s="332"/>
      <c r="DE486" s="332"/>
      <c r="DF486" s="332"/>
      <c r="DG486" s="332"/>
      <c r="DH486" s="332"/>
      <c r="DI486" s="332"/>
      <c r="DJ486" s="332"/>
      <c r="DK486" s="332"/>
      <c r="DL486" s="332"/>
      <c r="DM486" s="332"/>
      <c r="DN486" s="332"/>
      <c r="DO486" s="332"/>
      <c r="DP486" s="332"/>
      <c r="DQ486" s="332"/>
      <c r="DR486" s="332"/>
      <c r="DS486" s="332"/>
      <c r="DT486" s="332"/>
      <c r="DU486" s="332"/>
      <c r="DV486" s="332"/>
      <c r="DW486" s="332"/>
      <c r="DX486" s="332"/>
      <c r="DY486" s="332"/>
      <c r="DZ486" s="332"/>
      <c r="EA486" s="332"/>
      <c r="EB486" s="332"/>
      <c r="EC486" s="332"/>
      <c r="ED486" s="332"/>
      <c r="EE486" s="332"/>
      <c r="EF486" s="332"/>
      <c r="EG486" s="332"/>
      <c r="EH486" s="332"/>
      <c r="EI486" s="332"/>
      <c r="EJ486" s="332"/>
      <c r="EK486" s="332"/>
      <c r="EL486" s="332"/>
      <c r="EM486" s="332"/>
      <c r="EN486" s="332"/>
      <c r="EO486" s="332"/>
      <c r="EP486" s="332"/>
      <c r="EQ486" s="332"/>
      <c r="ER486" s="332"/>
      <c r="ES486" s="332"/>
      <c r="ET486" s="332"/>
      <c r="EU486" s="332"/>
      <c r="EV486" s="332"/>
      <c r="EW486" s="332"/>
      <c r="EX486" s="332"/>
      <c r="EY486" s="332"/>
    </row>
    <row r="487" spans="1:155" s="439" customFormat="1" ht="21" customHeight="1" thickBot="1">
      <c r="A487" s="763" t="s">
        <v>218</v>
      </c>
      <c r="B487" s="736"/>
      <c r="C487" s="736"/>
      <c r="D487" s="736"/>
      <c r="E487" s="736"/>
      <c r="F487" s="736"/>
      <c r="G487" s="736"/>
      <c r="H487" s="736"/>
      <c r="I487" s="736"/>
      <c r="J487" s="736"/>
      <c r="K487" s="736"/>
      <c r="L487" s="736"/>
      <c r="M487" s="736"/>
      <c r="N487" s="736"/>
      <c r="O487" s="736"/>
      <c r="P487" s="736"/>
      <c r="Q487" s="736"/>
      <c r="R487" s="736"/>
      <c r="S487" s="736"/>
      <c r="T487" s="736"/>
      <c r="U487" s="736"/>
      <c r="V487" s="736"/>
      <c r="W487" s="736"/>
      <c r="X487" s="736"/>
      <c r="Y487" s="736"/>
      <c r="Z487" s="736"/>
      <c r="AA487" s="736"/>
      <c r="AB487" s="736"/>
      <c r="AC487" s="736"/>
      <c r="AD487" s="736"/>
      <c r="AE487" s="736"/>
      <c r="AF487" s="736"/>
      <c r="AG487" s="736"/>
      <c r="AH487" s="736"/>
      <c r="AI487" s="736"/>
      <c r="AJ487" s="736"/>
      <c r="AK487" s="736"/>
      <c r="AL487" s="736"/>
      <c r="AM487" s="736"/>
      <c r="AN487" s="736"/>
      <c r="AO487" s="736"/>
      <c r="AP487" s="736"/>
      <c r="AQ487" s="736"/>
      <c r="AR487" s="736"/>
      <c r="AS487" s="736"/>
      <c r="AT487" s="736"/>
      <c r="AU487" s="736"/>
      <c r="AV487" s="736"/>
      <c r="AW487" s="736"/>
      <c r="AX487" s="736"/>
      <c r="AY487" s="737"/>
      <c r="AZ487" s="737"/>
      <c r="BA487" s="749"/>
      <c r="BB487" s="749"/>
      <c r="BC487" s="749"/>
      <c r="BD487" s="749"/>
      <c r="BE487" s="749"/>
      <c r="BF487" s="749"/>
      <c r="BG487" s="749"/>
      <c r="BH487" s="749"/>
      <c r="BI487" s="749"/>
      <c r="BJ487" s="749"/>
      <c r="BK487" s="749"/>
      <c r="BL487" s="750"/>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332"/>
      <c r="DB487" s="332"/>
      <c r="DC487" s="332"/>
      <c r="DD487" s="332"/>
      <c r="DE487" s="332"/>
      <c r="DF487" s="332"/>
      <c r="DG487" s="332"/>
      <c r="DH487" s="332"/>
      <c r="DI487" s="332"/>
      <c r="DJ487" s="332"/>
      <c r="DK487" s="332"/>
      <c r="DL487" s="332"/>
      <c r="DM487" s="332"/>
      <c r="DN487" s="332"/>
      <c r="DO487" s="332"/>
      <c r="DP487" s="332"/>
      <c r="DQ487" s="332"/>
      <c r="DR487" s="332"/>
      <c r="DS487" s="332"/>
      <c r="DT487" s="332"/>
      <c r="DU487" s="332"/>
      <c r="DV487" s="332"/>
      <c r="DW487" s="332"/>
      <c r="DX487" s="332"/>
      <c r="DY487" s="332"/>
      <c r="DZ487" s="332"/>
      <c r="EA487" s="332"/>
      <c r="EB487" s="332"/>
      <c r="EC487" s="332"/>
      <c r="ED487" s="332"/>
      <c r="EE487" s="332"/>
      <c r="EF487" s="332"/>
      <c r="EG487" s="332"/>
      <c r="EH487" s="332"/>
      <c r="EI487" s="332"/>
      <c r="EJ487" s="332"/>
      <c r="EK487" s="332"/>
      <c r="EL487" s="332"/>
      <c r="EM487" s="332"/>
      <c r="EN487" s="332"/>
      <c r="EO487" s="332"/>
      <c r="EP487" s="332"/>
      <c r="EQ487" s="332"/>
      <c r="ER487" s="332"/>
      <c r="ES487" s="332"/>
      <c r="ET487" s="332"/>
      <c r="EU487" s="332"/>
      <c r="EV487" s="332"/>
      <c r="EW487" s="332"/>
      <c r="EX487" s="332"/>
      <c r="EY487" s="332"/>
    </row>
    <row r="488" spans="1:155" s="439" customFormat="1" ht="2.4500000000000002" customHeight="1">
      <c r="A488" s="764" t="s">
        <v>421</v>
      </c>
      <c r="B488" s="689"/>
      <c r="C488" s="689"/>
      <c r="D488" s="689"/>
      <c r="E488" s="689"/>
      <c r="F488" s="689"/>
      <c r="G488" s="689"/>
      <c r="H488" s="689"/>
      <c r="I488" s="689"/>
      <c r="J488" s="689"/>
      <c r="K488" s="689"/>
      <c r="L488" s="689"/>
      <c r="M488" s="689"/>
      <c r="N488" s="689"/>
      <c r="O488" s="689"/>
      <c r="P488" s="689"/>
      <c r="Q488" s="689"/>
      <c r="R488" s="689"/>
      <c r="S488" s="689"/>
      <c r="T488" s="689"/>
      <c r="U488" s="689"/>
      <c r="V488" s="689"/>
      <c r="W488" s="689"/>
      <c r="X488" s="689"/>
      <c r="Y488" s="689"/>
      <c r="Z488" s="689"/>
      <c r="AA488" s="689"/>
      <c r="AB488" s="689"/>
      <c r="AC488" s="689"/>
      <c r="AD488" s="689"/>
      <c r="AE488" s="689"/>
      <c r="AF488" s="689"/>
      <c r="AG488" s="689"/>
      <c r="AH488" s="689"/>
      <c r="AI488" s="689"/>
      <c r="AJ488" s="689"/>
      <c r="AK488" s="689"/>
      <c r="AL488" s="689"/>
      <c r="AM488" s="689"/>
      <c r="AN488" s="689"/>
      <c r="AO488" s="689"/>
      <c r="AP488" s="689"/>
      <c r="AQ488" s="689"/>
      <c r="AR488" s="689"/>
      <c r="AS488" s="689"/>
      <c r="AT488" s="689"/>
      <c r="AU488" s="689"/>
      <c r="AV488" s="165"/>
      <c r="AW488" s="165"/>
      <c r="AX488" s="165"/>
      <c r="AY488" s="450"/>
      <c r="AZ488" s="451"/>
      <c r="BA488" s="451"/>
      <c r="BB488" s="451"/>
      <c r="BC488" s="451"/>
      <c r="BD488" s="451"/>
      <c r="BE488" s="451"/>
      <c r="BF488" s="451"/>
      <c r="BG488" s="451"/>
      <c r="BH488" s="451"/>
      <c r="BI488" s="451"/>
      <c r="BJ488" s="451"/>
      <c r="BK488" s="17"/>
      <c r="BL488" s="452"/>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332"/>
      <c r="DB488" s="332"/>
      <c r="DC488" s="332"/>
      <c r="DD488" s="332"/>
      <c r="DE488" s="332"/>
      <c r="DF488" s="332"/>
      <c r="DG488" s="332"/>
      <c r="DH488" s="332"/>
      <c r="DI488" s="332"/>
      <c r="DJ488" s="332"/>
      <c r="DK488" s="332"/>
      <c r="DL488" s="332"/>
      <c r="DM488" s="332"/>
      <c r="DN488" s="332"/>
      <c r="DO488" s="332"/>
      <c r="DP488" s="332"/>
      <c r="DQ488" s="332"/>
      <c r="DR488" s="332"/>
      <c r="DS488" s="332"/>
      <c r="DT488" s="332"/>
      <c r="DU488" s="332"/>
      <c r="DV488" s="332"/>
      <c r="DW488" s="332"/>
      <c r="DX488" s="332"/>
      <c r="DY488" s="332"/>
      <c r="DZ488" s="332"/>
      <c r="EA488" s="332"/>
      <c r="EB488" s="332"/>
      <c r="EC488" s="332"/>
      <c r="ED488" s="332"/>
      <c r="EE488" s="332"/>
      <c r="EF488" s="332"/>
      <c r="EG488" s="332"/>
      <c r="EH488" s="332"/>
      <c r="EI488" s="332"/>
      <c r="EJ488" s="332"/>
      <c r="EK488" s="332"/>
      <c r="EL488" s="332"/>
      <c r="EM488" s="332"/>
      <c r="EN488" s="332"/>
      <c r="EO488" s="332"/>
      <c r="EP488" s="332"/>
      <c r="EQ488" s="332"/>
      <c r="ER488" s="332"/>
      <c r="ES488" s="332"/>
      <c r="ET488" s="332"/>
      <c r="EU488" s="332"/>
      <c r="EV488" s="332"/>
      <c r="EW488" s="332"/>
      <c r="EX488" s="332"/>
      <c r="EY488" s="332"/>
    </row>
    <row r="489" spans="1:155" s="439" customFormat="1" ht="19.5" customHeight="1">
      <c r="A489" s="765"/>
      <c r="B489" s="689"/>
      <c r="C489" s="689"/>
      <c r="D489" s="689"/>
      <c r="E489" s="689"/>
      <c r="F489" s="689"/>
      <c r="G489" s="689"/>
      <c r="H489" s="689"/>
      <c r="I489" s="689"/>
      <c r="J489" s="689"/>
      <c r="K489" s="689"/>
      <c r="L489" s="689"/>
      <c r="M489" s="689"/>
      <c r="N489" s="689"/>
      <c r="O489" s="689"/>
      <c r="P489" s="689"/>
      <c r="Q489" s="689"/>
      <c r="R489" s="689"/>
      <c r="S489" s="689"/>
      <c r="T489" s="689"/>
      <c r="U489" s="689"/>
      <c r="V489" s="689"/>
      <c r="W489" s="689"/>
      <c r="X489" s="689"/>
      <c r="Y489" s="689"/>
      <c r="Z489" s="689"/>
      <c r="AA489" s="689"/>
      <c r="AB489" s="689"/>
      <c r="AC489" s="689"/>
      <c r="AD489" s="689"/>
      <c r="AE489" s="689"/>
      <c r="AF489" s="689"/>
      <c r="AG489" s="689"/>
      <c r="AH489" s="689"/>
      <c r="AI489" s="689"/>
      <c r="AJ489" s="689"/>
      <c r="AK489" s="689"/>
      <c r="AL489" s="689"/>
      <c r="AM489" s="689"/>
      <c r="AN489" s="689"/>
      <c r="AO489" s="689"/>
      <c r="AP489" s="689"/>
      <c r="AQ489" s="689"/>
      <c r="AR489" s="689"/>
      <c r="AS489" s="689"/>
      <c r="AT489" s="689"/>
      <c r="AU489" s="689"/>
      <c r="AV489" s="527" t="s">
        <v>410</v>
      </c>
      <c r="AW489" s="527"/>
      <c r="AX489" s="527"/>
      <c r="AY489" s="453"/>
      <c r="AZ489" s="760"/>
      <c r="BA489" s="761"/>
      <c r="BB489" s="761"/>
      <c r="BC489" s="761"/>
      <c r="BD489" s="761"/>
      <c r="BE489" s="761"/>
      <c r="BF489" s="761"/>
      <c r="BG489" s="761"/>
      <c r="BH489" s="761"/>
      <c r="BI489" s="761"/>
      <c r="BJ489" s="762"/>
      <c r="BK489" s="20"/>
      <c r="BL489" s="9" t="s">
        <v>2</v>
      </c>
      <c r="BM489" s="198"/>
      <c r="BN489" s="200" t="str">
        <f>IF(BO489&lt;&gt;"","●","")</f>
        <v/>
      </c>
      <c r="BO489" s="201" t="str">
        <f>IF(OR($AZ$88=41,$AZ$88=42,$AZ$88=43,$AZ$91=41,$AZ$91=42,$AZ$91=43,$AZ$94=41,$AZ$94=42,$AZ$94=43),IF(AZ489="","「患者数」が未記入です。患者数が0の場合は「0」とご記入ください。",""),"")</f>
        <v/>
      </c>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332"/>
      <c r="DB489" s="332"/>
      <c r="DC489" s="332"/>
      <c r="DD489" s="332"/>
      <c r="DE489" s="332"/>
      <c r="DF489" s="332"/>
      <c r="DG489" s="332"/>
      <c r="DH489" s="332"/>
      <c r="DI489" s="332"/>
      <c r="DJ489" s="332"/>
      <c r="DK489" s="332"/>
      <c r="DL489" s="332"/>
      <c r="DM489" s="332"/>
      <c r="DN489" s="332"/>
      <c r="DO489" s="332"/>
      <c r="DP489" s="332"/>
      <c r="DQ489" s="332"/>
      <c r="DR489" s="332"/>
      <c r="DS489" s="332"/>
      <c r="DT489" s="332"/>
      <c r="DU489" s="332"/>
      <c r="DV489" s="332"/>
      <c r="DW489" s="332"/>
      <c r="DX489" s="332"/>
      <c r="DY489" s="332"/>
      <c r="DZ489" s="332"/>
      <c r="EA489" s="332"/>
      <c r="EB489" s="332"/>
      <c r="EC489" s="332"/>
      <c r="ED489" s="332"/>
      <c r="EE489" s="332"/>
      <c r="EF489" s="332"/>
      <c r="EG489" s="332"/>
      <c r="EH489" s="332"/>
      <c r="EI489" s="332"/>
      <c r="EJ489" s="332"/>
      <c r="EK489" s="332"/>
      <c r="EL489" s="332"/>
      <c r="EM489" s="332"/>
      <c r="EN489" s="332"/>
      <c r="EO489" s="332"/>
      <c r="EP489" s="332"/>
      <c r="EQ489" s="332"/>
      <c r="ER489" s="332"/>
      <c r="ES489" s="332"/>
      <c r="ET489" s="332"/>
      <c r="EU489" s="332"/>
      <c r="EV489" s="332"/>
      <c r="EW489" s="332"/>
      <c r="EX489" s="332"/>
      <c r="EY489" s="332"/>
    </row>
    <row r="490" spans="1:155" s="439" customFormat="1" ht="2.4500000000000002" customHeight="1" thickBot="1">
      <c r="A490" s="765"/>
      <c r="B490" s="689"/>
      <c r="C490" s="689"/>
      <c r="D490" s="689"/>
      <c r="E490" s="689"/>
      <c r="F490" s="689"/>
      <c r="G490" s="689"/>
      <c r="H490" s="689"/>
      <c r="I490" s="689"/>
      <c r="J490" s="689"/>
      <c r="K490" s="689"/>
      <c r="L490" s="689"/>
      <c r="M490" s="689"/>
      <c r="N490" s="689"/>
      <c r="O490" s="689"/>
      <c r="P490" s="689"/>
      <c r="Q490" s="689"/>
      <c r="R490" s="689"/>
      <c r="S490" s="689"/>
      <c r="T490" s="689"/>
      <c r="U490" s="689"/>
      <c r="V490" s="689"/>
      <c r="W490" s="689"/>
      <c r="X490" s="689"/>
      <c r="Y490" s="689"/>
      <c r="Z490" s="689"/>
      <c r="AA490" s="689"/>
      <c r="AB490" s="689"/>
      <c r="AC490" s="689"/>
      <c r="AD490" s="689"/>
      <c r="AE490" s="689"/>
      <c r="AF490" s="689"/>
      <c r="AG490" s="689"/>
      <c r="AH490" s="689"/>
      <c r="AI490" s="689"/>
      <c r="AJ490" s="689"/>
      <c r="AK490" s="689"/>
      <c r="AL490" s="689"/>
      <c r="AM490" s="689"/>
      <c r="AN490" s="689"/>
      <c r="AO490" s="689"/>
      <c r="AP490" s="689"/>
      <c r="AQ490" s="689"/>
      <c r="AR490" s="689"/>
      <c r="AS490" s="689"/>
      <c r="AT490" s="689"/>
      <c r="AU490" s="689"/>
      <c r="AV490" s="375"/>
      <c r="AW490" s="375"/>
      <c r="AX490" s="375"/>
      <c r="AY490" s="454"/>
      <c r="AZ490" s="455"/>
      <c r="BA490" s="455"/>
      <c r="BB490" s="455"/>
      <c r="BC490" s="455"/>
      <c r="BD490" s="455"/>
      <c r="BE490" s="455"/>
      <c r="BF490" s="455"/>
      <c r="BG490" s="455"/>
      <c r="BH490" s="455"/>
      <c r="BI490" s="455"/>
      <c r="BJ490" s="455"/>
      <c r="BK490" s="29"/>
      <c r="BL490" s="14"/>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332"/>
      <c r="DB490" s="332"/>
      <c r="DC490" s="332"/>
      <c r="DD490" s="332"/>
      <c r="DE490" s="332"/>
      <c r="DF490" s="332"/>
      <c r="DG490" s="332"/>
      <c r="DH490" s="332"/>
      <c r="DI490" s="332"/>
      <c r="DJ490" s="332"/>
      <c r="DK490" s="332"/>
      <c r="DL490" s="332"/>
      <c r="DM490" s="332"/>
      <c r="DN490" s="332"/>
      <c r="DO490" s="332"/>
      <c r="DP490" s="332"/>
      <c r="DQ490" s="332"/>
      <c r="DR490" s="332"/>
      <c r="DS490" s="332"/>
      <c r="DT490" s="332"/>
      <c r="DU490" s="332"/>
      <c r="DV490" s="332"/>
      <c r="DW490" s="332"/>
      <c r="DX490" s="332"/>
      <c r="DY490" s="332"/>
      <c r="DZ490" s="332"/>
      <c r="EA490" s="332"/>
      <c r="EB490" s="332"/>
      <c r="EC490" s="332"/>
      <c r="ED490" s="332"/>
      <c r="EE490" s="332"/>
      <c r="EF490" s="332"/>
      <c r="EG490" s="332"/>
      <c r="EH490" s="332"/>
      <c r="EI490" s="332"/>
      <c r="EJ490" s="332"/>
      <c r="EK490" s="332"/>
      <c r="EL490" s="332"/>
      <c r="EM490" s="332"/>
      <c r="EN490" s="332"/>
      <c r="EO490" s="332"/>
      <c r="EP490" s="332"/>
      <c r="EQ490" s="332"/>
      <c r="ER490" s="332"/>
      <c r="ES490" s="332"/>
      <c r="ET490" s="332"/>
      <c r="EU490" s="332"/>
      <c r="EV490" s="332"/>
      <c r="EW490" s="332"/>
      <c r="EX490" s="332"/>
      <c r="EY490" s="332"/>
    </row>
    <row r="491" spans="1:155" s="439" customFormat="1" ht="2.4500000000000002" customHeight="1">
      <c r="A491" s="376"/>
      <c r="B491" s="728" t="s">
        <v>422</v>
      </c>
      <c r="C491" s="790"/>
      <c r="D491" s="790"/>
      <c r="E491" s="790"/>
      <c r="F491" s="790"/>
      <c r="G491" s="790"/>
      <c r="H491" s="790"/>
      <c r="I491" s="790"/>
      <c r="J491" s="790"/>
      <c r="K491" s="790"/>
      <c r="L491" s="790"/>
      <c r="M491" s="790"/>
      <c r="N491" s="790"/>
      <c r="O491" s="790"/>
      <c r="P491" s="790"/>
      <c r="Q491" s="790"/>
      <c r="R491" s="790"/>
      <c r="S491" s="790"/>
      <c r="T491" s="790"/>
      <c r="U491" s="790"/>
      <c r="V491" s="790"/>
      <c r="W491" s="790"/>
      <c r="X491" s="790"/>
      <c r="Y491" s="790"/>
      <c r="Z491" s="790"/>
      <c r="AA491" s="790"/>
      <c r="AB491" s="790"/>
      <c r="AC491" s="790"/>
      <c r="AD491" s="790"/>
      <c r="AE491" s="790"/>
      <c r="AF491" s="790"/>
      <c r="AG491" s="790"/>
      <c r="AH491" s="790"/>
      <c r="AI491" s="790"/>
      <c r="AJ491" s="790"/>
      <c r="AK491" s="790"/>
      <c r="AL491" s="790"/>
      <c r="AM491" s="790"/>
      <c r="AN491" s="790"/>
      <c r="AO491" s="790"/>
      <c r="AP491" s="790"/>
      <c r="AQ491" s="790"/>
      <c r="AR491" s="790"/>
      <c r="AS491" s="790"/>
      <c r="AT491" s="790"/>
      <c r="AU491" s="790"/>
      <c r="AV491" s="377"/>
      <c r="AW491" s="377"/>
      <c r="AX491" s="377"/>
      <c r="AY491" s="450"/>
      <c r="AZ491" s="451"/>
      <c r="BA491" s="451"/>
      <c r="BB491" s="451"/>
      <c r="BC491" s="451"/>
      <c r="BD491" s="451"/>
      <c r="BE491" s="451"/>
      <c r="BF491" s="451"/>
      <c r="BG491" s="451"/>
      <c r="BH491" s="451"/>
      <c r="BI491" s="451"/>
      <c r="BJ491" s="451"/>
      <c r="BK491" s="17"/>
      <c r="BL491" s="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332"/>
      <c r="DB491" s="332"/>
      <c r="DC491" s="332"/>
      <c r="DD491" s="332"/>
      <c r="DE491" s="332"/>
      <c r="DF491" s="332"/>
      <c r="DG491" s="332"/>
      <c r="DH491" s="332"/>
      <c r="DI491" s="332"/>
      <c r="DJ491" s="332"/>
      <c r="DK491" s="332"/>
      <c r="DL491" s="332"/>
      <c r="DM491" s="332"/>
      <c r="DN491" s="332"/>
      <c r="DO491" s="332"/>
      <c r="DP491" s="332"/>
      <c r="DQ491" s="332"/>
      <c r="DR491" s="332"/>
      <c r="DS491" s="332"/>
      <c r="DT491" s="332"/>
      <c r="DU491" s="332"/>
      <c r="DV491" s="332"/>
      <c r="DW491" s="332"/>
      <c r="DX491" s="332"/>
      <c r="DY491" s="332"/>
      <c r="DZ491" s="332"/>
      <c r="EA491" s="332"/>
      <c r="EB491" s="332"/>
      <c r="EC491" s="332"/>
      <c r="ED491" s="332"/>
      <c r="EE491" s="332"/>
      <c r="EF491" s="332"/>
      <c r="EG491" s="332"/>
      <c r="EH491" s="332"/>
      <c r="EI491" s="332"/>
      <c r="EJ491" s="332"/>
      <c r="EK491" s="332"/>
      <c r="EL491" s="332"/>
      <c r="EM491" s="332"/>
      <c r="EN491" s="332"/>
      <c r="EO491" s="332"/>
      <c r="EP491" s="332"/>
      <c r="EQ491" s="332"/>
      <c r="ER491" s="332"/>
      <c r="ES491" s="332"/>
      <c r="ET491" s="332"/>
      <c r="EU491" s="332"/>
      <c r="EV491" s="332"/>
      <c r="EW491" s="332"/>
      <c r="EX491" s="332"/>
      <c r="EY491" s="332"/>
    </row>
    <row r="492" spans="1:155" s="439" customFormat="1" ht="19.5" customHeight="1">
      <c r="A492" s="376"/>
      <c r="B492" s="791"/>
      <c r="C492" s="792"/>
      <c r="D492" s="792"/>
      <c r="E492" s="792"/>
      <c r="F492" s="792"/>
      <c r="G492" s="792"/>
      <c r="H492" s="792"/>
      <c r="I492" s="792"/>
      <c r="J492" s="792"/>
      <c r="K492" s="792"/>
      <c r="L492" s="792"/>
      <c r="M492" s="792"/>
      <c r="N492" s="792"/>
      <c r="O492" s="792"/>
      <c r="P492" s="792"/>
      <c r="Q492" s="792"/>
      <c r="R492" s="792"/>
      <c r="S492" s="792"/>
      <c r="T492" s="792"/>
      <c r="U492" s="792"/>
      <c r="V492" s="792"/>
      <c r="W492" s="792"/>
      <c r="X492" s="792"/>
      <c r="Y492" s="792"/>
      <c r="Z492" s="792"/>
      <c r="AA492" s="792"/>
      <c r="AB492" s="792"/>
      <c r="AC492" s="792"/>
      <c r="AD492" s="792"/>
      <c r="AE492" s="792"/>
      <c r="AF492" s="792"/>
      <c r="AG492" s="792"/>
      <c r="AH492" s="792"/>
      <c r="AI492" s="792"/>
      <c r="AJ492" s="792"/>
      <c r="AK492" s="792"/>
      <c r="AL492" s="792"/>
      <c r="AM492" s="792"/>
      <c r="AN492" s="792"/>
      <c r="AO492" s="792"/>
      <c r="AP492" s="792"/>
      <c r="AQ492" s="792"/>
      <c r="AR492" s="792"/>
      <c r="AS492" s="792"/>
      <c r="AT492" s="792"/>
      <c r="AU492" s="792"/>
      <c r="AV492" s="527" t="s">
        <v>411</v>
      </c>
      <c r="AW492" s="527"/>
      <c r="AX492" s="527"/>
      <c r="AY492" s="453"/>
      <c r="AZ492" s="760"/>
      <c r="BA492" s="761"/>
      <c r="BB492" s="761"/>
      <c r="BC492" s="761"/>
      <c r="BD492" s="761"/>
      <c r="BE492" s="761"/>
      <c r="BF492" s="761"/>
      <c r="BG492" s="761"/>
      <c r="BH492" s="761"/>
      <c r="BI492" s="761"/>
      <c r="BJ492" s="762"/>
      <c r="BK492" s="20"/>
      <c r="BL492" s="9" t="s">
        <v>2</v>
      </c>
      <c r="BM492" s="198"/>
      <c r="BN492" s="200" t="str">
        <f>IF(BO492&lt;&gt;"","●","")</f>
        <v/>
      </c>
      <c r="BO492" s="201" t="str">
        <f>IF(AZ492&gt;AZ489,"上記⑥の患者数よりも内訳の患者数のほうが大きくなっています。正しい患者数をご記入ください。",IF(AND(OR($AZ$88=41,$AZ$88=42,$AZ$88=43,$AZ$91=41,$AZ$91=42,$AZ$91=43,$AZ$94=41,$AZ$94=42,$AZ$94=43),AZ492=""),"「患者数」が未記入です。患者数が0の場合は「0」とご記入ください。",""))</f>
        <v/>
      </c>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332"/>
      <c r="DB492" s="332"/>
      <c r="DC492" s="332"/>
      <c r="DD492" s="332"/>
      <c r="DE492" s="332"/>
      <c r="DF492" s="332"/>
      <c r="DG492" s="332"/>
      <c r="DH492" s="332"/>
      <c r="DI492" s="332"/>
      <c r="DJ492" s="332"/>
      <c r="DK492" s="332"/>
      <c r="DL492" s="332"/>
      <c r="DM492" s="332"/>
      <c r="DN492" s="332"/>
      <c r="DO492" s="332"/>
      <c r="DP492" s="332"/>
      <c r="DQ492" s="332"/>
      <c r="DR492" s="332"/>
      <c r="DS492" s="332"/>
      <c r="DT492" s="332"/>
      <c r="DU492" s="332"/>
      <c r="DV492" s="332"/>
      <c r="DW492" s="332"/>
      <c r="DX492" s="332"/>
      <c r="DY492" s="332"/>
      <c r="DZ492" s="332"/>
      <c r="EA492" s="332"/>
      <c r="EB492" s="332"/>
      <c r="EC492" s="332"/>
      <c r="ED492" s="332"/>
      <c r="EE492" s="332"/>
      <c r="EF492" s="332"/>
      <c r="EG492" s="332"/>
      <c r="EH492" s="332"/>
      <c r="EI492" s="332"/>
      <c r="EJ492" s="332"/>
      <c r="EK492" s="332"/>
      <c r="EL492" s="332"/>
      <c r="EM492" s="332"/>
      <c r="EN492" s="332"/>
      <c r="EO492" s="332"/>
      <c r="EP492" s="332"/>
      <c r="EQ492" s="332"/>
      <c r="ER492" s="332"/>
      <c r="ES492" s="332"/>
      <c r="ET492" s="332"/>
      <c r="EU492" s="332"/>
      <c r="EV492" s="332"/>
      <c r="EW492" s="332"/>
      <c r="EX492" s="332"/>
      <c r="EY492" s="332"/>
    </row>
    <row r="493" spans="1:155" s="439" customFormat="1" ht="2.4500000000000002" customHeight="1" thickBot="1">
      <c r="A493" s="376"/>
      <c r="B493" s="791"/>
      <c r="C493" s="792"/>
      <c r="D493" s="793"/>
      <c r="E493" s="793"/>
      <c r="F493" s="793"/>
      <c r="G493" s="793"/>
      <c r="H493" s="793"/>
      <c r="I493" s="793"/>
      <c r="J493" s="793"/>
      <c r="K493" s="793"/>
      <c r="L493" s="793"/>
      <c r="M493" s="793"/>
      <c r="N493" s="793"/>
      <c r="O493" s="793"/>
      <c r="P493" s="793"/>
      <c r="Q493" s="793"/>
      <c r="R493" s="793"/>
      <c r="S493" s="793"/>
      <c r="T493" s="793"/>
      <c r="U493" s="793"/>
      <c r="V493" s="793"/>
      <c r="W493" s="793"/>
      <c r="X493" s="793"/>
      <c r="Y493" s="793"/>
      <c r="Z493" s="793"/>
      <c r="AA493" s="793"/>
      <c r="AB493" s="793"/>
      <c r="AC493" s="793"/>
      <c r="AD493" s="793"/>
      <c r="AE493" s="793"/>
      <c r="AF493" s="793"/>
      <c r="AG493" s="793"/>
      <c r="AH493" s="793"/>
      <c r="AI493" s="793"/>
      <c r="AJ493" s="793"/>
      <c r="AK493" s="793"/>
      <c r="AL493" s="793"/>
      <c r="AM493" s="793"/>
      <c r="AN493" s="793"/>
      <c r="AO493" s="793"/>
      <c r="AP493" s="793"/>
      <c r="AQ493" s="793"/>
      <c r="AR493" s="793"/>
      <c r="AS493" s="793"/>
      <c r="AT493" s="793"/>
      <c r="AU493" s="793"/>
      <c r="AV493" s="375"/>
      <c r="AW493" s="375"/>
      <c r="AX493" s="375"/>
      <c r="AY493" s="454"/>
      <c r="AZ493" s="455"/>
      <c r="BA493" s="455"/>
      <c r="BB493" s="455"/>
      <c r="BC493" s="455"/>
      <c r="BD493" s="455"/>
      <c r="BE493" s="455"/>
      <c r="BF493" s="455"/>
      <c r="BG493" s="455"/>
      <c r="BH493" s="455"/>
      <c r="BI493" s="455"/>
      <c r="BJ493" s="455"/>
      <c r="BK493" s="29"/>
      <c r="BL493" s="14"/>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332"/>
      <c r="DB493" s="332"/>
      <c r="DC493" s="332"/>
      <c r="DD493" s="332"/>
      <c r="DE493" s="332"/>
      <c r="DF493" s="332"/>
      <c r="DG493" s="332"/>
      <c r="DH493" s="332"/>
      <c r="DI493" s="332"/>
      <c r="DJ493" s="332"/>
      <c r="DK493" s="332"/>
      <c r="DL493" s="332"/>
      <c r="DM493" s="332"/>
      <c r="DN493" s="332"/>
      <c r="DO493" s="332"/>
      <c r="DP493" s="332"/>
      <c r="DQ493" s="332"/>
      <c r="DR493" s="332"/>
      <c r="DS493" s="332"/>
      <c r="DT493" s="332"/>
      <c r="DU493" s="332"/>
      <c r="DV493" s="332"/>
      <c r="DW493" s="332"/>
      <c r="DX493" s="332"/>
      <c r="DY493" s="332"/>
      <c r="DZ493" s="332"/>
      <c r="EA493" s="332"/>
      <c r="EB493" s="332"/>
      <c r="EC493" s="332"/>
      <c r="ED493" s="332"/>
      <c r="EE493" s="332"/>
      <c r="EF493" s="332"/>
      <c r="EG493" s="332"/>
      <c r="EH493" s="332"/>
      <c r="EI493" s="332"/>
      <c r="EJ493" s="332"/>
      <c r="EK493" s="332"/>
      <c r="EL493" s="332"/>
      <c r="EM493" s="332"/>
      <c r="EN493" s="332"/>
      <c r="EO493" s="332"/>
      <c r="EP493" s="332"/>
      <c r="EQ493" s="332"/>
      <c r="ER493" s="332"/>
      <c r="ES493" s="332"/>
      <c r="ET493" s="332"/>
      <c r="EU493" s="332"/>
      <c r="EV493" s="332"/>
      <c r="EW493" s="332"/>
      <c r="EX493" s="332"/>
      <c r="EY493" s="332"/>
    </row>
    <row r="494" spans="1:155" s="439" customFormat="1" ht="2.4500000000000002" customHeight="1">
      <c r="A494" s="378"/>
      <c r="B494" s="377"/>
      <c r="C494" s="377"/>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5"/>
      <c r="AR494" s="165"/>
      <c r="AS494" s="165"/>
      <c r="AT494" s="165"/>
      <c r="AU494" s="165"/>
      <c r="AV494" s="165"/>
      <c r="AW494" s="165"/>
      <c r="AX494" s="165"/>
      <c r="AY494" s="450"/>
      <c r="AZ494" s="451"/>
      <c r="BA494" s="451"/>
      <c r="BB494" s="451"/>
      <c r="BC494" s="451"/>
      <c r="BD494" s="451"/>
      <c r="BE494" s="451"/>
      <c r="BF494" s="451"/>
      <c r="BG494" s="451"/>
      <c r="BH494" s="451"/>
      <c r="BI494" s="451"/>
      <c r="BJ494" s="451"/>
      <c r="BK494" s="17"/>
      <c r="BL494" s="452"/>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332"/>
      <c r="DB494" s="332"/>
      <c r="DC494" s="332"/>
      <c r="DD494" s="332"/>
      <c r="DE494" s="332"/>
      <c r="DF494" s="332"/>
      <c r="DG494" s="332"/>
      <c r="DH494" s="332"/>
      <c r="DI494" s="332"/>
      <c r="DJ494" s="332"/>
      <c r="DK494" s="332"/>
      <c r="DL494" s="332"/>
      <c r="DM494" s="332"/>
      <c r="DN494" s="332"/>
      <c r="DO494" s="332"/>
      <c r="DP494" s="332"/>
      <c r="DQ494" s="332"/>
      <c r="DR494" s="332"/>
      <c r="DS494" s="332"/>
      <c r="DT494" s="332"/>
      <c r="DU494" s="332"/>
      <c r="DV494" s="332"/>
      <c r="DW494" s="332"/>
      <c r="DX494" s="332"/>
      <c r="DY494" s="332"/>
      <c r="DZ494" s="332"/>
      <c r="EA494" s="332"/>
      <c r="EB494" s="332"/>
      <c r="EC494" s="332"/>
      <c r="ED494" s="332"/>
      <c r="EE494" s="332"/>
      <c r="EF494" s="332"/>
      <c r="EG494" s="332"/>
      <c r="EH494" s="332"/>
      <c r="EI494" s="332"/>
      <c r="EJ494" s="332"/>
      <c r="EK494" s="332"/>
      <c r="EL494" s="332"/>
      <c r="EM494" s="332"/>
      <c r="EN494" s="332"/>
      <c r="EO494" s="332"/>
      <c r="EP494" s="332"/>
      <c r="EQ494" s="332"/>
      <c r="ER494" s="332"/>
      <c r="ES494" s="332"/>
      <c r="ET494" s="332"/>
      <c r="EU494" s="332"/>
      <c r="EV494" s="332"/>
      <c r="EW494" s="332"/>
      <c r="EX494" s="332"/>
      <c r="EY494" s="332"/>
    </row>
    <row r="495" spans="1:155" s="439" customFormat="1" ht="19.5" customHeight="1">
      <c r="A495" s="765" t="s">
        <v>423</v>
      </c>
      <c r="B495" s="689"/>
      <c r="C495" s="689"/>
      <c r="D495" s="689"/>
      <c r="E495" s="689"/>
      <c r="F495" s="689"/>
      <c r="G495" s="689"/>
      <c r="H495" s="689"/>
      <c r="I495" s="689"/>
      <c r="J495" s="689"/>
      <c r="K495" s="689"/>
      <c r="L495" s="689"/>
      <c r="M495" s="689"/>
      <c r="N495" s="689"/>
      <c r="O495" s="689"/>
      <c r="P495" s="689"/>
      <c r="Q495" s="689"/>
      <c r="R495" s="689"/>
      <c r="S495" s="689"/>
      <c r="T495" s="689"/>
      <c r="U495" s="689"/>
      <c r="V495" s="689"/>
      <c r="W495" s="689"/>
      <c r="X495" s="689"/>
      <c r="Y495" s="689"/>
      <c r="Z495" s="689"/>
      <c r="AA495" s="689"/>
      <c r="AB495" s="689"/>
      <c r="AC495" s="689"/>
      <c r="AD495" s="689"/>
      <c r="AE495" s="689"/>
      <c r="AF495" s="689"/>
      <c r="AG495" s="689"/>
      <c r="AH495" s="689"/>
      <c r="AI495" s="689"/>
      <c r="AJ495" s="689"/>
      <c r="AK495" s="689"/>
      <c r="AL495" s="689"/>
      <c r="AM495" s="689"/>
      <c r="AN495" s="689"/>
      <c r="AO495" s="689"/>
      <c r="AP495" s="689"/>
      <c r="AQ495" s="689"/>
      <c r="AR495" s="689"/>
      <c r="AS495" s="689"/>
      <c r="AT495" s="689"/>
      <c r="AU495" s="689"/>
      <c r="AV495" s="527" t="s">
        <v>412</v>
      </c>
      <c r="AW495" s="527"/>
      <c r="AX495" s="527"/>
      <c r="AY495" s="453"/>
      <c r="AZ495" s="760"/>
      <c r="BA495" s="761"/>
      <c r="BB495" s="761"/>
      <c r="BC495" s="761"/>
      <c r="BD495" s="761"/>
      <c r="BE495" s="761"/>
      <c r="BF495" s="761"/>
      <c r="BG495" s="761"/>
      <c r="BH495" s="761"/>
      <c r="BI495" s="761"/>
      <c r="BJ495" s="762"/>
      <c r="BK495" s="20"/>
      <c r="BL495" s="9" t="s">
        <v>156</v>
      </c>
      <c r="BM495" s="198"/>
      <c r="BN495" s="200" t="str">
        <f>IF(BO495&lt;&gt;"","●","")</f>
        <v/>
      </c>
      <c r="BO495" s="201" t="str">
        <f>IF(OR($AZ$88=41,$AZ$88=42,$AZ$88=43,$AZ$91=41,$AZ$91=42,$AZ$91=43,$AZ$94=41,$AZ$94=42,$AZ$94=43),IF(AZ495="","「実績指数」が未記入です。ご記入ください。",""),"")</f>
        <v/>
      </c>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332"/>
      <c r="DB495" s="332"/>
      <c r="DC495" s="332"/>
      <c r="DD495" s="332"/>
      <c r="DE495" s="332"/>
      <c r="DF495" s="332"/>
      <c r="DG495" s="332"/>
      <c r="DH495" s="332"/>
      <c r="DI495" s="332"/>
      <c r="DJ495" s="332"/>
      <c r="DK495" s="332"/>
      <c r="DL495" s="332"/>
      <c r="DM495" s="332"/>
      <c r="DN495" s="332"/>
      <c r="DO495" s="332"/>
      <c r="DP495" s="332"/>
      <c r="DQ495" s="332"/>
      <c r="DR495" s="332"/>
      <c r="DS495" s="332"/>
      <c r="DT495" s="332"/>
      <c r="DU495" s="332"/>
      <c r="DV495" s="332"/>
      <c r="DW495" s="332"/>
      <c r="DX495" s="332"/>
      <c r="DY495" s="332"/>
      <c r="DZ495" s="332"/>
      <c r="EA495" s="332"/>
      <c r="EB495" s="332"/>
      <c r="EC495" s="332"/>
      <c r="ED495" s="332"/>
      <c r="EE495" s="332"/>
      <c r="EF495" s="332"/>
      <c r="EG495" s="332"/>
      <c r="EH495" s="332"/>
      <c r="EI495" s="332"/>
      <c r="EJ495" s="332"/>
      <c r="EK495" s="332"/>
      <c r="EL495" s="332"/>
      <c r="EM495" s="332"/>
      <c r="EN495" s="332"/>
      <c r="EO495" s="332"/>
      <c r="EP495" s="332"/>
      <c r="EQ495" s="332"/>
      <c r="ER495" s="332"/>
      <c r="ES495" s="332"/>
      <c r="ET495" s="332"/>
      <c r="EU495" s="332"/>
      <c r="EV495" s="332"/>
      <c r="EW495" s="332"/>
      <c r="EX495" s="332"/>
      <c r="EY495" s="332"/>
    </row>
    <row r="496" spans="1:155" s="439" customFormat="1" ht="2.4500000000000002" customHeight="1" thickBot="1">
      <c r="A496" s="374"/>
      <c r="B496" s="373"/>
      <c r="C496" s="373"/>
      <c r="D496" s="373"/>
      <c r="E496" s="373"/>
      <c r="F496" s="373"/>
      <c r="G496" s="373"/>
      <c r="H496" s="373"/>
      <c r="I496" s="373"/>
      <c r="J496" s="373"/>
      <c r="K496" s="373"/>
      <c r="L496" s="373"/>
      <c r="M496" s="373"/>
      <c r="N496" s="373"/>
      <c r="O496" s="373"/>
      <c r="P496" s="373"/>
      <c r="Q496" s="373"/>
      <c r="R496" s="373"/>
      <c r="S496" s="373"/>
      <c r="T496" s="373"/>
      <c r="U496" s="373"/>
      <c r="V496" s="373"/>
      <c r="W496" s="373"/>
      <c r="X496" s="373"/>
      <c r="Y496" s="373"/>
      <c r="Z496" s="373"/>
      <c r="AA496" s="373"/>
      <c r="AB496" s="373"/>
      <c r="AC496" s="373"/>
      <c r="AD496" s="373"/>
      <c r="AE496" s="373"/>
      <c r="AF496" s="373"/>
      <c r="AG496" s="373"/>
      <c r="AH496" s="373"/>
      <c r="AI496" s="373"/>
      <c r="AJ496" s="373"/>
      <c r="AK496" s="373"/>
      <c r="AL496" s="373"/>
      <c r="AM496" s="373"/>
      <c r="AN496" s="373"/>
      <c r="AO496" s="373"/>
      <c r="AP496" s="373"/>
      <c r="AQ496" s="373"/>
      <c r="AR496" s="373"/>
      <c r="AS496" s="373"/>
      <c r="AT496" s="373"/>
      <c r="AU496" s="373"/>
      <c r="AV496" s="373"/>
      <c r="AW496" s="373"/>
      <c r="AX496" s="373"/>
      <c r="AY496" s="454"/>
      <c r="AZ496" s="455"/>
      <c r="BA496" s="455"/>
      <c r="BB496" s="455"/>
      <c r="BC496" s="455"/>
      <c r="BD496" s="455"/>
      <c r="BE496" s="455"/>
      <c r="BF496" s="455"/>
      <c r="BG496" s="455"/>
      <c r="BH496" s="455"/>
      <c r="BI496" s="455"/>
      <c r="BJ496" s="455"/>
      <c r="BK496" s="29"/>
      <c r="BL496" s="14"/>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332"/>
      <c r="DB496" s="332"/>
      <c r="DC496" s="332"/>
      <c r="DD496" s="332"/>
      <c r="DE496" s="332"/>
      <c r="DF496" s="332"/>
      <c r="DG496" s="332"/>
      <c r="DH496" s="332"/>
      <c r="DI496" s="332"/>
      <c r="DJ496" s="332"/>
      <c r="DK496" s="332"/>
      <c r="DL496" s="332"/>
      <c r="DM496" s="332"/>
      <c r="DN496" s="332"/>
      <c r="DO496" s="332"/>
      <c r="DP496" s="332"/>
      <c r="DQ496" s="332"/>
      <c r="DR496" s="332"/>
      <c r="DS496" s="332"/>
      <c r="DT496" s="332"/>
      <c r="DU496" s="332"/>
      <c r="DV496" s="332"/>
      <c r="DW496" s="332"/>
      <c r="DX496" s="332"/>
      <c r="DY496" s="332"/>
      <c r="DZ496" s="332"/>
      <c r="EA496" s="332"/>
      <c r="EB496" s="332"/>
      <c r="EC496" s="332"/>
      <c r="ED496" s="332"/>
      <c r="EE496" s="332"/>
      <c r="EF496" s="332"/>
      <c r="EG496" s="332"/>
      <c r="EH496" s="332"/>
      <c r="EI496" s="332"/>
      <c r="EJ496" s="332"/>
      <c r="EK496" s="332"/>
      <c r="EL496" s="332"/>
      <c r="EM496" s="332"/>
      <c r="EN496" s="332"/>
      <c r="EO496" s="332"/>
      <c r="EP496" s="332"/>
      <c r="EQ496" s="332"/>
      <c r="ER496" s="332"/>
      <c r="ES496" s="332"/>
      <c r="ET496" s="332"/>
      <c r="EU496" s="332"/>
      <c r="EV496" s="332"/>
      <c r="EW496" s="332"/>
      <c r="EX496" s="332"/>
      <c r="EY496" s="332"/>
    </row>
    <row r="497" spans="1:155" ht="19.5" customHeight="1" thickBot="1">
      <c r="A497" s="427"/>
      <c r="B497" s="427"/>
      <c r="C497" s="427"/>
      <c r="D497" s="427"/>
      <c r="E497" s="427"/>
      <c r="F497" s="427"/>
      <c r="G497" s="427"/>
      <c r="H497" s="427"/>
      <c r="I497" s="427"/>
      <c r="J497" s="427"/>
      <c r="K497" s="427"/>
      <c r="L497" s="427"/>
      <c r="M497" s="427"/>
      <c r="N497" s="427"/>
      <c r="O497" s="427"/>
      <c r="P497" s="427"/>
      <c r="Q497" s="427"/>
      <c r="R497" s="427"/>
      <c r="S497" s="427"/>
      <c r="T497" s="427"/>
      <c r="U497" s="427"/>
      <c r="V497" s="427"/>
      <c r="W497" s="427"/>
      <c r="X497" s="427"/>
      <c r="Y497" s="427"/>
      <c r="Z497" s="427"/>
      <c r="AA497" s="427"/>
      <c r="AB497" s="427"/>
      <c r="AC497" s="427"/>
      <c r="AD497" s="427"/>
      <c r="AE497" s="427"/>
      <c r="AF497" s="427"/>
      <c r="AG497" s="427"/>
      <c r="AH497" s="427"/>
      <c r="AI497" s="427"/>
      <c r="AJ497" s="427"/>
      <c r="AK497" s="427"/>
      <c r="AL497" s="427"/>
      <c r="AM497" s="427"/>
      <c r="AN497" s="427"/>
      <c r="AO497" s="427"/>
      <c r="AP497" s="427"/>
      <c r="AQ497" s="427"/>
      <c r="AR497" s="427"/>
      <c r="AS497" s="427"/>
      <c r="AT497" s="427"/>
      <c r="AU497" s="427"/>
      <c r="AV497" s="427"/>
      <c r="AW497" s="427"/>
      <c r="AX497" s="428"/>
      <c r="AY497" s="440"/>
      <c r="AZ497" s="440"/>
      <c r="BA497" s="440"/>
      <c r="BB497" s="440"/>
      <c r="BC497" s="440"/>
      <c r="BD497" s="440"/>
      <c r="BE497" s="440"/>
      <c r="BF497" s="440"/>
      <c r="BG497" s="440"/>
      <c r="BH497" s="440"/>
      <c r="BI497" s="440"/>
      <c r="BJ497" s="440"/>
      <c r="BK497" s="440"/>
      <c r="BL497" s="440"/>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332"/>
      <c r="DB497" s="332"/>
      <c r="DC497" s="332"/>
      <c r="DD497" s="332"/>
      <c r="DE497" s="332"/>
      <c r="DF497" s="332"/>
      <c r="DG497" s="332"/>
      <c r="DH497" s="332"/>
      <c r="DI497" s="332"/>
      <c r="DJ497" s="332"/>
      <c r="DK497" s="332"/>
      <c r="DL497" s="332"/>
      <c r="DM497" s="332"/>
      <c r="DN497" s="332"/>
      <c r="DO497" s="332"/>
      <c r="DP497" s="332"/>
      <c r="DQ497" s="332"/>
      <c r="DR497" s="332"/>
      <c r="DS497" s="332"/>
      <c r="DT497" s="332"/>
      <c r="DU497" s="332"/>
      <c r="DV497" s="332"/>
      <c r="DW497" s="332"/>
      <c r="DX497" s="332"/>
      <c r="DY497" s="332"/>
      <c r="DZ497" s="332"/>
      <c r="EA497" s="332"/>
      <c r="EB497" s="332"/>
      <c r="EC497" s="332"/>
      <c r="ED497" s="332"/>
      <c r="EE497" s="332"/>
      <c r="EF497" s="332"/>
      <c r="EG497" s="332"/>
      <c r="EH497" s="332"/>
      <c r="EI497" s="332"/>
      <c r="EJ497" s="332"/>
      <c r="EK497" s="332"/>
      <c r="EL497" s="332"/>
      <c r="EM497" s="332"/>
      <c r="EN497" s="332"/>
      <c r="EO497" s="332"/>
      <c r="EP497" s="332"/>
      <c r="EQ497" s="332"/>
      <c r="ER497" s="332"/>
      <c r="ES497" s="332"/>
      <c r="ET497" s="332"/>
      <c r="EU497" s="332"/>
      <c r="EV497" s="332"/>
      <c r="EW497" s="332"/>
      <c r="EX497" s="332"/>
      <c r="EY497" s="332"/>
    </row>
    <row r="498" spans="1:155" ht="26.25" customHeight="1">
      <c r="A498" s="230"/>
      <c r="B498" s="231"/>
      <c r="C498" s="775" t="s">
        <v>193</v>
      </c>
      <c r="D498" s="775"/>
      <c r="E498" s="775"/>
      <c r="F498" s="775"/>
      <c r="G498" s="775"/>
      <c r="H498" s="775"/>
      <c r="I498" s="775"/>
      <c r="J498" s="775"/>
      <c r="K498" s="775"/>
      <c r="L498" s="775"/>
      <c r="M498" s="775"/>
      <c r="N498" s="775"/>
      <c r="O498" s="775"/>
      <c r="P498" s="775"/>
      <c r="Q498" s="775"/>
      <c r="R498" s="775"/>
      <c r="S498" s="775"/>
      <c r="T498" s="775"/>
      <c r="U498" s="775"/>
      <c r="V498" s="775"/>
      <c r="W498" s="775"/>
      <c r="X498" s="775"/>
      <c r="Y498" s="775"/>
      <c r="Z498" s="775"/>
      <c r="AA498" s="775"/>
      <c r="AB498" s="775"/>
      <c r="AC498" s="775"/>
      <c r="AD498" s="775"/>
      <c r="AE498" s="775"/>
      <c r="AF498" s="775"/>
      <c r="AG498" s="775"/>
      <c r="AH498" s="775"/>
      <c r="AI498" s="775"/>
      <c r="AJ498" s="775"/>
      <c r="AK498" s="775"/>
      <c r="AL498" s="775"/>
      <c r="AM498" s="775"/>
      <c r="AN498" s="775"/>
      <c r="AO498" s="775"/>
      <c r="AP498" s="775"/>
      <c r="AQ498" s="775"/>
      <c r="AR498" s="775"/>
      <c r="AS498" s="775"/>
      <c r="AT498" s="775"/>
      <c r="AU498" s="775"/>
      <c r="AV498" s="775"/>
      <c r="AW498" s="775"/>
      <c r="AX498" s="775"/>
      <c r="AY498" s="775"/>
      <c r="AZ498" s="775"/>
      <c r="BA498" s="775"/>
      <c r="BB498" s="775"/>
      <c r="BC498" s="775"/>
      <c r="BD498" s="775"/>
      <c r="BE498" s="775"/>
      <c r="BF498" s="775"/>
      <c r="BG498" s="775"/>
      <c r="BH498" s="775"/>
      <c r="BI498" s="775"/>
      <c r="BJ498" s="775"/>
      <c r="BK498" s="775"/>
      <c r="BL498" s="776"/>
      <c r="BM498" s="202"/>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332"/>
      <c r="DB498" s="332"/>
      <c r="DC498" s="332"/>
      <c r="DD498" s="332"/>
      <c r="DE498" s="332"/>
      <c r="DF498" s="332"/>
      <c r="DG498" s="332"/>
      <c r="DH498" s="332"/>
      <c r="DI498" s="332"/>
      <c r="DJ498" s="332"/>
      <c r="DK498" s="332"/>
      <c r="DL498" s="332"/>
      <c r="DM498" s="332"/>
      <c r="DN498" s="332"/>
      <c r="DO498" s="332"/>
      <c r="DP498" s="332"/>
      <c r="DQ498" s="332"/>
      <c r="DR498" s="332"/>
      <c r="DS498" s="332"/>
      <c r="DT498" s="332"/>
      <c r="DU498" s="332"/>
      <c r="DV498" s="332"/>
      <c r="DW498" s="332"/>
      <c r="DX498" s="332"/>
      <c r="DY498" s="332"/>
      <c r="DZ498" s="332"/>
      <c r="EA498" s="332"/>
      <c r="EB498" s="332"/>
      <c r="EC498" s="332"/>
      <c r="ED498" s="332"/>
      <c r="EE498" s="332"/>
      <c r="EF498" s="332"/>
      <c r="EG498" s="332"/>
      <c r="EH498" s="332"/>
      <c r="EI498" s="332"/>
      <c r="EJ498" s="332"/>
      <c r="EK498" s="332"/>
      <c r="EL498" s="332"/>
      <c r="EM498" s="332"/>
      <c r="EN498" s="332"/>
      <c r="EO498" s="332"/>
      <c r="EP498" s="332"/>
      <c r="EQ498" s="332"/>
      <c r="ER498" s="332"/>
      <c r="ES498" s="332"/>
      <c r="ET498" s="332"/>
      <c r="EU498" s="332"/>
      <c r="EV498" s="332"/>
      <c r="EW498" s="332"/>
      <c r="EX498" s="332"/>
      <c r="EY498" s="332"/>
    </row>
    <row r="499" spans="1:155" ht="26.25" customHeight="1">
      <c r="A499" s="232"/>
      <c r="B499" s="440"/>
      <c r="C499" s="777"/>
      <c r="D499" s="777"/>
      <c r="E499" s="777"/>
      <c r="F499" s="777"/>
      <c r="G499" s="777"/>
      <c r="H499" s="777"/>
      <c r="I499" s="777"/>
      <c r="J499" s="777"/>
      <c r="K499" s="777"/>
      <c r="L499" s="777"/>
      <c r="M499" s="777"/>
      <c r="N499" s="777"/>
      <c r="O499" s="777"/>
      <c r="P499" s="777"/>
      <c r="Q499" s="777"/>
      <c r="R499" s="777"/>
      <c r="S499" s="777"/>
      <c r="T499" s="777"/>
      <c r="U499" s="777"/>
      <c r="V499" s="777"/>
      <c r="W499" s="777"/>
      <c r="X499" s="777"/>
      <c r="Y499" s="777"/>
      <c r="Z499" s="777"/>
      <c r="AA499" s="777"/>
      <c r="AB499" s="777"/>
      <c r="AC499" s="777"/>
      <c r="AD499" s="777"/>
      <c r="AE499" s="777"/>
      <c r="AF499" s="777"/>
      <c r="AG499" s="777"/>
      <c r="AH499" s="777"/>
      <c r="AI499" s="777"/>
      <c r="AJ499" s="777"/>
      <c r="AK499" s="777"/>
      <c r="AL499" s="777"/>
      <c r="AM499" s="777"/>
      <c r="AN499" s="777"/>
      <c r="AO499" s="777"/>
      <c r="AP499" s="777"/>
      <c r="AQ499" s="777"/>
      <c r="AR499" s="777"/>
      <c r="AS499" s="777"/>
      <c r="AT499" s="777"/>
      <c r="AU499" s="777"/>
      <c r="AV499" s="777"/>
      <c r="AW499" s="777"/>
      <c r="AX499" s="777"/>
      <c r="AY499" s="777"/>
      <c r="AZ499" s="777"/>
      <c r="BA499" s="777"/>
      <c r="BB499" s="777"/>
      <c r="BC499" s="777"/>
      <c r="BD499" s="777"/>
      <c r="BE499" s="777"/>
      <c r="BF499" s="777"/>
      <c r="BG499" s="777"/>
      <c r="BH499" s="777"/>
      <c r="BI499" s="777"/>
      <c r="BJ499" s="777"/>
      <c r="BK499" s="777"/>
      <c r="BL499" s="778"/>
      <c r="BM499" s="202"/>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332"/>
      <c r="DB499" s="332"/>
      <c r="DC499" s="332"/>
      <c r="DD499" s="332"/>
      <c r="DE499" s="332"/>
      <c r="DF499" s="332"/>
      <c r="DG499" s="332"/>
      <c r="DH499" s="332"/>
      <c r="DI499" s="332"/>
      <c r="DJ499" s="332"/>
      <c r="DK499" s="332"/>
      <c r="DL499" s="332"/>
      <c r="DM499" s="332"/>
      <c r="DN499" s="332"/>
      <c r="DO499" s="332"/>
      <c r="DP499" s="332"/>
      <c r="DQ499" s="332"/>
      <c r="DR499" s="332"/>
      <c r="DS499" s="332"/>
      <c r="DT499" s="332"/>
      <c r="DU499" s="332"/>
      <c r="DV499" s="332"/>
      <c r="DW499" s="332"/>
      <c r="DX499" s="332"/>
      <c r="DY499" s="332"/>
      <c r="DZ499" s="332"/>
      <c r="EA499" s="332"/>
      <c r="EB499" s="332"/>
      <c r="EC499" s="332"/>
      <c r="ED499" s="332"/>
      <c r="EE499" s="332"/>
      <c r="EF499" s="332"/>
      <c r="EG499" s="332"/>
      <c r="EH499" s="332"/>
      <c r="EI499" s="332"/>
      <c r="EJ499" s="332"/>
      <c r="EK499" s="332"/>
      <c r="EL499" s="332"/>
      <c r="EM499" s="332"/>
      <c r="EN499" s="332"/>
      <c r="EO499" s="332"/>
      <c r="EP499" s="332"/>
      <c r="EQ499" s="332"/>
      <c r="ER499" s="332"/>
      <c r="ES499" s="332"/>
      <c r="ET499" s="332"/>
      <c r="EU499" s="332"/>
      <c r="EV499" s="332"/>
      <c r="EW499" s="332"/>
      <c r="EX499" s="332"/>
      <c r="EY499" s="332"/>
    </row>
    <row r="500" spans="1:155" ht="13.5" customHeight="1" thickBot="1">
      <c r="A500" s="232"/>
      <c r="B500" s="440"/>
      <c r="C500" s="346"/>
      <c r="D500" s="346"/>
      <c r="E500" s="346"/>
      <c r="F500" s="346"/>
      <c r="G500" s="346"/>
      <c r="H500" s="346"/>
      <c r="I500" s="346"/>
      <c r="J500" s="346"/>
      <c r="K500" s="346"/>
      <c r="L500" s="346"/>
      <c r="M500" s="346"/>
      <c r="N500" s="346"/>
      <c r="O500" s="346"/>
      <c r="P500" s="346"/>
      <c r="Q500" s="346"/>
      <c r="R500" s="346"/>
      <c r="S500" s="347" t="s">
        <v>135</v>
      </c>
      <c r="T500" s="348"/>
      <c r="U500" s="346"/>
      <c r="V500" s="346"/>
      <c r="W500" s="346"/>
      <c r="X500" s="346"/>
      <c r="Y500" s="346"/>
      <c r="Z500" s="346"/>
      <c r="AA500" s="346"/>
      <c r="AB500" s="346"/>
      <c r="AC500" s="346"/>
      <c r="AD500" s="346"/>
      <c r="AE500" s="346"/>
      <c r="AF500" s="346"/>
      <c r="AG500" s="346"/>
      <c r="AH500" s="346"/>
      <c r="AI500" s="346"/>
      <c r="AJ500" s="346"/>
      <c r="AK500" s="346"/>
      <c r="AL500" s="346"/>
      <c r="AM500" s="346"/>
      <c r="AN500" s="346"/>
      <c r="AO500" s="346"/>
      <c r="AP500" s="346"/>
      <c r="AQ500" s="346"/>
      <c r="AR500" s="346"/>
      <c r="AS500" s="346"/>
      <c r="AT500" s="346"/>
      <c r="AU500" s="346"/>
      <c r="AV500" s="346"/>
      <c r="AW500" s="346"/>
      <c r="AX500" s="346"/>
      <c r="AY500" s="346"/>
      <c r="AZ500" s="346"/>
      <c r="BA500" s="346"/>
      <c r="BB500" s="346"/>
      <c r="BC500" s="346"/>
      <c r="BD500" s="346"/>
      <c r="BE500" s="346"/>
      <c r="BF500" s="346"/>
      <c r="BG500" s="346"/>
      <c r="BH500" s="346"/>
      <c r="BI500" s="346"/>
      <c r="BJ500" s="346"/>
      <c r="BK500" s="346"/>
      <c r="BL500" s="349"/>
      <c r="BM500" s="202"/>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332"/>
      <c r="DB500" s="332"/>
      <c r="DC500" s="332"/>
      <c r="DD500" s="332"/>
      <c r="DE500" s="332"/>
      <c r="DF500" s="332"/>
      <c r="DG500" s="332"/>
      <c r="DH500" s="332"/>
      <c r="DI500" s="332"/>
      <c r="DJ500" s="332"/>
      <c r="DK500" s="332"/>
      <c r="DL500" s="332"/>
      <c r="DM500" s="332"/>
      <c r="DN500" s="332"/>
      <c r="DO500" s="332"/>
      <c r="DP500" s="332"/>
      <c r="DQ500" s="332"/>
      <c r="DR500" s="332"/>
      <c r="DS500" s="332"/>
      <c r="DT500" s="332"/>
      <c r="DU500" s="332"/>
      <c r="DV500" s="332"/>
      <c r="DW500" s="332"/>
      <c r="DX500" s="332"/>
      <c r="DY500" s="332"/>
      <c r="DZ500" s="332"/>
      <c r="EA500" s="332"/>
      <c r="EB500" s="332"/>
      <c r="EC500" s="332"/>
      <c r="ED500" s="332"/>
      <c r="EE500" s="332"/>
      <c r="EF500" s="332"/>
      <c r="EG500" s="332"/>
      <c r="EH500" s="332"/>
      <c r="EI500" s="332"/>
      <c r="EJ500" s="332"/>
      <c r="EK500" s="332"/>
      <c r="EL500" s="332"/>
      <c r="EM500" s="332"/>
      <c r="EN500" s="332"/>
      <c r="EO500" s="332"/>
      <c r="EP500" s="332"/>
      <c r="EQ500" s="332"/>
      <c r="ER500" s="332"/>
      <c r="ES500" s="332"/>
      <c r="ET500" s="332"/>
      <c r="EU500" s="332"/>
      <c r="EV500" s="332"/>
      <c r="EW500" s="332"/>
      <c r="EX500" s="332"/>
      <c r="EY500" s="332"/>
    </row>
    <row r="501" spans="1:155" ht="2.4500000000000002" customHeight="1">
      <c r="A501" s="232"/>
      <c r="B501" s="779" t="s">
        <v>136</v>
      </c>
      <c r="C501" s="780"/>
      <c r="D501" s="780"/>
      <c r="E501" s="780"/>
      <c r="F501" s="780"/>
      <c r="G501" s="780"/>
      <c r="H501" s="780"/>
      <c r="I501" s="780"/>
      <c r="J501" s="780"/>
      <c r="K501" s="780"/>
      <c r="L501" s="780"/>
      <c r="M501" s="212"/>
      <c r="N501" s="213"/>
      <c r="O501" s="213"/>
      <c r="P501" s="213"/>
      <c r="Q501" s="214"/>
      <c r="R501" s="440"/>
      <c r="S501" s="440"/>
      <c r="T501" s="187"/>
      <c r="U501" s="188"/>
      <c r="V501" s="189"/>
      <c r="W501" s="53"/>
      <c r="X501" s="53"/>
      <c r="Y501" s="53"/>
      <c r="Z501" s="53"/>
      <c r="AA501" s="190"/>
      <c r="AB501" s="191"/>
      <c r="AC501" s="52"/>
      <c r="AD501" s="53"/>
      <c r="AE501" s="53"/>
      <c r="AF501" s="53"/>
      <c r="AG501" s="190"/>
      <c r="AH501" s="350"/>
      <c r="AI501" s="191"/>
      <c r="AJ501" s="351"/>
      <c r="AK501" s="352"/>
      <c r="AL501" s="353"/>
      <c r="AP501" s="187"/>
      <c r="AQ501" s="188"/>
      <c r="AR501" s="189"/>
      <c r="AS501" s="53"/>
      <c r="AT501" s="53"/>
      <c r="AU501" s="53"/>
      <c r="AV501" s="53"/>
      <c r="AW501" s="190"/>
      <c r="AX501" s="191"/>
      <c r="AY501" s="53"/>
      <c r="AZ501" s="53"/>
      <c r="BA501" s="53"/>
      <c r="BB501" s="53"/>
      <c r="BC501" s="190"/>
      <c r="BD501" s="191"/>
      <c r="BE501" s="351"/>
      <c r="BF501" s="352"/>
      <c r="BG501" s="352"/>
      <c r="BH501" s="353"/>
      <c r="BK501" s="446"/>
      <c r="BL501" s="233"/>
      <c r="BM501" s="202"/>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332"/>
      <c r="DB501" s="332"/>
      <c r="DC501" s="332"/>
      <c r="DD501" s="332"/>
      <c r="DE501" s="332"/>
      <c r="DF501" s="332"/>
      <c r="DG501" s="332"/>
      <c r="DH501" s="332"/>
      <c r="DI501" s="332"/>
      <c r="DJ501" s="332"/>
      <c r="DK501" s="332"/>
      <c r="DL501" s="332"/>
      <c r="DM501" s="332"/>
      <c r="DN501" s="332"/>
      <c r="DO501" s="332"/>
      <c r="DP501" s="332"/>
      <c r="DQ501" s="332"/>
      <c r="DR501" s="332"/>
      <c r="DS501" s="332"/>
      <c r="DT501" s="332"/>
      <c r="DU501" s="332"/>
      <c r="DV501" s="332"/>
      <c r="DW501" s="332"/>
      <c r="DX501" s="332"/>
      <c r="DY501" s="332"/>
      <c r="DZ501" s="332"/>
      <c r="EA501" s="332"/>
      <c r="EB501" s="332"/>
      <c r="EC501" s="332"/>
      <c r="ED501" s="332"/>
      <c r="EE501" s="332"/>
      <c r="EF501" s="332"/>
      <c r="EG501" s="332"/>
      <c r="EH501" s="332"/>
      <c r="EI501" s="332"/>
      <c r="EJ501" s="332"/>
      <c r="EK501" s="332"/>
      <c r="EL501" s="332"/>
      <c r="EM501" s="332"/>
      <c r="EN501" s="332"/>
      <c r="EO501" s="332"/>
      <c r="EP501" s="332"/>
      <c r="EQ501" s="332"/>
      <c r="ER501" s="332"/>
      <c r="ES501" s="332"/>
      <c r="ET501" s="332"/>
      <c r="EU501" s="332"/>
      <c r="EV501" s="332"/>
      <c r="EW501" s="332"/>
      <c r="EX501" s="332"/>
      <c r="EY501" s="332"/>
    </row>
    <row r="502" spans="1:155" ht="19.5" customHeight="1">
      <c r="A502" s="234"/>
      <c r="B502" s="781"/>
      <c r="C502" s="782"/>
      <c r="D502" s="782"/>
      <c r="E502" s="782"/>
      <c r="F502" s="782"/>
      <c r="G502" s="782"/>
      <c r="H502" s="782"/>
      <c r="I502" s="782"/>
      <c r="J502" s="782"/>
      <c r="K502" s="782"/>
      <c r="L502" s="782"/>
      <c r="M502" s="215"/>
      <c r="N502" s="559"/>
      <c r="O502" s="560"/>
      <c r="P502" s="561"/>
      <c r="Q502" s="216"/>
      <c r="R502" s="240" t="s">
        <v>413</v>
      </c>
      <c r="S502" s="440"/>
      <c r="T502" s="538" t="s">
        <v>90</v>
      </c>
      <c r="U502" s="539"/>
      <c r="V502" s="540"/>
      <c r="W502" s="19"/>
      <c r="X502" s="766"/>
      <c r="Y502" s="767"/>
      <c r="Z502" s="768"/>
      <c r="AA502" s="192"/>
      <c r="AB502" s="449" t="s">
        <v>0</v>
      </c>
      <c r="AC502" s="18"/>
      <c r="AD502" s="766"/>
      <c r="AE502" s="767"/>
      <c r="AF502" s="768"/>
      <c r="AG502" s="192"/>
      <c r="AH502" s="785" t="s">
        <v>81</v>
      </c>
      <c r="AI502" s="786"/>
      <c r="AJ502" s="769" t="s">
        <v>137</v>
      </c>
      <c r="AK502" s="770"/>
      <c r="AL502" s="771"/>
      <c r="AM502" s="787" t="s">
        <v>414</v>
      </c>
      <c r="AN502" s="788"/>
      <c r="AO502" s="789"/>
      <c r="AP502" s="538" t="s">
        <v>90</v>
      </c>
      <c r="AQ502" s="539"/>
      <c r="AR502" s="540"/>
      <c r="AS502" s="19"/>
      <c r="AT502" s="766"/>
      <c r="AU502" s="767"/>
      <c r="AV502" s="768"/>
      <c r="AW502" s="192"/>
      <c r="AX502" s="449" t="s">
        <v>0</v>
      </c>
      <c r="AY502" s="19"/>
      <c r="AZ502" s="766"/>
      <c r="BA502" s="767"/>
      <c r="BB502" s="768"/>
      <c r="BC502" s="192"/>
      <c r="BD502" s="449" t="s">
        <v>81</v>
      </c>
      <c r="BE502" s="769" t="s">
        <v>138</v>
      </c>
      <c r="BF502" s="770"/>
      <c r="BG502" s="770"/>
      <c r="BH502" s="771"/>
      <c r="BK502" s="440"/>
      <c r="BL502" s="235"/>
      <c r="BM502" s="198"/>
      <c r="BN502" s="200" t="str">
        <f>IF(BO502&lt;&gt;"","●","")</f>
        <v/>
      </c>
      <c r="BO502" s="201" t="str">
        <f>IF(OR(N502="",N502="　"),IF(AND(X502="",AD502="",AT502="",AZ502=""),"","「チェックボックス」が未記入です。すべての欄にご記入ください。"),IF(AND(X502&lt;&gt;"",AD502&lt;&gt;"",AT502&lt;&gt;"",AZ502&lt;&gt;""),IF(AND(X502=28,AD502&lt;7),"「報告可能な対象期間」の開始年月日が平成28年７月１日より以前となっています。平成28年７月１日以降の年月をご記入ください。",IF(AND(AT502=29,AZ502&gt;6),"「報告可能な対象期間」の終了年月日が平成29年６月30日以降となっています。平成29年６月30日以前の年月をご記入ください。",IF(OR(X502&gt;AT502,AND(X502=AT502,AD502&gt;AZ502)),"「報告可能な対象期間」の開始年月日と終了年月日の時系列が逆になっています。正しい年月日をご記入ください。",IF(OR(X502&lt;28,X502&gt;29,AT502&lt;28,AT502&gt;29),"「報告可能な対象期間」が平成28年以前か平成29年以降となっています。平成28年から平成29年の年月をご記入ください。","")))),"「報告可能な対象期間」に未記入の欄があります。すべての欄にご記入ください。"))</f>
        <v/>
      </c>
      <c r="BP502" s="198"/>
      <c r="BQ502" s="198"/>
      <c r="BR502" s="203"/>
      <c r="BS502" s="203"/>
      <c r="BT502" s="204"/>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332"/>
      <c r="DB502" s="332"/>
      <c r="DC502" s="332"/>
      <c r="DD502" s="332"/>
      <c r="DE502" s="332"/>
      <c r="DF502" s="332"/>
      <c r="DG502" s="332"/>
      <c r="DH502" s="332"/>
      <c r="DI502" s="332"/>
      <c r="DJ502" s="332"/>
      <c r="DK502" s="332"/>
      <c r="DL502" s="332"/>
      <c r="DM502" s="332"/>
      <c r="DN502" s="332"/>
      <c r="DO502" s="332"/>
      <c r="DP502" s="332"/>
      <c r="DQ502" s="332"/>
      <c r="DR502" s="332"/>
      <c r="DS502" s="332"/>
      <c r="DT502" s="332"/>
      <c r="DU502" s="332"/>
      <c r="DV502" s="332"/>
      <c r="DW502" s="332"/>
      <c r="DX502" s="332"/>
      <c r="DY502" s="332"/>
      <c r="DZ502" s="332"/>
      <c r="EA502" s="332"/>
      <c r="EB502" s="332"/>
      <c r="EC502" s="332"/>
      <c r="ED502" s="332"/>
      <c r="EE502" s="332"/>
      <c r="EF502" s="332"/>
      <c r="EG502" s="332"/>
      <c r="EH502" s="332"/>
      <c r="EI502" s="332"/>
      <c r="EJ502" s="332"/>
      <c r="EK502" s="332"/>
      <c r="EL502" s="332"/>
      <c r="EM502" s="332"/>
      <c r="EN502" s="332"/>
      <c r="EO502" s="332"/>
      <c r="EP502" s="332"/>
      <c r="EQ502" s="332"/>
      <c r="ER502" s="332"/>
      <c r="ES502" s="332"/>
      <c r="ET502" s="332"/>
      <c r="EU502" s="332"/>
      <c r="EV502" s="332"/>
      <c r="EW502" s="332"/>
      <c r="EX502" s="332"/>
      <c r="EY502" s="332"/>
    </row>
    <row r="503" spans="1:155" ht="2.4500000000000002" customHeight="1" thickBot="1">
      <c r="A503" s="234"/>
      <c r="B503" s="783"/>
      <c r="C503" s="784"/>
      <c r="D503" s="784"/>
      <c r="E503" s="784"/>
      <c r="F503" s="784"/>
      <c r="G503" s="784"/>
      <c r="H503" s="784"/>
      <c r="I503" s="784"/>
      <c r="J503" s="784"/>
      <c r="K503" s="784"/>
      <c r="L503" s="784"/>
      <c r="M503" s="217"/>
      <c r="N503" s="218"/>
      <c r="O503" s="218"/>
      <c r="P503" s="218"/>
      <c r="Q503" s="219"/>
      <c r="R503" s="440"/>
      <c r="S503" s="440"/>
      <c r="T503" s="193"/>
      <c r="U503" s="194"/>
      <c r="V503" s="195"/>
      <c r="W503" s="63"/>
      <c r="X503" s="63"/>
      <c r="Y503" s="63"/>
      <c r="Z503" s="63"/>
      <c r="AA503" s="196"/>
      <c r="AB503" s="13"/>
      <c r="AC503" s="62"/>
      <c r="AD503" s="63"/>
      <c r="AE503" s="63"/>
      <c r="AF503" s="63"/>
      <c r="AG503" s="196"/>
      <c r="AH503" s="354"/>
      <c r="AI503" s="13"/>
      <c r="AJ503" s="355"/>
      <c r="AK503" s="356"/>
      <c r="AL503" s="357"/>
      <c r="AP503" s="193"/>
      <c r="AQ503" s="194"/>
      <c r="AR503" s="195"/>
      <c r="AS503" s="63"/>
      <c r="AT503" s="63"/>
      <c r="AU503" s="63"/>
      <c r="AV503" s="63"/>
      <c r="AW503" s="196"/>
      <c r="AX503" s="13"/>
      <c r="AY503" s="63"/>
      <c r="AZ503" s="63"/>
      <c r="BA503" s="63"/>
      <c r="BB503" s="63"/>
      <c r="BC503" s="196"/>
      <c r="BD503" s="13"/>
      <c r="BE503" s="355"/>
      <c r="BF503" s="356"/>
      <c r="BG503" s="356"/>
      <c r="BH503" s="357"/>
      <c r="BK503" s="440"/>
      <c r="BL503" s="235"/>
      <c r="BM503" s="198"/>
      <c r="BN503" s="198"/>
      <c r="BO503" s="198"/>
      <c r="BP503" s="198"/>
      <c r="BQ503" s="198"/>
      <c r="BR503" s="203"/>
      <c r="BS503" s="203"/>
      <c r="BT503" s="204"/>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332"/>
      <c r="DB503" s="332"/>
      <c r="DC503" s="332"/>
      <c r="DD503" s="332"/>
      <c r="DE503" s="332"/>
      <c r="DF503" s="332"/>
      <c r="DG503" s="332"/>
      <c r="DH503" s="332"/>
      <c r="DI503" s="332"/>
      <c r="DJ503" s="332"/>
      <c r="DK503" s="332"/>
      <c r="DL503" s="332"/>
      <c r="DM503" s="332"/>
      <c r="DN503" s="332"/>
      <c r="DO503" s="332"/>
      <c r="DP503" s="332"/>
      <c r="DQ503" s="332"/>
      <c r="DR503" s="332"/>
      <c r="DS503" s="332"/>
      <c r="DT503" s="332"/>
      <c r="DU503" s="332"/>
      <c r="DV503" s="332"/>
      <c r="DW503" s="332"/>
      <c r="DX503" s="332"/>
      <c r="DY503" s="332"/>
      <c r="DZ503" s="332"/>
      <c r="EA503" s="332"/>
      <c r="EB503" s="332"/>
      <c r="EC503" s="332"/>
      <c r="ED503" s="332"/>
      <c r="EE503" s="332"/>
      <c r="EF503" s="332"/>
      <c r="EG503" s="332"/>
      <c r="EH503" s="332"/>
      <c r="EI503" s="332"/>
      <c r="EJ503" s="332"/>
      <c r="EK503" s="332"/>
      <c r="EL503" s="332"/>
      <c r="EM503" s="332"/>
      <c r="EN503" s="332"/>
      <c r="EO503" s="332"/>
      <c r="EP503" s="332"/>
      <c r="EQ503" s="332"/>
      <c r="ER503" s="332"/>
      <c r="ES503" s="332"/>
      <c r="ET503" s="332"/>
      <c r="EU503" s="332"/>
      <c r="EV503" s="332"/>
      <c r="EW503" s="332"/>
      <c r="EX503" s="332"/>
      <c r="EY503" s="332"/>
    </row>
    <row r="504" spans="1:155" ht="4.5" customHeight="1" thickBot="1">
      <c r="A504" s="236"/>
      <c r="B504" s="237"/>
      <c r="C504" s="237"/>
      <c r="D504" s="237"/>
      <c r="E504" s="237"/>
      <c r="F504" s="237"/>
      <c r="G504" s="237"/>
      <c r="H504" s="237"/>
      <c r="I504" s="237"/>
      <c r="J504" s="237"/>
      <c r="K504" s="237"/>
      <c r="L504" s="237"/>
      <c r="M504" s="237"/>
      <c r="N504" s="237"/>
      <c r="O504" s="237"/>
      <c r="P504" s="237"/>
      <c r="Q504" s="237"/>
      <c r="R504" s="237"/>
      <c r="S504" s="237"/>
      <c r="T504" s="237"/>
      <c r="U504" s="237"/>
      <c r="V504" s="237"/>
      <c r="W504" s="237"/>
      <c r="X504" s="237"/>
      <c r="Y504" s="237"/>
      <c r="Z504" s="237"/>
      <c r="AA504" s="237"/>
      <c r="AB504" s="237"/>
      <c r="AC504" s="237"/>
      <c r="AD504" s="237"/>
      <c r="AE504" s="237"/>
      <c r="AF504" s="237"/>
      <c r="AG504" s="237"/>
      <c r="AH504" s="237"/>
      <c r="AI504" s="237"/>
      <c r="AJ504" s="237"/>
      <c r="AK504" s="237"/>
      <c r="AL504" s="237"/>
      <c r="AM504" s="237"/>
      <c r="AN504" s="237"/>
      <c r="AO504" s="237"/>
      <c r="AP504" s="237"/>
      <c r="AQ504" s="237"/>
      <c r="AR504" s="237"/>
      <c r="AS504" s="237"/>
      <c r="AT504" s="237"/>
      <c r="AU504" s="237"/>
      <c r="AV504" s="237"/>
      <c r="AW504" s="237"/>
      <c r="AX504" s="237"/>
      <c r="AY504" s="237"/>
      <c r="AZ504" s="237"/>
      <c r="BA504" s="237"/>
      <c r="BB504" s="237"/>
      <c r="BC504" s="237"/>
      <c r="BD504" s="237"/>
      <c r="BE504" s="237"/>
      <c r="BF504" s="237"/>
      <c r="BG504" s="237"/>
      <c r="BH504" s="237"/>
      <c r="BI504" s="237"/>
      <c r="BJ504" s="237"/>
      <c r="BK504" s="238"/>
      <c r="BL504" s="239"/>
      <c r="BM504" s="203"/>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332"/>
      <c r="DB504" s="332"/>
      <c r="DC504" s="332"/>
      <c r="DD504" s="332"/>
      <c r="DE504" s="332"/>
      <c r="DF504" s="332"/>
      <c r="DG504" s="332"/>
      <c r="DH504" s="332"/>
      <c r="DI504" s="332"/>
      <c r="DJ504" s="332"/>
      <c r="DK504" s="332"/>
      <c r="DL504" s="332"/>
      <c r="DM504" s="332"/>
      <c r="DN504" s="332"/>
      <c r="DO504" s="332"/>
      <c r="DP504" s="332"/>
      <c r="DQ504" s="332"/>
      <c r="DR504" s="332"/>
      <c r="DS504" s="332"/>
      <c r="DT504" s="332"/>
      <c r="DU504" s="332"/>
      <c r="DV504" s="332"/>
      <c r="DW504" s="332"/>
      <c r="DX504" s="332"/>
      <c r="DY504" s="332"/>
      <c r="DZ504" s="332"/>
      <c r="EA504" s="332"/>
      <c r="EB504" s="332"/>
      <c r="EC504" s="332"/>
      <c r="ED504" s="332"/>
      <c r="EE504" s="332"/>
      <c r="EF504" s="332"/>
      <c r="EG504" s="332"/>
      <c r="EH504" s="332"/>
      <c r="EI504" s="332"/>
      <c r="EJ504" s="332"/>
      <c r="EK504" s="332"/>
      <c r="EL504" s="332"/>
      <c r="EM504" s="332"/>
      <c r="EN504" s="332"/>
      <c r="EO504" s="332"/>
      <c r="EP504" s="332"/>
      <c r="EQ504" s="332"/>
      <c r="ER504" s="332"/>
      <c r="ES504" s="332"/>
      <c r="ET504" s="332"/>
      <c r="EU504" s="332"/>
      <c r="EV504" s="332"/>
      <c r="EW504" s="332"/>
      <c r="EX504" s="332"/>
      <c r="EY504" s="332"/>
    </row>
    <row r="505" spans="1:155" ht="19.5" customHeight="1">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332"/>
      <c r="DB505" s="332"/>
      <c r="DC505" s="332"/>
      <c r="DD505" s="332"/>
      <c r="DE505" s="332"/>
      <c r="DF505" s="332"/>
      <c r="DG505" s="332"/>
      <c r="DH505" s="332"/>
      <c r="DI505" s="332"/>
      <c r="DJ505" s="332"/>
      <c r="DK505" s="332"/>
      <c r="DL505" s="332"/>
      <c r="DM505" s="332"/>
      <c r="DN505" s="332"/>
      <c r="DO505" s="332"/>
      <c r="DP505" s="332"/>
      <c r="DQ505" s="332"/>
      <c r="DR505" s="332"/>
      <c r="DS505" s="332"/>
      <c r="DT505" s="332"/>
      <c r="DU505" s="332"/>
      <c r="DV505" s="332"/>
      <c r="DW505" s="332"/>
      <c r="DX505" s="332"/>
      <c r="DY505" s="332"/>
      <c r="DZ505" s="332"/>
      <c r="EA505" s="332"/>
      <c r="EB505" s="332"/>
      <c r="EC505" s="332"/>
      <c r="ED505" s="332"/>
      <c r="EE505" s="332"/>
      <c r="EF505" s="332"/>
      <c r="EG505" s="332"/>
      <c r="EH505" s="332"/>
      <c r="EI505" s="332"/>
      <c r="EJ505" s="332"/>
      <c r="EK505" s="332"/>
      <c r="EL505" s="332"/>
      <c r="EM505" s="332"/>
      <c r="EN505" s="332"/>
      <c r="EO505" s="332"/>
      <c r="EP505" s="332"/>
      <c r="EQ505" s="332"/>
      <c r="ER505" s="332"/>
      <c r="ES505" s="332"/>
      <c r="ET505" s="332"/>
      <c r="EU505" s="332"/>
      <c r="EV505" s="332"/>
      <c r="EW505" s="332"/>
      <c r="EX505" s="332"/>
      <c r="EY505" s="332"/>
    </row>
    <row r="506" spans="1:155" s="439" customFormat="1" ht="15" customHeight="1" thickBot="1">
      <c r="A506" s="772" t="s">
        <v>101</v>
      </c>
      <c r="B506" s="773"/>
      <c r="C506" s="773"/>
      <c r="D506" s="773"/>
      <c r="E506" s="773"/>
      <c r="F506" s="773"/>
      <c r="G506" s="773"/>
      <c r="H506" s="773"/>
      <c r="I506" s="773"/>
      <c r="J506" s="773"/>
      <c r="K506" s="773"/>
      <c r="L506" s="773"/>
      <c r="M506" s="773"/>
      <c r="N506" s="773"/>
      <c r="O506" s="773"/>
      <c r="P506" s="773"/>
      <c r="Q506" s="773"/>
      <c r="R506" s="773"/>
      <c r="S506" s="773"/>
      <c r="T506" s="773"/>
      <c r="U506" s="773"/>
      <c r="V506" s="773"/>
      <c r="W506" s="773"/>
      <c r="X506" s="773"/>
      <c r="Y506" s="773"/>
      <c r="Z506" s="773"/>
      <c r="AA506" s="773"/>
      <c r="AB506" s="773"/>
      <c r="AC506" s="773"/>
      <c r="AD506" s="773"/>
      <c r="AE506" s="773"/>
      <c r="AF506" s="773"/>
      <c r="AG506" s="773"/>
      <c r="AH506" s="773"/>
      <c r="AI506" s="773"/>
      <c r="AJ506" s="773"/>
      <c r="AK506" s="773"/>
      <c r="AL506" s="773"/>
      <c r="AM506" s="773"/>
      <c r="AN506" s="773"/>
      <c r="AO506" s="773"/>
      <c r="AP506" s="773"/>
      <c r="AQ506" s="773"/>
      <c r="AR506" s="773"/>
      <c r="AS506" s="773"/>
      <c r="AT506" s="773"/>
      <c r="AU506" s="773"/>
      <c r="AV506" s="773"/>
      <c r="AW506" s="773"/>
      <c r="AX506" s="773"/>
      <c r="AY506" s="773"/>
      <c r="AZ506" s="773"/>
      <c r="BA506" s="773"/>
      <c r="BB506" s="773"/>
      <c r="BC506" s="773"/>
      <c r="BD506" s="773"/>
      <c r="BE506" s="773"/>
      <c r="BF506" s="773"/>
      <c r="BG506" s="773"/>
      <c r="BH506" s="773"/>
      <c r="BI506" s="773"/>
      <c r="BJ506" s="773"/>
      <c r="BK506" s="773"/>
      <c r="BL506" s="774"/>
      <c r="BM506" s="220"/>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332"/>
      <c r="DB506" s="332"/>
      <c r="DC506" s="332"/>
      <c r="DD506" s="332"/>
      <c r="DE506" s="332"/>
      <c r="DF506" s="332"/>
      <c r="DG506" s="332"/>
      <c r="DH506" s="332"/>
      <c r="DI506" s="332"/>
      <c r="DJ506" s="332"/>
      <c r="DK506" s="332"/>
      <c r="DL506" s="332"/>
      <c r="DM506" s="332"/>
      <c r="DN506" s="332"/>
      <c r="DO506" s="332"/>
      <c r="DP506" s="332"/>
      <c r="DQ506" s="332"/>
      <c r="DR506" s="332"/>
      <c r="DS506" s="332"/>
      <c r="DT506" s="332"/>
      <c r="DU506" s="332"/>
      <c r="DV506" s="332"/>
      <c r="DW506" s="332"/>
      <c r="DX506" s="332"/>
      <c r="DY506" s="332"/>
      <c r="DZ506" s="332"/>
      <c r="EA506" s="332"/>
      <c r="EB506" s="332"/>
      <c r="EC506" s="332"/>
      <c r="ED506" s="332"/>
      <c r="EE506" s="332"/>
      <c r="EF506" s="332"/>
      <c r="EG506" s="332"/>
      <c r="EH506" s="332"/>
      <c r="EI506" s="332"/>
      <c r="EJ506" s="332"/>
      <c r="EK506" s="332"/>
      <c r="EL506" s="332"/>
      <c r="EM506" s="332"/>
      <c r="EN506" s="332"/>
      <c r="EO506" s="332"/>
      <c r="EP506" s="332"/>
      <c r="EQ506" s="332"/>
      <c r="ER506" s="332"/>
      <c r="ES506" s="332"/>
      <c r="ET506" s="332"/>
      <c r="EU506" s="332"/>
      <c r="EV506" s="332"/>
      <c r="EW506" s="332"/>
      <c r="EX506" s="332"/>
      <c r="EY506" s="332"/>
    </row>
    <row r="507" spans="1:155" s="439" customFormat="1" ht="90" customHeight="1" thickBot="1">
      <c r="A507" s="604"/>
      <c r="B507" s="605"/>
      <c r="C507" s="605"/>
      <c r="D507" s="605"/>
      <c r="E507" s="605"/>
      <c r="F507" s="605"/>
      <c r="G507" s="605"/>
      <c r="H507" s="605"/>
      <c r="I507" s="605"/>
      <c r="J507" s="605"/>
      <c r="K507" s="605"/>
      <c r="L507" s="605"/>
      <c r="M507" s="605"/>
      <c r="N507" s="605"/>
      <c r="O507" s="605"/>
      <c r="P507" s="605"/>
      <c r="Q507" s="605"/>
      <c r="R507" s="605"/>
      <c r="S507" s="605"/>
      <c r="T507" s="605"/>
      <c r="U507" s="605"/>
      <c r="V507" s="605"/>
      <c r="W507" s="605"/>
      <c r="X507" s="605"/>
      <c r="Y507" s="605"/>
      <c r="Z507" s="605"/>
      <c r="AA507" s="605"/>
      <c r="AB507" s="605"/>
      <c r="AC507" s="605"/>
      <c r="AD507" s="605"/>
      <c r="AE507" s="605"/>
      <c r="AF507" s="605"/>
      <c r="AG507" s="605"/>
      <c r="AH507" s="605"/>
      <c r="AI507" s="605"/>
      <c r="AJ507" s="605"/>
      <c r="AK507" s="605"/>
      <c r="AL507" s="605"/>
      <c r="AM507" s="605"/>
      <c r="AN507" s="605"/>
      <c r="AO507" s="605"/>
      <c r="AP507" s="605"/>
      <c r="AQ507" s="605"/>
      <c r="AR507" s="605"/>
      <c r="AS507" s="605"/>
      <c r="AT507" s="605"/>
      <c r="AU507" s="605"/>
      <c r="AV507" s="605"/>
      <c r="AW507" s="605"/>
      <c r="AX507" s="605"/>
      <c r="AY507" s="605"/>
      <c r="AZ507" s="605"/>
      <c r="BA507" s="605"/>
      <c r="BB507" s="605"/>
      <c r="BC507" s="605"/>
      <c r="BD507" s="605"/>
      <c r="BE507" s="605"/>
      <c r="BF507" s="605"/>
      <c r="BG507" s="605"/>
      <c r="BH507" s="605"/>
      <c r="BI507" s="605"/>
      <c r="BJ507" s="605"/>
      <c r="BK507" s="605"/>
      <c r="BL507" s="606"/>
      <c r="BM507" s="220"/>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332"/>
      <c r="DB507" s="332"/>
      <c r="DC507" s="332"/>
      <c r="DD507" s="332"/>
      <c r="DE507" s="332"/>
      <c r="DF507" s="332"/>
      <c r="DG507" s="332"/>
      <c r="DH507" s="332"/>
      <c r="DI507" s="332"/>
      <c r="DJ507" s="332"/>
      <c r="DK507" s="332"/>
      <c r="DL507" s="332"/>
      <c r="DM507" s="332"/>
      <c r="DN507" s="332"/>
      <c r="DO507" s="332"/>
      <c r="DP507" s="332"/>
      <c r="DQ507" s="332"/>
      <c r="DR507" s="332"/>
      <c r="DS507" s="332"/>
      <c r="DT507" s="332"/>
      <c r="DU507" s="332"/>
      <c r="DV507" s="332"/>
      <c r="DW507" s="332"/>
      <c r="DX507" s="332"/>
      <c r="DY507" s="332"/>
      <c r="DZ507" s="332"/>
      <c r="EA507" s="332"/>
      <c r="EB507" s="332"/>
      <c r="EC507" s="332"/>
      <c r="ED507" s="332"/>
      <c r="EE507" s="332"/>
      <c r="EF507" s="332"/>
      <c r="EG507" s="332"/>
      <c r="EH507" s="332"/>
      <c r="EI507" s="332"/>
      <c r="EJ507" s="332"/>
      <c r="EK507" s="332"/>
      <c r="EL507" s="332"/>
      <c r="EM507" s="332"/>
      <c r="EN507" s="332"/>
      <c r="EO507" s="332"/>
      <c r="EP507" s="332"/>
      <c r="EQ507" s="332"/>
      <c r="ER507" s="332"/>
      <c r="ES507" s="332"/>
      <c r="ET507" s="332"/>
      <c r="EU507" s="332"/>
      <c r="EV507" s="332"/>
      <c r="EW507" s="332"/>
      <c r="EX507" s="332"/>
      <c r="EY507" s="332"/>
    </row>
    <row r="508" spans="1:155" ht="6" customHeight="1">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332"/>
      <c r="DB508" s="332"/>
      <c r="DC508" s="332"/>
      <c r="DD508" s="332"/>
      <c r="DE508" s="332"/>
      <c r="DF508" s="332"/>
      <c r="DG508" s="332"/>
      <c r="DH508" s="332"/>
      <c r="DI508" s="332"/>
      <c r="DJ508" s="332"/>
      <c r="DK508" s="332"/>
      <c r="DL508" s="332"/>
      <c r="DM508" s="332"/>
      <c r="DN508" s="332"/>
      <c r="DO508" s="332"/>
      <c r="DP508" s="332"/>
      <c r="DQ508" s="332"/>
      <c r="DR508" s="332"/>
      <c r="DS508" s="332"/>
      <c r="DT508" s="332"/>
      <c r="DU508" s="332"/>
      <c r="DV508" s="332"/>
      <c r="DW508" s="332"/>
      <c r="DX508" s="332"/>
      <c r="DY508" s="332"/>
      <c r="DZ508" s="332"/>
      <c r="EA508" s="332"/>
      <c r="EB508" s="332"/>
      <c r="EC508" s="332"/>
      <c r="ED508" s="332"/>
      <c r="EE508" s="332"/>
      <c r="EF508" s="332"/>
      <c r="EG508" s="332"/>
      <c r="EH508" s="332"/>
      <c r="EI508" s="332"/>
      <c r="EJ508" s="332"/>
      <c r="EK508" s="332"/>
      <c r="EL508" s="332"/>
      <c r="EM508" s="332"/>
      <c r="EN508" s="332"/>
      <c r="EO508" s="332"/>
      <c r="EP508" s="332"/>
      <c r="EQ508" s="332"/>
      <c r="ER508" s="332"/>
      <c r="ES508" s="332"/>
      <c r="ET508" s="332"/>
      <c r="EU508" s="332"/>
      <c r="EV508" s="332"/>
      <c r="EW508" s="332"/>
      <c r="EX508" s="332"/>
      <c r="EY508" s="332"/>
    </row>
    <row r="509" spans="1:155" s="197" customFormat="1" ht="21.75" customHeight="1">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row>
    <row r="510" spans="1:155" s="197" customFormat="1" ht="21.75" customHeight="1">
      <c r="A510" s="198"/>
      <c r="B510" s="198"/>
      <c r="C510" s="207" t="str">
        <f>IF(COUNTIF($BN$4:$BN$502,"●")&gt;0,"未記入、もしくは記入内容の見直しが必要な欄があります。","")</f>
        <v>未記入、もしくは記入内容の見直しが必要な欄があります。</v>
      </c>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row>
    <row r="511" spans="1:155" s="197" customFormat="1" ht="21.75" customHeight="1">
      <c r="A511" s="198"/>
      <c r="B511" s="198"/>
      <c r="C511" s="208" t="str">
        <f>IF(COUNTIF($BN$4:$BN$502,"●")&gt;0,"報告様式の右側に表記されている内容をご確認ください。","")</f>
        <v>報告様式の右側に表記されている内容をご確認ください。</v>
      </c>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row>
    <row r="512" spans="1:155" s="197" customFormat="1" ht="21.75" customHeight="1">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row>
    <row r="513" spans="1:155" s="197" customFormat="1" ht="21.75" customHeight="1">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row>
    <row r="514" spans="1:155" s="197" customFormat="1" ht="21.75" customHeight="1">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row>
    <row r="515" spans="1:155" s="197" customFormat="1" ht="21.75" customHeight="1">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row>
    <row r="516" spans="1:155" s="197" customFormat="1" ht="21.75" customHeight="1">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row>
    <row r="517" spans="1:155" s="197" customFormat="1" ht="21.75" customHeight="1">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row>
    <row r="518" spans="1:155" s="197" customFormat="1" ht="21.75" customHeight="1">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row>
    <row r="519" spans="1:155" s="197" customFormat="1" ht="21.75" customHeight="1">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row>
    <row r="520" spans="1:155" s="197" customFormat="1" ht="21.75" customHeight="1">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row>
    <row r="521" spans="1:155" s="197" customFormat="1" ht="21.75" customHeight="1">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row>
    <row r="522" spans="1:155" s="197" customFormat="1" ht="21.75" customHeight="1">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row>
    <row r="523" spans="1:155" s="197" customFormat="1" ht="21.75" customHeight="1">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row>
    <row r="524" spans="1:155" s="197" customFormat="1" ht="21.75" customHeight="1">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row>
    <row r="525" spans="1:155" s="197" customFormat="1" ht="21.75" customHeight="1">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row>
    <row r="526" spans="1:155" s="197" customFormat="1" ht="21.75" customHeight="1">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row>
    <row r="527" spans="1:155" s="197" customFormat="1" ht="21.75" customHeight="1">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row>
    <row r="528" spans="1:155" s="197" customFormat="1" ht="21.75" customHeight="1">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row>
    <row r="529" spans="1:155" s="197" customFormat="1" ht="21.75" customHeight="1">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row>
    <row r="530" spans="1:155" s="197" customFormat="1" ht="21.75" customHeight="1">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row>
    <row r="531" spans="1:155" s="197" customFormat="1" ht="21.75" customHeight="1">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row>
    <row r="532" spans="1:155" s="197" customFormat="1" ht="21.75" customHeight="1">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row>
    <row r="533" spans="1:155" s="197" customFormat="1" ht="21.75" customHeight="1">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row>
    <row r="534" spans="1:155" s="197" customFormat="1" ht="21.75" customHeight="1">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row>
    <row r="535" spans="1:155" s="197" customFormat="1" ht="21.75" customHeight="1">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row>
    <row r="536" spans="1:155" s="197" customFormat="1" ht="21.75" customHeight="1">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row>
    <row r="537" spans="1:155" s="197" customFormat="1" ht="21.75" customHeight="1">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row>
    <row r="538" spans="1:155" s="197" customFormat="1" ht="21.75" customHeight="1">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row>
    <row r="539" spans="1:155" s="197" customFormat="1" ht="21.75" customHeight="1">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row>
    <row r="540" spans="1:155" s="197" customFormat="1" ht="21.75" customHeight="1">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row>
    <row r="541" spans="1:155" s="197" customFormat="1" ht="21.75" customHeight="1">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row>
    <row r="542" spans="1:155" s="197" customFormat="1" ht="21.75" customHeight="1">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row>
    <row r="543" spans="1:155" s="197" customFormat="1" ht="21.75" customHeight="1">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row>
    <row r="544" spans="1:155" s="197" customFormat="1" ht="21.75" customHeight="1">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row>
    <row r="545" spans="1:155" s="197" customFormat="1" ht="21.75" customHeight="1">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row>
    <row r="546" spans="1:155" s="197" customFormat="1" ht="21.75" customHeight="1">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row>
    <row r="547" spans="1:155" s="197" customFormat="1" ht="21.75" customHeight="1">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row>
    <row r="548" spans="1:155" s="197" customFormat="1" ht="21.75" customHeight="1">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row>
  </sheetData>
  <sheetProtection password="B972" sheet="1" objects="1" scenarios="1" formatCells="0" selectLockedCells="1"/>
  <mergeCells count="557">
    <mergeCell ref="AT502:AV502"/>
    <mergeCell ref="AZ502:BB502"/>
    <mergeCell ref="BE502:BH502"/>
    <mergeCell ref="A506:BL506"/>
    <mergeCell ref="A507:BL507"/>
    <mergeCell ref="AP173:AV173"/>
    <mergeCell ref="AZ173:BJ173"/>
    <mergeCell ref="C498:BL499"/>
    <mergeCell ref="B501:L503"/>
    <mergeCell ref="N502:P502"/>
    <mergeCell ref="T502:V502"/>
    <mergeCell ref="X502:Z502"/>
    <mergeCell ref="AD502:AF502"/>
    <mergeCell ref="AH502:AI502"/>
    <mergeCell ref="AJ502:AL502"/>
    <mergeCell ref="AM502:AO502"/>
    <mergeCell ref="AP502:AR502"/>
    <mergeCell ref="B491:AU493"/>
    <mergeCell ref="AV492:AX492"/>
    <mergeCell ref="AZ492:BJ492"/>
    <mergeCell ref="A495:AU495"/>
    <mergeCell ref="AV495:AX495"/>
    <mergeCell ref="AZ495:BJ495"/>
    <mergeCell ref="C482:AU486"/>
    <mergeCell ref="AV484:AX484"/>
    <mergeCell ref="AZ484:BJ484"/>
    <mergeCell ref="A487:BL487"/>
    <mergeCell ref="A488:AU490"/>
    <mergeCell ref="AV489:AX489"/>
    <mergeCell ref="AZ489:BJ489"/>
    <mergeCell ref="A477:AM477"/>
    <mergeCell ref="AV477:AX477"/>
    <mergeCell ref="AZ477:BJ477"/>
    <mergeCell ref="B479:AU481"/>
    <mergeCell ref="AV480:AX480"/>
    <mergeCell ref="AZ480:BJ480"/>
    <mergeCell ref="A471:AW471"/>
    <mergeCell ref="AX471:AZ471"/>
    <mergeCell ref="BB471:BJ471"/>
    <mergeCell ref="A474:AU474"/>
    <mergeCell ref="AV474:AX474"/>
    <mergeCell ref="AZ474:BJ474"/>
    <mergeCell ref="C463:BL463"/>
    <mergeCell ref="A464:BL464"/>
    <mergeCell ref="A465:BL465"/>
    <mergeCell ref="BD467:BF467"/>
    <mergeCell ref="BH467:BJ467"/>
    <mergeCell ref="A469:BL469"/>
    <mergeCell ref="AX454:AZ454"/>
    <mergeCell ref="BB454:BJ454"/>
    <mergeCell ref="AX457:AZ457"/>
    <mergeCell ref="BB457:BJ457"/>
    <mergeCell ref="A459:AW461"/>
    <mergeCell ref="AX460:AZ460"/>
    <mergeCell ref="BB460:BJ460"/>
    <mergeCell ref="AX445:AZ445"/>
    <mergeCell ref="BB445:BJ445"/>
    <mergeCell ref="AX448:AZ448"/>
    <mergeCell ref="BB448:BJ448"/>
    <mergeCell ref="AX451:AZ451"/>
    <mergeCell ref="BB451:BJ451"/>
    <mergeCell ref="A437:BL437"/>
    <mergeCell ref="B438:BC440"/>
    <mergeCell ref="BD439:BF439"/>
    <mergeCell ref="BH439:BJ439"/>
    <mergeCell ref="B441:BC443"/>
    <mergeCell ref="BD442:BF442"/>
    <mergeCell ref="BH442:BJ442"/>
    <mergeCell ref="AX429:AZ429"/>
    <mergeCell ref="BB429:BJ429"/>
    <mergeCell ref="AX432:AZ432"/>
    <mergeCell ref="BB432:BJ432"/>
    <mergeCell ref="A434:AW436"/>
    <mergeCell ref="AX435:AZ435"/>
    <mergeCell ref="BB435:BJ435"/>
    <mergeCell ref="AX420:AZ420"/>
    <mergeCell ref="BB420:BJ420"/>
    <mergeCell ref="AX423:AZ423"/>
    <mergeCell ref="BB423:BJ423"/>
    <mergeCell ref="AX426:AZ426"/>
    <mergeCell ref="BB426:BJ426"/>
    <mergeCell ref="A412:BL412"/>
    <mergeCell ref="B413:BC415"/>
    <mergeCell ref="BD414:BF414"/>
    <mergeCell ref="BH414:BJ414"/>
    <mergeCell ref="B416:BC418"/>
    <mergeCell ref="BD417:BF417"/>
    <mergeCell ref="BH417:BJ417"/>
    <mergeCell ref="AX404:AZ404"/>
    <mergeCell ref="BB404:BJ404"/>
    <mergeCell ref="AX407:AZ407"/>
    <mergeCell ref="BB407:BJ407"/>
    <mergeCell ref="A409:AW411"/>
    <mergeCell ref="AX410:AZ410"/>
    <mergeCell ref="BB410:BJ410"/>
    <mergeCell ref="AX395:AZ395"/>
    <mergeCell ref="BB395:BJ395"/>
    <mergeCell ref="AX398:AZ398"/>
    <mergeCell ref="BB398:BJ398"/>
    <mergeCell ref="AX401:AZ401"/>
    <mergeCell ref="BB401:BJ401"/>
    <mergeCell ref="A387:BL387"/>
    <mergeCell ref="B388:BC390"/>
    <mergeCell ref="BD389:BF389"/>
    <mergeCell ref="BH389:BJ389"/>
    <mergeCell ref="B391:BC393"/>
    <mergeCell ref="BD392:BF392"/>
    <mergeCell ref="BH392:BJ392"/>
    <mergeCell ref="AX379:AZ379"/>
    <mergeCell ref="BB379:BJ379"/>
    <mergeCell ref="AX382:AZ382"/>
    <mergeCell ref="BB382:BJ382"/>
    <mergeCell ref="A384:AW386"/>
    <mergeCell ref="AX385:AZ385"/>
    <mergeCell ref="BB385:BJ385"/>
    <mergeCell ref="AX370:AZ370"/>
    <mergeCell ref="BB370:BJ370"/>
    <mergeCell ref="AX373:AZ373"/>
    <mergeCell ref="BB373:BJ373"/>
    <mergeCell ref="AX376:AZ376"/>
    <mergeCell ref="BB376:BJ376"/>
    <mergeCell ref="A362:BL362"/>
    <mergeCell ref="B363:BC365"/>
    <mergeCell ref="BD364:BF364"/>
    <mergeCell ref="BH364:BJ364"/>
    <mergeCell ref="B366:BC368"/>
    <mergeCell ref="BD367:BF367"/>
    <mergeCell ref="BH367:BJ367"/>
    <mergeCell ref="AV352:AX352"/>
    <mergeCell ref="AZ352:BJ352"/>
    <mergeCell ref="AV356:AX356"/>
    <mergeCell ref="AZ356:BJ356"/>
    <mergeCell ref="C359:BL359"/>
    <mergeCell ref="A360:BL360"/>
    <mergeCell ref="AV343:AX343"/>
    <mergeCell ref="AZ343:BJ343"/>
    <mergeCell ref="AV346:AX346"/>
    <mergeCell ref="AZ346:BJ346"/>
    <mergeCell ref="AV349:AX349"/>
    <mergeCell ref="AZ349:BJ349"/>
    <mergeCell ref="AV335:AX335"/>
    <mergeCell ref="AZ335:BJ335"/>
    <mergeCell ref="C338:BL338"/>
    <mergeCell ref="A339:AU341"/>
    <mergeCell ref="AV340:AX340"/>
    <mergeCell ref="AZ340:BJ340"/>
    <mergeCell ref="AV326:AX326"/>
    <mergeCell ref="AZ326:BJ326"/>
    <mergeCell ref="AV329:AX329"/>
    <mergeCell ref="AZ329:BJ329"/>
    <mergeCell ref="AV332:AX332"/>
    <mergeCell ref="AZ332:BJ332"/>
    <mergeCell ref="A321:BL321"/>
    <mergeCell ref="A322:AU324"/>
    <mergeCell ref="AV323:AX323"/>
    <mergeCell ref="AZ323:BJ323"/>
    <mergeCell ref="AZ303:BJ303"/>
    <mergeCell ref="AV306:AX306"/>
    <mergeCell ref="AZ306:BJ306"/>
    <mergeCell ref="AV309:AX309"/>
    <mergeCell ref="AZ309:BJ309"/>
    <mergeCell ref="AV312:AX312"/>
    <mergeCell ref="AZ312:BJ312"/>
    <mergeCell ref="AV291:AX291"/>
    <mergeCell ref="AZ291:BJ291"/>
    <mergeCell ref="AV294:AX294"/>
    <mergeCell ref="AZ294:BJ294"/>
    <mergeCell ref="B296:B319"/>
    <mergeCell ref="AV297:AX297"/>
    <mergeCell ref="AZ297:BJ297"/>
    <mergeCell ref="AV300:AX300"/>
    <mergeCell ref="AZ300:BJ300"/>
    <mergeCell ref="AV303:AX303"/>
    <mergeCell ref="B275:B292"/>
    <mergeCell ref="AV315:AX315"/>
    <mergeCell ref="AZ315:BJ315"/>
    <mergeCell ref="AV318:AX318"/>
    <mergeCell ref="AZ318:BJ318"/>
    <mergeCell ref="AV282:AX282"/>
    <mergeCell ref="AZ282:BJ282"/>
    <mergeCell ref="AV285:AX285"/>
    <mergeCell ref="AZ285:BJ285"/>
    <mergeCell ref="AV288:AX288"/>
    <mergeCell ref="AZ288:BJ288"/>
    <mergeCell ref="AV269:AX269"/>
    <mergeCell ref="AZ269:BJ269"/>
    <mergeCell ref="C271:BL271"/>
    <mergeCell ref="AV273:AX273"/>
    <mergeCell ref="AZ273:BJ273"/>
    <mergeCell ref="AV276:AX276"/>
    <mergeCell ref="AZ276:BJ276"/>
    <mergeCell ref="AV279:AX279"/>
    <mergeCell ref="AZ279:BJ279"/>
    <mergeCell ref="B247:B270"/>
    <mergeCell ref="AV248:AX248"/>
    <mergeCell ref="AZ248:BJ248"/>
    <mergeCell ref="AV251:AX251"/>
    <mergeCell ref="AZ251:BJ251"/>
    <mergeCell ref="AV254:AX254"/>
    <mergeCell ref="AZ254:BJ254"/>
    <mergeCell ref="AV257:AX257"/>
    <mergeCell ref="AZ232:BJ232"/>
    <mergeCell ref="AV235:AX235"/>
    <mergeCell ref="AZ235:BJ235"/>
    <mergeCell ref="AV238:AX238"/>
    <mergeCell ref="AZ238:BJ238"/>
    <mergeCell ref="AV241:AX241"/>
    <mergeCell ref="AZ241:BJ241"/>
    <mergeCell ref="AZ257:BJ257"/>
    <mergeCell ref="AV260:AX260"/>
    <mergeCell ref="AZ260:BJ260"/>
    <mergeCell ref="AV263:AX263"/>
    <mergeCell ref="AZ263:BJ263"/>
    <mergeCell ref="AV266:AX266"/>
    <mergeCell ref="AZ266:BJ266"/>
    <mergeCell ref="AV245:AX245"/>
    <mergeCell ref="AZ245:BJ245"/>
    <mergeCell ref="A220:BL220"/>
    <mergeCell ref="B221:BL221"/>
    <mergeCell ref="AV223:AX223"/>
    <mergeCell ref="AZ223:BJ223"/>
    <mergeCell ref="B225:B242"/>
    <mergeCell ref="AV226:AX226"/>
    <mergeCell ref="AZ226:BJ226"/>
    <mergeCell ref="AV229:AX229"/>
    <mergeCell ref="AZ229:BJ229"/>
    <mergeCell ref="AV232:AX232"/>
    <mergeCell ref="AV211:AX211"/>
    <mergeCell ref="AZ211:BJ211"/>
    <mergeCell ref="AV214:AX214"/>
    <mergeCell ref="AZ214:BJ214"/>
    <mergeCell ref="AV217:AX217"/>
    <mergeCell ref="AZ217:BJ217"/>
    <mergeCell ref="AV202:AX202"/>
    <mergeCell ref="AZ202:BJ202"/>
    <mergeCell ref="AV205:AX205"/>
    <mergeCell ref="AZ205:BJ205"/>
    <mergeCell ref="AV208:AX208"/>
    <mergeCell ref="AZ208:BJ208"/>
    <mergeCell ref="BD194:BF194"/>
    <mergeCell ref="BH194:BJ194"/>
    <mergeCell ref="A197:BL197"/>
    <mergeCell ref="B198:BL198"/>
    <mergeCell ref="B199:BL199"/>
    <mergeCell ref="B200:BL200"/>
    <mergeCell ref="AD193:AV195"/>
    <mergeCell ref="AW193:AX195"/>
    <mergeCell ref="N194:Q194"/>
    <mergeCell ref="R194:X194"/>
    <mergeCell ref="Z194:AB194"/>
    <mergeCell ref="AZ194:BB194"/>
    <mergeCell ref="A190:M190"/>
    <mergeCell ref="N190:AD190"/>
    <mergeCell ref="AE190:AU190"/>
    <mergeCell ref="AV190:BL190"/>
    <mergeCell ref="AE191:AT191"/>
    <mergeCell ref="AY192:BB192"/>
    <mergeCell ref="BC192:BF192"/>
    <mergeCell ref="BG192:BK192"/>
    <mergeCell ref="A188:M188"/>
    <mergeCell ref="N188:AD188"/>
    <mergeCell ref="AE188:AU188"/>
    <mergeCell ref="AV188:BL188"/>
    <mergeCell ref="A189:M189"/>
    <mergeCell ref="N189:AD189"/>
    <mergeCell ref="AE189:AU189"/>
    <mergeCell ref="AV189:BL189"/>
    <mergeCell ref="A186:M186"/>
    <mergeCell ref="N186:AD186"/>
    <mergeCell ref="AE186:AU186"/>
    <mergeCell ref="AV186:BL186"/>
    <mergeCell ref="A187:M187"/>
    <mergeCell ref="N187:AD187"/>
    <mergeCell ref="AE187:AU187"/>
    <mergeCell ref="AV187:BL187"/>
    <mergeCell ref="A184:M184"/>
    <mergeCell ref="N184:AD184"/>
    <mergeCell ref="AE184:AU184"/>
    <mergeCell ref="AV184:BL184"/>
    <mergeCell ref="A185:M185"/>
    <mergeCell ref="N185:AD185"/>
    <mergeCell ref="AE185:AU185"/>
    <mergeCell ref="AV185:BL185"/>
    <mergeCell ref="A182:M182"/>
    <mergeCell ref="N182:AD182"/>
    <mergeCell ref="AE182:AU182"/>
    <mergeCell ref="AV182:BL182"/>
    <mergeCell ref="A183:M183"/>
    <mergeCell ref="N183:AD183"/>
    <mergeCell ref="AE183:AU183"/>
    <mergeCell ref="AV183:BL183"/>
    <mergeCell ref="BH176:BJ176"/>
    <mergeCell ref="A179:BL179"/>
    <mergeCell ref="B180:BL180"/>
    <mergeCell ref="A181:M181"/>
    <mergeCell ref="N181:AD181"/>
    <mergeCell ref="AE181:AU181"/>
    <mergeCell ref="AV181:BL181"/>
    <mergeCell ref="A173:F173"/>
    <mergeCell ref="H173:N173"/>
    <mergeCell ref="R173:AB173"/>
    <mergeCell ref="AE173:AN173"/>
    <mergeCell ref="A175:BC177"/>
    <mergeCell ref="BD176:BF176"/>
    <mergeCell ref="A170:F170"/>
    <mergeCell ref="H170:N170"/>
    <mergeCell ref="R170:AB170"/>
    <mergeCell ref="AE170:AN170"/>
    <mergeCell ref="AP170:AV170"/>
    <mergeCell ref="AZ170:BJ170"/>
    <mergeCell ref="A167:F167"/>
    <mergeCell ref="H167:N167"/>
    <mergeCell ref="R167:AB167"/>
    <mergeCell ref="AE167:AN167"/>
    <mergeCell ref="AP167:AV167"/>
    <mergeCell ref="AZ167:BJ167"/>
    <mergeCell ref="A164:F164"/>
    <mergeCell ref="H164:N164"/>
    <mergeCell ref="R164:AB164"/>
    <mergeCell ref="AE164:AN164"/>
    <mergeCell ref="AP164:AV164"/>
    <mergeCell ref="AZ164:BJ164"/>
    <mergeCell ref="A161:F161"/>
    <mergeCell ref="H161:N161"/>
    <mergeCell ref="R161:AB161"/>
    <mergeCell ref="AE161:AN161"/>
    <mergeCell ref="AP161:AV161"/>
    <mergeCell ref="AZ161:BJ161"/>
    <mergeCell ref="A156:BL156"/>
    <mergeCell ref="B157:BL157"/>
    <mergeCell ref="B158:BL158"/>
    <mergeCell ref="A159:F159"/>
    <mergeCell ref="G159:P159"/>
    <mergeCell ref="Q159:AD159"/>
    <mergeCell ref="AE159:AN159"/>
    <mergeCell ref="AO159:AX159"/>
    <mergeCell ref="AY159:BL159"/>
    <mergeCell ref="R149:BC151"/>
    <mergeCell ref="J150:M150"/>
    <mergeCell ref="N150:Q150"/>
    <mergeCell ref="BF150:BJ150"/>
    <mergeCell ref="R152:BC154"/>
    <mergeCell ref="J153:M153"/>
    <mergeCell ref="N153:Q153"/>
    <mergeCell ref="BF153:BJ153"/>
    <mergeCell ref="A144:B144"/>
    <mergeCell ref="N144:Q144"/>
    <mergeCell ref="AZ144:BB144"/>
    <mergeCell ref="BF144:BJ144"/>
    <mergeCell ref="S146:AX148"/>
    <mergeCell ref="A147:B147"/>
    <mergeCell ref="N147:Q147"/>
    <mergeCell ref="AZ147:BB147"/>
    <mergeCell ref="BF147:BJ147"/>
    <mergeCell ref="P139:BK139"/>
    <mergeCell ref="R140:AX142"/>
    <mergeCell ref="N141:Q141"/>
    <mergeCell ref="AZ141:BB141"/>
    <mergeCell ref="BF141:BJ141"/>
    <mergeCell ref="S143:AX145"/>
    <mergeCell ref="R133:BC135"/>
    <mergeCell ref="J134:M134"/>
    <mergeCell ref="N134:Q134"/>
    <mergeCell ref="BF134:BJ134"/>
    <mergeCell ref="R136:BC138"/>
    <mergeCell ref="J137:M137"/>
    <mergeCell ref="N137:Q137"/>
    <mergeCell ref="BF137:BJ137"/>
    <mergeCell ref="S127:AX129"/>
    <mergeCell ref="A128:B128"/>
    <mergeCell ref="N128:Q128"/>
    <mergeCell ref="AZ128:BB128"/>
    <mergeCell ref="BF128:BJ128"/>
    <mergeCell ref="S130:AX132"/>
    <mergeCell ref="A131:B131"/>
    <mergeCell ref="N131:Q131"/>
    <mergeCell ref="AZ131:BB131"/>
    <mergeCell ref="BF131:BJ131"/>
    <mergeCell ref="R119:BC121"/>
    <mergeCell ref="J120:M120"/>
    <mergeCell ref="N120:Q120"/>
    <mergeCell ref="BF120:BJ120"/>
    <mergeCell ref="P123:BK123"/>
    <mergeCell ref="R124:AX126"/>
    <mergeCell ref="N125:Q125"/>
    <mergeCell ref="AZ125:BB125"/>
    <mergeCell ref="BF125:BJ125"/>
    <mergeCell ref="S113:AX115"/>
    <mergeCell ref="A114:B114"/>
    <mergeCell ref="N114:Q114"/>
    <mergeCell ref="AZ114:BB114"/>
    <mergeCell ref="BF114:BJ114"/>
    <mergeCell ref="R116:BC118"/>
    <mergeCell ref="J117:M117"/>
    <mergeCell ref="N117:Q117"/>
    <mergeCell ref="BF117:BJ117"/>
    <mergeCell ref="N108:Q108"/>
    <mergeCell ref="AZ108:BB108"/>
    <mergeCell ref="BF108:BJ108"/>
    <mergeCell ref="S110:AX112"/>
    <mergeCell ref="A111:B111"/>
    <mergeCell ref="N111:Q111"/>
    <mergeCell ref="AZ111:BB111"/>
    <mergeCell ref="BF111:BJ111"/>
    <mergeCell ref="AT104:AX106"/>
    <mergeCell ref="AK105:AM105"/>
    <mergeCell ref="AN105:AS105"/>
    <mergeCell ref="AZ105:BB105"/>
    <mergeCell ref="BF105:BH105"/>
    <mergeCell ref="R107:AX109"/>
    <mergeCell ref="R96:BC98"/>
    <mergeCell ref="J97:M97"/>
    <mergeCell ref="N97:Q97"/>
    <mergeCell ref="BF97:BJ97"/>
    <mergeCell ref="R99:BC101"/>
    <mergeCell ref="J100:M100"/>
    <mergeCell ref="N100:Q100"/>
    <mergeCell ref="BF100:BJ100"/>
    <mergeCell ref="S93:AX95"/>
    <mergeCell ref="A94:B94"/>
    <mergeCell ref="J94:M94"/>
    <mergeCell ref="N94:Q94"/>
    <mergeCell ref="AZ94:BB94"/>
    <mergeCell ref="BF94:BJ94"/>
    <mergeCell ref="S90:AX92"/>
    <mergeCell ref="A91:B91"/>
    <mergeCell ref="J91:M91"/>
    <mergeCell ref="N91:Q91"/>
    <mergeCell ref="AZ91:BB91"/>
    <mergeCell ref="BF91:BJ91"/>
    <mergeCell ref="A85:M85"/>
    <mergeCell ref="N85:AD85"/>
    <mergeCell ref="AE85:AU85"/>
    <mergeCell ref="AV85:BL85"/>
    <mergeCell ref="R87:AX89"/>
    <mergeCell ref="J88:M88"/>
    <mergeCell ref="N88:Q88"/>
    <mergeCell ref="AZ88:BB88"/>
    <mergeCell ref="BF88:BJ88"/>
    <mergeCell ref="A83:M83"/>
    <mergeCell ref="N83:AD83"/>
    <mergeCell ref="AE83:AU83"/>
    <mergeCell ref="AV83:BL83"/>
    <mergeCell ref="A84:M84"/>
    <mergeCell ref="N84:AD84"/>
    <mergeCell ref="AE84:AU84"/>
    <mergeCell ref="AV84:BL84"/>
    <mergeCell ref="A81:M81"/>
    <mergeCell ref="N81:AD81"/>
    <mergeCell ref="AE81:AU81"/>
    <mergeCell ref="AV81:BL81"/>
    <mergeCell ref="A82:M82"/>
    <mergeCell ref="N82:AD82"/>
    <mergeCell ref="AE82:AU82"/>
    <mergeCell ref="AV82:BL82"/>
    <mergeCell ref="A79:M79"/>
    <mergeCell ref="N79:AD79"/>
    <mergeCell ref="AE79:AU79"/>
    <mergeCell ref="AV79:BL79"/>
    <mergeCell ref="A80:M80"/>
    <mergeCell ref="N80:AD80"/>
    <mergeCell ref="AE80:AU80"/>
    <mergeCell ref="AV80:BL80"/>
    <mergeCell ref="A77:M77"/>
    <mergeCell ref="N77:AD77"/>
    <mergeCell ref="AE77:AU77"/>
    <mergeCell ref="AV77:BL77"/>
    <mergeCell ref="A78:M78"/>
    <mergeCell ref="N78:AD78"/>
    <mergeCell ref="AE78:AU78"/>
    <mergeCell ref="AV78:BL78"/>
    <mergeCell ref="A75:M75"/>
    <mergeCell ref="N75:AD75"/>
    <mergeCell ref="AE75:AU75"/>
    <mergeCell ref="AV75:BL75"/>
    <mergeCell ref="A76:M76"/>
    <mergeCell ref="N76:AD76"/>
    <mergeCell ref="AE76:AU76"/>
    <mergeCell ref="AV76:BL76"/>
    <mergeCell ref="A72:BL72"/>
    <mergeCell ref="A73:M73"/>
    <mergeCell ref="N73:AD73"/>
    <mergeCell ref="AE73:AU73"/>
    <mergeCell ref="AV73:BL73"/>
    <mergeCell ref="A74:M74"/>
    <mergeCell ref="N74:AD74"/>
    <mergeCell ref="AE74:AU74"/>
    <mergeCell ref="AV74:BL74"/>
    <mergeCell ref="A64:BC66"/>
    <mergeCell ref="BD65:BF65"/>
    <mergeCell ref="BH65:BJ65"/>
    <mergeCell ref="A67:BL67"/>
    <mergeCell ref="A69:BL69"/>
    <mergeCell ref="A70:BL70"/>
    <mergeCell ref="AM59:AN59"/>
    <mergeCell ref="AP59:AT59"/>
    <mergeCell ref="AX59:BB59"/>
    <mergeCell ref="BF59:BJ59"/>
    <mergeCell ref="AM62:AN62"/>
    <mergeCell ref="AP62:AT62"/>
    <mergeCell ref="AX62:BB62"/>
    <mergeCell ref="BF62:BJ62"/>
    <mergeCell ref="B52:AL54"/>
    <mergeCell ref="AW52:BL54"/>
    <mergeCell ref="AM53:AN53"/>
    <mergeCell ref="AP53:AT53"/>
    <mergeCell ref="AM56:AN56"/>
    <mergeCell ref="AP56:AT56"/>
    <mergeCell ref="AX56:BB56"/>
    <mergeCell ref="BF56:BJ56"/>
    <mergeCell ref="AO48:AV48"/>
    <mergeCell ref="AW48:BD48"/>
    <mergeCell ref="BE48:BL48"/>
    <mergeCell ref="AM50:AN50"/>
    <mergeCell ref="AP50:AT50"/>
    <mergeCell ref="AX50:BB50"/>
    <mergeCell ref="BF50:BJ50"/>
    <mergeCell ref="D39:BL39"/>
    <mergeCell ref="AT41:AX41"/>
    <mergeCell ref="AZ41:BB41"/>
    <mergeCell ref="BF41:BH41"/>
    <mergeCell ref="A45:BL45"/>
    <mergeCell ref="B46:BL46"/>
    <mergeCell ref="B47:BL47"/>
    <mergeCell ref="AM40:AS42"/>
    <mergeCell ref="N41:P41"/>
    <mergeCell ref="R41:T41"/>
    <mergeCell ref="U41:AC41"/>
    <mergeCell ref="AD41:AF41"/>
    <mergeCell ref="AH41:AJ41"/>
    <mergeCell ref="B8:N8"/>
    <mergeCell ref="O8:V8"/>
    <mergeCell ref="W8:AG8"/>
    <mergeCell ref="AH8:BL8"/>
    <mergeCell ref="A10:BL10"/>
    <mergeCell ref="AX30:BF30"/>
    <mergeCell ref="BH30:BJ30"/>
    <mergeCell ref="A24:W32"/>
    <mergeCell ref="BD35:BF35"/>
    <mergeCell ref="BH35:BJ35"/>
    <mergeCell ref="AX24:BF24"/>
    <mergeCell ref="BH24:BJ24"/>
    <mergeCell ref="AX27:BF27"/>
    <mergeCell ref="BH27:BJ27"/>
    <mergeCell ref="A33:BL33"/>
    <mergeCell ref="A35:BB37"/>
    <mergeCell ref="A1:BL1"/>
    <mergeCell ref="A2:BL2"/>
    <mergeCell ref="A4:L4"/>
    <mergeCell ref="M4:AA4"/>
    <mergeCell ref="AB4:AG4"/>
    <mergeCell ref="AH4:BL4"/>
    <mergeCell ref="A6:E6"/>
    <mergeCell ref="F6:BL6"/>
    <mergeCell ref="B7:N7"/>
    <mergeCell ref="O7:AG7"/>
    <mergeCell ref="AH7:BL7"/>
  </mergeCells>
  <phoneticPr fontId="79"/>
  <conditionalFormatting sqref="AZ108:BB108 BF108:BJ108 AZ111:BB111 BF111:BJ111 AZ114:BB114 BF114:BJ114 BF117:BJ117 AZ125:BB125 BF125:BJ125 BF128:BJ128 AZ128:BB128 AZ131:BB131 BF131:BJ131 BF134:BJ134 AZ141:BB141 BF141:BJ141 AZ144:BB144 BF144:BJ144 AZ147:BB147 BF147:BJ147 BF150:BJ150 BF120:BJ120 BF137:BJ137 BF153:BJ153">
    <cfRule type="expression" dxfId="31" priority="11" stopIfTrue="1">
      <formula>IF(OR($AZ$105="",$AZ$105="　"),1,IF(OR($BF$105="",$BF$105="　"),1,0))</formula>
    </cfRule>
  </conditionalFormatting>
  <conditionalFormatting sqref="BF41:BH41">
    <cfRule type="expression" dxfId="30" priority="24" stopIfTrue="1">
      <formula>IF(OR($N$41="",$N$41="　"),1,0)</formula>
    </cfRule>
  </conditionalFormatting>
  <conditionalFormatting sqref="AD502:AF502 AZ502:BB502">
    <cfRule type="expression" dxfId="29" priority="23" stopIfTrue="1">
      <formula>IF(OR($N$502="",$N$502="　"),1,0)</formula>
    </cfRule>
  </conditionalFormatting>
  <conditionalFormatting sqref="AZ88:BB88">
    <cfRule type="expression" dxfId="28" priority="22" stopIfTrue="1">
      <formula>IF(AND($BF$88=0,$BF$88&lt;&gt;""),1,0)</formula>
    </cfRule>
  </conditionalFormatting>
  <conditionalFormatting sqref="AZ91:BB91">
    <cfRule type="expression" dxfId="27" priority="21" stopIfTrue="1">
      <formula>IF(AND($BF$91=0,$BF$91&lt;&gt;""),1,0)</formula>
    </cfRule>
  </conditionalFormatting>
  <conditionalFormatting sqref="AZ94:BB94">
    <cfRule type="expression" dxfId="26" priority="20" stopIfTrue="1">
      <formula>IF(AND($BF$94=0,$BF$94&lt;&gt;""),1,0)</formula>
    </cfRule>
  </conditionalFormatting>
  <conditionalFormatting sqref="AZ108:BB108">
    <cfRule type="expression" dxfId="25" priority="25" stopIfTrue="1">
      <formula>IF(AND($BF$108=0,$BF$108&lt;&gt;""),1,0)</formula>
    </cfRule>
  </conditionalFormatting>
  <conditionalFormatting sqref="AZ111:BB111">
    <cfRule type="expression" dxfId="24" priority="19" stopIfTrue="1">
      <formula>IF(AND($BF$111=0,$BF$111&lt;&gt;""),1,0)</formula>
    </cfRule>
  </conditionalFormatting>
  <conditionalFormatting sqref="AZ114:BB114">
    <cfRule type="expression" dxfId="23" priority="18" stopIfTrue="1">
      <formula>IF(AND($BF$114=0,$BF$114&lt;&gt;""),1,0)</formula>
    </cfRule>
  </conditionalFormatting>
  <conditionalFormatting sqref="AZ125:BB125">
    <cfRule type="expression" dxfId="22" priority="17" stopIfTrue="1">
      <formula>IF(AND($BF$125=0,$BF$125&lt;&gt;""),1,0)</formula>
    </cfRule>
  </conditionalFormatting>
  <conditionalFormatting sqref="AZ128:BB128">
    <cfRule type="expression" dxfId="21" priority="16" stopIfTrue="1">
      <formula>IF(AND($BF$128=0,$BF$128&lt;&gt;""),1,0)</formula>
    </cfRule>
  </conditionalFormatting>
  <conditionalFormatting sqref="AZ131:BB131">
    <cfRule type="expression" dxfId="20" priority="15" stopIfTrue="1">
      <formula>IF(AND($BF$131=0,$BF$131&lt;&gt;""),1,0)</formula>
    </cfRule>
  </conditionalFormatting>
  <conditionalFormatting sqref="AZ141:BB141">
    <cfRule type="expression" dxfId="19" priority="14" stopIfTrue="1">
      <formula>IF(AND($BF$141=0,$BF$141&lt;&gt;""),1,0)</formula>
    </cfRule>
  </conditionalFormatting>
  <conditionalFormatting sqref="AZ144:BB144">
    <cfRule type="expression" dxfId="18" priority="13" stopIfTrue="1">
      <formula>IF(AND($BF$144=0,$BF$144&lt;&gt;""),1,0)</formula>
    </cfRule>
  </conditionalFormatting>
  <conditionalFormatting sqref="AZ147:BB147">
    <cfRule type="expression" dxfId="17" priority="12" stopIfTrue="1">
      <formula>IF(AND($BF$147=0,$BF$147&lt;&gt;""),1,0)</formula>
    </cfRule>
  </conditionalFormatting>
  <conditionalFormatting sqref="BB395:BJ395 BB398:BJ398 BB401:BJ401 BB404:BJ404 BB407:BJ407 BB410:BJ410 BH389:BJ389 BH392:BJ392">
    <cfRule type="expression" dxfId="16" priority="10">
      <formula>IF(OR($AZ$88=44,$AZ$88=45,$AZ$88=46,$AZ$88=47,$AZ$91=44,$AZ$91=45,$AZ$91=46,$AZ$91=47,$AZ$94=44,$AZ$94=45,$AZ$94=46,$AZ$94=47),0,1)</formula>
    </cfRule>
  </conditionalFormatting>
  <conditionalFormatting sqref="AZ194:BB194 BD194:BF194 BH194:BJ194">
    <cfRule type="expression" dxfId="15" priority="9">
      <formula>IF(OR($Z$194=44),0,1)</formula>
    </cfRule>
  </conditionalFormatting>
  <conditionalFormatting sqref="BB370:BJ370 BB373:BJ373 BB376:BJ376 BB379:BJ379 BB382:BJ382 BB385:BJ385">
    <cfRule type="expression" dxfId="14" priority="26">
      <formula>IF(OR($BH$364="レ",$BH$367="レ"),1,0)</formula>
    </cfRule>
    <cfRule type="expression" dxfId="13" priority="27">
      <formula>IF(OR($AZ$88=1,$AZ$88=2,$AZ$88=3,$AZ$88=9,$AZ$88=10,$AZ$88=11,$AZ$88=12,$AZ$88=13,$AZ$91=1,$AZ$91=2,$AZ$91=3,$AZ$91=9,$AZ$91=10,$AZ$91=11,$AZ$91=12,$AZ$91=13,$AZ$94=1,$AZ$94=2,$AZ$94=3,$AZ$94=9,$AZ$94=10,$AZ$94=11,$AZ$94=12,$AZ$94=13,$AZ$88=51,$AZ$91=51,$AZ$94=51),0,1)</formula>
    </cfRule>
  </conditionalFormatting>
  <conditionalFormatting sqref="BB395:BJ395 BB398:BJ398 BB401:BJ401 BB404:BJ404 BB407:BJ407 BB410:BJ410">
    <cfRule type="expression" dxfId="12" priority="28">
      <formula>IF(OR($BH$389="レ",$BH$392="レ"),1,0)</formula>
    </cfRule>
  </conditionalFormatting>
  <conditionalFormatting sqref="BB420:BJ420 BB423:BJ423 BB426:BJ426 BB429:BJ429 BB432:BJ432 BB435:BJ435">
    <cfRule type="expression" dxfId="11" priority="29">
      <formula>IF(OR($BH$414="レ",$BH$417="レ"),1,0)</formula>
    </cfRule>
    <cfRule type="expression" dxfId="10" priority="30">
      <formula>IF(OR($AZ$88=41,$AZ$91=41,$AZ$94=41),0,1)</formula>
    </cfRule>
  </conditionalFormatting>
  <conditionalFormatting sqref="BB445:BJ445 BB448:BJ448 BB451:BJ451 BB454:BJ454 BB457:BJ457 BB460:BJ460">
    <cfRule type="expression" dxfId="9" priority="31">
      <formula>IF(OR($BH$439="レ",$BH$442="レ"),1,0)</formula>
    </cfRule>
    <cfRule type="expression" dxfId="8" priority="32">
      <formula>IF(OR($AZ$88=1,$AZ$88=2,$AZ$88=3,$AZ$88=4,$AZ$88=51,$AZ$88=52,$AZ$91=1,$AZ$91=2,$AZ$91=3,$AZ$91=4,$AZ$91=51,$AZ$91=52,$AZ$94=1,$AZ$94=2,$AZ$94=3,$AZ$94=4,$AZ$94=51,$AZ$94=52),0,1)</formula>
    </cfRule>
  </conditionalFormatting>
  <conditionalFormatting sqref="BH364:BJ364 BH367:BJ367">
    <cfRule type="expression" dxfId="7" priority="8">
      <formula>IF(OR($AZ$88=1,$AZ$88=2,$AZ$88=3,$AZ$88=9,$AZ$88=10,$AZ$88=11,$AZ$88=12,$AZ$88=13,$AZ$91=1,$AZ$91=2,$AZ$91=3,$AZ$91=9,$AZ$91=10,$AZ$91=11,$AZ$91=12,$AZ$91=13,$AZ$94=1,$AZ$94=2,$AZ$94=3,$AZ$94=9,$AZ$94=10,$AZ$94=11,$AZ$94=12,$AZ$94=13,$AZ$88=51,$AZ$91=51,$AZ$94=51),0,1)</formula>
    </cfRule>
  </conditionalFormatting>
  <conditionalFormatting sqref="BH414:BJ414 BH417:BJ417">
    <cfRule type="expression" dxfId="6" priority="7">
      <formula>IF(OR($AZ$88=41,$AZ$91=41,$AZ$94=41),0,1)</formula>
    </cfRule>
  </conditionalFormatting>
  <conditionalFormatting sqref="BH439:BJ439 BH442:BJ442">
    <cfRule type="expression" dxfId="5" priority="6">
      <formula>IF(OR($AZ$88=1,$AZ$88=2,$AZ$88=3,$AZ$88=4,$AZ$88=51,$AZ$88=52,$AZ$91=1,$AZ$91=2,$AZ$91=3,$AZ$91=4,$AZ$91=51,$AZ$91=52,$AZ$94=1,$AZ$94=2,$AZ$94=3,$AZ$94=4,$AZ$94=51,$AZ$94=52),0,1)</formula>
    </cfRule>
  </conditionalFormatting>
  <conditionalFormatting sqref="B8:N8">
    <cfRule type="expression" dxfId="4" priority="5">
      <formula>IF($W$8="",1,0)</formula>
    </cfRule>
  </conditionalFormatting>
  <conditionalFormatting sqref="AH41:AJ41">
    <cfRule type="expression" dxfId="3" priority="4" stopIfTrue="1">
      <formula>IF(OR($N$41="",$N$41="　"),1,0)</formula>
    </cfRule>
  </conditionalFormatting>
  <conditionalFormatting sqref="AZ41:BB41">
    <cfRule type="expression" dxfId="2" priority="3" stopIfTrue="1">
      <formula>IF(OR($N$41="",$N$41="　"),1,0)</formula>
    </cfRule>
  </conditionalFormatting>
  <conditionalFormatting sqref="X502">
    <cfRule type="expression" dxfId="1" priority="2" stopIfTrue="1">
      <formula>IF(OR($N$502="",$N$502="　"),1,0)</formula>
    </cfRule>
  </conditionalFormatting>
  <conditionalFormatting sqref="AT502">
    <cfRule type="expression" dxfId="0" priority="1" stopIfTrue="1">
      <formula>IF(OR($N$502="",$N$502="　"),1,0)</formula>
    </cfRule>
  </conditionalFormatting>
  <dataValidations count="28">
    <dataValidation type="textLength" allowBlank="1" showInputMessage="1" showErrorMessage="1" error="「病棟コード」が右欄の「１９０６」とあわせて９桁ではありません。電子レセプトに記載した病棟コード（９桁）をご記入ください。" sqref="W8:AG8">
      <formula1>5</formula1>
      <formula2>5</formula2>
    </dataValidation>
    <dataValidation type="textLength" allowBlank="1" showInputMessage="1" showErrorMessage="1" error="「ＩＤ」が８桁ではありません。事前に送付する案内文書の送付状に記載されている医療機関ＩＤ（８桁）をご記入ください。" sqref="M4:AA4">
      <formula1>8</formula1>
      <formula2>8</formula2>
    </dataValidation>
    <dataValidation type="list" allowBlank="1" showInputMessage="1" showErrorMessage="1" error="６年以内の変更予定年月について「月」をご記入ください。" sqref="BF41:BH41">
      <formula1>"4,5,6,7,8,9,10,11,12,1,2,3"</formula1>
    </dataValidation>
    <dataValidation type="list" allowBlank="1" showInputMessage="1" showErrorMessage="1" error="該当する選択番号をご記入ください。" sqref="BH24:BJ24">
      <formula1>"1,2,3,4,5"</formula1>
    </dataValidation>
    <dataValidation type="whole" allowBlank="1" showInputMessage="1" showErrorMessage="1" error="該当する病床数をご記入ください。" sqref="BF97:BJ97 BF153:BJ153 BF100:BJ100 BF94:BJ94 BF91:BJ91 BF88:BJ88 BF137:BJ137 BF120:BJ120 BF134:BJ134 BF117:BJ117 BF150:BJ150 BF144:BJ144 BF131:BJ131 BF141:BJ141 BF128:BJ128 BF125:BJ125 BF114:BJ114 BF111:BJ111 BF108:BJ108 BF147:BJ147 AX59:BB59 AP62:AT62 AP53:AT53 AP59:AT59 AP56:AT56 AP50:AT50 AX56:BB56 BF56:BJ56 BF50:BJ50 AX62:BB62 AX50:BB50 BF59:BJ59 BF62:BJ62">
      <formula1>0</formula1>
      <formula2>999</formula2>
    </dataValidation>
    <dataValidation type="whole" allowBlank="1" showInputMessage="1" showErrorMessage="1" error="該当する患者延べ数をご記入ください。" sqref="AZ214:BJ214">
      <formula1>0</formula1>
      <formula2>999999</formula2>
    </dataValidation>
    <dataValidation type="list" allowBlank="1" showInputMessage="1" showErrorMessage="1" error="該当する選択番号をご記入ください。" sqref="Z194:AB194">
      <formula1>"1,2,3,4,5,6,7,8,9,10,11,12,13,14,15,16,17,18,19,20,21,22,23,24,25,26,27,28,29,30,31,32,33,34,35,36,37,38,39,40,41,42,43,44"</formula1>
    </dataValidation>
    <dataValidation type="list" allowBlank="1" showInputMessage="1" showErrorMessage="1" error="該当する選択番号をご記入ください。" sqref="AZ194:BB194 BD194:BF194 BH194:BJ194">
      <formula1>"1,2,3,4,5,6,7,8,9,10,11,12,13,14,15,16,17,18,19,20,21,22,23,24,25,26,27,28,29,30,31,32,33,34,35,36,37,38,39,40,41,42,43"</formula1>
    </dataValidation>
    <dataValidation type="whole" allowBlank="1" showInputMessage="1" showErrorMessage="1" error="常勤の職員数をご記入ください。" sqref="AP167:AV167 AP164:AV164 AP170:AV170 H170:N170 H161:N161 H164:N164 H167:N167 H173:N173 AP161:AV161 AP173">
      <formula1>0</formula1>
      <formula2>9999</formula2>
    </dataValidation>
    <dataValidation type="decimal" allowBlank="1" showInputMessage="1" showErrorMessage="1" error="非常勤の職員数を常勤換算してご記入ください。" sqref="AZ161:BJ161 AZ164:BJ164 AZ170:BJ170 R170:AB170 R161:AB161 R164:AB164 R167:AB167 R173:AB173 AZ167:BJ167 AZ173">
      <formula1>0</formula1>
      <formula2>9999.9</formula2>
    </dataValidation>
    <dataValidation type="list" allowBlank="1" showInputMessage="1" showErrorMessage="1" error="平成26年７月１日以降の変更年月日について「月」をご記入ください。" sqref="AZ105:BB105">
      <formula1>"7,8,9,10"</formula1>
    </dataValidation>
    <dataValidation type="list" allowBlank="1" showInputMessage="1" showErrorMessage="1" error="平成26年７月１日以降の変更年月日について「日」をご記入ください。" sqref="BF105:BH105">
      <formula1>"1,2,3,4,5,6,7,8,9,10,11,12,13,14,15,16,17,18,19,20,21,22,23,24,25,26,27,28,29,30,31"</formula1>
    </dataValidation>
    <dataValidation type="list" allowBlank="1" showInputMessage="1" showErrorMessage="1" error="該当する選択番号をご記入ください。" sqref="AZ141:BB141 AZ125:BB125 AZ108:BB108 AZ88:BB88">
      <formula1>"1,2,3,4,5,6,7,8,9,10,11,12,13,14,15,16,17,18,19,20,21,22,23,24,25,26,27,28,29,30,31,32,33,34,35,36,37,38,39,40,41,42,43,44,45,46,47,48,49,50,51,52"</formula1>
    </dataValidation>
    <dataValidation type="list" allowBlank="1" showInputMessage="1" showErrorMessage="1" error="該当する選択番号をご記入ください。" sqref="AZ147:BB147 AZ144:BB144 AZ131:BB131 AZ128:BB128 AZ114:BB114 AZ111:BB111 AZ94:BB94 AZ91:BB91">
      <formula1>"35,39,46,47"</formula1>
    </dataValidation>
    <dataValidation type="whole" allowBlank="1" showInputMessage="1" showErrorMessage="1" error="該当する分娩件数をご記入ください。" sqref="AZ356:BJ356">
      <formula1>0</formula1>
      <formula2>999999</formula2>
    </dataValidation>
    <dataValidation type="list" allowBlank="1" showInputMessage="1" showErrorMessage="1" error="該当する選択番号をご記入ください。" sqref="BH467:BJ467">
      <formula1>"1,2,3"</formula1>
    </dataValidation>
    <dataValidation type="decimal" allowBlank="1" showInputMessage="1" showErrorMessage="1" error="該当する患者割合をご記入ください。" sqref="BB471:BJ471 BB460 BB385:BJ385 BB376 BB373 BB370:BJ370 BB379:BJ379 BB407:BJ407 BB410:BJ410 BB401 BB398 BB395:BJ395 BB404:BJ404 BB429:BJ429 BB420:BJ420 BB423 BB426 BB435:BJ435 BB432:BJ432 BB382:BJ382 BB445 BB451 BB448 BB454 BB457">
      <formula1>0</formula1>
      <formula2>100</formula2>
    </dataValidation>
    <dataValidation type="decimal" allowBlank="1" showInputMessage="1" showErrorMessage="1" error="該当する平均単位数をご記入ください。" sqref="AZ474:BJ474">
      <formula1>0</formula1>
      <formula2>9999.9</formula2>
    </dataValidation>
    <dataValidation type="whole" allowBlank="1" showInputMessage="1" showErrorMessage="1" error="該当する患者数をご記入ください。" sqref="AZ343:BJ343 AZ480:BJ480 AZ477:BJ477 AZ484:BJ484 AZ492:BJ492 AZ489:BJ489 AZ335:BJ335 AZ323:BJ323 AZ329:BJ329 AZ332:BJ332 AZ326:BJ326 AZ276:BJ276 AZ273:BJ273 AZ291:BJ291 AZ288:BJ288 AZ285:BJ285 AZ282:BJ282 AZ279:BJ279 AZ297 AZ318:BJ318 AZ315:BJ315 AZ312:BJ312 AZ309:BJ309 AZ306:BJ306 AZ303:BJ303 AZ300:BJ300 AZ294:BJ294 AZ202:BJ202 AZ205:BJ205 AZ208:BJ208 AZ211:BJ211 AZ217:BJ217 AZ223:BJ223 AZ226:BJ226 AZ229:BJ229 AZ232:BJ232 AZ235:BJ235 AZ238:BJ238 AZ241:BJ241 AZ245:BJ245 AZ251:BJ251 AZ254:BJ254 AZ257:BJ257 AZ260:BJ260 AZ263:BJ263 AZ266:BJ266 AZ269:BJ269 AZ248 AZ352:BJ352 AZ340:BJ340 AZ346:BJ346 AZ349:BJ349">
      <formula1>0</formula1>
      <formula2>999999</formula2>
    </dataValidation>
    <dataValidation type="list" allowBlank="1" showInputMessage="1" showErrorMessage="1" error="平成28年７月１日～平成29年６月30日の期間内でご記入ください。" sqref="AZ502:BB502">
      <formula1>"7,8,9,10,11,12,1,2,3,4,5,6"</formula1>
    </dataValidation>
    <dataValidation type="list" allowBlank="1" showInputMessage="1" showErrorMessage="1" error="「レ」をご記入ください。" sqref="BH367:BJ367 BH364:BJ364 N502:P502 BH392:BJ392 BH389:BJ389 BH417:BJ417 BH414:BJ414 BH442:BJ442 BH439:BJ439 BH176:BJ176 N41:P41 BH65:BJ65">
      <formula1>"　,レ"</formula1>
    </dataValidation>
    <dataValidation type="list" allowBlank="1" showInputMessage="1" showErrorMessage="1" error="該当する選択番号をご記入ください。" sqref="BH27:BJ27 BH30:BJ30 AH41:AJ41">
      <formula1>"1,2,3,4,5,6"</formula1>
    </dataValidation>
    <dataValidation type="list" allowBlank="1" showInputMessage="1" showErrorMessage="1" error="該当する選択番号をご記入ください。" sqref="BH35:BJ35">
      <formula1>"1,2,3,4"</formula1>
    </dataValidation>
    <dataValidation type="list" allowBlank="1" showInputMessage="1" showErrorMessage="1" error="６年以内の変更予定年月について「年」を西暦でご記入ください。" sqref="AZ41:BB41">
      <formula1>"29,30,31,32,33,34,35"</formula1>
    </dataValidation>
    <dataValidation type="list" allowBlank="1" showInputMessage="1" showErrorMessage="1" error="平成28年７月１日～平成29年６月30日の期間内でご記入ください。" sqref="AT502:AV502">
      <formula1>"28,29"</formula1>
    </dataValidation>
    <dataValidation type="list" allowBlank="1" showInputMessage="1" showErrorMessage="1" error="平成28年７月１日～平成29年６月30日の期間内でご記入ください。" sqref="X502:Z502">
      <formula1>"28,29"</formula1>
    </dataValidation>
    <dataValidation type="list" allowBlank="1" showInputMessage="1" showErrorMessage="1" error="平成28年７月１日～平成29年６月30日の期間内でご記入ください。" sqref="AD502:AF502">
      <formula1>"7,8,9,10,11,12,1,2,3,4,5,6"</formula1>
    </dataValidation>
    <dataValidation type="whole" allowBlank="1" showInputMessage="1" showErrorMessage="1" error="実績指数は整数でご記入ください。（小数点以下は切り捨て）" sqref="AZ495:BJ495">
      <formula1>0</formula1>
      <formula2>999999</formula2>
    </dataValidation>
  </dataValidations>
  <printOptions horizontalCentered="1"/>
  <pageMargins left="0.23622047244094491" right="0.23622047244094491" top="0.39370078740157483" bottom="0.39370078740157483" header="0.19685039370078741" footer="0.19685039370078741"/>
  <pageSetup paperSize="9" scale="95" orientation="portrait" r:id="rId1"/>
  <headerFooter>
    <oddHeader>&amp;C&amp;"HGSｺﾞｼｯｸM,ﾒﾃﾞｨｳﾑ"&amp;U平成２９年度病床機能報告　報告様式１&amp;R&amp;"HGS創英角ｺﾞｼｯｸUB,ｳﾙﾄﾗﾎﾞｰﾙﾄﾞ 太字"&amp;12【病　院】</oddHeader>
    <oddFooter>&amp;C&amp;P</oddFooter>
  </headerFooter>
  <rowBreaks count="6" manualBreakCount="6">
    <brk id="71" max="63" man="1"/>
    <brk id="155" max="63" man="1"/>
    <brk id="219" max="63" man="1"/>
    <brk id="320" max="63" man="1"/>
    <brk id="411" max="63" man="1"/>
    <brk id="497" max="63" man="1"/>
  </rowBreaks>
  <ignoredErrors>
    <ignoredError sqref="BD35 A51:BM55 A50:AO50 AU50:BE50 BK50:BM50 A57:BM58 A56:AO56 AU56:BE56 BK56:BM56 A60:BM87 A59:AO59 AU59:BE59 BK59:BM59 A206:BM216 A205:AY205 BK205:BM205 A274:BM275 A273:AY273 BA273:BM273 A277:BM278 A276:AY276 BK276:BM276 A280:BM281 A279:AY279 BK279:BM279 A283:BM283 A282:AY282 BK282:BM282 A286:BM287 A285:AY285 BK285:BM285 A289:BM290 A288:AY288 BK288:BM288 A292:BM293 A291:AY291 BK291:BM291 A284:BG284 BI284:BM284 A218:BM219 A217:AY217 BK217:BM217 A298:BM299 A297:AY297 BK297:BM297 A301:BM302 A300:AY300 BK300:BM300 A295:BM296 A294:AY294 BA294:BM294 A304:BM305 A303:AY303 BK303:BM303 A307:BM308 A306:AY306 BK306:BM306 A310:BM311 A309:AY309 BK309:BM309 A313:BM314 A312:AY312 BK312:BM312 A316:BM317 A315:AY315 BK315:BM315 A319:BM320 A318:AY318 BK318:BM318 A324:BM339 A323:AY323 BA323:BM323 A341:BM345 A340:AY340 BA340:BM340 A347:BM348 A346:AY346 BK346:BM346 A350:BM488 A349:AY349 BK349:BM349 A490:BM491 A489:AY489 BK489:BM489 A493:BM494 A492:AY492 BK492:BM492 A89:BM204 A88:AY88 BC88:BM88 A221:BM272 B220:BM220 A322:BM322 B321:BM321 A495:AY495 BK495:BM49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Q4"/>
  <sheetViews>
    <sheetView workbookViewId="0">
      <selection activeCell="C1" sqref="C1"/>
    </sheetView>
  </sheetViews>
  <sheetFormatPr defaultRowHeight="13.5"/>
  <cols>
    <col min="1" max="1" width="4.375" style="361" customWidth="1"/>
    <col min="2" max="2" width="9" style="361"/>
    <col min="3" max="3" width="9.5" style="361" bestFit="1" customWidth="1"/>
    <col min="4" max="16384" width="9" style="361"/>
  </cols>
  <sheetData>
    <row r="1" spans="1:199">
      <c r="A1" s="359">
        <v>1</v>
      </c>
      <c r="B1" s="360" t="s">
        <v>212</v>
      </c>
      <c r="C1" s="363"/>
      <c r="D1" s="363"/>
      <c r="E1" s="363"/>
      <c r="F1" s="363"/>
      <c r="G1" s="363"/>
      <c r="H1" s="363"/>
      <c r="I1" s="363"/>
      <c r="J1" s="363"/>
      <c r="K1" s="363"/>
      <c r="L1" s="359" t="str">
        <f>IF(病院病棟票H29!M4="","",病院病棟票H29!M4)</f>
        <v/>
      </c>
      <c r="M1" s="363"/>
      <c r="N1" s="363"/>
      <c r="O1" s="363"/>
      <c r="P1" s="363"/>
      <c r="Q1" s="363"/>
      <c r="R1" s="359" t="str">
        <f>IF(病院病棟票H29!AH4="","",病院病棟票H29!AH4)</f>
        <v/>
      </c>
      <c r="S1" s="359" t="str">
        <f>IF(病院病棟票H29!W8="","","1906"&amp;病院病棟票H29!W8)</f>
        <v/>
      </c>
      <c r="T1" s="359" t="str">
        <f>IF(病院病棟票H29!AH8="","",病院病棟票H29!AH8)</f>
        <v/>
      </c>
      <c r="U1" s="359" t="str">
        <f>IF(病院病棟票H29!BH24="","",病院病棟票H29!BH24)</f>
        <v/>
      </c>
      <c r="V1" s="359" t="str">
        <f>IF(病院病棟票H29!BH27="","",病院病棟票H29!BH27)</f>
        <v/>
      </c>
      <c r="W1" s="359" t="str">
        <f>IF(病院病棟票H29!BH30="","",病院病棟票H29!BH30)</f>
        <v/>
      </c>
      <c r="X1" s="359" t="str">
        <f>IF(病院病棟票H29!BH35="","",病院病棟票H29!BH35)</f>
        <v/>
      </c>
      <c r="Y1" s="359" t="str">
        <f>IF(病院病棟票H29!N41="","",病院病棟票H29!N41)</f>
        <v/>
      </c>
      <c r="Z1" s="359" t="str">
        <f>IF(病院病棟票H29!AH41="","",病院病棟票H29!AH41)</f>
        <v/>
      </c>
      <c r="AA1" s="359" t="str">
        <f>IF(病院病棟票H29!AZ41="","",病院病棟票H29!AZ41)</f>
        <v/>
      </c>
      <c r="AB1" s="359" t="str">
        <f>IF(病院病棟票H29!BF41="","",病院病棟票H29!BF41)</f>
        <v/>
      </c>
      <c r="AC1" s="359" t="str">
        <f>IF(病院病棟票H29!AP50="","",病院病棟票H29!AP50)</f>
        <v/>
      </c>
      <c r="AD1" s="359">
        <f>IF(病院病棟票H29!AX50="","",病院病棟票H29!AX50)</f>
        <v>0</v>
      </c>
      <c r="AE1" s="359" t="str">
        <f>IF(病院病棟票H29!BF50="","",病院病棟票H29!BF50)</f>
        <v/>
      </c>
      <c r="AF1" s="359" t="str">
        <f>IF(病院病棟票H29!AP53="","",病院病棟票H29!AP53)</f>
        <v/>
      </c>
      <c r="AG1" s="359" t="str">
        <f>IF(病院病棟票H29!AP56="","",病院病棟票H29!AP56)</f>
        <v/>
      </c>
      <c r="AH1" s="359">
        <f>IF(病院病棟票H29!AX56="","",病院病棟票H29!AX56)</f>
        <v>0</v>
      </c>
      <c r="AI1" s="359" t="str">
        <f>IF(病院病棟票H29!BF56="","",病院病棟票H29!BF56)</f>
        <v/>
      </c>
      <c r="AJ1" s="359" t="str">
        <f>IF(病院病棟票H29!AP59="","",病院病棟票H29!AP59)</f>
        <v/>
      </c>
      <c r="AK1" s="359">
        <f>IF(病院病棟票H29!AX59="","",病院病棟票H29!AX59)</f>
        <v>0</v>
      </c>
      <c r="AL1" s="359" t="str">
        <f>IF(病院病棟票H29!BF59="","",病院病棟票H29!BF59)</f>
        <v/>
      </c>
      <c r="AM1" s="359">
        <f>IF(病院病棟票H29!AP62="","",病院病棟票H29!AP62)</f>
        <v>0</v>
      </c>
      <c r="AN1" s="359">
        <f>IF(病院病棟票H29!AX62="","",病院病棟票H29!AX62)</f>
        <v>0</v>
      </c>
      <c r="AO1" s="359">
        <f>IF(病院病棟票H29!BF62="","",病院病棟票H29!BF62)</f>
        <v>0</v>
      </c>
      <c r="AP1" s="359" t="str">
        <f>IF(病院病棟票H29!BH65="","",病院病棟票H29!BH65)</f>
        <v/>
      </c>
      <c r="AQ1" s="359" t="str">
        <f>IF(病院病棟票H29!A70="","",病院病棟票H29!A70)</f>
        <v/>
      </c>
      <c r="AR1" s="359" t="str">
        <f>IF(病院病棟票H29!AZ88="","",病院病棟票H29!AZ88)</f>
        <v/>
      </c>
      <c r="AS1" s="359" t="str">
        <f>IF(病院病棟票H29!BF88="","",病院病棟票H29!BF88)</f>
        <v/>
      </c>
      <c r="AT1" s="359" t="str">
        <f>IF(病院病棟票H29!AZ91="","",病院病棟票H29!AZ91)</f>
        <v/>
      </c>
      <c r="AU1" s="359" t="str">
        <f>IF(病院病棟票H29!BF91="","",病院病棟票H29!BF91)</f>
        <v/>
      </c>
      <c r="AV1" s="359" t="str">
        <f>IF(病院病棟票H29!AZ94="","",病院病棟票H29!AZ94)</f>
        <v/>
      </c>
      <c r="AW1" s="359" t="str">
        <f>IF(病院病棟票H29!BF94="","",病院病棟票H29!BF94)</f>
        <v/>
      </c>
      <c r="AX1" s="359" t="str">
        <f>IF(病院病棟票H29!BF97="","",病院病棟票H29!BF97)</f>
        <v/>
      </c>
      <c r="AY1" s="359">
        <f>IF(病院病棟票H29!BF100="","",病院病棟票H29!BF100)</f>
        <v>0</v>
      </c>
      <c r="AZ1" s="359" t="str">
        <f>IF(病院病棟票H29!AZ105="","",病院病棟票H29!AZ105)</f>
        <v/>
      </c>
      <c r="BA1" s="359" t="str">
        <f>IF(病院病棟票H29!BF105="","",病院病棟票H29!BF105)</f>
        <v/>
      </c>
      <c r="BB1" s="359" t="str">
        <f>IF(病院病棟票H29!AZ108="","",病院病棟票H29!AZ108)</f>
        <v/>
      </c>
      <c r="BC1" s="359" t="str">
        <f>IF(病院病棟票H29!BF108="","",病院病棟票H29!BF108)</f>
        <v/>
      </c>
      <c r="BD1" s="359" t="str">
        <f>IF(病院病棟票H29!AZ111="","",病院病棟票H29!AZ111)</f>
        <v/>
      </c>
      <c r="BE1" s="359" t="str">
        <f>IF(病院病棟票H29!BF111="","",病院病棟票H29!BF111)</f>
        <v/>
      </c>
      <c r="BF1" s="359" t="str">
        <f>IF(病院病棟票H29!AZ114="","",病院病棟票H29!AZ114)</f>
        <v/>
      </c>
      <c r="BG1" s="359" t="str">
        <f>IF(病院病棟票H29!BF114="","",病院病棟票H29!BF114)</f>
        <v/>
      </c>
      <c r="BH1" s="359" t="str">
        <f>IF(病院病棟票H29!BF117="","",病院病棟票H29!BF117)</f>
        <v/>
      </c>
      <c r="BI1" s="359" t="str">
        <f>IF(病院病棟票H29!BF120="","",病院病棟票H29!BF120)</f>
        <v/>
      </c>
      <c r="BJ1" s="359" t="str">
        <f>IF(病院病棟票H29!AZ125="","",病院病棟票H29!AZ125)</f>
        <v/>
      </c>
      <c r="BK1" s="359" t="str">
        <f>IF(病院病棟票H29!BF125="","",病院病棟票H29!BF125)</f>
        <v/>
      </c>
      <c r="BL1" s="359" t="str">
        <f>IF(病院病棟票H29!AZ128="","",病院病棟票H29!AZ128)</f>
        <v/>
      </c>
      <c r="BM1" s="359" t="str">
        <f>IF(病院病棟票H29!BF128="","",病院病棟票H29!BF128)</f>
        <v/>
      </c>
      <c r="BN1" s="359" t="str">
        <f>IF(病院病棟票H29!AZ131="","",病院病棟票H29!AZ131)</f>
        <v/>
      </c>
      <c r="BO1" s="359" t="str">
        <f>IF(病院病棟票H29!BF131="","",病院病棟票H29!BF131)</f>
        <v/>
      </c>
      <c r="BP1" s="359" t="str">
        <f>IF(病院病棟票H29!BF134="","",病院病棟票H29!BF134)</f>
        <v/>
      </c>
      <c r="BQ1" s="359" t="str">
        <f>IF(病院病棟票H29!BF137="","",病院病棟票H29!BF137)</f>
        <v/>
      </c>
      <c r="BR1" s="359" t="str">
        <f>IF(病院病棟票H29!AZ141="","",病院病棟票H29!AZ141)</f>
        <v/>
      </c>
      <c r="BS1" s="359" t="str">
        <f>IF(病院病棟票H29!BF141="","",病院病棟票H29!BF141)</f>
        <v/>
      </c>
      <c r="BT1" s="359" t="str">
        <f>IF(病院病棟票H29!AZ144="","",病院病棟票H29!AZ144)</f>
        <v/>
      </c>
      <c r="BU1" s="359" t="str">
        <f>IF(病院病棟票H29!BF144="","",病院病棟票H29!BF144)</f>
        <v/>
      </c>
      <c r="BV1" s="359" t="str">
        <f>IF(病院病棟票H29!AZ147="","",病院病棟票H29!AZ147)</f>
        <v/>
      </c>
      <c r="BW1" s="359" t="str">
        <f>IF(病院病棟票H29!BF147="","",病院病棟票H29!BF147)</f>
        <v/>
      </c>
      <c r="BX1" s="359" t="str">
        <f>IF(病院病棟票H29!BF150="","",病院病棟票H29!BF150)</f>
        <v/>
      </c>
      <c r="BY1" s="359" t="str">
        <f>IF(病院病棟票H29!BF153="","",病院病棟票H29!BF153)</f>
        <v/>
      </c>
      <c r="BZ1" s="359" t="str">
        <f>IF(病院病棟票H29!H161="","",病院病棟票H29!H161)</f>
        <v/>
      </c>
      <c r="CA1" s="359" t="str">
        <f>IF(病院病棟票H29!R161="","",病院病棟票H29!R161)</f>
        <v/>
      </c>
      <c r="CB1" s="359" t="str">
        <f>IF(病院病棟票H29!AP161="","",病院病棟票H29!AP161)</f>
        <v/>
      </c>
      <c r="CC1" s="359" t="str">
        <f>IF(病院病棟票H29!AZ161="","",病院病棟票H29!AZ161)</f>
        <v/>
      </c>
      <c r="CD1" s="359" t="str">
        <f>IF(病院病棟票H29!H164="","",病院病棟票H29!H164)</f>
        <v/>
      </c>
      <c r="CE1" s="359" t="str">
        <f>IF(病院病棟票H29!R164="","",病院病棟票H29!R164)</f>
        <v/>
      </c>
      <c r="CF1" s="359" t="str">
        <f>IF(病院病棟票H29!AP164="","",病院病棟票H29!AP164)</f>
        <v/>
      </c>
      <c r="CG1" s="359" t="str">
        <f>IF(病院病棟票H29!AZ164="","",病院病棟票H29!AZ164)</f>
        <v/>
      </c>
      <c r="CH1" s="359" t="str">
        <f>IF(病院病棟票H29!H167="","",病院病棟票H29!H167)</f>
        <v/>
      </c>
      <c r="CI1" s="359" t="str">
        <f>IF(病院病棟票H29!R167="","",病院病棟票H29!R167)</f>
        <v/>
      </c>
      <c r="CJ1" s="359" t="str">
        <f>IF(病院病棟票H29!AP167="","",病院病棟票H29!AP167)</f>
        <v/>
      </c>
      <c r="CK1" s="359" t="str">
        <f>IF(病院病棟票H29!AZ167="","",病院病棟票H29!AZ167)</f>
        <v/>
      </c>
      <c r="CL1" s="359" t="str">
        <f>IF(病院病棟票H29!H170="","",病院病棟票H29!H170)</f>
        <v/>
      </c>
      <c r="CM1" s="359" t="str">
        <f>IF(病院病棟票H29!R170="","",病院病棟票H29!R170)</f>
        <v/>
      </c>
      <c r="CN1" s="359" t="str">
        <f>IF(病院病棟票H29!AP170="","",病院病棟票H29!AP170)</f>
        <v/>
      </c>
      <c r="CO1" s="359" t="str">
        <f>IF(病院病棟票H29!AZ170="","",病院病棟票H29!AZ170)</f>
        <v/>
      </c>
      <c r="CP1" s="359" t="str">
        <f>IF(病院病棟票H29!H173="","",病院病棟票H29!H173)</f>
        <v/>
      </c>
      <c r="CQ1" s="359" t="str">
        <f>IF(病院病棟票H29!R173="","",病院病棟票H29!R173)</f>
        <v/>
      </c>
      <c r="CR1" s="359" t="str">
        <f>IF(病院病棟票H29!AP173="","",病院病棟票H29!AP173)</f>
        <v/>
      </c>
      <c r="CS1" s="359" t="str">
        <f>IF(病院病棟票H29!AZ173="","",病院病棟票H29!AZ173)</f>
        <v/>
      </c>
      <c r="CT1" s="359" t="str">
        <f>IF(病院病棟票H29!BH176="","",病院病棟票H29!BH176)</f>
        <v/>
      </c>
      <c r="CU1" s="359" t="str">
        <f>IF(病院病棟票H29!Z194="","",病院病棟票H29!Z194)</f>
        <v/>
      </c>
      <c r="CV1" s="359" t="str">
        <f>IF(病院病棟票H29!AZ194="","",病院病棟票H29!AZ194)</f>
        <v/>
      </c>
      <c r="CW1" s="359" t="str">
        <f>IF(病院病棟票H29!BD194="","",病院病棟票H29!BD194)</f>
        <v/>
      </c>
      <c r="CX1" s="359" t="str">
        <f>IF(病院病棟票H29!BH194="","",病院病棟票H29!BH194)</f>
        <v/>
      </c>
      <c r="CY1" s="359">
        <f>IF(病院病棟票H29!AZ202="","",病院病棟票H29!AZ202)</f>
        <v>0</v>
      </c>
      <c r="CZ1" s="359" t="str">
        <f>IF(病院病棟票H29!AZ205="","",病院病棟票H29!AZ205)</f>
        <v/>
      </c>
      <c r="DA1" s="359" t="str">
        <f>IF(病院病棟票H29!AZ208="","",病院病棟票H29!AZ208)</f>
        <v/>
      </c>
      <c r="DB1" s="359" t="str">
        <f>IF(病院病棟票H29!AZ211="","",病院病棟票H29!AZ211)</f>
        <v/>
      </c>
      <c r="DC1" s="359" t="str">
        <f>IF(病院病棟票H29!AZ214="","",病院病棟票H29!AZ214)</f>
        <v/>
      </c>
      <c r="DD1" s="359" t="str">
        <f>IF(病院病棟票H29!AZ217="","",病院病棟票H29!AZ217)</f>
        <v/>
      </c>
      <c r="DE1" s="359">
        <f>IF(病院病棟票H29!AZ223="","",病院病棟票H29!AZ223)</f>
        <v>0</v>
      </c>
      <c r="DF1" s="359" t="str">
        <f>IF(病院病棟票H29!AZ226="","",病院病棟票H29!AZ226)</f>
        <v/>
      </c>
      <c r="DG1" s="359" t="str">
        <f>IF(病院病棟票H29!AZ229="","",病院病棟票H29!AZ229)</f>
        <v/>
      </c>
      <c r="DH1" s="359" t="str">
        <f>IF(病院病棟票H29!AZ232="","",病院病棟票H29!AZ232)</f>
        <v/>
      </c>
      <c r="DI1" s="359" t="str">
        <f>IF(病院病棟票H29!AZ235="","",病院病棟票H29!AZ235)</f>
        <v/>
      </c>
      <c r="DJ1" s="359" t="str">
        <f>IF(病院病棟票H29!AZ238="","",病院病棟票H29!AZ238)</f>
        <v/>
      </c>
      <c r="DK1" s="359" t="str">
        <f>IF(病院病棟票H29!AZ241="","",病院病棟票H29!AZ241)</f>
        <v/>
      </c>
      <c r="DL1" s="359">
        <f>IF(病院病棟票H29!AZ245="","",病院病棟票H29!AZ245)</f>
        <v>0</v>
      </c>
      <c r="DM1" s="359" t="str">
        <f>IF(病院病棟票H29!AZ248="","",病院病棟票H29!AZ248)</f>
        <v/>
      </c>
      <c r="DN1" s="359" t="str">
        <f>IF(病院病棟票H29!AZ251="","",病院病棟票H29!AZ251)</f>
        <v/>
      </c>
      <c r="DO1" s="359" t="str">
        <f>IF(病院病棟票H29!AZ254="","",病院病棟票H29!AZ254)</f>
        <v/>
      </c>
      <c r="DP1" s="359" t="str">
        <f>IF(病院病棟票H29!AZ257="","",病院病棟票H29!AZ257)</f>
        <v/>
      </c>
      <c r="DQ1" s="359" t="str">
        <f>IF(病院病棟票H29!AZ260="","",病院病棟票H29!AZ260)</f>
        <v/>
      </c>
      <c r="DR1" s="359" t="str">
        <f>IF(病院病棟票H29!AZ263="","",病院病棟票H29!AZ263)</f>
        <v/>
      </c>
      <c r="DS1" s="359" t="str">
        <f>IF(病院病棟票H29!AZ266="","",病院病棟票H29!AZ266)</f>
        <v/>
      </c>
      <c r="DT1" s="359" t="str">
        <f>IF(病院病棟票H29!AZ269="","",病院病棟票H29!AZ269)</f>
        <v/>
      </c>
      <c r="DU1" s="359">
        <f>IF(病院病棟票H29!AZ273="","",病院病棟票H29!AZ273)</f>
        <v>0</v>
      </c>
      <c r="DV1" s="359" t="str">
        <f>IF(病院病棟票H29!AZ276="","",病院病棟票H29!AZ276)</f>
        <v/>
      </c>
      <c r="DW1" s="359" t="str">
        <f>IF(病院病棟票H29!AZ279="","",病院病棟票H29!AZ279)</f>
        <v/>
      </c>
      <c r="DX1" s="359" t="str">
        <f>IF(病院病棟票H29!AZ282="","",病院病棟票H29!AZ282)</f>
        <v/>
      </c>
      <c r="DY1" s="359" t="str">
        <f>IF(病院病棟票H29!AZ285="","",病院病棟票H29!AZ285)</f>
        <v/>
      </c>
      <c r="DZ1" s="359" t="str">
        <f>IF(病院病棟票H29!AZ288="","",病院病棟票H29!AZ288)</f>
        <v/>
      </c>
      <c r="EA1" s="359" t="str">
        <f>IF(病院病棟票H29!AZ291="","",病院病棟票H29!AZ291)</f>
        <v/>
      </c>
      <c r="EB1" s="359">
        <f>IF(病院病棟票H29!AZ294="","",病院病棟票H29!AZ294)</f>
        <v>0</v>
      </c>
      <c r="EC1" s="359" t="str">
        <f>IF(病院病棟票H29!AZ297="","",病院病棟票H29!AZ297)</f>
        <v/>
      </c>
      <c r="ED1" s="359" t="str">
        <f>IF(病院病棟票H29!AZ300="","",病院病棟票H29!AZ300)</f>
        <v/>
      </c>
      <c r="EE1" s="359" t="str">
        <f>IF(病院病棟票H29!AZ303="","",病院病棟票H29!AZ303)</f>
        <v/>
      </c>
      <c r="EF1" s="359" t="str">
        <f>IF(病院病棟票H29!AZ306="","",病院病棟票H29!AZ306)</f>
        <v/>
      </c>
      <c r="EG1" s="359" t="str">
        <f>IF(病院病棟票H29!AZ309="","",病院病棟票H29!AZ309)</f>
        <v/>
      </c>
      <c r="EH1" s="359" t="str">
        <f>IF(病院病棟票H29!AZ312="","",病院病棟票H29!AZ312)</f>
        <v/>
      </c>
      <c r="EI1" s="359" t="str">
        <f>IF(病院病棟票H29!AZ315="","",病院病棟票H29!AZ315)</f>
        <v/>
      </c>
      <c r="EJ1" s="359" t="str">
        <f>IF(病院病棟票H29!AZ318="","",病院病棟票H29!AZ318)</f>
        <v/>
      </c>
      <c r="EK1" s="359">
        <f>IF(病院病棟票H29!AZ323="","",病院病棟票H29!AZ323)</f>
        <v>0</v>
      </c>
      <c r="EL1" s="359" t="str">
        <f>IF(病院病棟票H29!AZ326="","",病院病棟票H29!AZ326)</f>
        <v/>
      </c>
      <c r="EM1" s="359" t="str">
        <f>IF(病院病棟票H29!AZ329="","",病院病棟票H29!AZ329)</f>
        <v/>
      </c>
      <c r="EN1" s="359" t="str">
        <f>IF(病院病棟票H29!AZ332="","",病院病棟票H29!AZ332)</f>
        <v/>
      </c>
      <c r="EO1" s="361" t="str">
        <f>IF(病院病棟票H29!AZ335="","",病院病棟票H29!AZ335)</f>
        <v/>
      </c>
      <c r="EP1" s="361">
        <f>IF(病院病棟票H29!AZ340="","",病院病棟票H29!AZ340)</f>
        <v>0</v>
      </c>
      <c r="EQ1" s="361" t="str">
        <f>IF(病院病棟票H29!AZ343="","",病院病棟票H29!AZ343)</f>
        <v/>
      </c>
      <c r="ER1" s="361" t="str">
        <f>IF(病院病棟票H29!AZ346="","",病院病棟票H29!AZ346)</f>
        <v/>
      </c>
      <c r="ES1" s="361" t="str">
        <f>IF(病院病棟票H29!AZ349="","",病院病棟票H29!AZ349)</f>
        <v/>
      </c>
      <c r="ET1" s="361" t="str">
        <f>IF(病院病棟票H29!AZ352="","",病院病棟票H29!AZ352)</f>
        <v/>
      </c>
      <c r="EU1" s="361" t="str">
        <f>IF(病院病棟票H29!AZ356="","",病院病棟票H29!AZ356)</f>
        <v/>
      </c>
      <c r="EV1" s="361" t="str">
        <f>IF(病院病棟票H29!BH364="","",病院病棟票H29!BH364)</f>
        <v/>
      </c>
      <c r="EW1" s="361" t="str">
        <f>IF(病院病棟票H29!BH367="","",病院病棟票H29!BH367)</f>
        <v/>
      </c>
      <c r="EX1" s="361" t="str">
        <f>IF(病院病棟票H29!BB370="","",病院病棟票H29!BB370)</f>
        <v/>
      </c>
      <c r="EY1" s="361" t="str">
        <f>IF(病院病棟票H29!BB373="","",病院病棟票H29!BB373)</f>
        <v/>
      </c>
      <c r="EZ1" s="361" t="str">
        <f>IF(病院病棟票H29!BB376="","",病院病棟票H29!BB376)</f>
        <v/>
      </c>
      <c r="FA1" s="361" t="str">
        <f>IF(病院病棟票H29!BB379="","",病院病棟票H29!BB379)</f>
        <v/>
      </c>
      <c r="FB1" s="361" t="str">
        <f>IF(病院病棟票H29!BB382="","",病院病棟票H29!BB382)</f>
        <v/>
      </c>
      <c r="FC1" s="361" t="str">
        <f>IF(病院病棟票H29!BB385="","",病院病棟票H29!BB385)</f>
        <v/>
      </c>
      <c r="FD1" s="361" t="str">
        <f>IF(病院病棟票H29!BH389="","",病院病棟票H29!BH389)</f>
        <v/>
      </c>
      <c r="FE1" s="361" t="str">
        <f>IF(病院病棟票H29!BH392="","",病院病棟票H29!BH392)</f>
        <v/>
      </c>
      <c r="FF1" s="361" t="str">
        <f>IF(病院病棟票H29!BB395="","",病院病棟票H29!BB395)</f>
        <v/>
      </c>
      <c r="FG1" s="361" t="str">
        <f>IF(病院病棟票H29!BB398="","",病院病棟票H29!BB398)</f>
        <v/>
      </c>
      <c r="FH1" s="361" t="str">
        <f>IF(病院病棟票H29!BB401="","",病院病棟票H29!BB401)</f>
        <v/>
      </c>
      <c r="FI1" s="361" t="str">
        <f>IF(病院病棟票H29!BB404="","",病院病棟票H29!BB404)</f>
        <v/>
      </c>
      <c r="FJ1" s="361" t="str">
        <f>IF(病院病棟票H29!BB407="","",病院病棟票H29!BB407)</f>
        <v/>
      </c>
      <c r="FK1" s="361" t="str">
        <f>IF(病院病棟票H29!BB410="","",病院病棟票H29!BB410)</f>
        <v/>
      </c>
      <c r="FL1" s="361" t="str">
        <f>IF(病院病棟票H29!BH414="","",病院病棟票H29!BH414)</f>
        <v/>
      </c>
      <c r="FM1" s="361" t="str">
        <f>IF(病院病棟票H29!BH417="","",病院病棟票H29!BH417)</f>
        <v/>
      </c>
      <c r="FN1" s="361" t="str">
        <f>IF(病院病棟票H29!BB420="","",病院病棟票H29!BB420)</f>
        <v/>
      </c>
      <c r="FO1" s="361" t="str">
        <f>IF(病院病棟票H29!BB423="","",病院病棟票H29!BB423)</f>
        <v/>
      </c>
      <c r="FP1" s="361" t="str">
        <f>IF(病院病棟票H29!BB426="","",病院病棟票H29!BB426)</f>
        <v/>
      </c>
      <c r="FQ1" s="361" t="str">
        <f>IF(病院病棟票H29!BB429="","",病院病棟票H29!BB429)</f>
        <v/>
      </c>
      <c r="FR1" s="361" t="str">
        <f>IF(病院病棟票H29!BB432="","",病院病棟票H29!BB432)</f>
        <v/>
      </c>
      <c r="FS1" s="361" t="str">
        <f>IF(病院病棟票H29!BB435="","",病院病棟票H29!BB435)</f>
        <v/>
      </c>
      <c r="FT1" s="361" t="str">
        <f>IF(病院病棟票H29!BH439="","",病院病棟票H29!BH439)</f>
        <v/>
      </c>
      <c r="FU1" s="361" t="str">
        <f>IF(病院病棟票H29!BH442="","",病院病棟票H29!BH442)</f>
        <v/>
      </c>
      <c r="FV1" s="361" t="str">
        <f>IF(病院病棟票H29!BB445="","",病院病棟票H29!BB445)</f>
        <v/>
      </c>
      <c r="FW1" s="361" t="str">
        <f>IF(病院病棟票H29!BB448="","",病院病棟票H29!BB448)</f>
        <v/>
      </c>
      <c r="FX1" s="361" t="str">
        <f>IF(病院病棟票H29!BB451="","",病院病棟票H29!BB451)</f>
        <v/>
      </c>
      <c r="FY1" s="361" t="str">
        <f>IF(病院病棟票H29!BB454="","",病院病棟票H29!BB454)</f>
        <v/>
      </c>
      <c r="FZ1" s="361" t="str">
        <f>IF(病院病棟票H29!BB457="","",病院病棟票H29!BB457)</f>
        <v/>
      </c>
      <c r="GA1" s="361" t="str">
        <f>IF(病院病棟票H29!BB460="","",病院病棟票H29!BB460)</f>
        <v/>
      </c>
      <c r="GB1" s="361" t="str">
        <f>IF(病院病棟票H29!BH467="","",病院病棟票H29!BH467)</f>
        <v/>
      </c>
      <c r="GC1" s="361" t="str">
        <f>IF(病院病棟票H29!BB471="","",病院病棟票H29!BB471)</f>
        <v/>
      </c>
      <c r="GD1" s="361" t="str">
        <f>IF(病院病棟票H29!AZ474="","",病院病棟票H29!AZ474)</f>
        <v/>
      </c>
      <c r="GE1" s="361" t="str">
        <f>IF(病院病棟票H29!AZ477="","",病院病棟票H29!AZ477)</f>
        <v/>
      </c>
      <c r="GF1" s="361" t="str">
        <f>IF(病院病棟票H29!AZ480="","",病院病棟票H29!AZ480)</f>
        <v/>
      </c>
      <c r="GG1" s="361" t="str">
        <f>IF(病院病棟票H29!AZ484="","",病院病棟票H29!AZ484)</f>
        <v/>
      </c>
      <c r="GH1" s="361" t="str">
        <f>IF(病院病棟票H29!AZ489="","",病院病棟票H29!AZ489)</f>
        <v/>
      </c>
      <c r="GI1" s="361" t="str">
        <f>IF(病院病棟票H29!AZ492="","",病院病棟票H29!AZ492)</f>
        <v/>
      </c>
      <c r="GJ1" s="361" t="str">
        <f>IF(病院病棟票H29!AZ495="","",病院病棟票H29!AZ495)</f>
        <v/>
      </c>
      <c r="GK1" s="361" t="str">
        <f>IF(病院病棟票H29!N502="","",病院病棟票H29!N502)</f>
        <v/>
      </c>
      <c r="GL1" s="361" t="str">
        <f>IF(病院病棟票H29!X502="","",病院病棟票H29!X502)</f>
        <v/>
      </c>
      <c r="GM1" s="361" t="str">
        <f>IF(病院病棟票H29!AD502="","",病院病棟票H29!AD502)</f>
        <v/>
      </c>
      <c r="GN1" s="361" t="str">
        <f>IF(病院病棟票H29!AT502="","",病院病棟票H29!AT502)</f>
        <v/>
      </c>
      <c r="GO1" s="361" t="str">
        <f>IF(病院病棟票H29!AZ502="","",病院病棟票H29!AZ502)</f>
        <v/>
      </c>
      <c r="GP1" s="361" t="str">
        <f>IF(病院病棟票H29!A507="","",病院病棟票H29!A507)</f>
        <v/>
      </c>
      <c r="GQ1" s="795"/>
    </row>
    <row r="2" spans="1:199" ht="13.5" customHeight="1">
      <c r="A2" s="796"/>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Q2" s="796"/>
      <c r="BR2" s="796"/>
      <c r="BS2" s="796"/>
      <c r="BT2" s="796"/>
      <c r="BU2" s="796"/>
      <c r="BV2" s="796"/>
      <c r="BW2" s="796"/>
      <c r="BX2" s="796"/>
      <c r="BY2" s="796"/>
      <c r="BZ2" s="796"/>
      <c r="CA2" s="796"/>
      <c r="CB2" s="796"/>
      <c r="CC2" s="796"/>
      <c r="CD2" s="796"/>
      <c r="CE2" s="796"/>
      <c r="CF2" s="796"/>
      <c r="CG2" s="796"/>
      <c r="CH2" s="796"/>
      <c r="CI2" s="796"/>
      <c r="CJ2" s="796"/>
      <c r="CK2" s="796"/>
      <c r="CL2" s="796"/>
      <c r="CM2" s="796"/>
      <c r="CN2" s="796"/>
      <c r="CO2" s="796"/>
      <c r="CP2" s="796"/>
      <c r="CQ2" s="796"/>
      <c r="CR2" s="796"/>
      <c r="CS2" s="796"/>
      <c r="CT2" s="796"/>
      <c r="CU2" s="796"/>
      <c r="CV2" s="796"/>
      <c r="CW2" s="796"/>
      <c r="CX2" s="796"/>
      <c r="CY2" s="796"/>
      <c r="CZ2" s="796"/>
      <c r="DA2" s="796"/>
      <c r="DB2" s="796"/>
      <c r="DC2" s="796"/>
      <c r="DD2" s="796"/>
      <c r="DE2" s="796"/>
      <c r="DF2" s="796"/>
      <c r="DG2" s="796"/>
      <c r="DH2" s="796"/>
      <c r="DI2" s="796"/>
      <c r="DJ2" s="796"/>
      <c r="DK2" s="796"/>
      <c r="DL2" s="796"/>
      <c r="DM2" s="796"/>
      <c r="DN2" s="796"/>
      <c r="DO2" s="796"/>
      <c r="DP2" s="796"/>
      <c r="DQ2" s="796"/>
      <c r="DR2" s="796"/>
      <c r="DS2" s="796"/>
      <c r="DT2" s="796"/>
      <c r="DU2" s="796"/>
      <c r="DV2" s="796"/>
      <c r="DW2" s="796"/>
      <c r="DX2" s="796"/>
      <c r="DY2" s="796"/>
      <c r="DZ2" s="796"/>
      <c r="EA2" s="796"/>
      <c r="EB2" s="796"/>
      <c r="EC2" s="796"/>
      <c r="ED2" s="796"/>
      <c r="EE2" s="796"/>
      <c r="EF2" s="796"/>
      <c r="EG2" s="796"/>
      <c r="EH2" s="796"/>
      <c r="EI2" s="796"/>
      <c r="EJ2" s="796"/>
      <c r="EK2" s="796"/>
      <c r="EL2" s="796"/>
      <c r="EM2" s="796"/>
      <c r="EN2" s="796"/>
      <c r="EO2" s="796"/>
      <c r="EP2" s="796"/>
      <c r="EQ2" s="796"/>
      <c r="ER2" s="796"/>
      <c r="ES2" s="796"/>
      <c r="ET2" s="796"/>
      <c r="EU2" s="796"/>
      <c r="EV2" s="796"/>
      <c r="EW2" s="796"/>
      <c r="EX2" s="796"/>
      <c r="EY2" s="796"/>
      <c r="EZ2" s="796"/>
      <c r="FA2" s="796"/>
      <c r="FB2" s="796"/>
      <c r="FC2" s="796"/>
      <c r="FD2" s="796"/>
      <c r="FE2" s="796"/>
      <c r="FF2" s="796"/>
      <c r="FG2" s="796"/>
      <c r="FH2" s="796"/>
      <c r="FI2" s="796"/>
      <c r="FJ2" s="796"/>
      <c r="FK2" s="796"/>
      <c r="FL2" s="796"/>
      <c r="FM2" s="796"/>
      <c r="FN2" s="796"/>
      <c r="FO2" s="796"/>
      <c r="FP2" s="796"/>
      <c r="FQ2" s="796"/>
      <c r="FR2" s="796"/>
      <c r="FS2" s="796"/>
      <c r="FT2" s="796"/>
      <c r="FU2" s="796"/>
      <c r="FV2" s="796"/>
      <c r="FW2" s="796"/>
      <c r="FX2" s="796"/>
      <c r="FY2" s="796"/>
      <c r="FZ2" s="796"/>
      <c r="GA2" s="796"/>
      <c r="GB2" s="796"/>
      <c r="GC2" s="796"/>
      <c r="GD2" s="796"/>
      <c r="GE2" s="796"/>
      <c r="GF2" s="796"/>
      <c r="GG2" s="796"/>
      <c r="GH2" s="796"/>
      <c r="GI2" s="796"/>
      <c r="GJ2" s="796"/>
      <c r="GK2" s="796"/>
      <c r="GL2" s="796"/>
      <c r="GM2" s="796"/>
      <c r="GN2" s="796"/>
      <c r="GO2" s="796"/>
      <c r="GP2" s="796"/>
      <c r="GQ2" s="796"/>
    </row>
    <row r="3" spans="1:199" ht="13.5" customHeight="1">
      <c r="A3" s="796"/>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796"/>
      <c r="BC3" s="796"/>
      <c r="BD3" s="796"/>
      <c r="BE3" s="796"/>
      <c r="BF3" s="796"/>
      <c r="BG3" s="796"/>
      <c r="BH3" s="796"/>
      <c r="BI3" s="796"/>
      <c r="BJ3" s="796"/>
      <c r="BK3" s="796"/>
      <c r="BL3" s="796"/>
      <c r="BM3" s="796"/>
      <c r="BN3" s="796"/>
      <c r="BO3" s="796"/>
      <c r="BP3" s="796"/>
      <c r="BQ3" s="796"/>
      <c r="BR3" s="796"/>
      <c r="BS3" s="796"/>
      <c r="BT3" s="796"/>
      <c r="BU3" s="796"/>
      <c r="BV3" s="796"/>
      <c r="BW3" s="796"/>
      <c r="BX3" s="796"/>
      <c r="BY3" s="796"/>
      <c r="BZ3" s="796"/>
      <c r="CA3" s="796"/>
      <c r="CB3" s="796"/>
      <c r="CC3" s="796"/>
      <c r="CD3" s="796"/>
      <c r="CE3" s="796"/>
      <c r="CF3" s="796"/>
      <c r="CG3" s="796"/>
      <c r="CH3" s="796"/>
      <c r="CI3" s="796"/>
      <c r="CJ3" s="796"/>
      <c r="CK3" s="796"/>
      <c r="CL3" s="796"/>
      <c r="CM3" s="796"/>
      <c r="CN3" s="796"/>
      <c r="CO3" s="796"/>
      <c r="CP3" s="796"/>
      <c r="CQ3" s="796"/>
      <c r="CR3" s="796"/>
      <c r="CS3" s="796"/>
      <c r="CT3" s="796"/>
      <c r="CU3" s="796"/>
      <c r="CV3" s="796"/>
      <c r="CW3" s="796"/>
      <c r="CX3" s="796"/>
      <c r="CY3" s="796"/>
      <c r="CZ3" s="796"/>
      <c r="DA3" s="796"/>
      <c r="DB3" s="796"/>
      <c r="DC3" s="796"/>
      <c r="DD3" s="796"/>
      <c r="DE3" s="796"/>
      <c r="DF3" s="796"/>
      <c r="DG3" s="796"/>
      <c r="DH3" s="796"/>
      <c r="DI3" s="796"/>
      <c r="DJ3" s="796"/>
      <c r="DK3" s="796"/>
      <c r="DL3" s="796"/>
      <c r="DM3" s="796"/>
      <c r="DN3" s="796"/>
      <c r="DO3" s="796"/>
      <c r="DP3" s="796"/>
      <c r="DQ3" s="796"/>
      <c r="DR3" s="796"/>
      <c r="DS3" s="796"/>
      <c r="DT3" s="796"/>
      <c r="DU3" s="796"/>
      <c r="DV3" s="796"/>
      <c r="DW3" s="796"/>
      <c r="DX3" s="796"/>
      <c r="DY3" s="796"/>
      <c r="DZ3" s="796"/>
      <c r="EA3" s="796"/>
      <c r="EB3" s="796"/>
      <c r="EC3" s="796"/>
      <c r="ED3" s="796"/>
      <c r="EE3" s="796"/>
      <c r="EF3" s="796"/>
      <c r="EG3" s="796"/>
      <c r="EH3" s="796"/>
      <c r="EI3" s="796"/>
      <c r="EJ3" s="796"/>
      <c r="EK3" s="796"/>
      <c r="EL3" s="796"/>
      <c r="EM3" s="796"/>
      <c r="EN3" s="796"/>
      <c r="EO3" s="796"/>
      <c r="EP3" s="796"/>
      <c r="EQ3" s="796"/>
      <c r="ER3" s="796"/>
      <c r="ES3" s="796"/>
      <c r="ET3" s="796"/>
      <c r="EU3" s="796"/>
      <c r="EV3" s="796"/>
      <c r="EW3" s="796"/>
      <c r="EX3" s="796"/>
      <c r="EY3" s="796"/>
      <c r="EZ3" s="796"/>
      <c r="FA3" s="796"/>
      <c r="FB3" s="796"/>
      <c r="FC3" s="796"/>
      <c r="FD3" s="796"/>
      <c r="FE3" s="796"/>
      <c r="FF3" s="796"/>
      <c r="FG3" s="796"/>
      <c r="FH3" s="796"/>
      <c r="FI3" s="796"/>
      <c r="FJ3" s="796"/>
      <c r="FK3" s="796"/>
      <c r="FL3" s="796"/>
      <c r="FM3" s="796"/>
      <c r="FN3" s="796"/>
      <c r="FO3" s="796"/>
      <c r="FP3" s="796"/>
      <c r="FQ3" s="796"/>
      <c r="FR3" s="796"/>
      <c r="FS3" s="796"/>
      <c r="FT3" s="796"/>
      <c r="FU3" s="796"/>
      <c r="FV3" s="796"/>
      <c r="FW3" s="796"/>
      <c r="FX3" s="796"/>
      <c r="FY3" s="796"/>
      <c r="FZ3" s="796"/>
      <c r="GA3" s="796"/>
      <c r="GB3" s="796"/>
      <c r="GC3" s="796"/>
      <c r="GD3" s="796"/>
      <c r="GE3" s="796"/>
      <c r="GF3" s="796"/>
      <c r="GG3" s="796"/>
      <c r="GH3" s="796"/>
      <c r="GI3" s="796"/>
      <c r="GJ3" s="796"/>
      <c r="GK3" s="796"/>
      <c r="GL3" s="796"/>
      <c r="GM3" s="796"/>
      <c r="GN3" s="796"/>
      <c r="GO3" s="796"/>
      <c r="GP3" s="796"/>
      <c r="GQ3" s="796"/>
    </row>
    <row r="4" spans="1:199" ht="15" customHeight="1">
      <c r="GQ4" s="361" t="s">
        <v>139</v>
      </c>
    </row>
  </sheetData>
  <sheetProtection password="B972" sheet="1" objects="1" scenarios="1" formatCells="0" selectLockedCells="1"/>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病院病棟票H29</vt:lpstr>
      <vt:lpstr>テキスト手動保存用</vt:lpstr>
      <vt:lpstr>はじめに!Print_Area</vt:lpstr>
      <vt:lpstr>病院病棟票H29!Print_Area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2017-09-17T13:04:20Z</cp:lastPrinted>
  <dcterms:created xsi:type="dcterms:W3CDTF">2014-07-25T06:35:24Z</dcterms:created>
  <dcterms:modified xsi:type="dcterms:W3CDTF">2017-09-28T06:05:57Z</dcterms:modified>
</cp:coreProperties>
</file>