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対象\"/>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<sst xmlns="http://schemas.openxmlformats.org/spreadsheetml/2006/main" count="2168" uniqueCount="562">
  <si>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</si>
  <si>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</si>
  <si>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</si>
  <si>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</si>
  <si>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</si>
  <si>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</si>
  <si>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</si>
  <si>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</si>
  <si>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</si>
  <si>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</si>
  <si>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</si>
  <si>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</si>
  <si>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</si>
  <si>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</si>
  <si>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</si>
  <si>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</si>
  <si>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</si>
  <si>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</si>
  <si>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</si>
  <si>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</si>
  <si>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</si>
  <si>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</si>
  <si>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</si>
  <si>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</si>
  <si>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</si>
  <si>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</si>
  <si>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</si>
  <si>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</si>
  <si>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</si>
  <si>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</si>
  <si>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</si>
  <si>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</si>
  <si>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</si>
  <si>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</si>
  <si>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</si>
  <si>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</si>
  <si>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</si>
  <si>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</si>
  <si>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</si>
  <si>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</si>
  <si>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</si>
  <si>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</si>
  <si>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</si>
  <si>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</si>
  <si>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</si>
  <si>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</si>
  <si>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</si>
  <si>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</si>
  <si>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</si>
  <si>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</si>
  <si>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</si>
  <si>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</si>
  <si>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</si>
  <si>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</si>
  <si>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</si>
  <si>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</si>
  <si>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</si>
  <si>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</si>
  <si>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</si>
  <si>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</si>
  <si>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</si>
  <si>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</si>
  <si>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</si>
  <si>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</si>
  <si>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</si>
  <si>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</si>
  <si>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</si>
  <si>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</si>
  <si>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</si>
  <si>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</si>
  <si>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</si>
  <si>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</si>
  <si>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</si>
  <si>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</si>
  <si>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</si>
  <si>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</si>
  <si>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</si>
  <si>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</si>
  <si>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</si>
  <si>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</si>
  <si>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</si>
  <si>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</si>
  <si>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</si>
  <si>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</si>
  <si>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</si>
  <si>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</si>
  <si>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</si>
  <si>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</si>
  <si>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</si>
  <si>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</si>
  <si>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</si>
  <si>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</si>
  <si>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</si>
  <si>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</si>
  <si>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</si>
  <si>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</si>
  <si>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</si>
  <si>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</si>
  <si>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</si>
  <si>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</si>
  <si>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</si>
  <si>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</si>
  <si>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</si>
  <si>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</si>
  <si>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</si>
  <si>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</si>
  <si>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</si>
  <si>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</si>
  <si>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</si>
  <si>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</si>
  <si>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</si>
  <si>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</si>
  <si>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</si>
  <si>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</si>
  <si>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</si>
  <si>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</si>
  <si>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</si>
  <si>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</si>
  <si>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</si>
  <si>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</si>
  <si>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</si>
  <si>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</si>
  <si>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</si>
  <si>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</si>
  <si>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</si>
  <si>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</si>
  <si>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</si>
  <si>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</si>
  <si>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</si>
  <si>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</si>
  <si>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</si>
  <si>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</si>
  <si>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</si>
  <si>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</si>
  <si>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</si>
  <si>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</si>
  <si>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</si>
  <si>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</si>
  <si>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</si>
  <si>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</si>
  <si>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</si>
  <si>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</si>
  <si>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</si>
  <si>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</si>
  <si>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</si>
  <si>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</si>
  <si>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</si>
  <si>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</si>
  <si>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</si>
  <si>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</si>
  <si>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</si>
  <si>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</si>
  <si>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</si>
  <si>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</si>
  <si>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</si>
  <si>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</si>
  <si>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</si>
  <si>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</si>
  <si>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</si>
  <si>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</si>
  <si>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</si>
  <si>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</si>
  <si>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</si>
  <si>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</si>
  <si>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</si>
  <si>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</si>
  <si>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</si>
  <si>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</si>
  <si>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</si>
  <si>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</si>
  <si>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</si>
  <si>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</si>
  <si>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</si>
  <si>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</si>
  <si>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</si>
  <si>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</si>
  <si>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</si>
  <si>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</si>
  <si>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</si>
  <si>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</si>
  <si>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</si>
  <si>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</si>
  <si>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</si>
  <si>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</si>
  <si>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</si>
  <si>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</si>
  <si>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</si>
  <si>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</si>
  <si>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</si>
  <si>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</si>
  <si>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</si>
  <si>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</si>
  <si>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</si>
  <si>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</si>
  <si>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</si>
  <si>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</si>
  <si>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</si>
  <si>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</si>
  <si>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</si>
  <si>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</si>
  <si>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</si>
  <si>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</si>
  <si>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</si>
  <si>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</si>
  <si>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</si>
  <si>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</si>
  <si>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</si>
  <si>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</si>
  <si>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</si>
  <si>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</si>
  <si>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</si>
  <si>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</si>
  <si>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</si>
  <si>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</si>
  <si>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</si>
  <si>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</si>
  <si>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</si>
  <si>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</si>
  <si>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</si>
  <si>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</si>
  <si>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</si>
  <si>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</si>
  <si>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</si>
  <si>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</si>
  <si>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</si>
  <si>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</si>
  <si>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</si>
  <si>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</si>
  <si>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</si>
  <si>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</si>
  <si>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</si>
  <si>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</si>
  <si>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</si>
  <si>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</si>
  <si>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</si>
  <si>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</si>
  <si>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</si>
  <si>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</si>
  <si>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</si>
  <si>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</si>
  <si>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</si>
  <si>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</si>
  <si>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</si>
  <si>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</si>
  <si>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</si>
  <si>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</si>
  <si>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</si>
  <si>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</si>
  <si>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</si>
  <si>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</si>
  <si>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</si>
  <si>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</si>
  <si>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</si>
  <si>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</si>
  <si>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</si>
  <si>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</si>
  <si>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</si>
  <si>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</si>
  <si>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</si>
  <si>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</si>
  <si>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</si>
  <si>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</si>
  <si>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</si>
  <si>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</si>
  <si>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</si>
  <si>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</si>
  <si>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</si>
  <si>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</si>
  <si>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</si>
  <si>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</si>
  <si>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</si>
  <si>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</si>
  <si>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</si>
  <si>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</si>
  <si>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</si>
  <si>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</si>
  <si>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</si>
  <si>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</si>
  <si>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</si>
  <si>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</si>
  <si>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</si>
  <si>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</si>
  <si>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</si>
  <si>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</si>
  <si>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</si>
  <si>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</si>
  <si>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</si>
  <si>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</si>
  <si>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</si>
  <si>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</si>
  <si>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</si>
  <si>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</si>
  <si>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</si>
  <si>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</si>
  <si>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</si>
  <si>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</si>
  <si>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</si>
  <si>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</si>
  <si>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</si>
  <si>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</si>
  <si>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</si>
  <si>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</si>
  <si>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</si>
  <si>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</si>
  <si>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</si>
  <si>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</si>
  <si>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</si>
  <si>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</si>
  <si>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</si>
  <si>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</si>
  <si>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</si>
  <si>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</si>
  <si>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</si>
  <si>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</si>
  <si>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</si>
  <si>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</si>
  <si>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</si>
  <si>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</si>
  <si>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</si>
  <si>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</si>
  <si>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</si>
  <si>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</si>
  <si>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</si>
  <si>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</si>
  <si>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</si>
  <si>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</si>
  <si>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</si>
  <si>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</si>
  <si>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</si>
  <si>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</si>
  <si>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</si>
  <si>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</si>
  <si>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</si>
  <si>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</si>
  <si>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</si>
  <si>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</si>
  <si>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</si>
  <si>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</si>
  <si>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</si>
  <si>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</si>
  <si>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</si>
  <si>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</si>
  <si>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</si>
  <si>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</si>
  <si>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</si>
  <si>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</si>
  <si>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</si>
  <si>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</si>
  <si>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</si>
  <si>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</si>
  <si>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</si>
  <si>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</si>
  <si>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</si>
  <si>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</si>
  <si>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</si>
  <si>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</si>
  <si>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</si>
  <si>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</si>
  <si>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</si>
  <si>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</si>
  <si>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</si>
  <si>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</si>
  <si>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</si>
  <si>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</si>
  <si>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</si>
  <si>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</si>
  <si>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</si>
  <si>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</si>
  <si>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</si>
  <si>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</si>
  <si>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</si>
  <si>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</si>
  <si>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</si>
  <si>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</si>
  <si>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</si>
  <si>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</si>
  <si>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</si>
  <si>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</si>
  <si>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</si>
  <si>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</si>
  <si>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</si>
  <si>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</si>
  <si>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</si>
  <si>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</si>
  <si>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</si>
  <si>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</si>
  <si>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</si>
  <si>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</si>
  <si>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</si>
  <si>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</si>
  <si>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</si>
  <si>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</si>
  <si>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</si>
  <si>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</si>
  <si>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</si>
  <si>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</si>
  <si>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</si>
  <si>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</si>
  <si>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</si>
  <si>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</si>
  <si>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</si>
  <si>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</si>
  <si>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</si>
  <si>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</si>
  <si>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</si>
  <si>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</si>
  <si>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</si>
  <si>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</si>
  <si>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</si>
  <si>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</si>
  <si>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</si>
  <si>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</si>
  <si>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</si>
  <si>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</si>
  <si>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</si>
  <si>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</si>
  <si>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</si>
  <si>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</si>
  <si>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</si>
  <si>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</si>
  <si>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</si>
  <si>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</si>
  <si>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</si>
  <si>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</si>
  <si>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</si>
  <si>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</si>
  <si>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</si>
  <si>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</si>
  <si>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</si>
  <si>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</si>
  <si>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</si>
  <si>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</si>
  <si>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</si>
  <si>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</si>
  <si>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</si>
  <si>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</si>
  <si>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</si>
  <si>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</si>
  <si>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</si>
  <si>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</si>
  <si>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</si>
  <si>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</si>
  <si>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</si>
  <si>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</si>
  <si>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</si>
  <si>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</si>
  <si>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</si>
  <si>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</si>
  <si>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</si>
  <si>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</si>
  <si>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</si>
  <si>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</si>
  <si>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</si>
  <si>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</si>
  <si>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</si>
  <si>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</si>
  <si>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</si>
  <si>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</si>
  <si>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</si>
  <si>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</si>
  <si>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</si>
  <si>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</si>
  <si>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</si>
  <si>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</si>
  <si>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</si>
  <si>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</si>
  <si>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</si>
  <si>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</si>
  <si>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</si>
  <si>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</si>
  <si>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</si>
  <si>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</si>
  <si>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</si>
  <si>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</si>
  <si>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</si>
  <si>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</si>
  <si>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</si>
  <si>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</si>
  <si>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</si>
  <si>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</si>
  <si>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開発途上国における在職職業訓練指導員の能力向上事業</t>
    <phoneticPr fontId="5"/>
  </si>
  <si>
    <t>人材開発統括官</t>
    <phoneticPr fontId="5"/>
  </si>
  <si>
    <t>厚生労働省</t>
  </si>
  <si>
    <t>海外協力室</t>
    <phoneticPr fontId="5"/>
  </si>
  <si>
    <t>海外協力企画官（海外協力室長）常盤　剛史</t>
    <rPh sb="15" eb="17">
      <t>トキワ</t>
    </rPh>
    <rPh sb="18" eb="20">
      <t>タケシ</t>
    </rPh>
    <phoneticPr fontId="5"/>
  </si>
  <si>
    <t>○</t>
  </si>
  <si>
    <t>-</t>
  </si>
  <si>
    <t>-</t>
    <phoneticPr fontId="5"/>
  </si>
  <si>
    <t>国際協力の一環として、開発途上国における工業化の進展等に伴う技能労働者不足に対処するため、職業訓練体制を充実させようとする開発途上国から在職職業訓練指導員を受け入れ、職業訓練指導員に対する能力向上研修を行うことによって、当該国の人づくりに貢献する。</t>
    <phoneticPr fontId="5"/>
  </si>
  <si>
    <t>開発途上国における現職の職業訓練指導員を受け入れ、３か月の日本語教育、専門的訓練施設において１年間、高度で専門的な技能、指導技法、キャリア・コンサルティング技法、職業訓練計画の立案能力等の技能及び知識を付与し、研修生が母国で他の職業訓練指導員を指導するなど、当該国において中核的な役割を果たすことのできる高度で専門的な技能及び知識等を修得させる。</t>
    <phoneticPr fontId="5"/>
  </si>
  <si>
    <t>（目）政府開発援助外国人留学生受入事業等委託費</t>
    <phoneticPr fontId="5"/>
  </si>
  <si>
    <t>％</t>
    <phoneticPr fontId="5"/>
  </si>
  <si>
    <t>％</t>
    <phoneticPr fontId="5"/>
  </si>
  <si>
    <t>-</t>
    <phoneticPr fontId="5"/>
  </si>
  <si>
    <t>-</t>
    <phoneticPr fontId="5"/>
  </si>
  <si>
    <t>研修修了生の現状確認により確認</t>
    <phoneticPr fontId="5"/>
  </si>
  <si>
    <t>研修生在籍者数</t>
    <phoneticPr fontId="5"/>
  </si>
  <si>
    <t>Ｘ／Ｙ
Ｘ：「各年度委託契約精算額」
Y：「各年度在籍者数」　</t>
    <phoneticPr fontId="5"/>
  </si>
  <si>
    <t>円</t>
    <rPh sb="0" eb="1">
      <t>エン</t>
    </rPh>
    <phoneticPr fontId="5"/>
  </si>
  <si>
    <t>　　X/Y</t>
    <phoneticPr fontId="5"/>
  </si>
  <si>
    <t>17,198,184/6</t>
  </si>
  <si>
    <t>国際社会への参画・貢献を行うこと（Ⅻ-1）</t>
    <phoneticPr fontId="5"/>
  </si>
  <si>
    <t>開発途上国の人材育成等を通じた国際協力を推進し、連携を強化すること（Ⅻ-1-2）</t>
    <phoneticPr fontId="5"/>
  </si>
  <si>
    <t>-</t>
    <phoneticPr fontId="5"/>
  </si>
  <si>
    <t>-</t>
    <phoneticPr fontId="5"/>
  </si>
  <si>
    <t>-</t>
    <phoneticPr fontId="5"/>
  </si>
  <si>
    <t>開発途上国における現職の職業訓練指導員を受け入れ、３か月の日本語教育、専門的訓練施設において１年間、高度で専門的な技能、指導技法、キャリア・コンサルティング技法等、職業訓練指導員としての能力向上を図る研修を実施し、研修生が母国で他の職業訓練指導員を指導するなど、当該国において中核的な役割を果たすことのできる高度で専門的な技能及び知識等を修得させる。これにより、工業化の進展等に伴う技能労働者不足に対処するための人づくりに貢献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</si>
  <si>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</si>
  <si>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</si>
  <si>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</si>
  <si>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</si>
  <si>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</si>
  <si>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</si>
  <si>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</si>
  <si>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</si>
  <si>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</si>
  <si>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</si>
  <si>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</si>
  <si>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国際協力の一環として開発途上国の人づくりに貢献するものであり、また、進出日系企業への優秀な人材の供給など日本の利益につながるものであることから、政府開発援助により国が実施する必要がある。</t>
    <phoneticPr fontId="5"/>
  </si>
  <si>
    <t>無</t>
  </si>
  <si>
    <t>‐</t>
  </si>
  <si>
    <t>事業計画に基づき適正な実施が行われている。</t>
    <phoneticPr fontId="5"/>
  </si>
  <si>
    <t>研修生は、帰国後、母国において中核的な役割を担う職務に従事しており、研修成果が出ている。</t>
    <phoneticPr fontId="5"/>
  </si>
  <si>
    <t>-</t>
    <phoneticPr fontId="5"/>
  </si>
  <si>
    <t>平成28年度～平成29年度実施事業においては、対象国が８ヶ国（インドネシア、カンボジア、スリランカ、タイ、フィリピン、ベトナム、マレーシア及びラオス）であったものを、十分な応募者数の確保を行うため、平成29年度～平成31年度実施事業においては、上記にモンゴルを加えた９ヶ国に拡充を図り、より多くの開発途上国の訓練指導員に対して募集を行うこととしている。</t>
    <phoneticPr fontId="5"/>
  </si>
  <si>
    <t>平成29年度に引き続き、概ね事業計画に基づく適正な事業運用がなされている（平成29年度～平成31年度実施事業）。</t>
    <rPh sb="7" eb="8">
      <t>ヒ</t>
    </rPh>
    <rPh sb="9" eb="10">
      <t>ツヅ</t>
    </rPh>
    <phoneticPr fontId="5"/>
  </si>
  <si>
    <t>新25-062</t>
    <phoneticPr fontId="5"/>
  </si>
  <si>
    <t>850</t>
    <phoneticPr fontId="5"/>
  </si>
  <si>
    <t>861</t>
    <phoneticPr fontId="5"/>
  </si>
  <si>
    <t>830</t>
    <phoneticPr fontId="5"/>
  </si>
  <si>
    <t>専門的施設における職業訓練指導員に対する能力向上研修</t>
    <phoneticPr fontId="5"/>
  </si>
  <si>
    <t>国庫債務負担行為等</t>
  </si>
  <si>
    <t>-</t>
    <phoneticPr fontId="5"/>
  </si>
  <si>
    <t>-</t>
    <phoneticPr fontId="5"/>
  </si>
  <si>
    <t>一般競争入札により実施。複数者からの入札があり競争性が確保されている。</t>
    <phoneticPr fontId="5"/>
  </si>
  <si>
    <t>契約時の事業計画において、事業趣旨を踏まえ計上されている経費を審査し、コストの削減に努めている。</t>
    <phoneticPr fontId="5"/>
  </si>
  <si>
    <t>-</t>
    <phoneticPr fontId="5"/>
  </si>
  <si>
    <t>委託費精算にあたり、使途が事業目的に沿って真に必要な支出か確認を行い精算を行っている。</t>
    <phoneticPr fontId="5"/>
  </si>
  <si>
    <t>研修生の帰国後の母国における職業訓練指導員の指導等中核的な役割を担う職務に従事する割合が７５％以上（各年度２～３ヶ年事業のため終了後に実施）</t>
    <phoneticPr fontId="5"/>
  </si>
  <si>
    <t>研修生の帰国後の母国における職業訓練指導員の指導等中核的な役割を担う職務に従事する割合
（各年度２～３ヶ年事業のため終了後に実施）
【職務従事件数/研修生在籍者数】</t>
    <phoneticPr fontId="5"/>
  </si>
  <si>
    <t>人</t>
    <rPh sb="0" eb="1">
      <t>ニン</t>
    </rPh>
    <phoneticPr fontId="5"/>
  </si>
  <si>
    <t>事業費</t>
  </si>
  <si>
    <t>職業訓練指導員研修、生活手当等</t>
    <phoneticPr fontId="5"/>
  </si>
  <si>
    <t>総括主任、コーディネーター</t>
    <phoneticPr fontId="5"/>
  </si>
  <si>
    <t>人件費</t>
    <phoneticPr fontId="5"/>
  </si>
  <si>
    <t>その他</t>
    <phoneticPr fontId="5"/>
  </si>
  <si>
    <t>管理費、消費税等</t>
    <phoneticPr fontId="5"/>
  </si>
  <si>
    <t>8,343,015/2</t>
    <phoneticPr fontId="5"/>
  </si>
  <si>
    <t>本事業は、ODAによる開発途上国への国際協力であり、国で実施すべき事業である。</t>
    <phoneticPr fontId="5"/>
  </si>
  <si>
    <t>政策目的（成果目標）は、研修生の母国での職業訓練指導員の指導等中核的な役割を担う職務への従事であり、その達成手段としては明確である。</t>
    <phoneticPr fontId="5"/>
  </si>
  <si>
    <t>8,818,000/2</t>
    <phoneticPr fontId="5"/>
  </si>
  <si>
    <t>833</t>
    <phoneticPr fontId="5"/>
  </si>
  <si>
    <t>17,997,980/5</t>
    <phoneticPr fontId="5"/>
  </si>
  <si>
    <t>一般財団法人日本国際協力センター</t>
    <rPh sb="6" eb="8">
      <t>ニホン</t>
    </rPh>
    <rPh sb="10" eb="12">
      <t>キョウリョク</t>
    </rPh>
    <phoneticPr fontId="5"/>
  </si>
  <si>
    <t>A.一般財団法人日本国際協力センター</t>
    <rPh sb="2" eb="4">
      <t>イッパン</t>
    </rPh>
    <rPh sb="4" eb="8">
      <t>ザイダンホウジン</t>
    </rPh>
    <rPh sb="8" eb="10">
      <t>ニホン</t>
    </rPh>
    <rPh sb="10" eb="12">
      <t>コクサイ</t>
    </rPh>
    <rPh sb="12" eb="14">
      <t>キョウリョク</t>
    </rPh>
    <phoneticPr fontId="5"/>
  </si>
  <si>
    <t>本事業は、事業終了後、帰国した研修修了生に対し現状確認を行っており、平成30年度については事業継続中であるため成果を確認できない。</t>
    <rPh sb="0" eb="1">
      <t>ホン</t>
    </rPh>
    <rPh sb="1" eb="3">
      <t>ジギョウ</t>
    </rPh>
    <rPh sb="5" eb="7">
      <t>ジギョウ</t>
    </rPh>
    <rPh sb="7" eb="10">
      <t>シュウリョウゴ</t>
    </rPh>
    <rPh sb="11" eb="13">
      <t>キコク</t>
    </rPh>
    <rPh sb="15" eb="17">
      <t>ケンシュウ</t>
    </rPh>
    <rPh sb="17" eb="20">
      <t>シュウリョウセイ</t>
    </rPh>
    <rPh sb="21" eb="22">
      <t>タイ</t>
    </rPh>
    <rPh sb="23" eb="25">
      <t>ゲンジョウ</t>
    </rPh>
    <rPh sb="25" eb="27">
      <t>カクニン</t>
    </rPh>
    <rPh sb="28" eb="29">
      <t>オコナ</t>
    </rPh>
    <rPh sb="34" eb="36">
      <t>ヘイセイ</t>
    </rPh>
    <rPh sb="38" eb="40">
      <t>ネンド</t>
    </rPh>
    <rPh sb="45" eb="47">
      <t>ジギョウ</t>
    </rPh>
    <rPh sb="47" eb="50">
      <t>ケイゾクチュウ</t>
    </rPh>
    <rPh sb="55" eb="57">
      <t>セイカ</t>
    </rPh>
    <rPh sb="58" eb="60">
      <t>カクニン</t>
    </rPh>
    <phoneticPr fontId="5"/>
  </si>
  <si>
    <t>発展途上国の技術向上のための支援業務であるが、28年、29年度の予算額に比べて30年度は半分以下になっている。対象国が８～９ヵ国となっているが、28，29年度の活動実績は5～6名、30年度は2名であり、事業目的で掲げていることとは大きく下方乖離しているように思われる。当該事業の継続必要性は認めつつ、見直してみるべきではないか。（増田　正志）</t>
    <phoneticPr fontId="5"/>
  </si>
  <si>
    <t>外部有識者の所見を踏まえ、事業目的に即して事業内容の改善に努めること。</t>
    <phoneticPr fontId="5"/>
  </si>
  <si>
    <t>-</t>
    <phoneticPr fontId="5"/>
  </si>
  <si>
    <t>-</t>
    <phoneticPr fontId="5"/>
  </si>
  <si>
    <t>事業目的が達成されたため廃止。</t>
    <rPh sb="0" eb="2">
      <t>ジギョウ</t>
    </rPh>
    <rPh sb="2" eb="4">
      <t>モクテキ</t>
    </rPh>
    <rPh sb="5" eb="7">
      <t>タッセイ</t>
    </rPh>
    <rPh sb="12" eb="14">
      <t>ハイシ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</si>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</sst>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196705</xdr:colOff>
      <xdr:row>741</xdr:row>
      <xdr:rowOff>202492</xdr:rowOff>
    </xdr:from>
    <xdr:to>
      <xdr:col>23</xdr:col>
      <xdr:colOff>125002</xdr:colOff>
      <xdr:row>743</xdr:row>
      <xdr:rowOff>307266</xdr:rowOff>
    </xdr:to>
    <xdr:sp macro="" textlink="">
      <xdr:nvSpPr>
        <xdr:cNvPr id="3" name="テキスト ボックス 2"/>
        <xdr:cNvSpPr txBox="1"/>
      </xdr:nvSpPr>
      <xdr:spPr>
        <a:xfrm>
          <a:off x="1604288" y="39784159"/>
          <a:ext cx="3145631" cy="80327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８百万円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139703</xdr:colOff>
      <xdr:row>745</xdr:row>
      <xdr:rowOff>182694</xdr:rowOff>
    </xdr:from>
    <xdr:to>
      <xdr:col>24</xdr:col>
      <xdr:colOff>150629</xdr:colOff>
      <xdr:row>747</xdr:row>
      <xdr:rowOff>102575</xdr:rowOff>
    </xdr:to>
    <xdr:sp macro="" textlink="">
      <xdr:nvSpPr>
        <xdr:cNvPr id="4" name="テキスト ボックス 3"/>
        <xdr:cNvSpPr txBox="1"/>
      </xdr:nvSpPr>
      <xdr:spPr>
        <a:xfrm>
          <a:off x="1547286" y="41161361"/>
          <a:ext cx="3429343" cy="618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国庫債務負担行為</a:t>
          </a:r>
          <a:r>
            <a:rPr kumimoji="1" lang="en-US" altLang="ja-JP" sz="1400" b="1">
              <a:latin typeface="ＭＳ ゴシック" panose="020B0609070205080204" pitchFamily="49" charset="-128"/>
              <a:ea typeface="ＭＳ ゴシック" panose="020B0609070205080204" pitchFamily="49" charset="-128"/>
            </a:rPr>
            <a:t>】</a:t>
          </a:r>
        </a:p>
        <a:p>
          <a:pPr algn="ctr"/>
          <a:r>
            <a:rPr kumimoji="1" lang="ja-JP" altLang="en-US" sz="1400" b="1">
              <a:latin typeface="ＭＳ ゴシック" panose="020B0609070205080204" pitchFamily="49" charset="-128"/>
              <a:ea typeface="ＭＳ ゴシック" panose="020B0609070205080204" pitchFamily="49" charset="-128"/>
            </a:rPr>
            <a:t>（３年計画２年次）</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169337</xdr:colOff>
      <xdr:row>747</xdr:row>
      <xdr:rowOff>165950</xdr:rowOff>
    </xdr:from>
    <xdr:to>
      <xdr:col>27</xdr:col>
      <xdr:colOff>74083</xdr:colOff>
      <xdr:row>749</xdr:row>
      <xdr:rowOff>100891</xdr:rowOff>
    </xdr:to>
    <xdr:sp macro="" textlink="">
      <xdr:nvSpPr>
        <xdr:cNvPr id="5" name="テキスト ボックス 4"/>
        <xdr:cNvSpPr txBox="1"/>
      </xdr:nvSpPr>
      <xdr:spPr>
        <a:xfrm>
          <a:off x="1375837" y="41927783"/>
          <a:ext cx="4127496" cy="63344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Ａ：一般財団法人日本国際協力センター</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８百万円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123881</xdr:colOff>
      <xdr:row>743</xdr:row>
      <xdr:rowOff>327437</xdr:rowOff>
    </xdr:from>
    <xdr:to>
      <xdr:col>15</xdr:col>
      <xdr:colOff>124829</xdr:colOff>
      <xdr:row>745</xdr:row>
      <xdr:rowOff>186056</xdr:rowOff>
    </xdr:to>
    <xdr:cxnSp macro="">
      <xdr:nvCxnSpPr>
        <xdr:cNvPr id="6" name="直線矢印コネクタ 5"/>
        <xdr:cNvCxnSpPr/>
      </xdr:nvCxnSpPr>
      <xdr:spPr>
        <a:xfrm flipH="1">
          <a:off x="3140131" y="40607604"/>
          <a:ext cx="948" cy="5571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119710</xdr:colOff>
      <xdr:row>749</xdr:row>
      <xdr:rowOff>176655</xdr:rowOff>
    </xdr:from>
    <xdr:to>
      <xdr:col>23</xdr:col>
      <xdr:colOff>77547</xdr:colOff>
      <xdr:row>750</xdr:row>
      <xdr:rowOff>113996</xdr:rowOff>
    </xdr:to>
    <xdr:sp macro="" textlink="">
      <xdr:nvSpPr>
        <xdr:cNvPr id="10" name="テキスト ボックス 9"/>
        <xdr:cNvSpPr txBox="1"/>
      </xdr:nvSpPr>
      <xdr:spPr>
        <a:xfrm>
          <a:off x="1929460" y="42552322"/>
          <a:ext cx="2773004" cy="286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平成</a:t>
          </a:r>
          <a:r>
            <a:rPr kumimoji="1" lang="en-US" altLang="ja-JP" sz="1100"/>
            <a:t>29</a:t>
          </a:r>
          <a:r>
            <a:rPr kumimoji="1" lang="ja-JP" altLang="en-US" sz="1100"/>
            <a:t>年度～平成</a:t>
          </a:r>
          <a:r>
            <a:rPr kumimoji="1" lang="en-US" altLang="ja-JP" sz="1100"/>
            <a:t>31</a:t>
          </a:r>
          <a:r>
            <a:rPr kumimoji="1" lang="ja-JP" altLang="en-US" sz="1100"/>
            <a:t>年契約</a:t>
          </a:r>
        </a:p>
      </xdr:txBody>
    </xdr:sp>
    <xdr:clientData/>
  </xdr:twoCellAnchor>
  <xdr:twoCellAnchor>
    <xdr:from>
      <xdr:col>25</xdr:col>
      <xdr:colOff>53979</xdr:colOff>
      <xdr:row>741</xdr:row>
      <xdr:rowOff>42338</xdr:rowOff>
    </xdr:from>
    <xdr:to>
      <xdr:col>49</xdr:col>
      <xdr:colOff>342904</xdr:colOff>
      <xdr:row>744</xdr:row>
      <xdr:rowOff>118538</xdr:rowOff>
    </xdr:to>
    <xdr:sp macro="" textlink="">
      <xdr:nvSpPr>
        <xdr:cNvPr id="12" name="大かっこ 11"/>
        <xdr:cNvSpPr/>
      </xdr:nvSpPr>
      <xdr:spPr>
        <a:xfrm>
          <a:off x="5081062" y="39624005"/>
          <a:ext cx="5114925" cy="1123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152404</xdr:colOff>
      <xdr:row>750</xdr:row>
      <xdr:rowOff>347137</xdr:rowOff>
    </xdr:from>
    <xdr:to>
      <xdr:col>43</xdr:col>
      <xdr:colOff>63500</xdr:colOff>
      <xdr:row>777</xdr:row>
      <xdr:rowOff>116416</xdr:rowOff>
    </xdr:to>
    <xdr:sp macro="" textlink="">
      <xdr:nvSpPr>
        <xdr:cNvPr id="13" name="大かっこ 12"/>
        <xdr:cNvSpPr/>
      </xdr:nvSpPr>
      <xdr:spPr>
        <a:xfrm>
          <a:off x="1559987" y="43156720"/>
          <a:ext cx="7150096" cy="11662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52918</xdr:colOff>
      <xdr:row>740</xdr:row>
      <xdr:rowOff>42332</xdr:rowOff>
    </xdr:from>
    <xdr:to>
      <xdr:col>49</xdr:col>
      <xdr:colOff>84668</xdr:colOff>
      <xdr:row>745</xdr:row>
      <xdr:rowOff>105833</xdr:rowOff>
    </xdr:to>
    <xdr:sp macro="" textlink="">
      <xdr:nvSpPr>
        <xdr:cNvPr id="14" name="テキスト ボックス 13"/>
        <xdr:cNvSpPr txBox="1"/>
      </xdr:nvSpPr>
      <xdr:spPr>
        <a:xfrm>
          <a:off x="5281085" y="39359415"/>
          <a:ext cx="4656666" cy="18097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600"/>
            </a:lnSpc>
          </a:pPr>
          <a:r>
            <a:rPr kumimoji="1" lang="ja-JP" altLang="en-US" sz="1400">
              <a:latin typeface="ＭＳ ゴシック" panose="020B0609070205080204" pitchFamily="49" charset="-128"/>
              <a:ea typeface="ＭＳ ゴシック" panose="020B0609070205080204" pitchFamily="49" charset="-128"/>
            </a:rPr>
            <a:t>　</a:t>
          </a:r>
          <a:r>
            <a:rPr kumimoji="1" lang="ja-JP" altLang="en-US" sz="1400">
              <a:latin typeface="ＭＳ Ｐゴシック" panose="020B0600070205080204" pitchFamily="50" charset="-128"/>
              <a:ea typeface="ＭＳ Ｐゴシック" panose="020B0600070205080204" pitchFamily="50" charset="-128"/>
            </a:rPr>
            <a:t>国際協力の一環として、開発途上国における工業化の進展等に伴う技能労働者不足に対処するため、職業訓練体制を充実させようとする開発途上国から在職職業訓練指導員を受け入れ、職業訓練指導員に対する能力向上研修を行うことによって、当該国の人づくりに貢献する。</a:t>
          </a:r>
        </a:p>
      </xdr:txBody>
    </xdr:sp>
    <xdr:clientData/>
  </xdr:twoCellAnchor>
  <xdr:twoCellAnchor>
    <xdr:from>
      <xdr:col>8</xdr:col>
      <xdr:colOff>158749</xdr:colOff>
      <xdr:row>751</xdr:row>
      <xdr:rowOff>10583</xdr:rowOff>
    </xdr:from>
    <xdr:to>
      <xdr:col>42</xdr:col>
      <xdr:colOff>0</xdr:colOff>
      <xdr:row>777</xdr:row>
      <xdr:rowOff>254000</xdr:rowOff>
    </xdr:to>
    <xdr:sp macro="" textlink="">
      <xdr:nvSpPr>
        <xdr:cNvPr id="15" name="テキスト ボックス 14"/>
        <xdr:cNvSpPr txBox="1"/>
      </xdr:nvSpPr>
      <xdr:spPr>
        <a:xfrm>
          <a:off x="1767416" y="43169416"/>
          <a:ext cx="6678084" cy="12911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400">
              <a:latin typeface="ＭＳ ゴシック" panose="020B0609070205080204" pitchFamily="49" charset="-128"/>
              <a:ea typeface="ＭＳ ゴシック" panose="020B0609070205080204" pitchFamily="49" charset="-128"/>
            </a:rPr>
            <a:t>　</a:t>
          </a:r>
          <a:r>
            <a:rPr kumimoji="1" lang="ja-JP" altLang="en-US" sz="1400">
              <a:latin typeface="ＭＳ Ｐゴシック" panose="020B0600070205080204" pitchFamily="50" charset="-128"/>
              <a:ea typeface="ＭＳ Ｐゴシック" panose="020B0600070205080204" pitchFamily="50" charset="-128"/>
            </a:rPr>
            <a:t>開発途上国における現職の職業訓練指導員を受け入れ、４か月の日本語教育、専門的訓練施設において１年間、高度で専門的な技能、指導技法、キャリア・コンサルティング技法、職業訓練計画の立案能力等の技能及び知識を付与し、研修生が母国で他の職業訓練指導員を指導するなど、当該国において中核的な役割を果たすことのできる高度で専門的な技能及び知識等を修得さ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839</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482</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68</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487</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ＯＤＡ</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23</v>
      </c>
      <c r="Q13" s="644"/>
      <c r="R13" s="644"/>
      <c r="S13" s="644"/>
      <c r="T13" s="644"/>
      <c r="U13" s="644"/>
      <c r="V13" s="645"/>
      <c r="W13" s="643">
        <v>22</v>
      </c>
      <c r="X13" s="644"/>
      <c r="Y13" s="644"/>
      <c r="Z13" s="644"/>
      <c r="AA13" s="644"/>
      <c r="AB13" s="644"/>
      <c r="AC13" s="645"/>
      <c r="AD13" s="643">
        <v>9</v>
      </c>
      <c r="AE13" s="644"/>
      <c r="AF13" s="644"/>
      <c r="AG13" s="644"/>
      <c r="AH13" s="644"/>
      <c r="AI13" s="644"/>
      <c r="AJ13" s="645"/>
      <c r="AK13" s="643">
        <v>9</v>
      </c>
      <c r="AL13" s="644"/>
      <c r="AM13" s="644"/>
      <c r="AN13" s="644"/>
      <c r="AO13" s="644"/>
      <c r="AP13" s="644"/>
      <c r="AQ13" s="645"/>
      <c r="AR13" s="905" t="s">
        <v>558</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t="s">
        <v>486</v>
      </c>
      <c r="AE14" s="644"/>
      <c r="AF14" s="644"/>
      <c r="AG14" s="644"/>
      <c r="AH14" s="644"/>
      <c r="AI14" s="644"/>
      <c r="AJ14" s="645"/>
      <c r="AK14" s="643" t="s">
        <v>486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486</v>
      </c>
      <c r="X15" s="644"/>
      <c r="Y15" s="644"/>
      <c r="Z15" s="644"/>
      <c r="AA15" s="644"/>
      <c r="AB15" s="644"/>
      <c r="AC15" s="645"/>
      <c r="AD15" s="643" t="s">
        <v>486</v>
      </c>
      <c r="AE15" s="644"/>
      <c r="AF15" s="644"/>
      <c r="AG15" s="644"/>
      <c r="AH15" s="644"/>
      <c r="AI15" s="644"/>
      <c r="AJ15" s="645"/>
      <c r="AK15" s="643" t="s">
        <v>486</v>
      </c>
      <c r="AL15" s="644"/>
      <c r="AM15" s="644"/>
      <c r="AN15" s="644"/>
      <c r="AO15" s="644"/>
      <c r="AP15" s="644"/>
      <c r="AQ15" s="645"/>
      <c r="AR15" s="643" t="s">
        <v>561</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t="s">
        <v>486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23</v>
      </c>
      <c r="Q18" s="865"/>
      <c r="R18" s="865"/>
      <c r="S18" s="865"/>
      <c r="T18" s="865"/>
      <c r="U18" s="865"/>
      <c r="V18" s="866"/>
      <c r="W18" s="864">
        <f>SUM(W13:AC17)</f>
        <v>22</v>
      </c>
      <c r="X18" s="865"/>
      <c r="Y18" s="865"/>
      <c r="Z18" s="865"/>
      <c r="AA18" s="865"/>
      <c r="AB18" s="865"/>
      <c r="AC18" s="866"/>
      <c r="AD18" s="864">
        <f>SUM(AD13:AJ17)</f>
        <v>9</v>
      </c>
      <c r="AE18" s="865"/>
      <c r="AF18" s="865"/>
      <c r="AG18" s="865"/>
      <c r="AH18" s="865"/>
      <c r="AI18" s="865"/>
      <c r="AJ18" s="866"/>
      <c r="AK18" s="864">
        <f>SUM(AK13:AQ17)</f>
        <v>9</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17</v>
      </c>
      <c r="Q19" s="644"/>
      <c r="R19" s="644"/>
      <c r="S19" s="644"/>
      <c r="T19" s="644"/>
      <c r="U19" s="644"/>
      <c r="V19" s="645"/>
      <c r="W19" s="643">
        <v>18</v>
      </c>
      <c r="X19" s="644"/>
      <c r="Y19" s="644"/>
      <c r="Z19" s="644"/>
      <c r="AA19" s="644"/>
      <c r="AB19" s="644"/>
      <c r="AC19" s="645"/>
      <c r="AD19" s="643">
        <v>8</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0.73913043478260865</v>
      </c>
      <c r="Q20" s="304"/>
      <c r="R20" s="304"/>
      <c r="S20" s="304"/>
      <c r="T20" s="304"/>
      <c r="U20" s="304"/>
      <c r="V20" s="304"/>
      <c r="W20" s="304">
        <f t="shared" ref="W20" si="0">IF(W18=0, "-", SUM(W19)/W18)</f>
        <v>0.81818181818181823</v>
      </c>
      <c r="X20" s="304"/>
      <c r="Y20" s="304"/>
      <c r="Z20" s="304"/>
      <c r="AA20" s="304"/>
      <c r="AB20" s="304"/>
      <c r="AC20" s="304"/>
      <c r="AD20" s="304">
        <f t="shared" ref="AD20" si="1">IF(AD18=0, "-", SUM(AD19)/AD18)</f>
        <v>0.88888888888888884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0.73913043478260865</v>
      </c>
      <c r="Q21" s="304"/>
      <c r="R21" s="304"/>
      <c r="S21" s="304"/>
      <c r="T21" s="304"/>
      <c r="U21" s="304"/>
      <c r="V21" s="304"/>
      <c r="W21" s="304">
        <f t="shared" ref="W21" si="2">IF(W19=0, "-", SUM(W19)/SUM(W13,W14))</f>
        <v>0.81818181818181823</v>
      </c>
      <c r="X21" s="304"/>
      <c r="Y21" s="304"/>
      <c r="Z21" s="304"/>
      <c r="AA21" s="304"/>
      <c r="AB21" s="304"/>
      <c r="AC21" s="304"/>
      <c r="AD21" s="304">
        <f t="shared" ref="AD21" si="3">IF(AD19=0, "-", SUM(AD19)/SUM(AD13,AD14))</f>
        <v>0.88888888888888884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33" customHeight="1" x14ac:dyDescent="0.15">
      <c r="A23" s="953"/>
      <c r="B23" s="954"/>
      <c r="C23" s="954"/>
      <c r="D23" s="954"/>
      <c r="E23" s="954"/>
      <c r="F23" s="955"/>
      <c r="G23" s="938" t="s">
        <v>490</v>
      </c>
      <c r="H23" s="939"/>
      <c r="I23" s="939"/>
      <c r="J23" s="939"/>
      <c r="K23" s="939"/>
      <c r="L23" s="939"/>
      <c r="M23" s="939"/>
      <c r="N23" s="939"/>
      <c r="O23" s="940"/>
      <c r="P23" s="905">
        <v>9</v>
      </c>
      <c r="Q23" s="906"/>
      <c r="R23" s="906"/>
      <c r="S23" s="906"/>
      <c r="T23" s="906"/>
      <c r="U23" s="906"/>
      <c r="V23" s="923"/>
      <c r="W23" s="905" t="s">
        <v>559</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t="e">
        <f>W29-SUM(W23:W27)</f>
        <v>#VALUE!</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9</v>
      </c>
      <c r="Q29" s="644"/>
      <c r="R29" s="644"/>
      <c r="S29" s="644"/>
      <c r="T29" s="644"/>
      <c r="U29" s="644"/>
      <c r="V29" s="645"/>
      <c r="W29" s="919" t="str">
        <f>AR13</f>
        <v>-</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487</v>
      </c>
      <c r="AR31" s="186"/>
      <c r="AS31" s="119" t="s">
        <v>307</v>
      </c>
      <c r="AT31" s="120"/>
      <c r="AU31" s="185">
        <v>31</v>
      </c>
      <c r="AV31" s="185"/>
      <c r="AW31" s="384" t="s">
        <v>296</v>
      </c>
      <c r="AX31" s="385"/>
    </row>
    <row r="32" spans="1:50" ht="52.5" customHeight="1" x14ac:dyDescent="0.15">
      <c r="A32" s="389"/>
      <c r="B32" s="387"/>
      <c r="C32" s="387"/>
      <c r="D32" s="387"/>
      <c r="E32" s="387"/>
      <c r="F32" s="388"/>
      <c r="G32" s="550" t="s">
        <v>538</v>
      </c>
      <c r="H32" s="551"/>
      <c r="I32" s="551"/>
      <c r="J32" s="551"/>
      <c r="K32" s="551"/>
      <c r="L32" s="551"/>
      <c r="M32" s="551"/>
      <c r="N32" s="551"/>
      <c r="O32" s="552"/>
      <c r="P32" s="91" t="s">
        <v>539</v>
      </c>
      <c r="Q32" s="91"/>
      <c r="R32" s="91"/>
      <c r="S32" s="91"/>
      <c r="T32" s="91"/>
      <c r="U32" s="91"/>
      <c r="V32" s="91"/>
      <c r="W32" s="91"/>
      <c r="X32" s="92"/>
      <c r="Y32" s="457" t="s">
        <v>12</v>
      </c>
      <c r="Z32" s="517"/>
      <c r="AA32" s="518"/>
      <c r="AB32" s="447" t="s">
        <v>491</v>
      </c>
      <c r="AC32" s="447"/>
      <c r="AD32" s="447"/>
      <c r="AE32" s="204">
        <v>100</v>
      </c>
      <c r="AF32" s="205"/>
      <c r="AG32" s="205"/>
      <c r="AH32" s="205"/>
      <c r="AI32" s="204">
        <v>100</v>
      </c>
      <c r="AJ32" s="205"/>
      <c r="AK32" s="205"/>
      <c r="AL32" s="205"/>
      <c r="AM32" s="204" t="s">
        <v>486</v>
      </c>
      <c r="AN32" s="205"/>
      <c r="AO32" s="205"/>
      <c r="AP32" s="205"/>
      <c r="AQ32" s="326" t="s">
        <v>487</v>
      </c>
      <c r="AR32" s="193"/>
      <c r="AS32" s="193"/>
      <c r="AT32" s="327"/>
      <c r="AU32" s="205" t="s">
        <v>493</v>
      </c>
      <c r="AV32" s="205"/>
      <c r="AW32" s="205"/>
      <c r="AX32" s="207"/>
    </row>
    <row r="33" spans="1:50" ht="5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492</v>
      </c>
      <c r="AC33" s="509"/>
      <c r="AD33" s="509"/>
      <c r="AE33" s="204">
        <v>75</v>
      </c>
      <c r="AF33" s="205"/>
      <c r="AG33" s="205"/>
      <c r="AH33" s="205"/>
      <c r="AI33" s="204">
        <v>75</v>
      </c>
      <c r="AJ33" s="205"/>
      <c r="AK33" s="205"/>
      <c r="AL33" s="205"/>
      <c r="AM33" s="204" t="s">
        <v>486</v>
      </c>
      <c r="AN33" s="205"/>
      <c r="AO33" s="205"/>
      <c r="AP33" s="205"/>
      <c r="AQ33" s="326" t="s">
        <v>487</v>
      </c>
      <c r="AR33" s="193"/>
      <c r="AS33" s="193"/>
      <c r="AT33" s="327"/>
      <c r="AU33" s="205">
        <v>75</v>
      </c>
      <c r="AV33" s="205"/>
      <c r="AW33" s="205"/>
      <c r="AX33" s="207"/>
    </row>
    <row r="34" spans="1:50" ht="5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133</v>
      </c>
      <c r="AF34" s="205"/>
      <c r="AG34" s="205"/>
      <c r="AH34" s="205"/>
      <c r="AI34" s="204">
        <v>133</v>
      </c>
      <c r="AJ34" s="205"/>
      <c r="AK34" s="205"/>
      <c r="AL34" s="205"/>
      <c r="AM34" s="204" t="s">
        <v>486</v>
      </c>
      <c r="AN34" s="205"/>
      <c r="AO34" s="205"/>
      <c r="AP34" s="205"/>
      <c r="AQ34" s="326" t="s">
        <v>487</v>
      </c>
      <c r="AR34" s="193"/>
      <c r="AS34" s="193"/>
      <c r="AT34" s="327"/>
      <c r="AU34" s="205" t="s">
        <v>494</v>
      </c>
      <c r="AV34" s="205"/>
      <c r="AW34" s="205"/>
      <c r="AX34" s="207"/>
    </row>
    <row r="35" spans="1:50" ht="23.25" customHeight="1" x14ac:dyDescent="0.15">
      <c r="A35" s="212" t="s">
        <v>424</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496</v>
      </c>
      <c r="H101" s="91"/>
      <c r="I101" s="91"/>
      <c r="J101" s="91"/>
      <c r="K101" s="91"/>
      <c r="L101" s="91"/>
      <c r="M101" s="91"/>
      <c r="N101" s="91"/>
      <c r="O101" s="91"/>
      <c r="P101" s="91"/>
      <c r="Q101" s="91"/>
      <c r="R101" s="91"/>
      <c r="S101" s="91"/>
      <c r="T101" s="91"/>
      <c r="U101" s="91"/>
      <c r="V101" s="91"/>
      <c r="W101" s="91"/>
      <c r="X101" s="92"/>
      <c r="Y101" s="528" t="s">
        <v>54</v>
      </c>
      <c r="Z101" s="529"/>
      <c r="AA101" s="530"/>
      <c r="AB101" s="447" t="s">
        <v>540</v>
      </c>
      <c r="AC101" s="447"/>
      <c r="AD101" s="447"/>
      <c r="AE101" s="204">
        <v>6</v>
      </c>
      <c r="AF101" s="205"/>
      <c r="AG101" s="205"/>
      <c r="AH101" s="206"/>
      <c r="AI101" s="204">
        <v>5</v>
      </c>
      <c r="AJ101" s="205"/>
      <c r="AK101" s="205"/>
      <c r="AL101" s="206"/>
      <c r="AM101" s="204">
        <v>2</v>
      </c>
      <c r="AN101" s="205"/>
      <c r="AO101" s="205"/>
      <c r="AP101" s="206"/>
      <c r="AQ101" s="204">
        <v>2</v>
      </c>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540</v>
      </c>
      <c r="AC102" s="447"/>
      <c r="AD102" s="447"/>
      <c r="AE102" s="404">
        <v>6</v>
      </c>
      <c r="AF102" s="404"/>
      <c r="AG102" s="404"/>
      <c r="AH102" s="404"/>
      <c r="AI102" s="404">
        <v>5</v>
      </c>
      <c r="AJ102" s="404"/>
      <c r="AK102" s="404"/>
      <c r="AL102" s="404"/>
      <c r="AM102" s="404">
        <v>2</v>
      </c>
      <c r="AN102" s="404"/>
      <c r="AO102" s="404"/>
      <c r="AP102" s="404"/>
      <c r="AQ102" s="259">
        <v>2</v>
      </c>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498</v>
      </c>
      <c r="AC116" s="449"/>
      <c r="AD116" s="450"/>
      <c r="AE116" s="404">
        <v>2866364</v>
      </c>
      <c r="AF116" s="404"/>
      <c r="AG116" s="404"/>
      <c r="AH116" s="404"/>
      <c r="AI116" s="404">
        <v>3599596</v>
      </c>
      <c r="AJ116" s="404"/>
      <c r="AK116" s="404"/>
      <c r="AL116" s="404"/>
      <c r="AM116" s="404">
        <v>4171508</v>
      </c>
      <c r="AN116" s="404"/>
      <c r="AO116" s="404"/>
      <c r="AP116" s="404"/>
      <c r="AQ116" s="204">
        <v>4409000</v>
      </c>
      <c r="AR116" s="205"/>
      <c r="AS116" s="205"/>
      <c r="AT116" s="205"/>
      <c r="AU116" s="205"/>
      <c r="AV116" s="205"/>
      <c r="AW116" s="205"/>
      <c r="AX116" s="207"/>
    </row>
    <row r="117" spans="1:50" ht="64.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499</v>
      </c>
      <c r="AC117" s="459"/>
      <c r="AD117" s="460"/>
      <c r="AE117" s="537" t="s">
        <v>500</v>
      </c>
      <c r="AF117" s="537"/>
      <c r="AG117" s="537"/>
      <c r="AH117" s="537"/>
      <c r="AI117" s="537" t="s">
        <v>552</v>
      </c>
      <c r="AJ117" s="537"/>
      <c r="AK117" s="537"/>
      <c r="AL117" s="537"/>
      <c r="AM117" s="537" t="s">
        <v>547</v>
      </c>
      <c r="AN117" s="537"/>
      <c r="AO117" s="537"/>
      <c r="AP117" s="537"/>
      <c r="AQ117" s="537" t="s">
        <v>550</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501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505</v>
      </c>
      <c r="AR133" s="185"/>
      <c r="AS133" s="119" t="s">
        <v>307</v>
      </c>
      <c r="AT133" s="120"/>
      <c r="AU133" s="186" t="s">
        <v>487</v>
      </c>
      <c r="AV133" s="186"/>
      <c r="AW133" s="119" t="s">
        <v>296</v>
      </c>
      <c r="AX133" s="181"/>
    </row>
    <row r="134" spans="1:50" ht="39.75" customHeight="1" x14ac:dyDescent="0.15">
      <c r="A134" s="175"/>
      <c r="B134" s="172"/>
      <c r="C134" s="166"/>
      <c r="D134" s="172"/>
      <c r="E134" s="166"/>
      <c r="F134" s="167"/>
      <c r="G134" s="90" t="s">
        <v>503</v>
      </c>
      <c r="H134" s="91"/>
      <c r="I134" s="91"/>
      <c r="J134" s="91"/>
      <c r="K134" s="91"/>
      <c r="L134" s="91"/>
      <c r="M134" s="91"/>
      <c r="N134" s="91"/>
      <c r="O134" s="91"/>
      <c r="P134" s="91"/>
      <c r="Q134" s="91"/>
      <c r="R134" s="91"/>
      <c r="S134" s="91"/>
      <c r="T134" s="91"/>
      <c r="U134" s="91"/>
      <c r="V134" s="91"/>
      <c r="W134" s="91"/>
      <c r="X134" s="92"/>
      <c r="Y134" s="187" t="s">
        <v>321</v>
      </c>
      <c r="Z134" s="188"/>
      <c r="AA134" s="189"/>
      <c r="AB134" s="190" t="s">
        <v>487</v>
      </c>
      <c r="AC134" s="191"/>
      <c r="AD134" s="191"/>
      <c r="AE134" s="192" t="s">
        <v>494</v>
      </c>
      <c r="AF134" s="193"/>
      <c r="AG134" s="193"/>
      <c r="AH134" s="193"/>
      <c r="AI134" s="192" t="s">
        <v>487</v>
      </c>
      <c r="AJ134" s="193"/>
      <c r="AK134" s="193"/>
      <c r="AL134" s="193"/>
      <c r="AM134" s="192" t="s">
        <v>487</v>
      </c>
      <c r="AN134" s="193"/>
      <c r="AO134" s="193"/>
      <c r="AP134" s="193"/>
      <c r="AQ134" s="192" t="s">
        <v>487</v>
      </c>
      <c r="AR134" s="193"/>
      <c r="AS134" s="193"/>
      <c r="AT134" s="193"/>
      <c r="AU134" s="192" t="s">
        <v>494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487</v>
      </c>
      <c r="AC135" s="199"/>
      <c r="AD135" s="199"/>
      <c r="AE135" s="192" t="s">
        <v>487</v>
      </c>
      <c r="AF135" s="193"/>
      <c r="AG135" s="193"/>
      <c r="AH135" s="193"/>
      <c r="AI135" s="192" t="s">
        <v>503</v>
      </c>
      <c r="AJ135" s="193"/>
      <c r="AK135" s="193"/>
      <c r="AL135" s="193"/>
      <c r="AM135" s="192" t="s">
        <v>504</v>
      </c>
      <c r="AN135" s="193"/>
      <c r="AO135" s="193"/>
      <c r="AP135" s="193"/>
      <c r="AQ135" s="192" t="s">
        <v>487</v>
      </c>
      <c r="AR135" s="193"/>
      <c r="AS135" s="193"/>
      <c r="AT135" s="193"/>
      <c r="AU135" s="192" t="s">
        <v>487</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49.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486</v>
      </c>
      <c r="K430" s="887"/>
      <c r="L430" s="887"/>
      <c r="M430" s="887"/>
      <c r="N430" s="887"/>
      <c r="O430" s="887"/>
      <c r="P430" s="887"/>
      <c r="Q430" s="887"/>
      <c r="R430" s="887"/>
      <c r="S430" s="887"/>
      <c r="T430" s="888"/>
      <c r="U430" s="574" t="s">
        <v>487</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487</v>
      </c>
      <c r="AF432" s="186"/>
      <c r="AG432" s="119" t="s">
        <v>307</v>
      </c>
      <c r="AH432" s="120"/>
      <c r="AI432" s="142"/>
      <c r="AJ432" s="142"/>
      <c r="AK432" s="142"/>
      <c r="AL432" s="140"/>
      <c r="AM432" s="142"/>
      <c r="AN432" s="142"/>
      <c r="AO432" s="142"/>
      <c r="AP432" s="140"/>
      <c r="AQ432" s="576" t="s">
        <v>487</v>
      </c>
      <c r="AR432" s="186"/>
      <c r="AS432" s="119" t="s">
        <v>307</v>
      </c>
      <c r="AT432" s="120"/>
      <c r="AU432" s="186" t="s">
        <v>487</v>
      </c>
      <c r="AV432" s="186"/>
      <c r="AW432" s="119" t="s">
        <v>296</v>
      </c>
      <c r="AX432" s="181"/>
    </row>
    <row r="433" spans="1:50" ht="23.25" customHeight="1" x14ac:dyDescent="0.15">
      <c r="A433" s="175"/>
      <c r="B433" s="172"/>
      <c r="C433" s="166"/>
      <c r="D433" s="172"/>
      <c r="E433" s="328"/>
      <c r="F433" s="329"/>
      <c r="G433" s="90" t="s">
        <v>493</v>
      </c>
      <c r="H433" s="91"/>
      <c r="I433" s="91"/>
      <c r="J433" s="91"/>
      <c r="K433" s="91"/>
      <c r="L433" s="91"/>
      <c r="M433" s="91"/>
      <c r="N433" s="91"/>
      <c r="O433" s="91"/>
      <c r="P433" s="91"/>
      <c r="Q433" s="91"/>
      <c r="R433" s="91"/>
      <c r="S433" s="91"/>
      <c r="T433" s="91"/>
      <c r="U433" s="91"/>
      <c r="V433" s="91"/>
      <c r="W433" s="91"/>
      <c r="X433" s="92"/>
      <c r="Y433" s="187" t="s">
        <v>12</v>
      </c>
      <c r="Z433" s="188"/>
      <c r="AA433" s="189"/>
      <c r="AB433" s="199" t="s">
        <v>487</v>
      </c>
      <c r="AC433" s="199"/>
      <c r="AD433" s="199"/>
      <c r="AE433" s="326" t="s">
        <v>487</v>
      </c>
      <c r="AF433" s="193"/>
      <c r="AG433" s="193"/>
      <c r="AH433" s="193"/>
      <c r="AI433" s="326" t="s">
        <v>487</v>
      </c>
      <c r="AJ433" s="193"/>
      <c r="AK433" s="193"/>
      <c r="AL433" s="193"/>
      <c r="AM433" s="326" t="s">
        <v>487</v>
      </c>
      <c r="AN433" s="193"/>
      <c r="AO433" s="193"/>
      <c r="AP433" s="327"/>
      <c r="AQ433" s="326" t="s">
        <v>487</v>
      </c>
      <c r="AR433" s="193"/>
      <c r="AS433" s="193"/>
      <c r="AT433" s="327"/>
      <c r="AU433" s="193" t="s">
        <v>503</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503</v>
      </c>
      <c r="AC434" s="191"/>
      <c r="AD434" s="191"/>
      <c r="AE434" s="326" t="s">
        <v>487</v>
      </c>
      <c r="AF434" s="193"/>
      <c r="AG434" s="193"/>
      <c r="AH434" s="327"/>
      <c r="AI434" s="326" t="s">
        <v>507</v>
      </c>
      <c r="AJ434" s="193"/>
      <c r="AK434" s="193"/>
      <c r="AL434" s="193"/>
      <c r="AM434" s="326" t="s">
        <v>487</v>
      </c>
      <c r="AN434" s="193"/>
      <c r="AO434" s="193"/>
      <c r="AP434" s="327"/>
      <c r="AQ434" s="326" t="s">
        <v>487</v>
      </c>
      <c r="AR434" s="193"/>
      <c r="AS434" s="193"/>
      <c r="AT434" s="327"/>
      <c r="AU434" s="193" t="s">
        <v>508</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487</v>
      </c>
      <c r="AF435" s="193"/>
      <c r="AG435" s="193"/>
      <c r="AH435" s="327"/>
      <c r="AI435" s="326" t="s">
        <v>487</v>
      </c>
      <c r="AJ435" s="193"/>
      <c r="AK435" s="193"/>
      <c r="AL435" s="193"/>
      <c r="AM435" s="326" t="s">
        <v>487</v>
      </c>
      <c r="AN435" s="193"/>
      <c r="AO435" s="193"/>
      <c r="AP435" s="327"/>
      <c r="AQ435" s="326" t="s">
        <v>509</v>
      </c>
      <c r="AR435" s="193"/>
      <c r="AS435" s="193"/>
      <c r="AT435" s="327"/>
      <c r="AU435" s="193" t="s">
        <v>510</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487</v>
      </c>
      <c r="AF457" s="186"/>
      <c r="AG457" s="119" t="s">
        <v>307</v>
      </c>
      <c r="AH457" s="120"/>
      <c r="AI457" s="142"/>
      <c r="AJ457" s="142"/>
      <c r="AK457" s="142"/>
      <c r="AL457" s="140"/>
      <c r="AM457" s="142"/>
      <c r="AN457" s="142"/>
      <c r="AO457" s="142"/>
      <c r="AP457" s="140"/>
      <c r="AQ457" s="576" t="s">
        <v>516</v>
      </c>
      <c r="AR457" s="186"/>
      <c r="AS457" s="119" t="s">
        <v>307</v>
      </c>
      <c r="AT457" s="120"/>
      <c r="AU457" s="186" t="s">
        <v>487</v>
      </c>
      <c r="AV457" s="186"/>
      <c r="AW457" s="119" t="s">
        <v>296</v>
      </c>
      <c r="AX457" s="181"/>
    </row>
    <row r="458" spans="1:50" ht="23.25" customHeight="1" x14ac:dyDescent="0.15">
      <c r="A458" s="175"/>
      <c r="B458" s="172"/>
      <c r="C458" s="166"/>
      <c r="D458" s="172"/>
      <c r="E458" s="328"/>
      <c r="F458" s="329"/>
      <c r="G458" s="90" t="s">
        <v>517</v>
      </c>
      <c r="H458" s="91"/>
      <c r="I458" s="91"/>
      <c r="J458" s="91"/>
      <c r="K458" s="91"/>
      <c r="L458" s="91"/>
      <c r="M458" s="91"/>
      <c r="N458" s="91"/>
      <c r="O458" s="91"/>
      <c r="P458" s="91"/>
      <c r="Q458" s="91"/>
      <c r="R458" s="91"/>
      <c r="S458" s="91"/>
      <c r="T458" s="91"/>
      <c r="U458" s="91"/>
      <c r="V458" s="91"/>
      <c r="W458" s="91"/>
      <c r="X458" s="92"/>
      <c r="Y458" s="187" t="s">
        <v>12</v>
      </c>
      <c r="Z458" s="188"/>
      <c r="AA458" s="189"/>
      <c r="AB458" s="199" t="s">
        <v>511</v>
      </c>
      <c r="AC458" s="199"/>
      <c r="AD458" s="199"/>
      <c r="AE458" s="326" t="s">
        <v>512</v>
      </c>
      <c r="AF458" s="193"/>
      <c r="AG458" s="193"/>
      <c r="AH458" s="193"/>
      <c r="AI458" s="326" t="s">
        <v>513</v>
      </c>
      <c r="AJ458" s="193"/>
      <c r="AK458" s="193"/>
      <c r="AL458" s="193"/>
      <c r="AM458" s="326" t="s">
        <v>487</v>
      </c>
      <c r="AN458" s="193"/>
      <c r="AO458" s="193"/>
      <c r="AP458" s="327"/>
      <c r="AQ458" s="326" t="s">
        <v>513</v>
      </c>
      <c r="AR458" s="193"/>
      <c r="AS458" s="193"/>
      <c r="AT458" s="327"/>
      <c r="AU458" s="193" t="s">
        <v>514</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487</v>
      </c>
      <c r="AC459" s="191"/>
      <c r="AD459" s="191"/>
      <c r="AE459" s="326" t="s">
        <v>507</v>
      </c>
      <c r="AF459" s="193"/>
      <c r="AG459" s="193"/>
      <c r="AH459" s="327"/>
      <c r="AI459" s="326" t="s">
        <v>487</v>
      </c>
      <c r="AJ459" s="193"/>
      <c r="AK459" s="193"/>
      <c r="AL459" s="193"/>
      <c r="AM459" s="326" t="s">
        <v>487</v>
      </c>
      <c r="AN459" s="193"/>
      <c r="AO459" s="193"/>
      <c r="AP459" s="327"/>
      <c r="AQ459" s="326" t="s">
        <v>508</v>
      </c>
      <c r="AR459" s="193"/>
      <c r="AS459" s="193"/>
      <c r="AT459" s="327"/>
      <c r="AU459" s="193" t="s">
        <v>487</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515</v>
      </c>
      <c r="AF460" s="193"/>
      <c r="AG460" s="193"/>
      <c r="AH460" s="327"/>
      <c r="AI460" s="326" t="s">
        <v>487</v>
      </c>
      <c r="AJ460" s="193"/>
      <c r="AK460" s="193"/>
      <c r="AL460" s="193"/>
      <c r="AM460" s="326" t="s">
        <v>487</v>
      </c>
      <c r="AN460" s="193"/>
      <c r="AO460" s="193"/>
      <c r="AP460" s="327"/>
      <c r="AQ460" s="326" t="s">
        <v>487</v>
      </c>
      <c r="AR460" s="193"/>
      <c r="AS460" s="193"/>
      <c r="AT460" s="327"/>
      <c r="AU460" s="193" t="s">
        <v>487</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thickBot="1" x14ac:dyDescent="0.2">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1.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518</v>
      </c>
      <c r="AH702" s="372"/>
      <c r="AI702" s="372"/>
      <c r="AJ702" s="372"/>
      <c r="AK702" s="372"/>
      <c r="AL702" s="372"/>
      <c r="AM702" s="372"/>
      <c r="AN702" s="372"/>
      <c r="AO702" s="372"/>
      <c r="AP702" s="372"/>
      <c r="AQ702" s="372"/>
      <c r="AR702" s="372"/>
      <c r="AS702" s="372"/>
      <c r="AT702" s="372"/>
      <c r="AU702" s="372"/>
      <c r="AV702" s="372"/>
      <c r="AW702" s="372"/>
      <c r="AX702" s="373"/>
    </row>
    <row r="703" spans="1:50" ht="3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485</v>
      </c>
      <c r="AE703" s="315"/>
      <c r="AF703" s="315"/>
      <c r="AG703" s="87" t="s">
        <v>548</v>
      </c>
      <c r="AH703" s="88"/>
      <c r="AI703" s="88"/>
      <c r="AJ703" s="88"/>
      <c r="AK703" s="88"/>
      <c r="AL703" s="88"/>
      <c r="AM703" s="88"/>
      <c r="AN703" s="88"/>
      <c r="AO703" s="88"/>
      <c r="AP703" s="88"/>
      <c r="AQ703" s="88"/>
      <c r="AR703" s="88"/>
      <c r="AS703" s="88"/>
      <c r="AT703" s="88"/>
      <c r="AU703" s="88"/>
      <c r="AV703" s="88"/>
      <c r="AW703" s="88"/>
      <c r="AX703" s="89"/>
    </row>
    <row r="704" spans="1:50" ht="43.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3" t="s">
        <v>549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1" t="s">
        <v>534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519</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520</v>
      </c>
      <c r="AE708" s="591"/>
      <c r="AF708" s="591"/>
      <c r="AG708" s="728" t="s">
        <v>487</v>
      </c>
      <c r="AH708" s="729"/>
      <c r="AI708" s="729"/>
      <c r="AJ708" s="729"/>
      <c r="AK708" s="729"/>
      <c r="AL708" s="729"/>
      <c r="AM708" s="729"/>
      <c r="AN708" s="729"/>
      <c r="AO708" s="729"/>
      <c r="AP708" s="729"/>
      <c r="AQ708" s="729"/>
      <c r="AR708" s="729"/>
      <c r="AS708" s="729"/>
      <c r="AT708" s="729"/>
      <c r="AU708" s="729"/>
      <c r="AV708" s="729"/>
      <c r="AW708" s="729"/>
      <c r="AX708" s="730"/>
    </row>
    <row r="709" spans="1:50" ht="33"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535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520</v>
      </c>
      <c r="AE710" s="315"/>
      <c r="AF710" s="315"/>
      <c r="AG710" s="87" t="s">
        <v>536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537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520</v>
      </c>
      <c r="AE712" s="769"/>
      <c r="AF712" s="769"/>
      <c r="AG712" s="796" t="s">
        <v>487</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520</v>
      </c>
      <c r="AE713" s="315"/>
      <c r="AF713" s="649"/>
      <c r="AG713" s="87" t="s">
        <v>533</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520</v>
      </c>
      <c r="AE714" s="794"/>
      <c r="AF714" s="795"/>
      <c r="AG714" s="722" t="s">
        <v>487</v>
      </c>
      <c r="AH714" s="723"/>
      <c r="AI714" s="723"/>
      <c r="AJ714" s="723"/>
      <c r="AK714" s="723"/>
      <c r="AL714" s="723"/>
      <c r="AM714" s="723"/>
      <c r="AN714" s="723"/>
      <c r="AO714" s="723"/>
      <c r="AP714" s="723"/>
      <c r="AQ714" s="723"/>
      <c r="AR714" s="723"/>
      <c r="AS714" s="723"/>
      <c r="AT714" s="723"/>
      <c r="AU714" s="723"/>
      <c r="AV714" s="723"/>
      <c r="AW714" s="723"/>
      <c r="AX714" s="724"/>
    </row>
    <row r="715" spans="1:50" ht="46.5"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520</v>
      </c>
      <c r="AE715" s="591"/>
      <c r="AF715" s="642"/>
      <c r="AG715" s="728" t="s">
        <v>555</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520</v>
      </c>
      <c r="AE716" s="613"/>
      <c r="AF716" s="613"/>
      <c r="AG716" s="87" t="s">
        <v>510</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521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522</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520</v>
      </c>
      <c r="AE719" s="591"/>
      <c r="AF719" s="591"/>
      <c r="AG719" s="111" t="s">
        <v>487</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t="s">
        <v>523</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525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9.5" customHeight="1" thickBot="1" x14ac:dyDescent="0.2">
      <c r="A729" s="620" t="s">
        <v>556</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3" customHeight="1" thickBot="1" x14ac:dyDescent="0.2">
      <c r="A731" s="785" t="s">
        <v>255</v>
      </c>
      <c r="B731" s="786"/>
      <c r="C731" s="786"/>
      <c r="D731" s="786"/>
      <c r="E731" s="787"/>
      <c r="F731" s="715" t="s">
        <v>557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3" customHeight="1" thickBot="1" x14ac:dyDescent="0.2">
      <c r="A733" s="659" t="s">
        <v>291</v>
      </c>
      <c r="B733" s="660"/>
      <c r="C733" s="660"/>
      <c r="D733" s="660"/>
      <c r="E733" s="661"/>
      <c r="F733" s="623" t="s">
        <v>560</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2.2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513</v>
      </c>
      <c r="F737" s="976"/>
      <c r="G737" s="976"/>
      <c r="H737" s="976"/>
      <c r="I737" s="976"/>
      <c r="J737" s="976"/>
      <c r="K737" s="976"/>
      <c r="L737" s="976"/>
      <c r="M737" s="976"/>
      <c r="N737" s="351" t="s">
        <v>461</v>
      </c>
      <c r="O737" s="351"/>
      <c r="P737" s="351"/>
      <c r="Q737" s="351"/>
      <c r="R737" s="976" t="s">
        <v>513</v>
      </c>
      <c r="S737" s="976"/>
      <c r="T737" s="976"/>
      <c r="U737" s="976"/>
      <c r="V737" s="976"/>
      <c r="W737" s="976"/>
      <c r="X737" s="976"/>
      <c r="Y737" s="976"/>
      <c r="Z737" s="976"/>
      <c r="AA737" s="351" t="s">
        <v>460</v>
      </c>
      <c r="AB737" s="351"/>
      <c r="AC737" s="351"/>
      <c r="AD737" s="351"/>
      <c r="AE737" s="976" t="s">
        <v>487</v>
      </c>
      <c r="AF737" s="976"/>
      <c r="AG737" s="976"/>
      <c r="AH737" s="976"/>
      <c r="AI737" s="976"/>
      <c r="AJ737" s="976"/>
      <c r="AK737" s="976"/>
      <c r="AL737" s="976"/>
      <c r="AM737" s="976"/>
      <c r="AN737" s="351" t="s">
        <v>459</v>
      </c>
      <c r="AO737" s="351"/>
      <c r="AP737" s="351"/>
      <c r="AQ737" s="351"/>
      <c r="AR737" s="968" t="s">
        <v>526</v>
      </c>
      <c r="AS737" s="969"/>
      <c r="AT737" s="969"/>
      <c r="AU737" s="969"/>
      <c r="AV737" s="969"/>
      <c r="AW737" s="969"/>
      <c r="AX737" s="970"/>
      <c r="AY737" s="75"/>
      <c r="AZ737" s="75"/>
    </row>
    <row r="738" spans="1:52" ht="24.75" customHeight="1" x14ac:dyDescent="0.15">
      <c r="A738" s="977" t="s">
        <v>458</v>
      </c>
      <c r="B738" s="196"/>
      <c r="C738" s="196"/>
      <c r="D738" s="197"/>
      <c r="E738" s="976" t="s">
        <v>527</v>
      </c>
      <c r="F738" s="976"/>
      <c r="G738" s="976"/>
      <c r="H738" s="976"/>
      <c r="I738" s="976"/>
      <c r="J738" s="976"/>
      <c r="K738" s="976"/>
      <c r="L738" s="976"/>
      <c r="M738" s="976"/>
      <c r="N738" s="351" t="s">
        <v>457</v>
      </c>
      <c r="O738" s="351"/>
      <c r="P738" s="351"/>
      <c r="Q738" s="351"/>
      <c r="R738" s="976" t="s">
        <v>528</v>
      </c>
      <c r="S738" s="976"/>
      <c r="T738" s="976"/>
      <c r="U738" s="976"/>
      <c r="V738" s="976"/>
      <c r="W738" s="976"/>
      <c r="X738" s="976"/>
      <c r="Y738" s="976"/>
      <c r="Z738" s="976"/>
      <c r="AA738" s="351" t="s">
        <v>456</v>
      </c>
      <c r="AB738" s="351"/>
      <c r="AC738" s="351"/>
      <c r="AD738" s="351"/>
      <c r="AE738" s="976" t="s">
        <v>529</v>
      </c>
      <c r="AF738" s="976"/>
      <c r="AG738" s="976"/>
      <c r="AH738" s="976"/>
      <c r="AI738" s="976"/>
      <c r="AJ738" s="976"/>
      <c r="AK738" s="976"/>
      <c r="AL738" s="976"/>
      <c r="AM738" s="976"/>
      <c r="AN738" s="351" t="s">
        <v>452</v>
      </c>
      <c r="AO738" s="351"/>
      <c r="AP738" s="351"/>
      <c r="AQ738" s="351"/>
      <c r="AR738" s="968" t="s">
        <v>551</v>
      </c>
      <c r="AS738" s="969"/>
      <c r="AT738" s="969"/>
      <c r="AU738" s="969"/>
      <c r="AV738" s="969"/>
      <c r="AW738" s="969"/>
      <c r="AX738" s="970"/>
    </row>
    <row r="739" spans="1:52" ht="24.75" customHeight="1" thickBot="1" x14ac:dyDescent="0.2">
      <c r="A739" s="978" t="s">
        <v>448</v>
      </c>
      <c r="B739" s="979"/>
      <c r="C739" s="979"/>
      <c r="D739" s="980"/>
      <c r="E739" s="981" t="s">
        <v>482</v>
      </c>
      <c r="F739" s="971"/>
      <c r="G739" s="971"/>
      <c r="H739" s="79" t="str">
        <f>IF(E739="", "", "(")</f>
        <v>(</v>
      </c>
      <c r="I739" s="971"/>
      <c r="J739" s="971"/>
      <c r="K739" s="79" t="str">
        <f>IF(OR(I739="　", I739=""), "", "-")</f>
        <v/>
      </c>
      <c r="L739" s="972">
        <v>828</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554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541</v>
      </c>
      <c r="H781" s="657"/>
      <c r="I781" s="657"/>
      <c r="J781" s="657"/>
      <c r="K781" s="658"/>
      <c r="L781" s="650" t="s">
        <v>542</v>
      </c>
      <c r="M781" s="651"/>
      <c r="N781" s="651"/>
      <c r="O781" s="651"/>
      <c r="P781" s="651"/>
      <c r="Q781" s="651"/>
      <c r="R781" s="651"/>
      <c r="S781" s="651"/>
      <c r="T781" s="651"/>
      <c r="U781" s="651"/>
      <c r="V781" s="651"/>
      <c r="W781" s="651"/>
      <c r="X781" s="652"/>
      <c r="Y781" s="374">
        <v>6</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t="s">
        <v>544</v>
      </c>
      <c r="H782" s="593"/>
      <c r="I782" s="593"/>
      <c r="J782" s="593"/>
      <c r="K782" s="594"/>
      <c r="L782" s="584" t="s">
        <v>543</v>
      </c>
      <c r="M782" s="585"/>
      <c r="N782" s="585"/>
      <c r="O782" s="585"/>
      <c r="P782" s="585"/>
      <c r="Q782" s="585"/>
      <c r="R782" s="585"/>
      <c r="S782" s="585"/>
      <c r="T782" s="585"/>
      <c r="U782" s="585"/>
      <c r="V782" s="585"/>
      <c r="W782" s="585"/>
      <c r="X782" s="586"/>
      <c r="Y782" s="587">
        <v>1</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t="s">
        <v>545</v>
      </c>
      <c r="H783" s="593"/>
      <c r="I783" s="593"/>
      <c r="J783" s="593"/>
      <c r="K783" s="594"/>
      <c r="L783" s="584" t="s">
        <v>546</v>
      </c>
      <c r="M783" s="585"/>
      <c r="N783" s="585"/>
      <c r="O783" s="585"/>
      <c r="P783" s="585"/>
      <c r="Q783" s="585"/>
      <c r="R783" s="585"/>
      <c r="S783" s="585"/>
      <c r="T783" s="585"/>
      <c r="U783" s="585"/>
      <c r="V783" s="585"/>
      <c r="W783" s="585"/>
      <c r="X783" s="586"/>
      <c r="Y783" s="587">
        <v>1</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8</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0.5" customHeight="1" x14ac:dyDescent="0.15">
      <c r="A837" s="362">
        <v>1</v>
      </c>
      <c r="B837" s="362">
        <v>1</v>
      </c>
      <c r="C837" s="347" t="s">
        <v>553</v>
      </c>
      <c r="D837" s="333"/>
      <c r="E837" s="333"/>
      <c r="F837" s="333"/>
      <c r="G837" s="333"/>
      <c r="H837" s="333"/>
      <c r="I837" s="333"/>
      <c r="J837" s="334">
        <v>6011105000218</v>
      </c>
      <c r="K837" s="335"/>
      <c r="L837" s="335"/>
      <c r="M837" s="335"/>
      <c r="N837" s="335"/>
      <c r="O837" s="335"/>
      <c r="P837" s="348" t="s">
        <v>530</v>
      </c>
      <c r="Q837" s="336"/>
      <c r="R837" s="336"/>
      <c r="S837" s="336"/>
      <c r="T837" s="336"/>
      <c r="U837" s="336"/>
      <c r="V837" s="336"/>
      <c r="W837" s="336"/>
      <c r="X837" s="336"/>
      <c r="Y837" s="337">
        <v>8</v>
      </c>
      <c r="Z837" s="338"/>
      <c r="AA837" s="338"/>
      <c r="AB837" s="339"/>
      <c r="AC837" s="349" t="s">
        <v>531</v>
      </c>
      <c r="AD837" s="357"/>
      <c r="AE837" s="357"/>
      <c r="AF837" s="357"/>
      <c r="AG837" s="357"/>
      <c r="AH837" s="358" t="s">
        <v>532</v>
      </c>
      <c r="AI837" s="359"/>
      <c r="AJ837" s="359"/>
      <c r="AK837" s="359"/>
      <c r="AL837" s="343" t="s">
        <v>532</v>
      </c>
      <c r="AM837" s="344"/>
      <c r="AN837" s="344"/>
      <c r="AO837" s="345"/>
      <c r="AP837" s="346" t="s">
        <v>487</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65.25" customHeight="1" x14ac:dyDescent="0.15">
      <c r="A1102" s="362">
        <v>1</v>
      </c>
      <c r="B1102" s="362">
        <v>1</v>
      </c>
      <c r="C1102" s="360"/>
      <c r="D1102" s="360"/>
      <c r="E1102" s="133" t="s">
        <v>517</v>
      </c>
      <c r="F1102" s="361"/>
      <c r="G1102" s="361"/>
      <c r="H1102" s="361"/>
      <c r="I1102" s="361"/>
      <c r="J1102" s="334" t="s">
        <v>487</v>
      </c>
      <c r="K1102" s="335"/>
      <c r="L1102" s="335"/>
      <c r="M1102" s="335"/>
      <c r="N1102" s="335"/>
      <c r="O1102" s="335"/>
      <c r="P1102" s="348" t="s">
        <v>533</v>
      </c>
      <c r="Q1102" s="336"/>
      <c r="R1102" s="336"/>
      <c r="S1102" s="336"/>
      <c r="T1102" s="336"/>
      <c r="U1102" s="336"/>
      <c r="V1102" s="336"/>
      <c r="W1102" s="336"/>
      <c r="X1102" s="336"/>
      <c r="Y1102" s="337" t="s">
        <v>523</v>
      </c>
      <c r="Z1102" s="338"/>
      <c r="AA1102" s="338"/>
      <c r="AB1102" s="339"/>
      <c r="AC1102" s="340"/>
      <c r="AD1102" s="340"/>
      <c r="AE1102" s="340"/>
      <c r="AF1102" s="340"/>
      <c r="AG1102" s="340"/>
      <c r="AH1102" s="341" t="s">
        <v>487</v>
      </c>
      <c r="AI1102" s="342"/>
      <c r="AJ1102" s="342"/>
      <c r="AK1102" s="342"/>
      <c r="AL1102" s="343" t="s">
        <v>487</v>
      </c>
      <c r="AM1102" s="344"/>
      <c r="AN1102" s="344"/>
      <c r="AO1102" s="345"/>
      <c r="AP1102" s="346" t="s">
        <v>487</v>
      </c>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t="s">
        <v>485</v>
      </c>
      <c r="C23" s="13" t="str">
        <f t="shared" si="0"/>
        <v>ＯＤＡ</v>
      </c>
      <c r="D23" s="13" t="str">
        <f>IF(C23="",D22,IF(D22&lt;&gt;"",CONCATENATE(D22,"、",C23),C23))</f>
        <v>ＯＤＡ</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ＯＤＡ</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ＯＤＡ</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ＯＤＡ</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2019-05-08T06:14:24Z</cp:lastPrinted>
  <dcterms:created xsi:type="dcterms:W3CDTF">2012-03-13T00:50:25Z</dcterms:created>
  <dcterms:modified xsi:type="dcterms:W3CDTF">2019-08-15T02:18:31Z</dcterms:modified>
</cp:coreProperties>
</file>