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15000_政策統括官　参事官室（情報化担当）\情報総務係\■予算要求関係\令和２年度予算\○20190809①行政事業レビューシート（最終公表版）、②概算要求反映状況調（事業単位整理表）\提出版\外部有識者点検対象外\その他の事業\更問\"/>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M101" authorId="0" shapeId="0">
      <text>
        <r>
          <rPr>
            <b/>
            <sz val="9"/>
            <color indexed="81"/>
            <rFont val="MS P ゴシック"/>
            <family val="3"/>
            <charset val="128"/>
          </rPr>
          <t>・保健医療情報標準化会議
→１回
・データヘルス改革推進本部
→２回
・ICT利活用推進本部
→２回
・医療等分野情報連携基盤検討会
→１回
・医療等分野情報連携基盤技術ワーキンググループ
→６回
・医療等分野ネットワーク安全管理ワーキンググループ（医政）
→１回
・保健医療福祉分野における公開鍵基盤認証局の整備と運営に関する専門家会議
→１回
計１４回</t>
        </r>
      </text>
    </comment>
    <comment ref="AM102" authorId="0" shapeId="0">
      <text>
        <r>
          <rPr>
            <b/>
            <sz val="9"/>
            <color indexed="81"/>
            <rFont val="MS P ゴシック"/>
            <family val="3"/>
            <charset val="128"/>
          </rPr>
          <t>医療等分野情報連携基盤検討会
→夏までに２回程度開催（それ以降は今年度２回）
医療等分野情報連携基盤検討会WG
→概ね月１回開催
標準化会議
→今年度２回想定
ICT利活用推進本部
→今年度２回を想定
データヘルス改革推進本部
→今年度２回を想定
・保健医療福祉分野における公開鍵基盤認証局の整備と運営に関する専門家会議
→今年度１回
計23回</t>
        </r>
      </text>
    </comment>
    <comment ref="AQ102" authorId="0" shapeId="0">
      <text>
        <r>
          <rPr>
            <b/>
            <sz val="9"/>
            <color indexed="81"/>
            <rFont val="MS P ゴシック"/>
            <family val="3"/>
            <charset val="128"/>
          </rPr>
          <t>・保健医療情報標準化会議
→年２回
・データヘルス改革推進本部
→年３回
・医療等ID検討会（仮称）
→年６回
計１１回</t>
        </r>
      </text>
    </comment>
    <comment ref="AU105" authorId="0" shapeId="0">
      <text>
        <r>
          <rPr>
            <b/>
            <sz val="9"/>
            <color indexed="81"/>
            <rFont val="MS P ゴシック"/>
            <family val="3"/>
            <charset val="128"/>
          </rPr>
          <t>HELICS協議会ホームページ
Ⅱ．「医療情報標準化指針」提案申請状況一覧（これから審査にかけられるもの、審査中のもの）より２件計上</t>
        </r>
      </text>
    </comment>
    <comment ref="AM107" authorId="0" shapeId="0">
      <text>
        <r>
          <rPr>
            <b/>
            <sz val="9"/>
            <color indexed="81"/>
            <rFont val="MS P ゴシック"/>
            <family val="3"/>
            <charset val="128"/>
          </rPr>
          <t xml:space="preserve">地域医療情報連携ネットワークの構築状況等調査
より
134/216*100
</t>
        </r>
      </text>
    </comment>
    <comment ref="AM117" authorId="0" shapeId="0">
      <text>
        <r>
          <rPr>
            <b/>
            <sz val="9"/>
            <color indexed="81"/>
            <rFont val="MS P ゴシック"/>
            <family val="3"/>
            <charset val="128"/>
          </rPr>
          <t>H30執行実績より
謝金、委員等旅費、庁費（検討会等に関する経費）で算出。</t>
        </r>
      </text>
    </comment>
    <comment ref="AQ117" authorId="0" shapeId="0">
      <text>
        <r>
          <rPr>
            <b/>
            <sz val="9"/>
            <color indexed="81"/>
            <rFont val="MS P ゴシック"/>
            <family val="3"/>
            <charset val="128"/>
          </rPr>
          <t>H３１　予算額</t>
        </r>
      </text>
    </comment>
  </commentList>
</comments>
</file>

<file path=xl/sharedStrings.xml><?xml version="1.0" encoding="utf-8"?>
<sst xmlns="http://schemas.openxmlformats.org/spreadsheetml/2006/main" count="2940" uniqueCount="691">
  <si>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</si>
  <si>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</si>
  <si>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</si>
  <si>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</si>
  <si>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</si>
  <si>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</si>
  <si>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</si>
  <si>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</si>
  <si>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</si>
  <si>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</si>
  <si>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</si>
  <si>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</si>
  <si>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</si>
  <si>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</si>
  <si>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</si>
  <si>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</si>
  <si>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</si>
  <si>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</si>
  <si>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</si>
  <si>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</si>
  <si>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</si>
  <si>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</si>
  <si>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</si>
  <si>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</si>
  <si>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</si>
  <si>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</si>
  <si>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</si>
  <si>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</si>
  <si>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</si>
  <si>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</si>
  <si>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</si>
  <si>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</si>
  <si>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</si>
  <si>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</si>
  <si>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</si>
  <si>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</si>
  <si>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</si>
  <si>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</si>
  <si>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</si>
  <si>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</si>
  <si>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</si>
  <si>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</si>
  <si>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</si>
  <si>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</si>
  <si>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</si>
  <si>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</si>
  <si>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</si>
  <si>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</si>
  <si>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</si>
  <si>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</si>
  <si>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</si>
  <si>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</si>
  <si>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</si>
  <si>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</si>
  <si>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</si>
  <si>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</si>
  <si>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</si>
  <si>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</si>
  <si>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</si>
  <si>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</si>
  <si>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</si>
  <si>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</si>
  <si>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</si>
  <si>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</si>
  <si>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</si>
  <si>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</si>
  <si>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</si>
  <si>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</si>
  <si>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</si>
  <si>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</si>
  <si>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</si>
  <si>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</si>
  <si>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</si>
  <si>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</si>
  <si>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</si>
  <si>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</si>
  <si>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</si>
  <si>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</si>
  <si>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</si>
  <si>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</si>
  <si>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</si>
  <si>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</si>
  <si>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</si>
  <si>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</si>
  <si>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</si>
  <si>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</si>
  <si>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</si>
  <si>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</si>
  <si>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</si>
  <si>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</si>
  <si>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</si>
  <si>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</si>
  <si>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</si>
  <si>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</si>
  <si>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</si>
  <si>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</si>
  <si>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</si>
  <si>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</si>
  <si>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</si>
  <si>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</si>
  <si>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</si>
  <si>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</si>
  <si>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</si>
  <si>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</si>
  <si>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</si>
  <si>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</si>
  <si>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</si>
  <si>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</si>
  <si>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</si>
  <si>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</si>
  <si>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</si>
  <si>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</si>
  <si>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</si>
  <si>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</si>
  <si>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</si>
  <si>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</si>
  <si>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</si>
  <si>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</si>
  <si>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</si>
  <si>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</si>
  <si>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</si>
  <si>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</si>
  <si>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</si>
  <si>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</si>
  <si>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</si>
  <si>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</si>
  <si>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</si>
  <si>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</si>
  <si>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</si>
  <si>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</si>
  <si>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</si>
  <si>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</si>
  <si>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</si>
  <si>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</si>
  <si>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</si>
  <si>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</si>
  <si>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</si>
  <si>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</si>
  <si>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</si>
  <si>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</si>
  <si>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</si>
  <si>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</si>
  <si>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</si>
  <si>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</si>
  <si>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</si>
  <si>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</si>
  <si>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</si>
  <si>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</si>
  <si>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</si>
  <si>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</si>
  <si>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</si>
  <si>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</si>
  <si>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</si>
  <si>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</si>
  <si>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</si>
  <si>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</si>
  <si>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</si>
  <si>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</si>
  <si>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</si>
  <si>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</si>
  <si>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</si>
  <si>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</si>
  <si>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</si>
  <si>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</si>
  <si>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</si>
  <si>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</si>
  <si>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</si>
  <si>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</si>
  <si>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</si>
  <si>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</si>
  <si>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</si>
  <si>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</si>
  <si>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</si>
  <si>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</si>
  <si>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</si>
  <si>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</si>
  <si>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</si>
  <si>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</si>
  <si>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</si>
  <si>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</si>
  <si>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</si>
  <si>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</si>
  <si>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</si>
  <si>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</si>
  <si>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</si>
  <si>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</si>
  <si>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</si>
  <si>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</si>
  <si>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</si>
  <si>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</si>
  <si>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</si>
  <si>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</si>
  <si>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</si>
  <si>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</si>
  <si>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</si>
  <si>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</si>
  <si>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</si>
  <si>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</si>
  <si>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</si>
  <si>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</si>
  <si>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</si>
  <si>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</si>
  <si>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</si>
  <si>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</si>
  <si>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</si>
  <si>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</si>
  <si>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</si>
  <si>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</si>
  <si>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</si>
  <si>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</si>
  <si>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</si>
  <si>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</si>
  <si>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</si>
  <si>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</si>
  <si>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</si>
  <si>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</si>
  <si>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</si>
  <si>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</si>
  <si>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</si>
  <si>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</si>
  <si>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</si>
  <si>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</si>
  <si>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</si>
  <si>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</si>
  <si>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</si>
  <si>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</si>
  <si>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</si>
  <si>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</si>
  <si>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</si>
  <si>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</si>
  <si>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</si>
  <si>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</si>
  <si>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</si>
  <si>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</si>
  <si>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</si>
  <si>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</si>
  <si>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</si>
  <si>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</si>
  <si>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</si>
  <si>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</si>
  <si>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</si>
  <si>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</si>
  <si>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</si>
  <si>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</si>
  <si>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</si>
  <si>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</si>
  <si>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</si>
  <si>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</si>
  <si>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</si>
  <si>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</si>
  <si>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</si>
  <si>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</si>
  <si>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</si>
  <si>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</si>
  <si>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</si>
  <si>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</si>
  <si>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</si>
  <si>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</si>
  <si>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</si>
  <si>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</si>
  <si>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</si>
  <si>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</si>
  <si>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</si>
  <si>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</si>
  <si>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</si>
  <si>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</si>
  <si>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</si>
  <si>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</si>
  <si>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</si>
  <si>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</si>
  <si>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</si>
  <si>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</si>
  <si>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</si>
  <si>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</si>
  <si>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</si>
  <si>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</si>
  <si>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</si>
  <si>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</si>
  <si>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</si>
  <si>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</si>
  <si>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</si>
  <si>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</si>
  <si>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</si>
  <si>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</si>
  <si>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</si>
  <si>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</si>
  <si>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</si>
  <si>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</si>
  <si>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</si>
  <si>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</si>
  <si>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</si>
  <si>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</si>
  <si>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</si>
  <si>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</si>
  <si>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</si>
  <si>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</si>
  <si>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</si>
  <si>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</si>
  <si>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</si>
  <si>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</si>
  <si>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</si>
  <si>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</si>
  <si>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</si>
  <si>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</si>
  <si>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</si>
  <si>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</si>
  <si>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</si>
  <si>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</si>
  <si>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</si>
  <si>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</si>
  <si>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</si>
  <si>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</si>
  <si>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</si>
  <si>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</si>
  <si>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</si>
  <si>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</si>
  <si>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</si>
  <si>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</si>
  <si>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</si>
  <si>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</si>
  <si>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</si>
  <si>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</si>
  <si>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</si>
  <si>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</si>
  <si>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</si>
  <si>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</si>
  <si>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</si>
  <si>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</si>
  <si>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</si>
  <si>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</si>
  <si>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</si>
  <si>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</si>
  <si>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</si>
  <si>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</si>
  <si>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</si>
  <si>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</si>
  <si>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</si>
  <si>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</si>
  <si>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</si>
  <si>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</si>
  <si>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</si>
  <si>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</si>
  <si>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</si>
  <si>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</si>
  <si>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</si>
  <si>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</si>
  <si>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</si>
  <si>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</si>
  <si>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</si>
  <si>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</si>
  <si>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</si>
  <si>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</si>
  <si>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</si>
  <si>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</si>
  <si>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</si>
  <si>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</si>
  <si>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</si>
  <si>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</si>
  <si>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</si>
  <si>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</si>
  <si>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</si>
  <si>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</si>
  <si>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</si>
  <si>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</si>
  <si>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</si>
  <si>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</si>
  <si>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</si>
  <si>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</si>
  <si>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</si>
  <si>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</si>
  <si>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</si>
  <si>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</si>
  <si>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</si>
  <si>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</si>
  <si>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</si>
  <si>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</si>
  <si>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</si>
  <si>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</si>
  <si>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</si>
  <si>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</si>
  <si>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</si>
  <si>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</si>
  <si>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</si>
  <si>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</si>
  <si>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</si>
  <si>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</si>
  <si>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</si>
  <si>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</si>
  <si>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</si>
  <si>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</si>
  <si>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</si>
  <si>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</si>
  <si>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</si>
  <si>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</si>
  <si>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</si>
  <si>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</si>
  <si>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</si>
  <si>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</si>
  <si>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</si>
  <si>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</si>
  <si>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</si>
  <si>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</si>
  <si>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</si>
  <si>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</si>
  <si>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</si>
  <si>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</si>
  <si>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</si>
  <si>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</si>
  <si>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</si>
  <si>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</si>
  <si>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</si>
  <si>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</si>
  <si>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</si>
  <si>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</si>
  <si>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</si>
  <si>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</si>
  <si>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</si>
  <si>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</si>
  <si>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</si>
  <si>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</si>
  <si>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</si>
  <si>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</si>
  <si>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</si>
  <si>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</si>
  <si>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</si>
  <si>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</si>
  <si>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</si>
  <si>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</si>
  <si>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</si>
  <si>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</si>
  <si>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</si>
  <si>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</si>
  <si>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</si>
  <si>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</si>
  <si>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</si>
  <si>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</si>
  <si>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</si>
  <si>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</si>
  <si>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</si>
  <si>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</si>
  <si>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</si>
  <si>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</si>
  <si>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</si>
  <si>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</si>
  <si>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</si>
  <si>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</si>
  <si>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</si>
  <si>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</si>
  <si>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</si>
  <si>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</si>
  <si>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</si>
  <si>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</si>
  <si>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</si>
  <si>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</si>
  <si>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</si>
  <si>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</si>
  <si>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</si>
  <si>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</si>
  <si>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</si>
  <si>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</si>
  <si>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</si>
  <si>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</si>
  <si>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</si>
  <si>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</si>
  <si>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</si>
  <si>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</si>
  <si>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</si>
  <si>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</si>
  <si>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</si>
  <si>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</si>
  <si>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</si>
  <si>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</si>
  <si>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</si>
  <si>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</si>
  <si>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</si>
  <si>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</si>
  <si>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</si>
  <si>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</si>
  <si>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</si>
  <si>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</si>
  <si>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</si>
  <si>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</si>
  <si>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</si>
  <si>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</si>
  <si>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</si>
  <si>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</si>
  <si>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</si>
  <si>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</si>
  <si>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</si>
  <si>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</si>
  <si>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</si>
  <si>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</si>
  <si>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</si>
  <si>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</si>
  <si>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</si>
  <si>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</si>
  <si>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</si>
  <si>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</si>
  <si>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</si>
  <si>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</si>
  <si>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</si>
  <si>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</si>
  <si>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</si>
  <si>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</si>
  <si>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</si>
  <si>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</si>
  <si>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</si>
  <si>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</si>
  <si>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</si>
  <si>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</si>
  <si>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</si>
  <si>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</si>
  <si>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</si>
  <si>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</si>
  <si>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</si>
  <si>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</si>
  <si>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</si>
  <si>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</si>
  <si>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</si>
  <si>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</si>
  <si>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</si>
  <si>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</si>
  <si>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</si>
  <si>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</si>
  <si>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</si>
  <si>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</si>
  <si>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</si>
  <si>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</si>
  <si>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</si>
  <si>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</si>
  <si>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</si>
  <si>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</si>
  <si>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</si>
  <si>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</si>
  <si>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</si>
  <si>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</si>
  <si>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</si>
  <si>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</si>
  <si>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</si>
  <si>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</si>
  <si>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</si>
  <si>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</si>
  <si>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</si>
  <si>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</si>
  <si>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</si>
  <si>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</si>
  <si>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</si>
  <si>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</si>
  <si>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</si>
  <si>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</si>
  <si>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</si>
  <si>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</si>
  <si>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</si>
  <si>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</si>
  <si>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</si>
  <si>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</si>
  <si>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</si>
  <si>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</si>
  <si>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</si>
  <si>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</si>
  <si>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</si>
  <si>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</si>
  <si>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</si>
  <si>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</si>
  <si>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</si>
  <si>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</si>
  <si>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</si>
  <si>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社会保障分野での情報化・情報連携の推進に関する経費</t>
    <phoneticPr fontId="5"/>
  </si>
  <si>
    <t>政策統括官（統計・情報政策、政策評価担当）</t>
    <phoneticPr fontId="5"/>
  </si>
  <si>
    <t>情報化担当参事官室</t>
    <rPh sb="0" eb="3">
      <t>ジョウホウカ</t>
    </rPh>
    <rPh sb="3" eb="5">
      <t>タントウ</t>
    </rPh>
    <rPh sb="5" eb="8">
      <t>サンジカン</t>
    </rPh>
    <rPh sb="8" eb="9">
      <t>シツ</t>
    </rPh>
    <phoneticPr fontId="5"/>
  </si>
  <si>
    <t>○</t>
  </si>
  <si>
    <t>-</t>
    <phoneticPr fontId="5"/>
  </si>
  <si>
    <t>　社会保障分野での情報化・情報連携を一層推進する観点から、情報連携に求められる技術要件の明確化や制度面の検討を行う。</t>
    <phoneticPr fontId="5"/>
  </si>
  <si>
    <t>　社会保障分野で複数の主体が情報を共有、活用するための基盤整備を進めているが、特に医療分野の情報化に係る基盤整備については、さらなる取組の強化が必要とされている。このため、医療機関や薬局等で医療等情報を受け渡しする際のルール等の標準化やネットワーク基盤の整備に向けた調査研究を行う。</t>
    <phoneticPr fontId="5"/>
  </si>
  <si>
    <t>厚生労働省</t>
  </si>
  <si>
    <t>世界最先端デジタル国家創造宣言・官民データ活用推進基本計画（平成30年6月改訂）
・未来投資戦略2018（平成30年6月閣議決定）</t>
    <phoneticPr fontId="5"/>
  </si>
  <si>
    <t>（目）情報処理業務庁費</t>
    <phoneticPr fontId="5"/>
  </si>
  <si>
    <t>（目）庁費</t>
    <phoneticPr fontId="5"/>
  </si>
  <si>
    <t>（目）諸謝金</t>
    <phoneticPr fontId="5"/>
  </si>
  <si>
    <t>（目）委員等旅費</t>
    <phoneticPr fontId="5"/>
  </si>
  <si>
    <t>（目）社会保障関係情報化業務庁費</t>
    <rPh sb="1" eb="2">
      <t>モク</t>
    </rPh>
    <rPh sb="3" eb="5">
      <t>シャカイ</t>
    </rPh>
    <rPh sb="5" eb="7">
      <t>ホショウ</t>
    </rPh>
    <rPh sb="7" eb="9">
      <t>カンケイ</t>
    </rPh>
    <rPh sb="9" eb="12">
      <t>ジョウホウカ</t>
    </rPh>
    <rPh sb="12" eb="14">
      <t>ギョウム</t>
    </rPh>
    <rPh sb="14" eb="16">
      <t>チョウヒ</t>
    </rPh>
    <phoneticPr fontId="5"/>
  </si>
  <si>
    <t>全ての二次医療圏（344医療圏）が、地域の事情に応じて医療情報連携ネットワークを活用できる基盤を整備</t>
    <phoneticPr fontId="5"/>
  </si>
  <si>
    <t>地域医療情報連携ネットワークが整備されている二次医療圏の数</t>
    <phoneticPr fontId="5"/>
  </si>
  <si>
    <t>件</t>
    <rPh sb="0" eb="1">
      <t>ケン</t>
    </rPh>
    <phoneticPr fontId="5"/>
  </si>
  <si>
    <t>-</t>
  </si>
  <si>
    <t>-</t>
    <phoneticPr fontId="5"/>
  </si>
  <si>
    <t>-</t>
    <phoneticPr fontId="5"/>
  </si>
  <si>
    <t>-</t>
    <phoneticPr fontId="5"/>
  </si>
  <si>
    <t>-</t>
    <phoneticPr fontId="5"/>
  </si>
  <si>
    <t>-</t>
    <phoneticPr fontId="5"/>
  </si>
  <si>
    <t>地域医療情報連携ネットワークの構築状況等調査事業</t>
    <phoneticPr fontId="5"/>
  </si>
  <si>
    <t>回</t>
    <rPh sb="0" eb="1">
      <t>カイ</t>
    </rPh>
    <phoneticPr fontId="5"/>
  </si>
  <si>
    <t>-</t>
    <phoneticPr fontId="5"/>
  </si>
  <si>
    <t>厚生労働省標準規格として採択した件数（累計）</t>
    <phoneticPr fontId="5"/>
  </si>
  <si>
    <t>地域医療情報連携ネットワークにおける厚生労働省標準規格の採択状況</t>
    <phoneticPr fontId="5"/>
  </si>
  <si>
    <t>検討会等経費／開催回数　　　　　　　　　　　</t>
    <phoneticPr fontId="5"/>
  </si>
  <si>
    <t>安心・信頼してかかれる医療の確保と国民の健康づくりを推進すること（Ⅰ）</t>
    <phoneticPr fontId="5"/>
  </si>
  <si>
    <t>医療情報化の体制整備の普及を推進すること（Ⅰ－３－１）</t>
    <phoneticPr fontId="5"/>
  </si>
  <si>
    <t>-</t>
    <phoneticPr fontId="5"/>
  </si>
  <si>
    <t>-</t>
    <phoneticPr fontId="5"/>
  </si>
  <si>
    <t>-</t>
    <phoneticPr fontId="5"/>
  </si>
  <si>
    <t>地域を越えた国民への医療サービス提供等を可能とする医療情報利活用基盤の構築を目指す。</t>
    <phoneticPr fontId="5"/>
  </si>
  <si>
    <t>-</t>
    <phoneticPr fontId="5"/>
  </si>
  <si>
    <t>-</t>
    <phoneticPr fontId="5"/>
  </si>
  <si>
    <t>-</t>
    <phoneticPr fontId="5"/>
  </si>
  <si>
    <t>-</t>
    <phoneticPr fontId="5"/>
  </si>
  <si>
    <t>-</t>
    <phoneticPr fontId="5"/>
  </si>
  <si>
    <t>-</t>
    <phoneticPr fontId="5"/>
  </si>
  <si>
    <t>-</t>
    <phoneticPr fontId="5"/>
  </si>
  <si>
    <t>-</t>
    <phoneticPr fontId="5"/>
  </si>
  <si>
    <t>A.株式会社ボストン・コンサルティング・グループ</t>
    <phoneticPr fontId="5"/>
  </si>
  <si>
    <t>B.株式会社メドレー</t>
    <phoneticPr fontId="5"/>
  </si>
  <si>
    <t>物件費</t>
    <rPh sb="0" eb="3">
      <t>ブッケンヒ</t>
    </rPh>
    <phoneticPr fontId="5"/>
  </si>
  <si>
    <t>共用設備利用料</t>
    <rPh sb="0" eb="2">
      <t>キョウヨウ</t>
    </rPh>
    <rPh sb="2" eb="4">
      <t>セツビ</t>
    </rPh>
    <rPh sb="4" eb="6">
      <t>リヨウ</t>
    </rPh>
    <rPh sb="6" eb="7">
      <t>リョウ</t>
    </rPh>
    <phoneticPr fontId="5"/>
  </si>
  <si>
    <t>専用設備ホスティングサービス</t>
    <rPh sb="0" eb="2">
      <t>センヨウ</t>
    </rPh>
    <rPh sb="2" eb="4">
      <t>セツビ</t>
    </rPh>
    <phoneticPr fontId="5"/>
  </si>
  <si>
    <t>株式会社ボストン・コンサルティング・グループ</t>
    <phoneticPr fontId="5"/>
  </si>
  <si>
    <t>諸外国における医療情報連携ネットワーク調査一式</t>
    <phoneticPr fontId="5"/>
  </si>
  <si>
    <t>-</t>
    <phoneticPr fontId="5"/>
  </si>
  <si>
    <t>株式会社メドレー</t>
    <phoneticPr fontId="5"/>
  </si>
  <si>
    <t>電子処方箋の本格運用に向けた実証事業一式</t>
    <phoneticPr fontId="5"/>
  </si>
  <si>
    <t>-</t>
    <phoneticPr fontId="5"/>
  </si>
  <si>
    <t>C.ジャパンネット株式会社</t>
    <phoneticPr fontId="5"/>
  </si>
  <si>
    <t>ジャパンネット株式会社</t>
    <phoneticPr fontId="5"/>
  </si>
  <si>
    <t>保健医療福祉分野の公開鍵基盤認証局の運営業務に関する請負業務</t>
    <phoneticPr fontId="5"/>
  </si>
  <si>
    <t>国庫債務負担行為等</t>
  </si>
  <si>
    <t>-</t>
    <phoneticPr fontId="5"/>
  </si>
  <si>
    <t>D.株式会社シード・プランニング</t>
    <phoneticPr fontId="5"/>
  </si>
  <si>
    <t>株式会社シード・プランニング</t>
    <phoneticPr fontId="5"/>
  </si>
  <si>
    <t>-</t>
    <phoneticPr fontId="5"/>
  </si>
  <si>
    <t>-</t>
    <phoneticPr fontId="5"/>
  </si>
  <si>
    <t>・保健医療情報標準化会議
・データヘルス改革推進本部等の開催</t>
    <rPh sb="20" eb="22">
      <t>カイカク</t>
    </rPh>
    <rPh sb="22" eb="24">
      <t>スイシン</t>
    </rPh>
    <rPh sb="24" eb="26">
      <t>ホンブ</t>
    </rPh>
    <phoneticPr fontId="5"/>
  </si>
  <si>
    <t>-</t>
    <phoneticPr fontId="5"/>
  </si>
  <si>
    <t>％</t>
    <phoneticPr fontId="5"/>
  </si>
  <si>
    <t>％</t>
    <phoneticPr fontId="5"/>
  </si>
  <si>
    <t>-</t>
    <phoneticPr fontId="5"/>
  </si>
  <si>
    <t>千円</t>
    <rPh sb="0" eb="2">
      <t>センエン</t>
    </rPh>
    <phoneticPr fontId="5"/>
  </si>
  <si>
    <t>　千円/回数</t>
    <rPh sb="1" eb="3">
      <t>センエン</t>
    </rPh>
    <rPh sb="4" eb="6">
      <t>カイスウ</t>
    </rPh>
    <phoneticPr fontId="5"/>
  </si>
  <si>
    <t>2,682千円/13回</t>
    <rPh sb="5" eb="7">
      <t>センエン</t>
    </rPh>
    <rPh sb="10" eb="11">
      <t>カイ</t>
    </rPh>
    <phoneticPr fontId="5"/>
  </si>
  <si>
    <t>352千円/6回</t>
    <rPh sb="3" eb="5">
      <t>センエン</t>
    </rPh>
    <rPh sb="7" eb="8">
      <t>カイ</t>
    </rPh>
    <phoneticPr fontId="5"/>
  </si>
  <si>
    <t>4,366千円/14回</t>
    <rPh sb="5" eb="7">
      <t>センエン</t>
    </rPh>
    <rPh sb="10" eb="11">
      <t>カイ</t>
    </rPh>
    <phoneticPr fontId="5"/>
  </si>
  <si>
    <t>8,615千円/11回</t>
    <phoneticPr fontId="5"/>
  </si>
  <si>
    <t>国民の利便性の更なる向上を図ることが可能となるほか、行政の効率化等に資する効果が期待できる事業である。</t>
    <phoneticPr fontId="5"/>
  </si>
  <si>
    <t>情報基盤に求められるデータ標準化・技術的要件の整理・技術開発や制度面の検討は、国で実施すべき事業である。</t>
    <phoneticPr fontId="5"/>
  </si>
  <si>
    <t>厚生労働分野における情報政策を推進するとともに、政府が進める世界最先端デジタル国家創造宣言・官民データ活用推進基本計画等の一環となる事業であり、優先度が高い。</t>
    <phoneticPr fontId="5"/>
  </si>
  <si>
    <t>無</t>
  </si>
  <si>
    <t>当省の公共調達委員会(外部委員含む)の審査を経て、一般競争入札を実施している。提案書の作成に必要な期間を十分に確保するため、公示期間を長く設定する等、引き続き改善を図る。</t>
    <rPh sb="75" eb="76">
      <t>ヒ</t>
    </rPh>
    <rPh sb="77" eb="78">
      <t>ツヅ</t>
    </rPh>
    <phoneticPr fontId="5"/>
  </si>
  <si>
    <t>‐</t>
  </si>
  <si>
    <t>-</t>
    <phoneticPr fontId="5"/>
  </si>
  <si>
    <t>業務着手時には業務計画書の提出を求めるとともに、打合せや完了時に行う検査により業務の実施状況及び成果を把握している。</t>
    <phoneticPr fontId="5"/>
  </si>
  <si>
    <t>予定していた事業について、総務省と調整した結果、総務省において医療等分野を含めて総合的に事業を行うことにより、効率化を図ることが出来ると判断し、地域医療連携ネットワーク間における医療情報の相互参照に関する実証事業を取りやめることとなったため。</t>
    <phoneticPr fontId="5"/>
  </si>
  <si>
    <t>当該事業の中で開催される検討会等に職員も参加し、検討方針を適宜修正する等、成果物（報告書）にかかる質の担保を図っている。</t>
    <phoneticPr fontId="5"/>
  </si>
  <si>
    <t>規格を策定・普及させることにより、地域医療情報連携ネットワーク間における相互運用を図ることが可能となり、システムの低廉化や情報連携が促進されるため、見合ったものとなっている。なお、本事業は平成32年度の全国保健医療情報ネットワーク運用開始に向け、進めているものである。</t>
    <phoneticPr fontId="5"/>
  </si>
  <si>
    <t>国際標準規格を基に、日本において地域医療情報連携ネットワークが備えるべき標準規格を策定するなど効率的に実施している。</t>
    <phoneticPr fontId="5"/>
  </si>
  <si>
    <t>活動実績については、見込みに見合ったものとなっている。</t>
    <phoneticPr fontId="5"/>
  </si>
  <si>
    <t>報告書に取りまとめるだけでなく、事業において策定した標準規格案については、標準化のプロセス（関係団体との調整、標準化団体への申請等を行う）を経て、厚生労働省標準規格に採択する等、事業の成果物を有効に活用している。</t>
    <phoneticPr fontId="5"/>
  </si>
  <si>
    <t>医療・介護・健康データ利活用基盤高度化事業</t>
    <phoneticPr fontId="5"/>
  </si>
  <si>
    <t>総務省</t>
  </si>
  <si>
    <t>ICTを活用し、医療・介護・健康データを利活用するための基盤を構築・高度化することにより、医療等サービスの飛躍的な向上・効率化、社会保障費の適正化等の財政健全化等につなげる。</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</si>
  <si>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効率的な予算執行に努めるとともに実績等を踏まえ、必要に応じて見直しを行う。</t>
    <rPh sb="47" eb="49">
      <t>イッパン</t>
    </rPh>
    <rPh sb="49" eb="51">
      <t>キョウソウ</t>
    </rPh>
    <rPh sb="51" eb="53">
      <t>ニュウサツ</t>
    </rPh>
    <phoneticPr fontId="5"/>
  </si>
  <si>
    <t>委託事業については、可能な限り企画競争から一般競争入札に移行し、さらに競争性を高めてまいりたい。引き続き、効率的な予算執行に努めるとともに実績等を踏まえ、効率化を図る。</t>
    <phoneticPr fontId="5"/>
  </si>
  <si>
    <t>93</t>
    <phoneticPr fontId="5"/>
  </si>
  <si>
    <t>935</t>
    <phoneticPr fontId="5"/>
  </si>
  <si>
    <t>64</t>
    <phoneticPr fontId="5"/>
  </si>
  <si>
    <t>69</t>
    <phoneticPr fontId="5"/>
  </si>
  <si>
    <t>74</t>
    <phoneticPr fontId="5"/>
  </si>
  <si>
    <t>73</t>
    <phoneticPr fontId="5"/>
  </si>
  <si>
    <t>76</t>
    <phoneticPr fontId="5"/>
  </si>
  <si>
    <t>医療情報連携ネットワークに係る現状調査一式</t>
    <phoneticPr fontId="5"/>
  </si>
  <si>
    <t>人件費</t>
    <rPh sb="0" eb="3">
      <t>ジンケンヒ</t>
    </rPh>
    <phoneticPr fontId="5"/>
  </si>
  <si>
    <t>必要経費のみ（諸謝金等）計上しており妥当である。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</si>
  <si>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</si>
  <si>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</si>
  <si>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</si>
  <si>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</si>
  <si>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</si>
  <si>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</si>
  <si>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</si>
  <si>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</si>
  <si>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</si>
  <si>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</si>
  <si>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旅費</t>
    <rPh sb="0" eb="2">
      <t>リョヒ</t>
    </rPh>
    <phoneticPr fontId="5"/>
  </si>
  <si>
    <t>その他</t>
    <rPh sb="2" eb="3">
      <t>タ</t>
    </rPh>
    <phoneticPr fontId="5"/>
  </si>
  <si>
    <t>実証事業ヒアリング</t>
    <rPh sb="0" eb="2">
      <t>ジッショウ</t>
    </rPh>
    <rPh sb="2" eb="4">
      <t>ジギョウ</t>
    </rPh>
    <phoneticPr fontId="5"/>
  </si>
  <si>
    <t>調査、学習ドキュメント作成、報告書作成</t>
    <rPh sb="0" eb="2">
      <t>チョウサ</t>
    </rPh>
    <rPh sb="3" eb="5">
      <t>ガクシュウ</t>
    </rPh>
    <rPh sb="11" eb="13">
      <t>サクセイ</t>
    </rPh>
    <rPh sb="14" eb="17">
      <t>ホウコクショ</t>
    </rPh>
    <rPh sb="17" eb="19">
      <t>サクセイ</t>
    </rPh>
    <phoneticPr fontId="5"/>
  </si>
  <si>
    <t>アンケート、ヒアリング</t>
    <phoneticPr fontId="5"/>
  </si>
  <si>
    <t>事前調査、実証事業、結果考察・課題整理</t>
    <rPh sb="0" eb="2">
      <t>ジゼン</t>
    </rPh>
    <rPh sb="2" eb="4">
      <t>チョウサ</t>
    </rPh>
    <rPh sb="5" eb="7">
      <t>ジッショウ</t>
    </rPh>
    <rPh sb="7" eb="9">
      <t>ジギョウ</t>
    </rPh>
    <rPh sb="10" eb="12">
      <t>ケッカ</t>
    </rPh>
    <rPh sb="12" eb="14">
      <t>コウサツ</t>
    </rPh>
    <rPh sb="15" eb="17">
      <t>カダイ</t>
    </rPh>
    <rPh sb="17" eb="19">
      <t>セイリ</t>
    </rPh>
    <phoneticPr fontId="5"/>
  </si>
  <si>
    <t>点検対象外</t>
    <rPh sb="0" eb="2">
      <t>テンケン</t>
    </rPh>
    <rPh sb="2" eb="5">
      <t>タイショウガイ</t>
    </rPh>
    <phoneticPr fontId="5"/>
  </si>
  <si>
    <t>データヘルス改革の基盤となる医療等情報の標準化に向けた検討等に必要な事業であることから、引き続き、必要な予算額を確保し、適正な執行に努めること。</t>
    <rPh sb="6" eb="8">
      <t>カイカク</t>
    </rPh>
    <rPh sb="9" eb="11">
      <t>キバン</t>
    </rPh>
    <rPh sb="14" eb="19">
      <t>イリョウトウジョウホウ</t>
    </rPh>
    <rPh sb="20" eb="23">
      <t>ヒョウジュンカ</t>
    </rPh>
    <rPh sb="24" eb="25">
      <t>ム</t>
    </rPh>
    <rPh sb="27" eb="29">
      <t>ケントウ</t>
    </rPh>
    <rPh sb="29" eb="30">
      <t>トウ</t>
    </rPh>
    <rPh sb="31" eb="33">
      <t>ヒツヨウ</t>
    </rPh>
    <rPh sb="34" eb="36">
      <t>ジギョウ</t>
    </rPh>
    <rPh sb="44" eb="45">
      <t>ヒ</t>
    </rPh>
    <rPh sb="46" eb="47">
      <t>ツヅ</t>
    </rPh>
    <rPh sb="49" eb="51">
      <t>ヒツヨウ</t>
    </rPh>
    <rPh sb="52" eb="55">
      <t>ヨサンガク</t>
    </rPh>
    <rPh sb="56" eb="58">
      <t>カクホ</t>
    </rPh>
    <rPh sb="60" eb="62">
      <t>テキセイ</t>
    </rPh>
    <rPh sb="63" eb="65">
      <t>シッコウ</t>
    </rPh>
    <rPh sb="66" eb="67">
      <t>ツト</t>
    </rPh>
    <phoneticPr fontId="5"/>
  </si>
  <si>
    <t>大臣官房参事官（情報化担当）三浦　明</t>
    <rPh sb="14" eb="16">
      <t>ミウラ</t>
    </rPh>
    <rPh sb="17" eb="18">
      <t>アキラ</t>
    </rPh>
    <phoneticPr fontId="5"/>
  </si>
  <si>
    <t>-</t>
    <phoneticPr fontId="5"/>
  </si>
  <si>
    <t xml:space="preserve">「新しい日本のための優先課題推進枠」190（百万円）
標準規格の調査研究を行うことによる増
</t>
    <rPh sb="22" eb="23">
      <t>ヒャク</t>
    </rPh>
    <rPh sb="23" eb="25">
      <t>マンエン</t>
    </rPh>
    <rPh sb="27" eb="29">
      <t>ヒョウジュン</t>
    </rPh>
    <rPh sb="29" eb="31">
      <t>キカク</t>
    </rPh>
    <rPh sb="32" eb="34">
      <t>チョウサ</t>
    </rPh>
    <rPh sb="34" eb="36">
      <t>ケンキュウ</t>
    </rPh>
    <rPh sb="37" eb="3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</si>
</sst>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38615</xdr:colOff>
      <xdr:row>741</xdr:row>
      <xdr:rowOff>38615</xdr:rowOff>
    </xdr:from>
    <xdr:to>
      <xdr:col>33</xdr:col>
      <xdr:colOff>47829</xdr:colOff>
      <xdr:row>742</xdr:row>
      <xdr:rowOff>209213</xdr:rowOff>
    </xdr:to>
    <xdr:sp macro="" textlink="">
      <xdr:nvSpPr>
        <xdr:cNvPr id="3" name="テキスト ボックス 2"/>
        <xdr:cNvSpPr txBox="1"/>
      </xdr:nvSpPr>
      <xdr:spPr>
        <a:xfrm>
          <a:off x="4775372" y="44522939"/>
          <a:ext cx="2068673" cy="5181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91</a:t>
          </a:r>
          <a:r>
            <a:rPr kumimoji="1" lang="ja-JP" altLang="en-US" sz="1100">
              <a:latin typeface="+mn-ea"/>
              <a:ea typeface="+mn-ea"/>
            </a:rPr>
            <a:t>百万円</a:t>
          </a:r>
        </a:p>
      </xdr:txBody>
    </xdr:sp>
    <xdr:clientData/>
  </xdr:twoCellAnchor>
  <xdr:twoCellAnchor>
    <xdr:from>
      <xdr:col>8</xdr:col>
      <xdr:colOff>128716</xdr:colOff>
      <xdr:row>749</xdr:row>
      <xdr:rowOff>77231</xdr:rowOff>
    </xdr:from>
    <xdr:to>
      <xdr:col>21</xdr:col>
      <xdr:colOff>174469</xdr:colOff>
      <xdr:row>752</xdr:row>
      <xdr:rowOff>51488</xdr:rowOff>
    </xdr:to>
    <xdr:sp macro="" textlink="">
      <xdr:nvSpPr>
        <xdr:cNvPr id="4" name="テキスト ボックス 3"/>
        <xdr:cNvSpPr txBox="1"/>
      </xdr:nvSpPr>
      <xdr:spPr>
        <a:xfrm>
          <a:off x="1776284" y="47341826"/>
          <a:ext cx="2723050" cy="10168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．株式会社ボストン・コンサルティング・グループ</a:t>
          </a:r>
          <a:endParaRPr kumimoji="1" lang="en-US" altLang="ja-JP" sz="1100">
            <a:latin typeface="+mn-ea"/>
            <a:ea typeface="+mn-ea"/>
          </a:endParaRPr>
        </a:p>
        <a:p>
          <a:pPr algn="ctr"/>
          <a:r>
            <a:rPr kumimoji="1" lang="en-US" altLang="ja-JP" sz="1100">
              <a:latin typeface="+mn-ea"/>
              <a:ea typeface="+mn-ea"/>
            </a:rPr>
            <a:t>48</a:t>
          </a:r>
          <a:r>
            <a:rPr kumimoji="1" lang="ja-JP" altLang="en-US" sz="1100">
              <a:latin typeface="+mn-ea"/>
              <a:ea typeface="+mn-ea"/>
            </a:rPr>
            <a:t>百万円</a:t>
          </a:r>
        </a:p>
      </xdr:txBody>
    </xdr:sp>
    <xdr:clientData/>
  </xdr:twoCellAnchor>
  <xdr:twoCellAnchor>
    <xdr:from>
      <xdr:col>34</xdr:col>
      <xdr:colOff>128716</xdr:colOff>
      <xdr:row>749</xdr:row>
      <xdr:rowOff>102965</xdr:rowOff>
    </xdr:from>
    <xdr:to>
      <xdr:col>48</xdr:col>
      <xdr:colOff>8659</xdr:colOff>
      <xdr:row>751</xdr:row>
      <xdr:rowOff>106589</xdr:rowOff>
    </xdr:to>
    <xdr:sp macro="" textlink="">
      <xdr:nvSpPr>
        <xdr:cNvPr id="5" name="テキスト ボックス 4"/>
        <xdr:cNvSpPr txBox="1"/>
      </xdr:nvSpPr>
      <xdr:spPr>
        <a:xfrm>
          <a:off x="7130878" y="47367560"/>
          <a:ext cx="2763186" cy="698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．株式会社メドレー</a:t>
          </a:r>
          <a:endParaRPr kumimoji="1" lang="en-US" altLang="ja-JP" sz="1100">
            <a:latin typeface="+mn-ea"/>
            <a:ea typeface="+mn-ea"/>
          </a:endParaRPr>
        </a:p>
        <a:p>
          <a:pPr algn="ctr"/>
          <a:r>
            <a:rPr kumimoji="1" lang="en-US" altLang="ja-JP" sz="1100">
              <a:latin typeface="+mn-ea"/>
              <a:ea typeface="+mn-ea"/>
            </a:rPr>
            <a:t>22</a:t>
          </a:r>
          <a:r>
            <a:rPr kumimoji="1" lang="ja-JP" altLang="en-US" sz="1100">
              <a:latin typeface="+mn-ea"/>
              <a:ea typeface="+mn-ea"/>
            </a:rPr>
            <a:t>百万円</a:t>
          </a:r>
        </a:p>
      </xdr:txBody>
    </xdr:sp>
    <xdr:clientData/>
  </xdr:twoCellAnchor>
  <xdr:twoCellAnchor>
    <xdr:from>
      <xdr:col>34</xdr:col>
      <xdr:colOff>144938</xdr:colOff>
      <xdr:row>757</xdr:row>
      <xdr:rowOff>566359</xdr:rowOff>
    </xdr:from>
    <xdr:to>
      <xdr:col>48</xdr:col>
      <xdr:colOff>34406</xdr:colOff>
      <xdr:row>758</xdr:row>
      <xdr:rowOff>595725</xdr:rowOff>
    </xdr:to>
    <xdr:sp macro="" textlink="">
      <xdr:nvSpPr>
        <xdr:cNvPr id="6" name="テキスト ボックス 5"/>
        <xdr:cNvSpPr txBox="1"/>
      </xdr:nvSpPr>
      <xdr:spPr>
        <a:xfrm>
          <a:off x="7147100" y="50933014"/>
          <a:ext cx="2772711" cy="698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．株式会社シード・プランニング</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p>
      </xdr:txBody>
    </xdr:sp>
    <xdr:clientData/>
  </xdr:twoCellAnchor>
  <xdr:twoCellAnchor>
    <xdr:from>
      <xdr:col>14</xdr:col>
      <xdr:colOff>193075</xdr:colOff>
      <xdr:row>747</xdr:row>
      <xdr:rowOff>308921</xdr:rowOff>
    </xdr:from>
    <xdr:to>
      <xdr:col>41</xdr:col>
      <xdr:colOff>22739</xdr:colOff>
      <xdr:row>747</xdr:row>
      <xdr:rowOff>311302</xdr:rowOff>
    </xdr:to>
    <xdr:cxnSp macro="">
      <xdr:nvCxnSpPr>
        <xdr:cNvPr id="7" name="カギ線コネクタ 6"/>
        <xdr:cNvCxnSpPr/>
      </xdr:nvCxnSpPr>
      <xdr:spPr>
        <a:xfrm rot="5400000" flipH="1" flipV="1">
          <a:off x="5770230" y="44184536"/>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743</xdr:row>
      <xdr:rowOff>231688</xdr:rowOff>
    </xdr:from>
    <xdr:to>
      <xdr:col>28</xdr:col>
      <xdr:colOff>0</xdr:colOff>
      <xdr:row>756</xdr:row>
      <xdr:rowOff>424764</xdr:rowOff>
    </xdr:to>
    <xdr:cxnSp macro="">
      <xdr:nvCxnSpPr>
        <xdr:cNvPr id="8" name="直線矢印コネクタ 7"/>
        <xdr:cNvCxnSpPr/>
      </xdr:nvCxnSpPr>
      <xdr:spPr>
        <a:xfrm>
          <a:off x="5766486" y="45411080"/>
          <a:ext cx="0" cy="471101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38614</xdr:colOff>
      <xdr:row>742</xdr:row>
      <xdr:rowOff>257431</xdr:rowOff>
    </xdr:from>
    <xdr:to>
      <xdr:col>29</xdr:col>
      <xdr:colOff>163352</xdr:colOff>
      <xdr:row>743</xdr:row>
      <xdr:rowOff>244625</xdr:rowOff>
    </xdr:to>
    <xdr:sp macro="" textlink="">
      <xdr:nvSpPr>
        <xdr:cNvPr id="10" name="テキスト ボックス 9"/>
        <xdr:cNvSpPr txBox="1"/>
      </xdr:nvSpPr>
      <xdr:spPr>
        <a:xfrm>
          <a:off x="5393209" y="45089289"/>
          <a:ext cx="742575" cy="334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9</xdr:col>
      <xdr:colOff>128716</xdr:colOff>
      <xdr:row>748</xdr:row>
      <xdr:rowOff>64362</xdr:rowOff>
    </xdr:from>
    <xdr:to>
      <xdr:col>21</xdr:col>
      <xdr:colOff>20926</xdr:colOff>
      <xdr:row>748</xdr:row>
      <xdr:rowOff>295679</xdr:rowOff>
    </xdr:to>
    <xdr:sp macro="" textlink="">
      <xdr:nvSpPr>
        <xdr:cNvPr id="12" name="テキスト ボックス 11"/>
        <xdr:cNvSpPr txBox="1"/>
      </xdr:nvSpPr>
      <xdr:spPr>
        <a:xfrm>
          <a:off x="1982230" y="46981423"/>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0</xdr:colOff>
      <xdr:row>741</xdr:row>
      <xdr:rowOff>25740</xdr:rowOff>
    </xdr:from>
    <xdr:to>
      <xdr:col>49</xdr:col>
      <xdr:colOff>54577</xdr:colOff>
      <xdr:row>742</xdr:row>
      <xdr:rowOff>198152</xdr:rowOff>
    </xdr:to>
    <xdr:sp macro="" textlink="">
      <xdr:nvSpPr>
        <xdr:cNvPr id="13" name="テキスト ボックス 12"/>
        <xdr:cNvSpPr txBox="1"/>
      </xdr:nvSpPr>
      <xdr:spPr>
        <a:xfrm>
          <a:off x="8649730" y="44510064"/>
          <a:ext cx="1496198" cy="5199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．本省事務費</a:t>
          </a:r>
          <a:endParaRPr kumimoji="1" lang="en-US" altLang="ja-JP" sz="1100">
            <a:latin typeface="+mn-ea"/>
            <a:ea typeface="+mn-ea"/>
          </a:endParaRPr>
        </a:p>
        <a:p>
          <a:pPr algn="ctr"/>
          <a:r>
            <a:rPr kumimoji="1" lang="en-US" altLang="ja-JP" sz="1100">
              <a:latin typeface="+mn-ea"/>
              <a:ea typeface="+mn-ea"/>
            </a:rPr>
            <a:t>14</a:t>
          </a:r>
          <a:r>
            <a:rPr kumimoji="1" lang="ja-JP" altLang="en-US" sz="1100">
              <a:latin typeface="+mn-ea"/>
              <a:ea typeface="+mn-ea"/>
            </a:rPr>
            <a:t>百万円</a:t>
          </a:r>
        </a:p>
      </xdr:txBody>
    </xdr:sp>
    <xdr:clientData/>
  </xdr:twoCellAnchor>
  <xdr:twoCellAnchor>
    <xdr:from>
      <xdr:col>40</xdr:col>
      <xdr:colOff>193074</xdr:colOff>
      <xdr:row>742</xdr:row>
      <xdr:rowOff>283176</xdr:rowOff>
    </xdr:from>
    <xdr:to>
      <xdr:col>49</xdr:col>
      <xdr:colOff>271055</xdr:colOff>
      <xdr:row>746</xdr:row>
      <xdr:rowOff>51916</xdr:rowOff>
    </xdr:to>
    <xdr:sp macro="" textlink="">
      <xdr:nvSpPr>
        <xdr:cNvPr id="14" name="大かっこ 13"/>
        <xdr:cNvSpPr/>
      </xdr:nvSpPr>
      <xdr:spPr>
        <a:xfrm>
          <a:off x="8430912" y="45115034"/>
          <a:ext cx="1931494" cy="1158875"/>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t>・</a:t>
          </a:r>
          <a:r>
            <a:rPr lang="ja-JP" altLang="en-US" sz="1100" b="0" i="0" u="none" strike="noStrike" baseline="0" smtClean="0">
              <a:solidFill>
                <a:schemeClr val="tx1"/>
              </a:solidFill>
              <a:latin typeface="+mn-lt"/>
              <a:ea typeface="+mn-ea"/>
              <a:cs typeface="+mn-cs"/>
            </a:rPr>
            <a:t>検討会の開催に係る委員出席謝金</a:t>
          </a:r>
        </a:p>
        <a:p>
          <a:r>
            <a:rPr lang="ja-JP" altLang="en-US" sz="1100" b="0" i="0" u="none" strike="noStrike" baseline="0" smtClean="0">
              <a:solidFill>
                <a:schemeClr val="tx1"/>
              </a:solidFill>
              <a:latin typeface="+mn-lt"/>
              <a:ea typeface="+mn-ea"/>
              <a:cs typeface="+mn-cs"/>
            </a:rPr>
            <a:t>・自治体との意見交換会に係る職員旅費等</a:t>
          </a:r>
          <a:endParaRPr kumimoji="1" lang="ja-JP" altLang="en-US" sz="1100"/>
        </a:p>
      </xdr:txBody>
    </xdr:sp>
    <xdr:clientData/>
  </xdr:twoCellAnchor>
  <xdr:twoCellAnchor>
    <xdr:from>
      <xdr:col>35</xdr:col>
      <xdr:colOff>139528</xdr:colOff>
      <xdr:row>757</xdr:row>
      <xdr:rowOff>229637</xdr:rowOff>
    </xdr:from>
    <xdr:to>
      <xdr:col>47</xdr:col>
      <xdr:colOff>31738</xdr:colOff>
      <xdr:row>757</xdr:row>
      <xdr:rowOff>460954</xdr:rowOff>
    </xdr:to>
    <xdr:sp macro="" textlink="">
      <xdr:nvSpPr>
        <xdr:cNvPr id="15" name="テキスト ボックス 14"/>
        <xdr:cNvSpPr txBox="1"/>
      </xdr:nvSpPr>
      <xdr:spPr>
        <a:xfrm>
          <a:off x="7347636" y="50596292"/>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111726</xdr:colOff>
      <xdr:row>748</xdr:row>
      <xdr:rowOff>73115</xdr:rowOff>
    </xdr:from>
    <xdr:to>
      <xdr:col>47</xdr:col>
      <xdr:colOff>3936</xdr:colOff>
      <xdr:row>748</xdr:row>
      <xdr:rowOff>304432</xdr:rowOff>
    </xdr:to>
    <xdr:sp macro="" textlink="">
      <xdr:nvSpPr>
        <xdr:cNvPr id="16" name="テキスト ボックス 15"/>
        <xdr:cNvSpPr txBox="1"/>
      </xdr:nvSpPr>
      <xdr:spPr>
        <a:xfrm>
          <a:off x="7319834" y="46990176"/>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38614</xdr:colOff>
      <xdr:row>752</xdr:row>
      <xdr:rowOff>231689</xdr:rowOff>
    </xdr:from>
    <xdr:to>
      <xdr:col>22</xdr:col>
      <xdr:colOff>76558</xdr:colOff>
      <xdr:row>755</xdr:row>
      <xdr:rowOff>207076</xdr:rowOff>
    </xdr:to>
    <xdr:sp macro="" textlink="">
      <xdr:nvSpPr>
        <xdr:cNvPr id="18" name="大かっこ 17"/>
        <xdr:cNvSpPr/>
      </xdr:nvSpPr>
      <xdr:spPr>
        <a:xfrm>
          <a:off x="1686182" y="48538885"/>
          <a:ext cx="2921187" cy="101798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全国的な保健医療情報ネットワークの</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年度からの稼働に向け、</a:t>
          </a:r>
          <a:r>
            <a:rPr kumimoji="1" lang="ja-JP" altLang="en-US" sz="1100">
              <a:solidFill>
                <a:schemeClr val="tx1"/>
              </a:solidFill>
              <a:effectLst/>
              <a:latin typeface="+mn-lt"/>
              <a:ea typeface="+mn-ea"/>
              <a:cs typeface="+mn-cs"/>
            </a:rPr>
            <a:t>諸外国における医療情報連携ネットワークについて、調査・検討を実施する。</a:t>
          </a:r>
          <a:r>
            <a:rPr kumimoji="1" lang="ja-JP" altLang="en-US" sz="1100"/>
            <a:t>　</a:t>
          </a:r>
          <a:endParaRPr kumimoji="1" lang="en-US" altLang="ja-JP" sz="1100"/>
        </a:p>
      </xdr:txBody>
    </xdr:sp>
    <xdr:clientData/>
  </xdr:twoCellAnchor>
  <xdr:twoCellAnchor>
    <xdr:from>
      <xdr:col>34</xdr:col>
      <xdr:colOff>25744</xdr:colOff>
      <xdr:row>751</xdr:row>
      <xdr:rowOff>334663</xdr:rowOff>
    </xdr:from>
    <xdr:to>
      <xdr:col>48</xdr:col>
      <xdr:colOff>63688</xdr:colOff>
      <xdr:row>754</xdr:row>
      <xdr:rowOff>310049</xdr:rowOff>
    </xdr:to>
    <xdr:sp macro="" textlink="">
      <xdr:nvSpPr>
        <xdr:cNvPr id="19" name="大かっこ 18"/>
        <xdr:cNvSpPr/>
      </xdr:nvSpPr>
      <xdr:spPr>
        <a:xfrm>
          <a:off x="7027906" y="48294325"/>
          <a:ext cx="2921187" cy="1017988"/>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処方箋の電子化に向けた実証事業を行い、本格運用に</a:t>
          </a:r>
          <a:r>
            <a:rPr kumimoji="1" lang="ja-JP" altLang="en-US" sz="1100"/>
            <a:t>向けた検討や課題等を整理する。</a:t>
          </a:r>
          <a:endParaRPr kumimoji="1" lang="en-US" altLang="ja-JP" sz="1100"/>
        </a:p>
      </xdr:txBody>
    </xdr:sp>
    <xdr:clientData/>
  </xdr:twoCellAnchor>
  <xdr:twoCellAnchor>
    <xdr:from>
      <xdr:col>32</xdr:col>
      <xdr:colOff>115845</xdr:colOff>
      <xdr:row>759</xdr:row>
      <xdr:rowOff>77228</xdr:rowOff>
    </xdr:from>
    <xdr:to>
      <xdr:col>49</xdr:col>
      <xdr:colOff>247246</xdr:colOff>
      <xdr:row>762</xdr:row>
      <xdr:rowOff>283176</xdr:rowOff>
    </xdr:to>
    <xdr:sp macro="" textlink="">
      <xdr:nvSpPr>
        <xdr:cNvPr id="20" name="大かっこ 19"/>
        <xdr:cNvSpPr/>
      </xdr:nvSpPr>
      <xdr:spPr>
        <a:xfrm>
          <a:off x="6706115" y="50855775"/>
          <a:ext cx="3632482" cy="1261421"/>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全国的な保健医療情報ネットワークの</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度からの稼働に向け、各地の医療情報連携ネットワークの現状を把握し、検討を行うため、医療情報連携ネットワークの運営主体を対象に、全国的に医療情報連携ネットワークの現状に関するアンケートを行う。　</a:t>
          </a:r>
          <a:endParaRPr lang="ja-JP" altLang="ja-JP">
            <a:effectLst/>
          </a:endParaRPr>
        </a:p>
        <a:p>
          <a:pPr algn="l">
            <a:lnSpc>
              <a:spcPts val="1200"/>
            </a:lnSpc>
          </a:pPr>
          <a:r>
            <a:rPr kumimoji="1" lang="ja-JP" altLang="en-US" sz="1100"/>
            <a:t>　</a:t>
          </a:r>
          <a:endParaRPr kumimoji="1" lang="en-US" altLang="ja-JP" sz="1100"/>
        </a:p>
      </xdr:txBody>
    </xdr:sp>
    <xdr:clientData/>
  </xdr:twoCellAnchor>
  <xdr:twoCellAnchor>
    <xdr:from>
      <xdr:col>15</xdr:col>
      <xdr:colOff>49428</xdr:colOff>
      <xdr:row>757</xdr:row>
      <xdr:rowOff>100917</xdr:rowOff>
    </xdr:from>
    <xdr:to>
      <xdr:col>41</xdr:col>
      <xdr:colOff>85038</xdr:colOff>
      <xdr:row>757</xdr:row>
      <xdr:rowOff>103298</xdr:rowOff>
    </xdr:to>
    <xdr:cxnSp macro="">
      <xdr:nvCxnSpPr>
        <xdr:cNvPr id="22" name="カギ線コネクタ 21"/>
        <xdr:cNvCxnSpPr/>
      </xdr:nvCxnSpPr>
      <xdr:spPr>
        <a:xfrm rot="5400000" flipH="1" flipV="1">
          <a:off x="5832529" y="47773660"/>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180202</xdr:colOff>
      <xdr:row>757</xdr:row>
      <xdr:rowOff>231690</xdr:rowOff>
    </xdr:from>
    <xdr:to>
      <xdr:col>21</xdr:col>
      <xdr:colOff>72412</xdr:colOff>
      <xdr:row>757</xdr:row>
      <xdr:rowOff>463007</xdr:rowOff>
    </xdr:to>
    <xdr:sp macro="" textlink="">
      <xdr:nvSpPr>
        <xdr:cNvPr id="24" name="テキスト ボックス 23"/>
        <xdr:cNvSpPr txBox="1"/>
      </xdr:nvSpPr>
      <xdr:spPr>
        <a:xfrm>
          <a:off x="2033716" y="50598345"/>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167331</xdr:colOff>
      <xdr:row>757</xdr:row>
      <xdr:rowOff>617838</xdr:rowOff>
    </xdr:from>
    <xdr:to>
      <xdr:col>22</xdr:col>
      <xdr:colOff>56799</xdr:colOff>
      <xdr:row>758</xdr:row>
      <xdr:rowOff>647204</xdr:rowOff>
    </xdr:to>
    <xdr:sp macro="" textlink="">
      <xdr:nvSpPr>
        <xdr:cNvPr id="25" name="テキスト ボックス 24"/>
        <xdr:cNvSpPr txBox="1"/>
      </xdr:nvSpPr>
      <xdr:spPr>
        <a:xfrm>
          <a:off x="1814899" y="50984493"/>
          <a:ext cx="2772711" cy="698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．ジャパンネット株式会社</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p>
      </xdr:txBody>
    </xdr:sp>
    <xdr:clientData/>
  </xdr:twoCellAnchor>
  <xdr:twoCellAnchor>
    <xdr:from>
      <xdr:col>7</xdr:col>
      <xdr:colOff>49418</xdr:colOff>
      <xdr:row>759</xdr:row>
      <xdr:rowOff>139529</xdr:rowOff>
    </xdr:from>
    <xdr:to>
      <xdr:col>23</xdr:col>
      <xdr:colOff>196413</xdr:colOff>
      <xdr:row>762</xdr:row>
      <xdr:rowOff>283176</xdr:rowOff>
    </xdr:to>
    <xdr:sp macro="" textlink="">
      <xdr:nvSpPr>
        <xdr:cNvPr id="26" name="大かっこ 25"/>
        <xdr:cNvSpPr/>
      </xdr:nvSpPr>
      <xdr:spPr>
        <a:xfrm>
          <a:off x="1491040" y="50918076"/>
          <a:ext cx="3442130" cy="1199120"/>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共通のポリシを持つ複数の</a:t>
          </a:r>
          <a:r>
            <a:rPr kumimoji="1" lang="en-US" altLang="ja-JP" sz="1100">
              <a:solidFill>
                <a:schemeClr val="tx1"/>
              </a:solidFill>
              <a:effectLst/>
              <a:latin typeface="+mn-lt"/>
              <a:ea typeface="+mn-ea"/>
              <a:cs typeface="+mn-cs"/>
            </a:rPr>
            <a:t>PKI</a:t>
          </a:r>
          <a:r>
            <a:rPr kumimoji="1" lang="ja-JP" altLang="ja-JP" sz="1100">
              <a:solidFill>
                <a:schemeClr val="tx1"/>
              </a:solidFill>
              <a:effectLst/>
              <a:latin typeface="+mn-lt"/>
              <a:ea typeface="+mn-ea"/>
              <a:cs typeface="+mn-cs"/>
            </a:rPr>
            <a:t>認証局に対して、厚生労働省自ら設置する認証局が上位のルート認証局となる階層的体系を構築し、厚生労働省ルート認証局からポリシを準拠した認証局に対して証明書の発行を行う。</a:t>
          </a:r>
          <a:r>
            <a:rPr kumimoji="1" lang="ja-JP" altLang="en-US" sz="1100"/>
            <a:t>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C26" sqref="BC2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87</v>
      </c>
      <c r="AT2" s="940"/>
      <c r="AU2" s="940"/>
      <c r="AV2" s="52" t="str">
        <f>IF(AW2="", "", "-")</f>
        <v/>
      </c>
      <c r="AW2" s="911"/>
      <c r="AX2" s="911"/>
    </row>
    <row r="3" spans="1:50" ht="21" customHeight="1" thickBot="1">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688</v>
      </c>
      <c r="AR5" s="702"/>
      <c r="AS5" s="702"/>
      <c r="AT5" s="702"/>
      <c r="AU5" s="702"/>
      <c r="AV5" s="702"/>
      <c r="AW5" s="702"/>
      <c r="AX5" s="703"/>
    </row>
    <row r="6" spans="1:50" ht="24.75"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24.75" customHeight="1">
      <c r="A8" s="495" t="s">
        <v>378</v>
      </c>
      <c r="B8" s="496"/>
      <c r="C8" s="496"/>
      <c r="D8" s="496"/>
      <c r="E8" s="496"/>
      <c r="F8" s="497"/>
      <c r="G8" s="941" t="str">
        <f>入力規則等!A28</f>
        <v>ＩＴ戦略</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9.5" customHeight="1">
      <c r="A10" s="660" t="s">
        <v>30</v>
      </c>
      <c r="B10" s="661"/>
      <c r="C10" s="661"/>
      <c r="D10" s="661"/>
      <c r="E10" s="661"/>
      <c r="F10" s="661"/>
      <c r="G10" s="754" t="s">
        <v>573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4.75" customHeight="1">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298</v>
      </c>
      <c r="Q13" s="658"/>
      <c r="R13" s="658"/>
      <c r="S13" s="658"/>
      <c r="T13" s="658"/>
      <c r="U13" s="658"/>
      <c r="V13" s="659"/>
      <c r="W13" s="657">
        <v>228</v>
      </c>
      <c r="X13" s="658"/>
      <c r="Y13" s="658"/>
      <c r="Z13" s="658"/>
      <c r="AA13" s="658"/>
      <c r="AB13" s="658"/>
      <c r="AC13" s="659"/>
      <c r="AD13" s="657">
        <v>228</v>
      </c>
      <c r="AE13" s="658"/>
      <c r="AF13" s="658"/>
      <c r="AG13" s="658"/>
      <c r="AH13" s="658"/>
      <c r="AI13" s="658"/>
      <c r="AJ13" s="659"/>
      <c r="AK13" s="657">
        <v>164</v>
      </c>
      <c r="AL13" s="658"/>
      <c r="AM13" s="658"/>
      <c r="AN13" s="658"/>
      <c r="AO13" s="658"/>
      <c r="AP13" s="658"/>
      <c r="AQ13" s="659"/>
      <c r="AR13" s="919">
        <v>214</v>
      </c>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670</v>
      </c>
      <c r="Q14" s="658"/>
      <c r="R14" s="658"/>
      <c r="S14" s="658"/>
      <c r="T14" s="658"/>
      <c r="U14" s="658"/>
      <c r="V14" s="659"/>
      <c r="W14" s="657" t="s">
        <v>671</v>
      </c>
      <c r="X14" s="658"/>
      <c r="Y14" s="658"/>
      <c r="Z14" s="658"/>
      <c r="AA14" s="658"/>
      <c r="AB14" s="658"/>
      <c r="AC14" s="659"/>
      <c r="AD14" s="657" t="s">
        <v>671</v>
      </c>
      <c r="AE14" s="658"/>
      <c r="AF14" s="658"/>
      <c r="AG14" s="658"/>
      <c r="AH14" s="658"/>
      <c r="AI14" s="658"/>
      <c r="AJ14" s="659"/>
      <c r="AK14" s="657" t="s">
        <v>670</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672</v>
      </c>
      <c r="Q15" s="658"/>
      <c r="R15" s="658"/>
      <c r="S15" s="658"/>
      <c r="T15" s="658"/>
      <c r="U15" s="658"/>
      <c r="V15" s="659"/>
      <c r="W15" s="657" t="s">
        <v>673</v>
      </c>
      <c r="X15" s="658"/>
      <c r="Y15" s="658"/>
      <c r="Z15" s="658"/>
      <c r="AA15" s="658"/>
      <c r="AB15" s="658"/>
      <c r="AC15" s="659"/>
      <c r="AD15" s="657" t="s">
        <v>670</v>
      </c>
      <c r="AE15" s="658"/>
      <c r="AF15" s="658"/>
      <c r="AG15" s="658"/>
      <c r="AH15" s="658"/>
      <c r="AI15" s="658"/>
      <c r="AJ15" s="659"/>
      <c r="AK15" s="657" t="s">
        <v>670</v>
      </c>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670</v>
      </c>
      <c r="Q16" s="658"/>
      <c r="R16" s="658"/>
      <c r="S16" s="658"/>
      <c r="T16" s="658"/>
      <c r="U16" s="658"/>
      <c r="V16" s="659"/>
      <c r="W16" s="657" t="s">
        <v>674</v>
      </c>
      <c r="X16" s="658"/>
      <c r="Y16" s="658"/>
      <c r="Z16" s="658"/>
      <c r="AA16" s="658"/>
      <c r="AB16" s="658"/>
      <c r="AC16" s="659"/>
      <c r="AD16" s="657" t="s">
        <v>670</v>
      </c>
      <c r="AE16" s="658"/>
      <c r="AF16" s="658"/>
      <c r="AG16" s="658"/>
      <c r="AH16" s="658"/>
      <c r="AI16" s="658"/>
      <c r="AJ16" s="659"/>
      <c r="AK16" s="657" t="s">
        <v>677</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670</v>
      </c>
      <c r="Q17" s="658"/>
      <c r="R17" s="658"/>
      <c r="S17" s="658"/>
      <c r="T17" s="658"/>
      <c r="U17" s="658"/>
      <c r="V17" s="659"/>
      <c r="W17" s="657" t="s">
        <v>675</v>
      </c>
      <c r="X17" s="658"/>
      <c r="Y17" s="658"/>
      <c r="Z17" s="658"/>
      <c r="AA17" s="658"/>
      <c r="AB17" s="658"/>
      <c r="AC17" s="659"/>
      <c r="AD17" s="657" t="s">
        <v>670</v>
      </c>
      <c r="AE17" s="658"/>
      <c r="AF17" s="658"/>
      <c r="AG17" s="658"/>
      <c r="AH17" s="658"/>
      <c r="AI17" s="658"/>
      <c r="AJ17" s="659"/>
      <c r="AK17" s="657" t="s">
        <v>676</v>
      </c>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298</v>
      </c>
      <c r="Q18" s="879"/>
      <c r="R18" s="879"/>
      <c r="S18" s="879"/>
      <c r="T18" s="879"/>
      <c r="U18" s="879"/>
      <c r="V18" s="880"/>
      <c r="W18" s="878">
        <f>SUM(W13:AC17)</f>
        <v>228</v>
      </c>
      <c r="X18" s="879"/>
      <c r="Y18" s="879"/>
      <c r="Z18" s="879"/>
      <c r="AA18" s="879"/>
      <c r="AB18" s="879"/>
      <c r="AC18" s="880"/>
      <c r="AD18" s="878">
        <f>SUM(AD13:AJ17)</f>
        <v>228</v>
      </c>
      <c r="AE18" s="879"/>
      <c r="AF18" s="879"/>
      <c r="AG18" s="879"/>
      <c r="AH18" s="879"/>
      <c r="AI18" s="879"/>
      <c r="AJ18" s="880"/>
      <c r="AK18" s="878">
        <f>SUM(AK13:AQ17)</f>
        <v>164</v>
      </c>
      <c r="AL18" s="879"/>
      <c r="AM18" s="879"/>
      <c r="AN18" s="879"/>
      <c r="AO18" s="879"/>
      <c r="AP18" s="879"/>
      <c r="AQ18" s="880"/>
      <c r="AR18" s="878">
        <f>SUM(AR13:AX17)</f>
        <v>214</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263</v>
      </c>
      <c r="Q19" s="658"/>
      <c r="R19" s="658"/>
      <c r="S19" s="658"/>
      <c r="T19" s="658"/>
      <c r="U19" s="658"/>
      <c r="V19" s="659"/>
      <c r="W19" s="657">
        <v>93</v>
      </c>
      <c r="X19" s="658"/>
      <c r="Y19" s="658"/>
      <c r="Z19" s="658"/>
      <c r="AA19" s="658"/>
      <c r="AB19" s="658"/>
      <c r="AC19" s="659"/>
      <c r="AD19" s="657">
        <v>91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f>IF(P18=0, "-", SUM(P19)/P18)</f>
        <v>0.8825503355704698</v>
      </c>
      <c r="Q20" s="318"/>
      <c r="R20" s="318"/>
      <c r="S20" s="318"/>
      <c r="T20" s="318"/>
      <c r="U20" s="318"/>
      <c r="V20" s="318"/>
      <c r="W20" s="318">
        <f t="shared" ref="W20" si="0">IF(W18=0, "-", SUM(W19)/W18)</f>
        <v>0.40789473684210525</v>
      </c>
      <c r="X20" s="318"/>
      <c r="Y20" s="318"/>
      <c r="Z20" s="318"/>
      <c r="AA20" s="318"/>
      <c r="AB20" s="318"/>
      <c r="AC20" s="318"/>
      <c r="AD20" s="318">
        <f t="shared" ref="AD20" si="1">IF(AD18=0, "-", SUM(AD19)/AD18)</f>
        <v>0.39912280701754388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476</v>
      </c>
      <c r="H21" s="317"/>
      <c r="I21" s="317"/>
      <c r="J21" s="317"/>
      <c r="K21" s="317"/>
      <c r="L21" s="317"/>
      <c r="M21" s="317"/>
      <c r="N21" s="317"/>
      <c r="O21" s="317"/>
      <c r="P21" s="318">
        <f>IF(P19=0, "-", SUM(P19)/SUM(P13,P14))</f>
        <v>0.8825503355704698</v>
      </c>
      <c r="Q21" s="318"/>
      <c r="R21" s="318"/>
      <c r="S21" s="318"/>
      <c r="T21" s="318"/>
      <c r="U21" s="318"/>
      <c r="V21" s="318"/>
      <c r="W21" s="318">
        <f t="shared" ref="W21" si="2">IF(W19=0, "-", SUM(W19)/SUM(W13,W14))</f>
        <v>0.40789473684210525</v>
      </c>
      <c r="X21" s="318"/>
      <c r="Y21" s="318"/>
      <c r="Z21" s="318"/>
      <c r="AA21" s="318"/>
      <c r="AB21" s="318"/>
      <c r="AC21" s="318"/>
      <c r="AD21" s="318">
        <f t="shared" ref="AD21" si="3">IF(AD19=0, "-", SUM(AD19)/SUM(AD13,AD14))</f>
        <v>0.39912280701754388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580</v>
      </c>
      <c r="H23" s="953"/>
      <c r="I23" s="953"/>
      <c r="J23" s="953"/>
      <c r="K23" s="953"/>
      <c r="L23" s="953"/>
      <c r="M23" s="953"/>
      <c r="N23" s="953"/>
      <c r="O23" s="954"/>
      <c r="P23" s="919">
        <v>130</v>
      </c>
      <c r="Q23" s="920"/>
      <c r="R23" s="920"/>
      <c r="S23" s="920"/>
      <c r="T23" s="920"/>
      <c r="U23" s="920"/>
      <c r="V23" s="937"/>
      <c r="W23" s="919">
        <v>190</v>
      </c>
      <c r="X23" s="920"/>
      <c r="Y23" s="920"/>
      <c r="Z23" s="920"/>
      <c r="AA23" s="920"/>
      <c r="AB23" s="920"/>
      <c r="AC23" s="937"/>
      <c r="AD23" s="974" t="s">
        <v>690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576</v>
      </c>
      <c r="H24" s="956"/>
      <c r="I24" s="956"/>
      <c r="J24" s="956"/>
      <c r="K24" s="956"/>
      <c r="L24" s="956"/>
      <c r="M24" s="956"/>
      <c r="N24" s="956"/>
      <c r="O24" s="957"/>
      <c r="P24" s="657">
        <v>10</v>
      </c>
      <c r="Q24" s="658"/>
      <c r="R24" s="658"/>
      <c r="S24" s="658"/>
      <c r="T24" s="658"/>
      <c r="U24" s="658"/>
      <c r="V24" s="659"/>
      <c r="W24" s="657">
        <v>10</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t="s">
        <v>577</v>
      </c>
      <c r="H25" s="956"/>
      <c r="I25" s="956"/>
      <c r="J25" s="956"/>
      <c r="K25" s="956"/>
      <c r="L25" s="956"/>
      <c r="M25" s="956"/>
      <c r="N25" s="956"/>
      <c r="O25" s="957"/>
      <c r="P25" s="657">
        <v>16</v>
      </c>
      <c r="Q25" s="658"/>
      <c r="R25" s="658"/>
      <c r="S25" s="658"/>
      <c r="T25" s="658"/>
      <c r="U25" s="658"/>
      <c r="V25" s="659"/>
      <c r="W25" s="657">
        <v>6</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t="s">
        <v>578</v>
      </c>
      <c r="H26" s="956"/>
      <c r="I26" s="956"/>
      <c r="J26" s="956"/>
      <c r="K26" s="956"/>
      <c r="L26" s="956"/>
      <c r="M26" s="956"/>
      <c r="N26" s="956"/>
      <c r="O26" s="957"/>
      <c r="P26" s="657">
        <v>5</v>
      </c>
      <c r="Q26" s="658"/>
      <c r="R26" s="658"/>
      <c r="S26" s="658"/>
      <c r="T26" s="658"/>
      <c r="U26" s="658"/>
      <c r="V26" s="659"/>
      <c r="W26" s="657">
        <v>5</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t="s">
        <v>579</v>
      </c>
      <c r="H27" s="956"/>
      <c r="I27" s="956"/>
      <c r="J27" s="956"/>
      <c r="K27" s="956"/>
      <c r="L27" s="956"/>
      <c r="M27" s="956"/>
      <c r="N27" s="956"/>
      <c r="O27" s="957"/>
      <c r="P27" s="657">
        <v>2</v>
      </c>
      <c r="Q27" s="658"/>
      <c r="R27" s="658"/>
      <c r="S27" s="658"/>
      <c r="T27" s="658"/>
      <c r="U27" s="658"/>
      <c r="V27" s="659"/>
      <c r="W27" s="657">
        <v>2</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c r="A28" s="967"/>
      <c r="B28" s="968"/>
      <c r="C28" s="968"/>
      <c r="D28" s="968"/>
      <c r="E28" s="968"/>
      <c r="F28" s="969"/>
      <c r="G28" s="958" t="s">
        <v>459</v>
      </c>
      <c r="H28" s="959"/>
      <c r="I28" s="959"/>
      <c r="J28" s="959"/>
      <c r="K28" s="959"/>
      <c r="L28" s="959"/>
      <c r="M28" s="959"/>
      <c r="N28" s="959"/>
      <c r="O28" s="960"/>
      <c r="P28" s="878">
        <f>P29-SUM(P23:P27)</f>
        <v>1</v>
      </c>
      <c r="Q28" s="879"/>
      <c r="R28" s="879"/>
      <c r="S28" s="879"/>
      <c r="T28" s="879"/>
      <c r="U28" s="879"/>
      <c r="V28" s="880"/>
      <c r="W28" s="878">
        <f>W29-SUM(W23:W27)</f>
        <v>1</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456</v>
      </c>
      <c r="H29" s="962"/>
      <c r="I29" s="962"/>
      <c r="J29" s="962"/>
      <c r="K29" s="962"/>
      <c r="L29" s="962"/>
      <c r="M29" s="962"/>
      <c r="N29" s="962"/>
      <c r="O29" s="963"/>
      <c r="P29" s="657">
        <f>AK13</f>
        <v>164</v>
      </c>
      <c r="Q29" s="658"/>
      <c r="R29" s="658"/>
      <c r="S29" s="658"/>
      <c r="T29" s="658"/>
      <c r="U29" s="658"/>
      <c r="V29" s="659"/>
      <c r="W29" s="933">
        <f>AR13</f>
        <v>214</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586</v>
      </c>
      <c r="AR31" s="200"/>
      <c r="AS31" s="133" t="s">
        <v>355</v>
      </c>
      <c r="AT31" s="134"/>
      <c r="AU31" s="199">
        <v>32</v>
      </c>
      <c r="AV31" s="199"/>
      <c r="AW31" s="398" t="s">
        <v>300</v>
      </c>
      <c r="AX31" s="399"/>
    </row>
    <row r="32" spans="1:50" ht="23.25" customHeight="1">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t="s">
        <v>585</v>
      </c>
      <c r="AF32" s="219"/>
      <c r="AG32" s="219"/>
      <c r="AH32" s="219"/>
      <c r="AI32" s="218" t="s">
        <v>586</v>
      </c>
      <c r="AJ32" s="219"/>
      <c r="AK32" s="219"/>
      <c r="AL32" s="219"/>
      <c r="AM32" s="218" t="s">
        <v>586</v>
      </c>
      <c r="AN32" s="219"/>
      <c r="AO32" s="219"/>
      <c r="AP32" s="219"/>
      <c r="AQ32" s="340" t="s">
        <v>588</v>
      </c>
      <c r="AR32" s="207"/>
      <c r="AS32" s="207"/>
      <c r="AT32" s="341"/>
      <c r="AU32" s="219" t="s">
        <v>586</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585</v>
      </c>
      <c r="AF33" s="219"/>
      <c r="AG33" s="219"/>
      <c r="AH33" s="219"/>
      <c r="AI33" s="218" t="s">
        <v>587</v>
      </c>
      <c r="AJ33" s="219"/>
      <c r="AK33" s="219"/>
      <c r="AL33" s="219"/>
      <c r="AM33" s="218" t="s">
        <v>586</v>
      </c>
      <c r="AN33" s="219"/>
      <c r="AO33" s="219"/>
      <c r="AP33" s="219"/>
      <c r="AQ33" s="340" t="s">
        <v>589</v>
      </c>
      <c r="AR33" s="207"/>
      <c r="AS33" s="207"/>
      <c r="AT33" s="341"/>
      <c r="AU33" s="219">
        <v>344</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586</v>
      </c>
      <c r="AJ34" s="219"/>
      <c r="AK34" s="219"/>
      <c r="AL34" s="219"/>
      <c r="AM34" s="218" t="s">
        <v>585</v>
      </c>
      <c r="AN34" s="219"/>
      <c r="AO34" s="219"/>
      <c r="AP34" s="219"/>
      <c r="AQ34" s="340" t="s">
        <v>586</v>
      </c>
      <c r="AR34" s="207"/>
      <c r="AS34" s="207"/>
      <c r="AT34" s="341"/>
      <c r="AU34" s="219" t="s">
        <v>589</v>
      </c>
      <c r="AV34" s="219"/>
      <c r="AW34" s="219"/>
      <c r="AX34" s="221"/>
    </row>
    <row r="35" spans="1:50" ht="23.25" customHeight="1">
      <c r="A35" s="226" t="s">
        <v>503</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27" customHeight="1">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c r="A101" s="422"/>
      <c r="B101" s="423"/>
      <c r="C101" s="423"/>
      <c r="D101" s="423"/>
      <c r="E101" s="423"/>
      <c r="F101" s="424"/>
      <c r="G101" s="105" t="s">
        <v>630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13</v>
      </c>
      <c r="AF101" s="219"/>
      <c r="AG101" s="219"/>
      <c r="AH101" s="220"/>
      <c r="AI101" s="218">
        <v>6</v>
      </c>
      <c r="AJ101" s="219"/>
      <c r="AK101" s="219"/>
      <c r="AL101" s="220"/>
      <c r="AM101" s="218">
        <v>14</v>
      </c>
      <c r="AN101" s="219"/>
      <c r="AO101" s="219"/>
      <c r="AP101" s="220"/>
      <c r="AQ101" s="218" t="s">
        <v>631</v>
      </c>
      <c r="AR101" s="219"/>
      <c r="AS101" s="219"/>
      <c r="AT101" s="220"/>
      <c r="AU101" s="218" t="s">
        <v>631</v>
      </c>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16</v>
      </c>
      <c r="AF102" s="418"/>
      <c r="AG102" s="418"/>
      <c r="AH102" s="418"/>
      <c r="AI102" s="418">
        <v>16</v>
      </c>
      <c r="AJ102" s="418"/>
      <c r="AK102" s="418"/>
      <c r="AL102" s="418"/>
      <c r="AM102" s="418">
        <v>23</v>
      </c>
      <c r="AN102" s="418"/>
      <c r="AO102" s="418"/>
      <c r="AP102" s="418"/>
      <c r="AQ102" s="273">
        <v>11</v>
      </c>
      <c r="AR102" s="274"/>
      <c r="AS102" s="274"/>
      <c r="AT102" s="319"/>
      <c r="AU102" s="273">
        <v>11</v>
      </c>
      <c r="AV102" s="274"/>
      <c r="AW102" s="274"/>
      <c r="AX102" s="319"/>
    </row>
    <row r="103" spans="1:60" ht="27" customHeight="1">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c r="A104" s="422"/>
      <c r="B104" s="423"/>
      <c r="C104" s="423"/>
      <c r="D104" s="423"/>
      <c r="E104" s="423"/>
      <c r="F104" s="424"/>
      <c r="G104" s="105" t="s">
        <v>593</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v>16</v>
      </c>
      <c r="AF104" s="219"/>
      <c r="AG104" s="219"/>
      <c r="AH104" s="220"/>
      <c r="AI104" s="218">
        <v>16</v>
      </c>
      <c r="AJ104" s="219"/>
      <c r="AK104" s="219"/>
      <c r="AL104" s="220"/>
      <c r="AM104" s="218">
        <v>17</v>
      </c>
      <c r="AN104" s="219"/>
      <c r="AO104" s="219"/>
      <c r="AP104" s="220"/>
      <c r="AQ104" s="218" t="s">
        <v>634</v>
      </c>
      <c r="AR104" s="219"/>
      <c r="AS104" s="219"/>
      <c r="AT104" s="220"/>
      <c r="AU104" s="218" t="s">
        <v>631</v>
      </c>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418" t="s">
        <v>592</v>
      </c>
      <c r="AF105" s="418"/>
      <c r="AG105" s="418"/>
      <c r="AH105" s="418"/>
      <c r="AI105" s="418">
        <v>17</v>
      </c>
      <c r="AJ105" s="418"/>
      <c r="AK105" s="418"/>
      <c r="AL105" s="418"/>
      <c r="AM105" s="418">
        <v>17</v>
      </c>
      <c r="AN105" s="418"/>
      <c r="AO105" s="418"/>
      <c r="AP105" s="418"/>
      <c r="AQ105" s="218">
        <v>17</v>
      </c>
      <c r="AR105" s="219"/>
      <c r="AS105" s="219"/>
      <c r="AT105" s="220"/>
      <c r="AU105" s="273">
        <v>19</v>
      </c>
      <c r="AV105" s="274"/>
      <c r="AW105" s="274"/>
      <c r="AX105" s="319"/>
    </row>
    <row r="106" spans="1:60" ht="27" customHeight="1">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customHeight="1">
      <c r="A107" s="422"/>
      <c r="B107" s="423"/>
      <c r="C107" s="423"/>
      <c r="D107" s="423"/>
      <c r="E107" s="423"/>
      <c r="F107" s="424"/>
      <c r="G107" s="105" t="s">
        <v>594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632</v>
      </c>
      <c r="AC107" s="546"/>
      <c r="AD107" s="547"/>
      <c r="AE107" s="418">
        <v>57</v>
      </c>
      <c r="AF107" s="418"/>
      <c r="AG107" s="418"/>
      <c r="AH107" s="418"/>
      <c r="AI107" s="418">
        <v>62</v>
      </c>
      <c r="AJ107" s="418"/>
      <c r="AK107" s="418"/>
      <c r="AL107" s="418"/>
      <c r="AM107" s="418">
        <v>62</v>
      </c>
      <c r="AN107" s="418"/>
      <c r="AO107" s="418"/>
      <c r="AP107" s="418"/>
      <c r="AQ107" s="218" t="s">
        <v>634</v>
      </c>
      <c r="AR107" s="219"/>
      <c r="AS107" s="219"/>
      <c r="AT107" s="220"/>
      <c r="AU107" s="218" t="s">
        <v>631</v>
      </c>
      <c r="AV107" s="219"/>
      <c r="AW107" s="219"/>
      <c r="AX107" s="220"/>
    </row>
    <row r="108" spans="1:60" ht="23.25"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633</v>
      </c>
      <c r="AC108" s="469"/>
      <c r="AD108" s="470"/>
      <c r="AE108" s="418">
        <v>70</v>
      </c>
      <c r="AF108" s="418"/>
      <c r="AG108" s="418"/>
      <c r="AH108" s="418"/>
      <c r="AI108" s="418">
        <v>70</v>
      </c>
      <c r="AJ108" s="418"/>
      <c r="AK108" s="418"/>
      <c r="AL108" s="418"/>
      <c r="AM108" s="418">
        <v>70</v>
      </c>
      <c r="AN108" s="418"/>
      <c r="AO108" s="418"/>
      <c r="AP108" s="418"/>
      <c r="AQ108" s="218">
        <v>70</v>
      </c>
      <c r="AR108" s="219"/>
      <c r="AS108" s="219"/>
      <c r="AT108" s="220"/>
      <c r="AU108" s="273">
        <v>70</v>
      </c>
      <c r="AV108" s="274"/>
      <c r="AW108" s="274"/>
      <c r="AX108" s="319"/>
    </row>
    <row r="109" spans="1:60" ht="31.5" hidden="1" customHeight="1">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635</v>
      </c>
      <c r="AC116" s="463"/>
      <c r="AD116" s="464"/>
      <c r="AE116" s="418">
        <v>206</v>
      </c>
      <c r="AF116" s="418"/>
      <c r="AG116" s="418"/>
      <c r="AH116" s="418"/>
      <c r="AI116" s="418">
        <v>59</v>
      </c>
      <c r="AJ116" s="418"/>
      <c r="AK116" s="418"/>
      <c r="AL116" s="418"/>
      <c r="AM116" s="418">
        <v>312</v>
      </c>
      <c r="AN116" s="418"/>
      <c r="AO116" s="418"/>
      <c r="AP116" s="418"/>
      <c r="AQ116" s="218">
        <v>783</v>
      </c>
      <c r="AR116" s="219"/>
      <c r="AS116" s="219"/>
      <c r="AT116" s="219"/>
      <c r="AU116" s="219"/>
      <c r="AV116" s="219"/>
      <c r="AW116" s="219"/>
      <c r="AX116" s="221"/>
    </row>
    <row r="117" spans="1:50" ht="23.2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636</v>
      </c>
      <c r="AC117" s="473"/>
      <c r="AD117" s="474"/>
      <c r="AE117" s="551" t="s">
        <v>637</v>
      </c>
      <c r="AF117" s="551"/>
      <c r="AG117" s="551"/>
      <c r="AH117" s="551"/>
      <c r="AI117" s="551" t="s">
        <v>638</v>
      </c>
      <c r="AJ117" s="551"/>
      <c r="AK117" s="551"/>
      <c r="AL117" s="551"/>
      <c r="AM117" s="551" t="s">
        <v>639</v>
      </c>
      <c r="AN117" s="551"/>
      <c r="AO117" s="551"/>
      <c r="AP117" s="551"/>
      <c r="AQ117" s="551" t="s">
        <v>640</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563</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355</v>
      </c>
      <c r="AT133" s="134"/>
      <c r="AU133" s="200" t="s">
        <v>592</v>
      </c>
      <c r="AV133" s="200"/>
      <c r="AW133" s="133" t="s">
        <v>300</v>
      </c>
      <c r="AX133" s="195"/>
    </row>
    <row r="134" spans="1:50" ht="39.75" customHeight="1">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t="s">
        <v>587</v>
      </c>
      <c r="AF134" s="207"/>
      <c r="AG134" s="207"/>
      <c r="AH134" s="207"/>
      <c r="AI134" s="206" t="s">
        <v>598</v>
      </c>
      <c r="AJ134" s="207"/>
      <c r="AK134" s="207"/>
      <c r="AL134" s="207"/>
      <c r="AM134" s="206" t="s">
        <v>586</v>
      </c>
      <c r="AN134" s="207"/>
      <c r="AO134" s="207"/>
      <c r="AP134" s="207"/>
      <c r="AQ134" s="206" t="s">
        <v>586</v>
      </c>
      <c r="AR134" s="207"/>
      <c r="AS134" s="207"/>
      <c r="AT134" s="207"/>
      <c r="AU134" s="206" t="s">
        <v>599</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587</v>
      </c>
      <c r="AF135" s="207"/>
      <c r="AG135" s="207"/>
      <c r="AH135" s="207"/>
      <c r="AI135" s="206" t="s">
        <v>598</v>
      </c>
      <c r="AJ135" s="207"/>
      <c r="AK135" s="207"/>
      <c r="AL135" s="207"/>
      <c r="AM135" s="206" t="s">
        <v>586</v>
      </c>
      <c r="AN135" s="207"/>
      <c r="AO135" s="207"/>
      <c r="AP135" s="207"/>
      <c r="AQ135" s="206" t="s">
        <v>599</v>
      </c>
      <c r="AR135" s="207"/>
      <c r="AS135" s="207"/>
      <c r="AT135" s="207"/>
      <c r="AU135" s="206" t="s">
        <v>592</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587</v>
      </c>
      <c r="H154" s="105"/>
      <c r="I154" s="105"/>
      <c r="J154" s="105"/>
      <c r="K154" s="105"/>
      <c r="L154" s="105"/>
      <c r="M154" s="105"/>
      <c r="N154" s="105"/>
      <c r="O154" s="105"/>
      <c r="P154" s="106"/>
      <c r="Q154" s="125" t="s">
        <v>586</v>
      </c>
      <c r="R154" s="105"/>
      <c r="S154" s="105"/>
      <c r="T154" s="105"/>
      <c r="U154" s="105"/>
      <c r="V154" s="105"/>
      <c r="W154" s="105"/>
      <c r="X154" s="105"/>
      <c r="Y154" s="105"/>
      <c r="Z154" s="105"/>
      <c r="AA154" s="293"/>
      <c r="AB154" s="141" t="s">
        <v>599</v>
      </c>
      <c r="AC154" s="142"/>
      <c r="AD154" s="142"/>
      <c r="AE154" s="147" t="s">
        <v>586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559</v>
      </c>
      <c r="D430" s="931"/>
      <c r="E430" s="174" t="s">
        <v>543</v>
      </c>
      <c r="F430" s="898"/>
      <c r="G430" s="899" t="s">
        <v>374</v>
      </c>
      <c r="H430" s="123"/>
      <c r="I430" s="123"/>
      <c r="J430" s="900" t="s">
        <v>584</v>
      </c>
      <c r="K430" s="901"/>
      <c r="L430" s="901"/>
      <c r="M430" s="901"/>
      <c r="N430" s="901"/>
      <c r="O430" s="901"/>
      <c r="P430" s="901"/>
      <c r="Q430" s="901"/>
      <c r="R430" s="901"/>
      <c r="S430" s="901"/>
      <c r="T430" s="902"/>
      <c r="U430" s="588" t="s">
        <v>602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586</v>
      </c>
      <c r="AF432" s="200"/>
      <c r="AG432" s="133" t="s">
        <v>355</v>
      </c>
      <c r="AH432" s="134"/>
      <c r="AI432" s="156"/>
      <c r="AJ432" s="156"/>
      <c r="AK432" s="156"/>
      <c r="AL432" s="154"/>
      <c r="AM432" s="156"/>
      <c r="AN432" s="156"/>
      <c r="AO432" s="156"/>
      <c r="AP432" s="154"/>
      <c r="AQ432" s="590" t="s">
        <v>586</v>
      </c>
      <c r="AR432" s="200"/>
      <c r="AS432" s="133" t="s">
        <v>355</v>
      </c>
      <c r="AT432" s="134"/>
      <c r="AU432" s="200" t="s">
        <v>606</v>
      </c>
      <c r="AV432" s="200"/>
      <c r="AW432" s="133" t="s">
        <v>300</v>
      </c>
      <c r="AX432" s="195"/>
    </row>
    <row r="433" spans="1:50" ht="23.25" customHeight="1">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40" t="s">
        <v>586</v>
      </c>
      <c r="AF433" s="207"/>
      <c r="AG433" s="207"/>
      <c r="AH433" s="207"/>
      <c r="AI433" s="340" t="s">
        <v>587</v>
      </c>
      <c r="AJ433" s="207"/>
      <c r="AK433" s="207"/>
      <c r="AL433" s="207"/>
      <c r="AM433" s="340" t="s">
        <v>586</v>
      </c>
      <c r="AN433" s="207"/>
      <c r="AO433" s="207"/>
      <c r="AP433" s="341"/>
      <c r="AQ433" s="340" t="s">
        <v>603</v>
      </c>
      <c r="AR433" s="207"/>
      <c r="AS433" s="207"/>
      <c r="AT433" s="341"/>
      <c r="AU433" s="207" t="s">
        <v>607</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602</v>
      </c>
      <c r="AF434" s="207"/>
      <c r="AG434" s="207"/>
      <c r="AH434" s="341"/>
      <c r="AI434" s="340" t="s">
        <v>600</v>
      </c>
      <c r="AJ434" s="207"/>
      <c r="AK434" s="207"/>
      <c r="AL434" s="207"/>
      <c r="AM434" s="340" t="s">
        <v>586</v>
      </c>
      <c r="AN434" s="207"/>
      <c r="AO434" s="207"/>
      <c r="AP434" s="341"/>
      <c r="AQ434" s="340" t="s">
        <v>586</v>
      </c>
      <c r="AR434" s="207"/>
      <c r="AS434" s="207"/>
      <c r="AT434" s="341"/>
      <c r="AU434" s="207" t="s">
        <v>599</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586</v>
      </c>
      <c r="AF435" s="207"/>
      <c r="AG435" s="207"/>
      <c r="AH435" s="341"/>
      <c r="AI435" s="340" t="s">
        <v>605</v>
      </c>
      <c r="AJ435" s="207"/>
      <c r="AK435" s="207"/>
      <c r="AL435" s="207"/>
      <c r="AM435" s="340" t="s">
        <v>600</v>
      </c>
      <c r="AN435" s="207"/>
      <c r="AO435" s="207"/>
      <c r="AP435" s="341"/>
      <c r="AQ435" s="340" t="s">
        <v>603</v>
      </c>
      <c r="AR435" s="207"/>
      <c r="AS435" s="207"/>
      <c r="AT435" s="341"/>
      <c r="AU435" s="207" t="s">
        <v>586</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355</v>
      </c>
      <c r="AH457" s="134"/>
      <c r="AI457" s="156"/>
      <c r="AJ457" s="156"/>
      <c r="AK457" s="156"/>
      <c r="AL457" s="154"/>
      <c r="AM457" s="156"/>
      <c r="AN457" s="156"/>
      <c r="AO457" s="156"/>
      <c r="AP457" s="154"/>
      <c r="AQ457" s="590" t="s">
        <v>586</v>
      </c>
      <c r="AR457" s="200"/>
      <c r="AS457" s="133" t="s">
        <v>355</v>
      </c>
      <c r="AT457" s="134"/>
      <c r="AU457" s="200" t="s">
        <v>609</v>
      </c>
      <c r="AV457" s="200"/>
      <c r="AW457" s="133" t="s">
        <v>300</v>
      </c>
      <c r="AX457" s="195"/>
    </row>
    <row r="458" spans="1:50" ht="23.25" customHeight="1">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608</v>
      </c>
      <c r="AC458" s="213"/>
      <c r="AD458" s="213"/>
      <c r="AE458" s="340" t="s">
        <v>588</v>
      </c>
      <c r="AF458" s="207"/>
      <c r="AG458" s="207"/>
      <c r="AH458" s="207"/>
      <c r="AI458" s="340" t="s">
        <v>586</v>
      </c>
      <c r="AJ458" s="207"/>
      <c r="AK458" s="207"/>
      <c r="AL458" s="207"/>
      <c r="AM458" s="340" t="s">
        <v>592</v>
      </c>
      <c r="AN458" s="207"/>
      <c r="AO458" s="207"/>
      <c r="AP458" s="341"/>
      <c r="AQ458" s="340" t="s">
        <v>609</v>
      </c>
      <c r="AR458" s="207"/>
      <c r="AS458" s="207"/>
      <c r="AT458" s="341"/>
      <c r="AU458" s="207" t="s">
        <v>586</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586</v>
      </c>
      <c r="AC459" s="205"/>
      <c r="AD459" s="205"/>
      <c r="AE459" s="340" t="s">
        <v>608</v>
      </c>
      <c r="AF459" s="207"/>
      <c r="AG459" s="207"/>
      <c r="AH459" s="341"/>
      <c r="AI459" s="340" t="s">
        <v>605</v>
      </c>
      <c r="AJ459" s="207"/>
      <c r="AK459" s="207"/>
      <c r="AL459" s="207"/>
      <c r="AM459" s="340" t="s">
        <v>586</v>
      </c>
      <c r="AN459" s="207"/>
      <c r="AO459" s="207"/>
      <c r="AP459" s="341"/>
      <c r="AQ459" s="340" t="s">
        <v>599</v>
      </c>
      <c r="AR459" s="207"/>
      <c r="AS459" s="207"/>
      <c r="AT459" s="341"/>
      <c r="AU459" s="207" t="s">
        <v>586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586</v>
      </c>
      <c r="AF460" s="207"/>
      <c r="AG460" s="207"/>
      <c r="AH460" s="341"/>
      <c r="AI460" s="340" t="s">
        <v>599</v>
      </c>
      <c r="AJ460" s="207"/>
      <c r="AK460" s="207"/>
      <c r="AL460" s="207"/>
      <c r="AM460" s="340" t="s">
        <v>599</v>
      </c>
      <c r="AN460" s="207"/>
      <c r="AO460" s="207"/>
      <c r="AP460" s="341"/>
      <c r="AQ460" s="340" t="s">
        <v>605</v>
      </c>
      <c r="AR460" s="207"/>
      <c r="AS460" s="207"/>
      <c r="AT460" s="341"/>
      <c r="AU460" s="207" t="s">
        <v>586</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585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570</v>
      </c>
      <c r="AE702" s="346"/>
      <c r="AF702" s="346"/>
      <c r="AG702" s="385" t="s">
        <v>641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570</v>
      </c>
      <c r="AE703" s="329"/>
      <c r="AF703" s="329"/>
      <c r="AG703" s="101" t="s">
        <v>642</v>
      </c>
      <c r="AH703" s="102"/>
      <c r="AI703" s="102"/>
      <c r="AJ703" s="102"/>
      <c r="AK703" s="102"/>
      <c r="AL703" s="102"/>
      <c r="AM703" s="102"/>
      <c r="AN703" s="102"/>
      <c r="AO703" s="102"/>
      <c r="AP703" s="102"/>
      <c r="AQ703" s="102"/>
      <c r="AR703" s="102"/>
      <c r="AS703" s="102"/>
      <c r="AT703" s="102"/>
      <c r="AU703" s="102"/>
      <c r="AV703" s="102"/>
      <c r="AW703" s="102"/>
      <c r="AX703" s="103"/>
    </row>
    <row r="704" spans="1:50" ht="61.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643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645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646</v>
      </c>
      <c r="AE708" s="605"/>
      <c r="AF708" s="605"/>
      <c r="AG708" s="742" t="s">
        <v>647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669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646</v>
      </c>
      <c r="AE710" s="329"/>
      <c r="AF710" s="329"/>
      <c r="AG710" s="101" t="s">
        <v>631</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570</v>
      </c>
      <c r="AE711" s="329"/>
      <c r="AF711" s="329"/>
      <c r="AG711" s="101" t="s">
        <v>648</v>
      </c>
      <c r="AH711" s="102"/>
      <c r="AI711" s="102"/>
      <c r="AJ711" s="102"/>
      <c r="AK711" s="102"/>
      <c r="AL711" s="102"/>
      <c r="AM711" s="102"/>
      <c r="AN711" s="102"/>
      <c r="AO711" s="102"/>
      <c r="AP711" s="102"/>
      <c r="AQ711" s="102"/>
      <c r="AR711" s="102"/>
      <c r="AS711" s="102"/>
      <c r="AT711" s="102"/>
      <c r="AU711" s="102"/>
      <c r="AV711" s="102"/>
      <c r="AW711" s="102"/>
      <c r="AX711" s="103"/>
    </row>
    <row r="712" spans="1:50" ht="90" customHeight="1">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570</v>
      </c>
      <c r="AE712" s="783"/>
      <c r="AF712" s="783"/>
      <c r="AG712" s="810" t="s">
        <v>649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646</v>
      </c>
      <c r="AE713" s="329"/>
      <c r="AF713" s="663"/>
      <c r="AG713" s="101" t="s">
        <v>631</v>
      </c>
      <c r="AH713" s="102"/>
      <c r="AI713" s="102"/>
      <c r="AJ713" s="102"/>
      <c r="AK713" s="102"/>
      <c r="AL713" s="102"/>
      <c r="AM713" s="102"/>
      <c r="AN713" s="102"/>
      <c r="AO713" s="102"/>
      <c r="AP713" s="102"/>
      <c r="AQ713" s="102"/>
      <c r="AR713" s="102"/>
      <c r="AS713" s="102"/>
      <c r="AT713" s="102"/>
      <c r="AU713" s="102"/>
      <c r="AV713" s="102"/>
      <c r="AW713" s="102"/>
      <c r="AX713" s="103"/>
    </row>
    <row r="714" spans="1:50" ht="52.5" customHeight="1">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650</v>
      </c>
      <c r="AH714" s="737"/>
      <c r="AI714" s="737"/>
      <c r="AJ714" s="737"/>
      <c r="AK714" s="737"/>
      <c r="AL714" s="737"/>
      <c r="AM714" s="737"/>
      <c r="AN714" s="737"/>
      <c r="AO714" s="737"/>
      <c r="AP714" s="737"/>
      <c r="AQ714" s="737"/>
      <c r="AR714" s="737"/>
      <c r="AS714" s="737"/>
      <c r="AT714" s="737"/>
      <c r="AU714" s="737"/>
      <c r="AV714" s="737"/>
      <c r="AW714" s="737"/>
      <c r="AX714" s="738"/>
    </row>
    <row r="715" spans="1:50" ht="88.5" customHeight="1">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651</v>
      </c>
      <c r="AH715" s="743"/>
      <c r="AI715" s="743"/>
      <c r="AJ715" s="743"/>
      <c r="AK715" s="743"/>
      <c r="AL715" s="743"/>
      <c r="AM715" s="743"/>
      <c r="AN715" s="743"/>
      <c r="AO715" s="743"/>
      <c r="AP715" s="743"/>
      <c r="AQ715" s="743"/>
      <c r="AR715" s="743"/>
      <c r="AS715" s="743"/>
      <c r="AT715" s="743"/>
      <c r="AU715" s="743"/>
      <c r="AV715" s="743"/>
      <c r="AW715" s="743"/>
      <c r="AX715" s="744"/>
    </row>
    <row r="716" spans="1:50" ht="44.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1" t="s">
        <v>652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653</v>
      </c>
      <c r="AH717" s="102"/>
      <c r="AI717" s="102"/>
      <c r="AJ717" s="102"/>
      <c r="AK717" s="102"/>
      <c r="AL717" s="102"/>
      <c r="AM717" s="102"/>
      <c r="AN717" s="102"/>
      <c r="AO717" s="102"/>
      <c r="AP717" s="102"/>
      <c r="AQ717" s="102"/>
      <c r="AR717" s="102"/>
      <c r="AS717" s="102"/>
      <c r="AT717" s="102"/>
      <c r="AU717" s="102"/>
      <c r="AV717" s="102"/>
      <c r="AW717" s="102"/>
      <c r="AX717" s="103"/>
    </row>
    <row r="718" spans="1:50" ht="71.25"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127" t="s">
        <v>654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570</v>
      </c>
      <c r="AE719" s="605"/>
      <c r="AF719" s="605"/>
      <c r="AG719" s="125" t="s">
        <v>657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t="s">
        <v>656</v>
      </c>
      <c r="D721" s="297"/>
      <c r="E721" s="297"/>
      <c r="F721" s="298"/>
      <c r="G721" s="287"/>
      <c r="H721" s="288"/>
      <c r="I721" s="83" t="str">
        <f>IF(OR(G721="　", G721=""), "", "-")</f>
        <v/>
      </c>
      <c r="J721" s="291">
        <v>85</v>
      </c>
      <c r="K721" s="291"/>
      <c r="L721" s="83" t="str">
        <f>IF(M721="","","-")</f>
        <v/>
      </c>
      <c r="M721" s="84"/>
      <c r="N721" s="304" t="s">
        <v>655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95" customHeight="1">
      <c r="A726" s="640" t="s">
        <v>48</v>
      </c>
      <c r="B726" s="802"/>
      <c r="C726" s="815" t="s">
        <v>53</v>
      </c>
      <c r="D726" s="837"/>
      <c r="E726" s="837"/>
      <c r="F726" s="838"/>
      <c r="G726" s="577" t="s">
        <v>658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95" customHeight="1" thickBot="1">
      <c r="A727" s="803"/>
      <c r="B727" s="804"/>
      <c r="C727" s="748" t="s">
        <v>57</v>
      </c>
      <c r="D727" s="749"/>
      <c r="E727" s="749"/>
      <c r="F727" s="750"/>
      <c r="G727" s="575" t="s">
        <v>659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4.95" customHeight="1" thickBot="1">
      <c r="A729" s="634" t="s">
        <v>686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95" customHeight="1" thickBot="1">
      <c r="A731" s="799" t="s">
        <v>257</v>
      </c>
      <c r="B731" s="800"/>
      <c r="C731" s="800"/>
      <c r="D731" s="800"/>
      <c r="E731" s="801"/>
      <c r="F731" s="729" t="s">
        <v>687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4.95" customHeight="1" thickBot="1">
      <c r="A733" s="673" t="s">
        <v>257</v>
      </c>
      <c r="B733" s="674"/>
      <c r="C733" s="674"/>
      <c r="D733" s="674"/>
      <c r="E733" s="675"/>
      <c r="F733" s="637" t="s">
        <v>689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4.9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547</v>
      </c>
      <c r="B737" s="210"/>
      <c r="C737" s="210"/>
      <c r="D737" s="211"/>
      <c r="E737" s="990" t="s">
        <v>678</v>
      </c>
      <c r="F737" s="990"/>
      <c r="G737" s="990"/>
      <c r="H737" s="990"/>
      <c r="I737" s="990"/>
      <c r="J737" s="990"/>
      <c r="K737" s="990"/>
      <c r="L737" s="990"/>
      <c r="M737" s="990"/>
      <c r="N737" s="365" t="s">
        <v>540</v>
      </c>
      <c r="O737" s="365"/>
      <c r="P737" s="365"/>
      <c r="Q737" s="365"/>
      <c r="R737" s="990" t="s">
        <v>660</v>
      </c>
      <c r="S737" s="990"/>
      <c r="T737" s="990"/>
      <c r="U737" s="990"/>
      <c r="V737" s="990"/>
      <c r="W737" s="990"/>
      <c r="X737" s="990"/>
      <c r="Y737" s="990"/>
      <c r="Z737" s="990"/>
      <c r="AA737" s="365" t="s">
        <v>539</v>
      </c>
      <c r="AB737" s="365"/>
      <c r="AC737" s="365"/>
      <c r="AD737" s="365"/>
      <c r="AE737" s="990" t="s">
        <v>661</v>
      </c>
      <c r="AF737" s="990"/>
      <c r="AG737" s="990"/>
      <c r="AH737" s="990"/>
      <c r="AI737" s="990"/>
      <c r="AJ737" s="990"/>
      <c r="AK737" s="990"/>
      <c r="AL737" s="990"/>
      <c r="AM737" s="990"/>
      <c r="AN737" s="365" t="s">
        <v>538</v>
      </c>
      <c r="AO737" s="365"/>
      <c r="AP737" s="365"/>
      <c r="AQ737" s="365"/>
      <c r="AR737" s="982" t="s">
        <v>662</v>
      </c>
      <c r="AS737" s="983"/>
      <c r="AT737" s="983"/>
      <c r="AU737" s="983"/>
      <c r="AV737" s="983"/>
      <c r="AW737" s="983"/>
      <c r="AX737" s="984"/>
      <c r="AY737" s="89"/>
      <c r="AZ737" s="89"/>
    </row>
    <row r="738" spans="1:52" ht="24.75" customHeight="1">
      <c r="A738" s="991" t="s">
        <v>537</v>
      </c>
      <c r="B738" s="210"/>
      <c r="C738" s="210"/>
      <c r="D738" s="211"/>
      <c r="E738" s="990" t="s">
        <v>663</v>
      </c>
      <c r="F738" s="990"/>
      <c r="G738" s="990"/>
      <c r="H738" s="990"/>
      <c r="I738" s="990"/>
      <c r="J738" s="990"/>
      <c r="K738" s="990"/>
      <c r="L738" s="990"/>
      <c r="M738" s="990"/>
      <c r="N738" s="365" t="s">
        <v>536</v>
      </c>
      <c r="O738" s="365"/>
      <c r="P738" s="365"/>
      <c r="Q738" s="365"/>
      <c r="R738" s="990" t="s">
        <v>664</v>
      </c>
      <c r="S738" s="990"/>
      <c r="T738" s="990"/>
      <c r="U738" s="990"/>
      <c r="V738" s="990"/>
      <c r="W738" s="990"/>
      <c r="X738" s="990"/>
      <c r="Y738" s="990"/>
      <c r="Z738" s="990"/>
      <c r="AA738" s="365" t="s">
        <v>535</v>
      </c>
      <c r="AB738" s="365"/>
      <c r="AC738" s="365"/>
      <c r="AD738" s="365"/>
      <c r="AE738" s="990" t="s">
        <v>665</v>
      </c>
      <c r="AF738" s="990"/>
      <c r="AG738" s="990"/>
      <c r="AH738" s="990"/>
      <c r="AI738" s="990"/>
      <c r="AJ738" s="990"/>
      <c r="AK738" s="990"/>
      <c r="AL738" s="990"/>
      <c r="AM738" s="990"/>
      <c r="AN738" s="365" t="s">
        <v>531</v>
      </c>
      <c r="AO738" s="365"/>
      <c r="AP738" s="365"/>
      <c r="AQ738" s="365"/>
      <c r="AR738" s="982" t="s">
        <v>666</v>
      </c>
      <c r="AS738" s="983"/>
      <c r="AT738" s="983"/>
      <c r="AU738" s="983"/>
      <c r="AV738" s="983"/>
      <c r="AW738" s="983"/>
      <c r="AX738" s="984"/>
    </row>
    <row r="739" spans="1:52" ht="24.75" customHeight="1" thickBot="1">
      <c r="A739" s="992" t="s">
        <v>527</v>
      </c>
      <c r="B739" s="993"/>
      <c r="C739" s="993"/>
      <c r="D739" s="994"/>
      <c r="E739" s="995" t="s">
        <v>574</v>
      </c>
      <c r="F739" s="985"/>
      <c r="G739" s="985"/>
      <c r="H739" s="93" t="str">
        <f>IF(E739="", "", "(")</f>
        <v>(</v>
      </c>
      <c r="I739" s="985"/>
      <c r="J739" s="985"/>
      <c r="K739" s="93" t="str">
        <f>IF(OR(I739="　", I739=""), "", "-")</f>
        <v/>
      </c>
      <c r="L739" s="986">
        <v>86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509</v>
      </c>
      <c r="B779" s="629"/>
      <c r="C779" s="629"/>
      <c r="D779" s="629"/>
      <c r="E779" s="629"/>
      <c r="F779" s="630"/>
      <c r="G779" s="595" t="s">
        <v>610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668</v>
      </c>
      <c r="H781" s="671"/>
      <c r="I781" s="671"/>
      <c r="J781" s="671"/>
      <c r="K781" s="672"/>
      <c r="L781" s="664" t="s">
        <v>683</v>
      </c>
      <c r="M781" s="665"/>
      <c r="N781" s="665"/>
      <c r="O781" s="665"/>
      <c r="P781" s="665"/>
      <c r="Q781" s="665"/>
      <c r="R781" s="665"/>
      <c r="S781" s="665"/>
      <c r="T781" s="665"/>
      <c r="U781" s="665"/>
      <c r="V781" s="665"/>
      <c r="W781" s="665"/>
      <c r="X781" s="666"/>
      <c r="Y781" s="388">
        <v>48</v>
      </c>
      <c r="Z781" s="389"/>
      <c r="AA781" s="389"/>
      <c r="AB781" s="805"/>
      <c r="AC781" s="670" t="s">
        <v>668</v>
      </c>
      <c r="AD781" s="671"/>
      <c r="AE781" s="671"/>
      <c r="AF781" s="671"/>
      <c r="AG781" s="672"/>
      <c r="AH781" s="664" t="s">
        <v>685</v>
      </c>
      <c r="AI781" s="665"/>
      <c r="AJ781" s="665"/>
      <c r="AK781" s="665"/>
      <c r="AL781" s="665"/>
      <c r="AM781" s="665"/>
      <c r="AN781" s="665"/>
      <c r="AO781" s="665"/>
      <c r="AP781" s="665"/>
      <c r="AQ781" s="665"/>
      <c r="AR781" s="665"/>
      <c r="AS781" s="665"/>
      <c r="AT781" s="666"/>
      <c r="AU781" s="388">
        <v>16.600000000000001</v>
      </c>
      <c r="AV781" s="389"/>
      <c r="AW781" s="389"/>
      <c r="AX781" s="390"/>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679</v>
      </c>
      <c r="AD782" s="607"/>
      <c r="AE782" s="607"/>
      <c r="AF782" s="607"/>
      <c r="AG782" s="608"/>
      <c r="AH782" s="598"/>
      <c r="AI782" s="599"/>
      <c r="AJ782" s="599"/>
      <c r="AK782" s="599"/>
      <c r="AL782" s="599"/>
      <c r="AM782" s="599"/>
      <c r="AN782" s="599"/>
      <c r="AO782" s="599"/>
      <c r="AP782" s="599"/>
      <c r="AQ782" s="599"/>
      <c r="AR782" s="599"/>
      <c r="AS782" s="599"/>
      <c r="AT782" s="600"/>
      <c r="AU782" s="601">
        <v>1.1000000000000001</v>
      </c>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680</v>
      </c>
      <c r="AD783" s="607"/>
      <c r="AE783" s="607"/>
      <c r="AF783" s="607"/>
      <c r="AG783" s="608"/>
      <c r="AH783" s="598" t="s">
        <v>682</v>
      </c>
      <c r="AI783" s="599"/>
      <c r="AJ783" s="599"/>
      <c r="AK783" s="599"/>
      <c r="AL783" s="599"/>
      <c r="AM783" s="599"/>
      <c r="AN783" s="599"/>
      <c r="AO783" s="599"/>
      <c r="AP783" s="599"/>
      <c r="AQ783" s="599"/>
      <c r="AR783" s="599"/>
      <c r="AS783" s="599"/>
      <c r="AT783" s="600"/>
      <c r="AU783" s="601">
        <v>0.3</v>
      </c>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681</v>
      </c>
      <c r="AD784" s="607"/>
      <c r="AE784" s="607"/>
      <c r="AF784" s="607"/>
      <c r="AG784" s="608"/>
      <c r="AH784" s="598"/>
      <c r="AI784" s="599"/>
      <c r="AJ784" s="599"/>
      <c r="AK784" s="599"/>
      <c r="AL784" s="599"/>
      <c r="AM784" s="599"/>
      <c r="AN784" s="599"/>
      <c r="AO784" s="599"/>
      <c r="AP784" s="599"/>
      <c r="AQ784" s="599"/>
      <c r="AR784" s="599"/>
      <c r="AS784" s="599"/>
      <c r="AT784" s="600"/>
      <c r="AU784" s="601">
        <v>4</v>
      </c>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22.000000000000004</v>
      </c>
      <c r="AV791" s="832"/>
      <c r="AW791" s="832"/>
      <c r="AX791" s="834"/>
    </row>
    <row r="792" spans="1:50" ht="24.75" customHeight="1">
      <c r="A792" s="631"/>
      <c r="B792" s="632"/>
      <c r="C792" s="632"/>
      <c r="D792" s="632"/>
      <c r="E792" s="632"/>
      <c r="F792" s="633"/>
      <c r="G792" s="595" t="s">
        <v>621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c r="A794" s="631"/>
      <c r="B794" s="632"/>
      <c r="C794" s="632"/>
      <c r="D794" s="632"/>
      <c r="E794" s="632"/>
      <c r="F794" s="633"/>
      <c r="G794" s="670" t="s">
        <v>612</v>
      </c>
      <c r="H794" s="671"/>
      <c r="I794" s="671"/>
      <c r="J794" s="671"/>
      <c r="K794" s="672"/>
      <c r="L794" s="664" t="s">
        <v>613</v>
      </c>
      <c r="M794" s="665"/>
      <c r="N794" s="665"/>
      <c r="O794" s="665"/>
      <c r="P794" s="665"/>
      <c r="Q794" s="665"/>
      <c r="R794" s="665"/>
      <c r="S794" s="665"/>
      <c r="T794" s="665"/>
      <c r="U794" s="665"/>
      <c r="V794" s="665"/>
      <c r="W794" s="665"/>
      <c r="X794" s="666"/>
      <c r="Y794" s="388">
        <v>1</v>
      </c>
      <c r="Z794" s="389"/>
      <c r="AA794" s="389"/>
      <c r="AB794" s="805"/>
      <c r="AC794" s="670" t="s">
        <v>668</v>
      </c>
      <c r="AD794" s="671"/>
      <c r="AE794" s="671"/>
      <c r="AF794" s="671"/>
      <c r="AG794" s="672"/>
      <c r="AH794" s="664"/>
      <c r="AI794" s="665"/>
      <c r="AJ794" s="665"/>
      <c r="AK794" s="665"/>
      <c r="AL794" s="665"/>
      <c r="AM794" s="665"/>
      <c r="AN794" s="665"/>
      <c r="AO794" s="665"/>
      <c r="AP794" s="665"/>
      <c r="AQ794" s="665"/>
      <c r="AR794" s="665"/>
      <c r="AS794" s="665"/>
      <c r="AT794" s="666"/>
      <c r="AU794" s="388">
        <v>2.7</v>
      </c>
      <c r="AV794" s="389"/>
      <c r="AW794" s="389"/>
      <c r="AX794" s="390"/>
    </row>
    <row r="795" spans="1:50" ht="24.75" customHeight="1">
      <c r="A795" s="631"/>
      <c r="B795" s="632"/>
      <c r="C795" s="632"/>
      <c r="D795" s="632"/>
      <c r="E795" s="632"/>
      <c r="F795" s="633"/>
      <c r="G795" s="606" t="s">
        <v>612</v>
      </c>
      <c r="H795" s="607"/>
      <c r="I795" s="607"/>
      <c r="J795" s="607"/>
      <c r="K795" s="608"/>
      <c r="L795" s="598" t="s">
        <v>614</v>
      </c>
      <c r="M795" s="599"/>
      <c r="N795" s="599"/>
      <c r="O795" s="599"/>
      <c r="P795" s="599"/>
      <c r="Q795" s="599"/>
      <c r="R795" s="599"/>
      <c r="S795" s="599"/>
      <c r="T795" s="599"/>
      <c r="U795" s="599"/>
      <c r="V795" s="599"/>
      <c r="W795" s="599"/>
      <c r="X795" s="600"/>
      <c r="Y795" s="601">
        <v>3</v>
      </c>
      <c r="Z795" s="602"/>
      <c r="AA795" s="602"/>
      <c r="AB795" s="612"/>
      <c r="AC795" s="606" t="s">
        <v>681</v>
      </c>
      <c r="AD795" s="607"/>
      <c r="AE795" s="607"/>
      <c r="AF795" s="607"/>
      <c r="AG795" s="608"/>
      <c r="AH795" s="598" t="s">
        <v>684</v>
      </c>
      <c r="AI795" s="599"/>
      <c r="AJ795" s="599"/>
      <c r="AK795" s="599"/>
      <c r="AL795" s="599"/>
      <c r="AM795" s="599"/>
      <c r="AN795" s="599"/>
      <c r="AO795" s="599"/>
      <c r="AP795" s="599"/>
      <c r="AQ795" s="599"/>
      <c r="AR795" s="599"/>
      <c r="AS795" s="599"/>
      <c r="AT795" s="600"/>
      <c r="AU795" s="601">
        <v>0.3</v>
      </c>
      <c r="AV795" s="602"/>
      <c r="AW795" s="602"/>
      <c r="AX795" s="603"/>
    </row>
    <row r="796" spans="1:50" ht="24.75"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v>
      </c>
      <c r="AV804" s="832"/>
      <c r="AW804" s="832"/>
      <c r="AX804" s="834"/>
    </row>
    <row r="805" spans="1:50" ht="24.75" hidden="1" customHeight="1">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9.950000000000003" customHeight="1">
      <c r="A837" s="376">
        <v>1</v>
      </c>
      <c r="B837" s="376">
        <v>1</v>
      </c>
      <c r="C837" s="361" t="s">
        <v>615</v>
      </c>
      <c r="D837" s="347"/>
      <c r="E837" s="347"/>
      <c r="F837" s="347"/>
      <c r="G837" s="347"/>
      <c r="H837" s="347"/>
      <c r="I837" s="347"/>
      <c r="J837" s="348">
        <v>2010001029085</v>
      </c>
      <c r="K837" s="349"/>
      <c r="L837" s="349"/>
      <c r="M837" s="349"/>
      <c r="N837" s="349"/>
      <c r="O837" s="349"/>
      <c r="P837" s="362" t="s">
        <v>616</v>
      </c>
      <c r="Q837" s="350"/>
      <c r="R837" s="350"/>
      <c r="S837" s="350"/>
      <c r="T837" s="350"/>
      <c r="U837" s="350"/>
      <c r="V837" s="350"/>
      <c r="W837" s="350"/>
      <c r="X837" s="350"/>
      <c r="Y837" s="351">
        <v>48</v>
      </c>
      <c r="Z837" s="352"/>
      <c r="AA837" s="352"/>
      <c r="AB837" s="353"/>
      <c r="AC837" s="363" t="s">
        <v>496</v>
      </c>
      <c r="AD837" s="371"/>
      <c r="AE837" s="371"/>
      <c r="AF837" s="371"/>
      <c r="AG837" s="371"/>
      <c r="AH837" s="372">
        <v>3</v>
      </c>
      <c r="AI837" s="373"/>
      <c r="AJ837" s="373"/>
      <c r="AK837" s="373"/>
      <c r="AL837" s="357">
        <v>96.8</v>
      </c>
      <c r="AM837" s="358"/>
      <c r="AN837" s="358"/>
      <c r="AO837" s="359"/>
      <c r="AP837" s="360" t="s">
        <v>617</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t="s">
        <v>618</v>
      </c>
      <c r="D870" s="347"/>
      <c r="E870" s="347"/>
      <c r="F870" s="347"/>
      <c r="G870" s="347"/>
      <c r="H870" s="347"/>
      <c r="I870" s="347"/>
      <c r="J870" s="348">
        <v>4010401082351</v>
      </c>
      <c r="K870" s="349"/>
      <c r="L870" s="349"/>
      <c r="M870" s="349"/>
      <c r="N870" s="349"/>
      <c r="O870" s="349"/>
      <c r="P870" s="362" t="s">
        <v>619</v>
      </c>
      <c r="Q870" s="350"/>
      <c r="R870" s="350"/>
      <c r="S870" s="350"/>
      <c r="T870" s="350"/>
      <c r="U870" s="350"/>
      <c r="V870" s="350"/>
      <c r="W870" s="350"/>
      <c r="X870" s="350"/>
      <c r="Y870" s="351">
        <v>22</v>
      </c>
      <c r="Z870" s="352"/>
      <c r="AA870" s="352"/>
      <c r="AB870" s="353"/>
      <c r="AC870" s="363" t="s">
        <v>496</v>
      </c>
      <c r="AD870" s="371"/>
      <c r="AE870" s="371"/>
      <c r="AF870" s="371"/>
      <c r="AG870" s="371"/>
      <c r="AH870" s="372">
        <v>2</v>
      </c>
      <c r="AI870" s="373"/>
      <c r="AJ870" s="373"/>
      <c r="AK870" s="373"/>
      <c r="AL870" s="357">
        <v>43.1</v>
      </c>
      <c r="AM870" s="358"/>
      <c r="AN870" s="358"/>
      <c r="AO870" s="359"/>
      <c r="AP870" s="360" t="s">
        <v>620</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c r="A903" s="376">
        <v>1</v>
      </c>
      <c r="B903" s="376">
        <v>1</v>
      </c>
      <c r="C903" s="361" t="s">
        <v>622</v>
      </c>
      <c r="D903" s="347"/>
      <c r="E903" s="347"/>
      <c r="F903" s="347"/>
      <c r="G903" s="347"/>
      <c r="H903" s="347"/>
      <c r="I903" s="347"/>
      <c r="J903" s="348">
        <v>7010001003845</v>
      </c>
      <c r="K903" s="349"/>
      <c r="L903" s="349"/>
      <c r="M903" s="349"/>
      <c r="N903" s="349"/>
      <c r="O903" s="349"/>
      <c r="P903" s="362" t="s">
        <v>623</v>
      </c>
      <c r="Q903" s="350"/>
      <c r="R903" s="350"/>
      <c r="S903" s="350"/>
      <c r="T903" s="350"/>
      <c r="U903" s="350"/>
      <c r="V903" s="350"/>
      <c r="W903" s="350"/>
      <c r="X903" s="350"/>
      <c r="Y903" s="351">
        <v>4</v>
      </c>
      <c r="Z903" s="352"/>
      <c r="AA903" s="352"/>
      <c r="AB903" s="353"/>
      <c r="AC903" s="363" t="s">
        <v>624</v>
      </c>
      <c r="AD903" s="371"/>
      <c r="AE903" s="371"/>
      <c r="AF903" s="371"/>
      <c r="AG903" s="371"/>
      <c r="AH903" s="372">
        <v>1</v>
      </c>
      <c r="AI903" s="373"/>
      <c r="AJ903" s="373"/>
      <c r="AK903" s="373"/>
      <c r="AL903" s="357">
        <v>85.3</v>
      </c>
      <c r="AM903" s="358"/>
      <c r="AN903" s="358"/>
      <c r="AO903" s="359"/>
      <c r="AP903" s="360" t="s">
        <v>625</v>
      </c>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c r="A936" s="376">
        <v>1</v>
      </c>
      <c r="B936" s="376">
        <v>1</v>
      </c>
      <c r="C936" s="361" t="s">
        <v>627</v>
      </c>
      <c r="D936" s="347"/>
      <c r="E936" s="347"/>
      <c r="F936" s="347"/>
      <c r="G936" s="347"/>
      <c r="H936" s="347"/>
      <c r="I936" s="347"/>
      <c r="J936" s="348">
        <v>9010001144299</v>
      </c>
      <c r="K936" s="349"/>
      <c r="L936" s="349"/>
      <c r="M936" s="349"/>
      <c r="N936" s="349"/>
      <c r="O936" s="349"/>
      <c r="P936" s="362" t="s">
        <v>667</v>
      </c>
      <c r="Q936" s="350"/>
      <c r="R936" s="350"/>
      <c r="S936" s="350"/>
      <c r="T936" s="350"/>
      <c r="U936" s="350"/>
      <c r="V936" s="350"/>
      <c r="W936" s="350"/>
      <c r="X936" s="350"/>
      <c r="Y936" s="351">
        <v>3</v>
      </c>
      <c r="Z936" s="352"/>
      <c r="AA936" s="352"/>
      <c r="AB936" s="353"/>
      <c r="AC936" s="363" t="s">
        <v>496</v>
      </c>
      <c r="AD936" s="371"/>
      <c r="AE936" s="371"/>
      <c r="AF936" s="371"/>
      <c r="AG936" s="371"/>
      <c r="AH936" s="372">
        <v>4</v>
      </c>
      <c r="AI936" s="373"/>
      <c r="AJ936" s="373"/>
      <c r="AK936" s="373"/>
      <c r="AL936" s="357">
        <v>21.1</v>
      </c>
      <c r="AM936" s="358"/>
      <c r="AN936" s="358"/>
      <c r="AO936" s="359"/>
      <c r="AP936" s="360" t="s">
        <v>617</v>
      </c>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c r="A1102" s="376">
        <v>1</v>
      </c>
      <c r="B1102" s="376">
        <v>1</v>
      </c>
      <c r="C1102" s="374"/>
      <c r="D1102" s="374"/>
      <c r="E1102" s="147" t="s">
        <v>617</v>
      </c>
      <c r="F1102" s="375"/>
      <c r="G1102" s="375"/>
      <c r="H1102" s="375"/>
      <c r="I1102" s="375"/>
      <c r="J1102" s="348" t="s">
        <v>617</v>
      </c>
      <c r="K1102" s="349"/>
      <c r="L1102" s="349"/>
      <c r="M1102" s="349"/>
      <c r="N1102" s="349"/>
      <c r="O1102" s="349"/>
      <c r="P1102" s="362" t="s">
        <v>617</v>
      </c>
      <c r="Q1102" s="350"/>
      <c r="R1102" s="350"/>
      <c r="S1102" s="350"/>
      <c r="T1102" s="350"/>
      <c r="U1102" s="350"/>
      <c r="V1102" s="350"/>
      <c r="W1102" s="350"/>
      <c r="X1102" s="350"/>
      <c r="Y1102" s="351" t="s">
        <v>628</v>
      </c>
      <c r="Z1102" s="352"/>
      <c r="AA1102" s="352"/>
      <c r="AB1102" s="353"/>
      <c r="AC1102" s="354"/>
      <c r="AD1102" s="354"/>
      <c r="AE1102" s="354"/>
      <c r="AF1102" s="354"/>
      <c r="AG1102" s="354"/>
      <c r="AH1102" s="355" t="s">
        <v>617</v>
      </c>
      <c r="AI1102" s="356"/>
      <c r="AJ1102" s="356"/>
      <c r="AK1102" s="356"/>
      <c r="AL1102" s="357" t="s">
        <v>617</v>
      </c>
      <c r="AM1102" s="358"/>
      <c r="AN1102" s="358"/>
      <c r="AO1102" s="359"/>
      <c r="AP1102" s="360" t="s">
        <v>629</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778" max="49" man="1"/>
    <brk id="833"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t="s">
        <v>570</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2019-05-28T09:02:21Z</cp:lastPrinted>
  <dcterms:created xsi:type="dcterms:W3CDTF">2012-03-13T00:50:25Z</dcterms:created>
  <dcterms:modified xsi:type="dcterms:W3CDTF">2019-08-22T12:58:17Z</dcterms:modified>
</cp:coreProperties>
</file>