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3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<sst xmlns="http://schemas.openxmlformats.org/spreadsheetml/2006/main" count="2883" uniqueCount="655">
  <si>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</si>
  <si>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</si>
  <si>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</si>
  <si>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</si>
  <si>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</si>
  <si>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</si>
  <si>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</si>
  <si>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</si>
  <si>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</si>
  <si>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</si>
  <si>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</si>
  <si>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</si>
  <si>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</si>
  <si>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</si>
  <si>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</si>
  <si>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</si>
  <si>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</si>
  <si>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</si>
  <si>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</si>
  <si>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</si>
  <si>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</si>
  <si>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</si>
  <si>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</si>
  <si>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</si>
  <si>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</si>
  <si>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</si>
  <si>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</si>
  <si>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</si>
  <si>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</si>
  <si>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</si>
  <si>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</si>
  <si>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</si>
  <si>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</si>
  <si>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</si>
  <si>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</si>
  <si>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</si>
  <si>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</si>
  <si>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</si>
  <si>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</si>
  <si>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</si>
  <si>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</si>
  <si>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</si>
  <si>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</si>
  <si>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</si>
  <si>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</si>
  <si>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</si>
  <si>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</si>
  <si>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</si>
  <si>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</si>
  <si>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</si>
  <si>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</si>
  <si>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</si>
  <si>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</si>
  <si>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</si>
  <si>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</si>
  <si>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</si>
  <si>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</si>
  <si>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</si>
  <si>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</si>
  <si>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</si>
  <si>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</si>
  <si>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</si>
  <si>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</si>
  <si>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</si>
  <si>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</si>
  <si>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</si>
  <si>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</si>
  <si>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</si>
  <si>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</si>
  <si>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</si>
  <si>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</si>
  <si>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</si>
  <si>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</si>
  <si>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</si>
  <si>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</si>
  <si>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</si>
  <si>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</si>
  <si>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</si>
  <si>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</si>
  <si>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</si>
  <si>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</si>
  <si>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</si>
  <si>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</si>
  <si>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</si>
  <si>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</si>
  <si>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</si>
  <si>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</si>
  <si>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</si>
  <si>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</si>
  <si>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</si>
  <si>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</si>
  <si>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</si>
  <si>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</si>
  <si>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</si>
  <si>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</si>
  <si>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</si>
  <si>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</si>
  <si>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</si>
  <si>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</si>
  <si>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</si>
  <si>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</si>
  <si>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</si>
  <si>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</si>
  <si>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</si>
  <si>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</si>
  <si>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</si>
  <si>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</si>
  <si>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</si>
  <si>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</si>
  <si>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</si>
  <si>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</si>
  <si>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</si>
  <si>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</si>
  <si>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</si>
  <si>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</si>
  <si>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</si>
  <si>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</si>
  <si>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</si>
  <si>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</si>
  <si>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</si>
  <si>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</si>
  <si>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</si>
  <si>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</si>
  <si>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</si>
  <si>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</si>
  <si>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</si>
  <si>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</si>
  <si>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</si>
  <si>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</si>
  <si>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</si>
  <si>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</si>
  <si>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</si>
  <si>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</si>
  <si>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</si>
  <si>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</si>
  <si>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</si>
  <si>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</si>
  <si>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</si>
  <si>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</si>
  <si>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</si>
  <si>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</si>
  <si>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</si>
  <si>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</si>
  <si>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</si>
  <si>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</si>
  <si>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</si>
  <si>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</si>
  <si>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</si>
  <si>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</si>
  <si>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</si>
  <si>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</si>
  <si>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</si>
  <si>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</si>
  <si>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</si>
  <si>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</si>
  <si>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</si>
  <si>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</si>
  <si>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</si>
  <si>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</si>
  <si>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</si>
  <si>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</si>
  <si>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</si>
  <si>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</si>
  <si>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</si>
  <si>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</si>
  <si>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</si>
  <si>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</si>
  <si>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</si>
  <si>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</si>
  <si>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</si>
  <si>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</si>
  <si>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</si>
  <si>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</si>
  <si>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</si>
  <si>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</si>
  <si>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</si>
  <si>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</si>
  <si>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</si>
  <si>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</si>
  <si>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</si>
  <si>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</si>
  <si>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</si>
  <si>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</si>
  <si>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</si>
  <si>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</si>
  <si>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</si>
  <si>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</si>
  <si>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</si>
  <si>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</si>
  <si>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</si>
  <si>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</si>
  <si>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</si>
  <si>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</si>
  <si>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</si>
  <si>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</si>
  <si>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</si>
  <si>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</si>
  <si>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</si>
  <si>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</si>
  <si>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</si>
  <si>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</si>
  <si>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</si>
  <si>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</si>
  <si>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</si>
  <si>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</si>
  <si>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</si>
  <si>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</si>
  <si>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</si>
  <si>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</si>
  <si>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</si>
  <si>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</si>
  <si>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</si>
  <si>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</si>
  <si>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</si>
  <si>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</si>
  <si>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</si>
  <si>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</si>
  <si>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</si>
  <si>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</si>
  <si>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</si>
  <si>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</si>
  <si>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</si>
  <si>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</si>
  <si>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</si>
  <si>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</si>
  <si>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</si>
  <si>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</si>
  <si>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</si>
  <si>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</si>
  <si>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</si>
  <si>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</si>
  <si>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</si>
  <si>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</si>
  <si>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</si>
  <si>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</si>
  <si>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</si>
  <si>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</si>
  <si>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</si>
  <si>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</si>
  <si>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</si>
  <si>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</si>
  <si>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</si>
  <si>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</si>
  <si>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</si>
  <si>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</si>
  <si>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</si>
  <si>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</si>
  <si>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</si>
  <si>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</si>
  <si>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</si>
  <si>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</si>
  <si>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</si>
  <si>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</si>
  <si>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</si>
  <si>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</si>
  <si>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</si>
  <si>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</si>
  <si>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</si>
  <si>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</si>
  <si>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</si>
  <si>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</si>
  <si>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</si>
  <si>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</si>
  <si>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</si>
  <si>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</si>
  <si>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</si>
  <si>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</si>
  <si>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</si>
  <si>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</si>
  <si>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</si>
  <si>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</si>
  <si>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</si>
  <si>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</si>
  <si>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</si>
  <si>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</si>
  <si>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</si>
  <si>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</si>
  <si>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</si>
  <si>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</si>
  <si>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</si>
  <si>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</si>
  <si>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</si>
  <si>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</si>
  <si>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</si>
  <si>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</si>
  <si>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</si>
  <si>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</si>
  <si>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</si>
  <si>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</si>
  <si>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</si>
  <si>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</si>
  <si>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</si>
  <si>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</si>
  <si>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</si>
  <si>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</si>
  <si>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</si>
  <si>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</si>
  <si>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</si>
  <si>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</si>
  <si>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</si>
  <si>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</si>
  <si>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</si>
  <si>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</si>
  <si>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</si>
  <si>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</si>
  <si>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</si>
  <si>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</si>
  <si>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</si>
  <si>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</si>
  <si>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</si>
  <si>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</si>
  <si>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</si>
  <si>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</si>
  <si>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</si>
  <si>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</si>
  <si>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</si>
  <si>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</si>
  <si>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</si>
  <si>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</si>
  <si>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</si>
  <si>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</si>
  <si>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</si>
  <si>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</si>
  <si>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</si>
  <si>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</si>
  <si>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</si>
  <si>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</si>
  <si>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</si>
  <si>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</si>
  <si>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</si>
  <si>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</si>
  <si>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</si>
  <si>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</si>
  <si>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</si>
  <si>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</si>
  <si>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</si>
  <si>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</si>
  <si>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</si>
  <si>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</si>
  <si>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</si>
  <si>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</si>
  <si>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</si>
  <si>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</si>
  <si>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</si>
  <si>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</si>
  <si>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</si>
  <si>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</si>
  <si>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</si>
  <si>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</si>
  <si>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</si>
  <si>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</si>
  <si>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</si>
  <si>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</si>
  <si>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</si>
  <si>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</si>
  <si>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</si>
  <si>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</si>
  <si>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</si>
  <si>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</si>
  <si>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</si>
  <si>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</si>
  <si>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</si>
  <si>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</si>
  <si>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</si>
  <si>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</si>
  <si>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</si>
  <si>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</si>
  <si>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</si>
  <si>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</si>
  <si>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</si>
  <si>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</si>
  <si>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</si>
  <si>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</si>
  <si>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</si>
  <si>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</si>
  <si>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</si>
  <si>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</si>
  <si>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</si>
  <si>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</si>
  <si>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</si>
  <si>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</si>
  <si>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</si>
  <si>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</si>
  <si>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</si>
  <si>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</si>
  <si>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</si>
  <si>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</si>
  <si>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</si>
  <si>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</si>
  <si>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</si>
  <si>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</si>
  <si>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</si>
  <si>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</si>
  <si>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</si>
  <si>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</si>
  <si>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</si>
  <si>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</si>
  <si>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</si>
  <si>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</si>
  <si>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</si>
  <si>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</si>
  <si>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</si>
  <si>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</si>
  <si>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</si>
  <si>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</si>
  <si>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</si>
  <si>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</si>
  <si>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</si>
  <si>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</si>
  <si>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</si>
  <si>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</si>
  <si>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</si>
  <si>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</si>
  <si>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</si>
  <si>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</si>
  <si>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</si>
  <si>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</si>
  <si>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</si>
  <si>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</si>
  <si>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</si>
  <si>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</si>
  <si>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</si>
  <si>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</si>
  <si>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</si>
  <si>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</si>
  <si>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</si>
  <si>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</si>
  <si>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</si>
  <si>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</si>
  <si>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</si>
  <si>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</si>
  <si>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</si>
  <si>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</si>
  <si>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</si>
  <si>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</si>
  <si>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</si>
  <si>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</si>
  <si>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</si>
  <si>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</si>
  <si>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</si>
  <si>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</si>
  <si>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</si>
  <si>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</si>
  <si>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</si>
  <si>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</si>
  <si>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</si>
  <si>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</si>
  <si>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</si>
  <si>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</si>
  <si>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</si>
  <si>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</si>
  <si>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</si>
  <si>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</si>
  <si>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</si>
  <si>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</si>
  <si>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</si>
  <si>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</si>
  <si>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</si>
  <si>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</si>
  <si>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</si>
  <si>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</si>
  <si>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</si>
  <si>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</si>
  <si>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</si>
  <si>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</si>
  <si>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</si>
  <si>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</si>
  <si>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</si>
  <si>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</si>
  <si>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</si>
  <si>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</si>
  <si>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</si>
  <si>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</si>
  <si>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</si>
  <si>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</si>
  <si>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</si>
  <si>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</si>
  <si>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</si>
  <si>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</si>
  <si>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</si>
  <si>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</si>
  <si>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</si>
  <si>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</si>
  <si>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</si>
  <si>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</si>
  <si>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</si>
  <si>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</si>
  <si>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</si>
  <si>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</si>
  <si>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</si>
  <si>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</si>
  <si>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</si>
  <si>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</si>
  <si>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</si>
  <si>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</si>
  <si>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</si>
  <si>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</si>
  <si>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</si>
  <si>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</si>
  <si>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</si>
  <si>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</si>
  <si>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</si>
  <si>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</si>
  <si>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</si>
  <si>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</si>
  <si>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</si>
  <si>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</si>
  <si>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</si>
  <si>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</si>
  <si>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</si>
  <si>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</si>
  <si>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</si>
  <si>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</si>
  <si>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</si>
  <si>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</si>
  <si>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</si>
  <si>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</si>
  <si>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</si>
  <si>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</si>
  <si>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</si>
  <si>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</si>
  <si>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</si>
  <si>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</si>
  <si>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</si>
  <si>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</si>
  <si>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</si>
  <si>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</si>
  <si>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</si>
  <si>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</si>
  <si>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</si>
  <si>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</si>
  <si>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</si>
  <si>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</si>
  <si>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</si>
  <si>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</si>
  <si>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</si>
  <si>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</si>
  <si>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</si>
  <si>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</si>
  <si>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</si>
  <si>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</si>
  <si>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</si>
  <si>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</si>
  <si>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</si>
  <si>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</si>
  <si>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</si>
  <si>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</si>
  <si>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</si>
  <si>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</si>
  <si>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</si>
  <si>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</si>
  <si>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</si>
  <si>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</si>
  <si>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</si>
  <si>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</si>
  <si>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</si>
  <si>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</si>
  <si>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</si>
  <si>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</si>
  <si>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</si>
  <si>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</si>
  <si>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</si>
  <si>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</si>
  <si>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</si>
  <si>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</si>
  <si>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</si>
  <si>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</si>
  <si>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</si>
  <si>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</si>
  <si>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</si>
  <si>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</si>
  <si>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母性健康管理推進支援事業</t>
    <phoneticPr fontId="5"/>
  </si>
  <si>
    <t>雇用環境・均等局</t>
    <phoneticPr fontId="5"/>
  </si>
  <si>
    <t>雇用機会均等課</t>
    <phoneticPr fontId="5"/>
  </si>
  <si>
    <t>雇用機会均等課長
岡　英範</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</si>
  <si>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</si>
  <si>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</si>
  <si>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</si>
  <si>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t>
  </si>
  <si>
    <t>-</t>
    <phoneticPr fontId="5"/>
  </si>
  <si>
    <t>-</t>
    <phoneticPr fontId="5"/>
  </si>
  <si>
    <t>-</t>
    <phoneticPr fontId="5"/>
  </si>
  <si>
    <t>-</t>
    <phoneticPr fontId="5"/>
  </si>
  <si>
    <t>-</t>
    <phoneticPr fontId="5"/>
  </si>
  <si>
    <t>-</t>
    <phoneticPr fontId="5"/>
  </si>
  <si>
    <t>労働災害防止対策事業委託費</t>
    <phoneticPr fontId="5"/>
  </si>
  <si>
    <t>メールによる相談者でアンケートに回答した者のうち、相談に対する回答が役に立ったとした者の割合
（計算式）
役に立ったとした者／回答数</t>
    <phoneticPr fontId="5"/>
  </si>
  <si>
    <t>％</t>
    <phoneticPr fontId="5"/>
  </si>
  <si>
    <t>-</t>
    <phoneticPr fontId="5"/>
  </si>
  <si>
    <t>相談者に対するアンケート</t>
    <phoneticPr fontId="5"/>
  </si>
  <si>
    <t>母性健康管理サイトへのアクセス数</t>
    <phoneticPr fontId="5"/>
  </si>
  <si>
    <t>件</t>
    <rPh sb="0" eb="1">
      <t>ケン</t>
    </rPh>
    <phoneticPr fontId="5"/>
  </si>
  <si>
    <t>円</t>
    <rPh sb="0" eb="1">
      <t>エン</t>
    </rPh>
    <phoneticPr fontId="5"/>
  </si>
  <si>
    <t>　執行額（千円）（X）/母性健康管理サイトのアクセス数（Y）</t>
    <phoneticPr fontId="5"/>
  </si>
  <si>
    <t>29,448/2,206,270</t>
    <phoneticPr fontId="5"/>
  </si>
  <si>
    <t>32,382/2,783,684</t>
    <phoneticPr fontId="5"/>
  </si>
  <si>
    <t>労働者が安全で健康に働くことができる職場づくりを推進すること（Ⅲ-2）</t>
    <phoneticPr fontId="5"/>
  </si>
  <si>
    <t>人</t>
    <rPh sb="0" eb="1">
      <t>ニン</t>
    </rPh>
    <phoneticPr fontId="5"/>
  </si>
  <si>
    <t>-</t>
    <phoneticPr fontId="5"/>
  </si>
  <si>
    <t>労働者が安全で健康に働くことができる職場づくりを推進すること（Ⅲ-2-1）</t>
    <phoneticPr fontId="5"/>
  </si>
  <si>
    <t>労働災害による死傷者数（休業4日以上）</t>
    <phoneticPr fontId="5"/>
  </si>
  <si>
    <t>労働災害による死亡者数</t>
    <phoneticPr fontId="5"/>
  </si>
  <si>
    <t>-</t>
    <phoneticPr fontId="5"/>
  </si>
  <si>
    <t>-</t>
    <phoneticPr fontId="5"/>
  </si>
  <si>
    <t>-</t>
    <phoneticPr fontId="5"/>
  </si>
  <si>
    <t>-</t>
    <phoneticPr fontId="5"/>
  </si>
  <si>
    <t>-</t>
    <phoneticPr fontId="5"/>
  </si>
  <si>
    <t>男女雇用機会均等法で定める母性健康管理に係る事業主の義務が適切に履行されるために国費を投じて実施する必要がある。</t>
    <phoneticPr fontId="5"/>
  </si>
  <si>
    <t>女性労働者・事業主に対し情報提供・周知啓発を実施する本事業は、男女雇用機会均等法で定める母性健康管理に係る事業主の義務が適切に履行されるために実施する必要がある。</t>
    <phoneticPr fontId="5"/>
  </si>
  <si>
    <t>本事業は、母性健康管理を推進する事業であり、労働災害の防止という政策目的達成に向けて、優先度の高い事業である。</t>
    <phoneticPr fontId="5"/>
  </si>
  <si>
    <t>無</t>
  </si>
  <si>
    <t>一者応札となったが、今後入札説明会から提案書提出までの期間を十分確保することにより改善を図ることとする。</t>
    <phoneticPr fontId="5"/>
  </si>
  <si>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</si>
  <si>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t>
    <phoneticPr fontId="5"/>
  </si>
  <si>
    <t>一般競争入札により契約額を決定し、事業目的が達成されるよう、ウェブサイトの内容の工夫や周知に努めているので、単位当たりのコストの水準は妥当なものである。</t>
    <phoneticPr fontId="5"/>
  </si>
  <si>
    <t>○</t>
    <phoneticPr fontId="5"/>
  </si>
  <si>
    <t>‐</t>
  </si>
  <si>
    <t>本事業は、妊娠中の女性労働者や事業主に対する母性健康管理に関する情報提供、周知・啓発のための経費のみで構成されており、必要最低限のものとなっている。</t>
    <phoneticPr fontId="5"/>
  </si>
  <si>
    <t>受託者と効率的な業務執行を図り、コストが削減されている。</t>
    <phoneticPr fontId="5"/>
  </si>
  <si>
    <t>成果実績は目標値を上回っている。</t>
    <phoneticPr fontId="5"/>
  </si>
  <si>
    <t>直接実施するよりも、民間団体のノウハウを活かし、効果的に実施できている。</t>
    <phoneticPr fontId="5"/>
  </si>
  <si>
    <t>当初見込みを上回る活動実績となっている。</t>
    <phoneticPr fontId="5"/>
  </si>
  <si>
    <t>母性健康管理サイトのアクセス数は当初見込みを上回る実績となっており、周知広報効果が高いと評価できる。</t>
    <phoneticPr fontId="5"/>
  </si>
  <si>
    <t>適切に予算を執行し、事業の目標が達成できており、このまま継続して事業を実施する。</t>
    <phoneticPr fontId="5"/>
  </si>
  <si>
    <t>35</t>
    <phoneticPr fontId="5"/>
  </si>
  <si>
    <t>400</t>
    <phoneticPr fontId="5"/>
  </si>
  <si>
    <t>403</t>
    <phoneticPr fontId="5"/>
  </si>
  <si>
    <t>408</t>
    <phoneticPr fontId="5"/>
  </si>
  <si>
    <t>403</t>
    <phoneticPr fontId="5"/>
  </si>
  <si>
    <t>A.一般財団法人女性労働協会</t>
    <phoneticPr fontId="5"/>
  </si>
  <si>
    <t>事業費</t>
    <phoneticPr fontId="5"/>
  </si>
  <si>
    <t>消費税</t>
    <rPh sb="0" eb="3">
      <t>ショウヒゼイ</t>
    </rPh>
    <phoneticPr fontId="5"/>
  </si>
  <si>
    <t>管理諸経費</t>
    <phoneticPr fontId="5"/>
  </si>
  <si>
    <t>諸謝金、旅費、印刷製本費、サイト運営費等</t>
    <phoneticPr fontId="5"/>
  </si>
  <si>
    <t>リース料、通信運搬費</t>
    <phoneticPr fontId="5"/>
  </si>
  <si>
    <t>一般財団法人女性労働協会</t>
    <phoneticPr fontId="5"/>
  </si>
  <si>
    <t>母性健康管理に関する周知・啓発</t>
    <phoneticPr fontId="5"/>
  </si>
  <si>
    <t>-</t>
    <phoneticPr fontId="5"/>
  </si>
  <si>
    <t>-</t>
    <phoneticPr fontId="5"/>
  </si>
  <si>
    <t>29,679/2,738,405</t>
    <phoneticPr fontId="5"/>
  </si>
  <si>
    <t>有</t>
  </si>
  <si>
    <t>成果目標「メールによる相談者でアンケートに回答した者のうち、相談に対する回答が役に立ったとした者の割合90%以上」に対し、97.2％（30年度実績）で目標を達成している。また、活動実績についても当初見込みを大きく上回っていることから、効果的に事業を実施できている。</t>
    <phoneticPr fontId="5"/>
  </si>
  <si>
    <t>女性労働者の特性に見合った健康管理対策を実施し、もって労働災害の防止を図る。</t>
    <phoneticPr fontId="5"/>
  </si>
  <si>
    <t>母性健康管理サイトを引き続き運営し、母性健康管理に関するメール相談対応や情報提供等により母性健康管理に関する周知・啓発を実施する。</t>
    <rPh sb="18" eb="20">
      <t>ボセイ</t>
    </rPh>
    <rPh sb="20" eb="22">
      <t>ケンコウ</t>
    </rPh>
    <rPh sb="22" eb="24">
      <t>カンリ</t>
    </rPh>
    <rPh sb="25" eb="26">
      <t>カン</t>
    </rPh>
    <rPh sb="40" eb="41">
      <t>トウ</t>
    </rPh>
    <rPh sb="44" eb="46">
      <t>ボセイ</t>
    </rPh>
    <rPh sb="46" eb="48">
      <t>ケンコウ</t>
    </rPh>
    <rPh sb="48" eb="50">
      <t>カンリ</t>
    </rPh>
    <rPh sb="51" eb="52">
      <t>カン</t>
    </rPh>
    <rPh sb="54" eb="56">
      <t>シュウチ</t>
    </rPh>
    <phoneticPr fontId="5"/>
  </si>
  <si>
    <t>母性健康管理サイトを引き続き運営し、母性健康管理に関するメール相談対応や情報提供等により母性健康管理に関する周知・啓発を実施する。
女性労働者の特性に見合った健康管理対策を実施し、もって労働災害の防止を図る。</t>
    <phoneticPr fontId="5"/>
  </si>
  <si>
    <t>-</t>
    <phoneticPr fontId="5"/>
  </si>
  <si>
    <t>　　X/Y</t>
    <phoneticPr fontId="5"/>
  </si>
  <si>
    <t>-</t>
    <phoneticPr fontId="5"/>
  </si>
  <si>
    <t>-</t>
    <phoneticPr fontId="5"/>
  </si>
  <si>
    <t>-</t>
    <phoneticPr fontId="5"/>
  </si>
  <si>
    <t>-</t>
    <phoneticPr fontId="5"/>
  </si>
  <si>
    <t>35,329/2,000,000</t>
    <phoneticPr fontId="5"/>
  </si>
  <si>
    <t>メールによる相談者でアンケートに回答した者のうち、相談に対する回答が役に立ったとした者の割合90%以上</t>
    <phoneticPr fontId="5"/>
  </si>
  <si>
    <t>409</t>
    <phoneticPr fontId="5"/>
  </si>
  <si>
    <t>受託事業者の効率的な事業の執行により、精算額が契約額を下回ったため。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</si>
</sst>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124558</xdr:colOff>
      <xdr:row>740</xdr:row>
      <xdr:rowOff>153866</xdr:rowOff>
    </xdr:from>
    <xdr:to>
      <xdr:col>33</xdr:col>
      <xdr:colOff>146539</xdr:colOff>
      <xdr:row>741</xdr:row>
      <xdr:rowOff>278423</xdr:rowOff>
    </xdr:to>
    <xdr:sp macro="" textlink="">
      <xdr:nvSpPr>
        <xdr:cNvPr id="3" name="正方形/長方形 2"/>
        <xdr:cNvSpPr/>
      </xdr:nvSpPr>
      <xdr:spPr>
        <a:xfrm>
          <a:off x="4674577" y="43932231"/>
          <a:ext cx="2000250" cy="4762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３０百万円</a:t>
          </a:r>
        </a:p>
      </xdr:txBody>
    </xdr:sp>
    <xdr:clientData/>
  </xdr:twoCellAnchor>
  <xdr:twoCellAnchor>
    <xdr:from>
      <xdr:col>23</xdr:col>
      <xdr:colOff>131884</xdr:colOff>
      <xdr:row>741</xdr:row>
      <xdr:rowOff>329711</xdr:rowOff>
    </xdr:from>
    <xdr:to>
      <xdr:col>35</xdr:col>
      <xdr:colOff>124557</xdr:colOff>
      <xdr:row>743</xdr:row>
      <xdr:rowOff>14654</xdr:rowOff>
    </xdr:to>
    <xdr:sp macro="" textlink="">
      <xdr:nvSpPr>
        <xdr:cNvPr id="4" name="テキスト ボックス 3"/>
        <xdr:cNvSpPr txBox="1"/>
      </xdr:nvSpPr>
      <xdr:spPr>
        <a:xfrm>
          <a:off x="4681903" y="44459769"/>
          <a:ext cx="2366596" cy="3883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28</xdr:col>
      <xdr:colOff>73269</xdr:colOff>
      <xdr:row>742</xdr:row>
      <xdr:rowOff>249115</xdr:rowOff>
    </xdr:from>
    <xdr:to>
      <xdr:col>28</xdr:col>
      <xdr:colOff>73269</xdr:colOff>
      <xdr:row>744</xdr:row>
      <xdr:rowOff>58615</xdr:rowOff>
    </xdr:to>
    <xdr:cxnSp macro="">
      <xdr:nvCxnSpPr>
        <xdr:cNvPr id="6" name="直線矢印コネクタ 5"/>
        <xdr:cNvCxnSpPr/>
      </xdr:nvCxnSpPr>
      <xdr:spPr>
        <a:xfrm>
          <a:off x="5612423" y="44730865"/>
          <a:ext cx="0" cy="5128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86092</xdr:colOff>
      <xdr:row>744</xdr:row>
      <xdr:rowOff>80596</xdr:rowOff>
    </xdr:from>
    <xdr:to>
      <xdr:col>35</xdr:col>
      <xdr:colOff>78765</xdr:colOff>
      <xdr:row>745</xdr:row>
      <xdr:rowOff>117231</xdr:rowOff>
    </xdr:to>
    <xdr:sp macro="" textlink="">
      <xdr:nvSpPr>
        <xdr:cNvPr id="9" name="テキスト ボックス 8"/>
        <xdr:cNvSpPr txBox="1"/>
      </xdr:nvSpPr>
      <xdr:spPr>
        <a:xfrm>
          <a:off x="4741436" y="42002502"/>
          <a:ext cx="2421548" cy="393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22</xdr:col>
      <xdr:colOff>42495</xdr:colOff>
      <xdr:row>744</xdr:row>
      <xdr:rowOff>345282</xdr:rowOff>
    </xdr:from>
    <xdr:to>
      <xdr:col>35</xdr:col>
      <xdr:colOff>21980</xdr:colOff>
      <xdr:row>746</xdr:row>
      <xdr:rowOff>240325</xdr:rowOff>
    </xdr:to>
    <xdr:sp macro="" textlink="">
      <xdr:nvSpPr>
        <xdr:cNvPr id="10" name="正方形/長方形 9"/>
        <xdr:cNvSpPr/>
      </xdr:nvSpPr>
      <xdr:spPr>
        <a:xfrm>
          <a:off x="4495433" y="42267188"/>
          <a:ext cx="2610766" cy="6094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一般財団法人女性労働協会</a:t>
          </a:r>
          <a:endParaRPr kumimoji="1" lang="en-US" altLang="ja-JP" sz="1100"/>
        </a:p>
        <a:p>
          <a:pPr algn="ctr"/>
          <a:r>
            <a:rPr kumimoji="1" lang="ja-JP" altLang="en-US" sz="1100"/>
            <a:t>３０百万円</a:t>
          </a:r>
        </a:p>
      </xdr:txBody>
    </xdr:sp>
    <xdr:clientData/>
  </xdr:twoCellAnchor>
  <xdr:twoCellAnchor>
    <xdr:from>
      <xdr:col>22</xdr:col>
      <xdr:colOff>86459</xdr:colOff>
      <xdr:row>746</xdr:row>
      <xdr:rowOff>276959</xdr:rowOff>
    </xdr:from>
    <xdr:to>
      <xdr:col>36</xdr:col>
      <xdr:colOff>51290</xdr:colOff>
      <xdr:row>747</xdr:row>
      <xdr:rowOff>313593</xdr:rowOff>
    </xdr:to>
    <xdr:sp macro="" textlink="">
      <xdr:nvSpPr>
        <xdr:cNvPr id="11" name="テキスト ボックス 10"/>
        <xdr:cNvSpPr txBox="1"/>
      </xdr:nvSpPr>
      <xdr:spPr>
        <a:xfrm>
          <a:off x="4438651" y="45154363"/>
          <a:ext cx="2734408" cy="3883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母性健康管理推進支援事業を実施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424</v>
      </c>
      <c r="AT2" s="945"/>
      <c r="AU2" s="945"/>
      <c r="AV2" s="52" t="str">
        <f>IF(AW2="", "", "-")</f>
        <v/>
      </c>
      <c r="AW2" s="916"/>
      <c r="AX2" s="916"/>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187</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22.5"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7" t="s">
        <v>516</v>
      </c>
      <c r="Z7" s="443"/>
      <c r="AA7" s="443"/>
      <c r="AB7" s="443"/>
      <c r="AC7" s="443"/>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30" customHeight="1" x14ac:dyDescent="0.15">
      <c r="A8" s="495" t="s">
        <v>378</v>
      </c>
      <c r="B8" s="496"/>
      <c r="C8" s="496"/>
      <c r="D8" s="496"/>
      <c r="E8" s="496"/>
      <c r="F8" s="497"/>
      <c r="G8" s="946" t="str">
        <f>入力規則等!A28</f>
        <v>少子化社会対策、男女共同参画</v>
      </c>
      <c r="H8" s="720"/>
      <c r="I8" s="720"/>
      <c r="J8" s="720"/>
      <c r="K8" s="720"/>
      <c r="L8" s="720"/>
      <c r="M8" s="720"/>
      <c r="N8" s="720"/>
      <c r="O8" s="720"/>
      <c r="P8" s="720"/>
      <c r="Q8" s="720"/>
      <c r="R8" s="720"/>
      <c r="S8" s="720"/>
      <c r="T8" s="720"/>
      <c r="U8" s="720"/>
      <c r="V8" s="720"/>
      <c r="W8" s="720"/>
      <c r="X8" s="947"/>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642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2.25" customHeight="1" x14ac:dyDescent="0.15">
      <c r="A10" s="660" t="s">
        <v>30</v>
      </c>
      <c r="B10" s="661"/>
      <c r="C10" s="661"/>
      <c r="D10" s="661"/>
      <c r="E10" s="661"/>
      <c r="F10" s="661"/>
      <c r="G10" s="754" t="s">
        <v>643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34</v>
      </c>
      <c r="AE13" s="658"/>
      <c r="AF13" s="658"/>
      <c r="AG13" s="658"/>
      <c r="AH13" s="658"/>
      <c r="AI13" s="658"/>
      <c r="AJ13" s="659"/>
      <c r="AK13" s="657">
        <v>35</v>
      </c>
      <c r="AL13" s="658"/>
      <c r="AM13" s="658"/>
      <c r="AN13" s="658"/>
      <c r="AO13" s="658"/>
      <c r="AP13" s="658"/>
      <c r="AQ13" s="659"/>
      <c r="AR13" s="924"/>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582</v>
      </c>
      <c r="X14" s="658"/>
      <c r="Y14" s="658"/>
      <c r="Z14" s="658"/>
      <c r="AA14" s="658"/>
      <c r="AB14" s="658"/>
      <c r="AC14" s="659"/>
      <c r="AD14" s="657" t="s">
        <v>583</v>
      </c>
      <c r="AE14" s="658"/>
      <c r="AF14" s="658"/>
      <c r="AG14" s="658"/>
      <c r="AH14" s="658"/>
      <c r="AI14" s="658"/>
      <c r="AJ14" s="659"/>
      <c r="AK14" s="657" t="s">
        <v>647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648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580</v>
      </c>
      <c r="X16" s="658"/>
      <c r="Y16" s="658"/>
      <c r="Z16" s="658"/>
      <c r="AA16" s="658"/>
      <c r="AB16" s="658"/>
      <c r="AC16" s="659"/>
      <c r="AD16" s="657" t="s">
        <v>584</v>
      </c>
      <c r="AE16" s="658"/>
      <c r="AF16" s="658"/>
      <c r="AG16" s="658"/>
      <c r="AH16" s="658"/>
      <c r="AI16" s="658"/>
      <c r="AJ16" s="659"/>
      <c r="AK16" s="657" t="s">
        <v>649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583</v>
      </c>
      <c r="Q17" s="658"/>
      <c r="R17" s="658"/>
      <c r="S17" s="658"/>
      <c r="T17" s="658"/>
      <c r="U17" s="658"/>
      <c r="V17" s="659"/>
      <c r="W17" s="657" t="s">
        <v>583</v>
      </c>
      <c r="X17" s="658"/>
      <c r="Y17" s="658"/>
      <c r="Z17" s="658"/>
      <c r="AA17" s="658"/>
      <c r="AB17" s="658"/>
      <c r="AC17" s="659"/>
      <c r="AD17" s="657" t="s">
        <v>580</v>
      </c>
      <c r="AE17" s="658"/>
      <c r="AF17" s="658"/>
      <c r="AG17" s="658"/>
      <c r="AH17" s="658"/>
      <c r="AI17" s="658"/>
      <c r="AJ17" s="659"/>
      <c r="AK17" s="657" t="s">
        <v>650</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0">
        <f>SUM(P13:V17)</f>
        <v>34</v>
      </c>
      <c r="Q18" s="881"/>
      <c r="R18" s="881"/>
      <c r="S18" s="881"/>
      <c r="T18" s="881"/>
      <c r="U18" s="881"/>
      <c r="V18" s="882"/>
      <c r="W18" s="880">
        <f>SUM(W13:AC17)</f>
        <v>34</v>
      </c>
      <c r="X18" s="881"/>
      <c r="Y18" s="881"/>
      <c r="Z18" s="881"/>
      <c r="AA18" s="881"/>
      <c r="AB18" s="881"/>
      <c r="AC18" s="882"/>
      <c r="AD18" s="880">
        <f>SUM(AD13:AJ17)</f>
        <v>34</v>
      </c>
      <c r="AE18" s="881"/>
      <c r="AF18" s="881"/>
      <c r="AG18" s="881"/>
      <c r="AH18" s="881"/>
      <c r="AI18" s="881"/>
      <c r="AJ18" s="882"/>
      <c r="AK18" s="880">
        <f>SUM(AK13:AQ17)</f>
        <v>35</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29</v>
      </c>
      <c r="Q19" s="658"/>
      <c r="R19" s="658"/>
      <c r="S19" s="658"/>
      <c r="T19" s="658"/>
      <c r="U19" s="658"/>
      <c r="V19" s="659"/>
      <c r="W19" s="657">
        <v>32</v>
      </c>
      <c r="X19" s="658"/>
      <c r="Y19" s="658"/>
      <c r="Z19" s="658"/>
      <c r="AA19" s="658"/>
      <c r="AB19" s="658"/>
      <c r="AC19" s="659"/>
      <c r="AD19" s="657">
        <v>30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0.8529411764705882</v>
      </c>
      <c r="Q20" s="318"/>
      <c r="R20" s="318"/>
      <c r="S20" s="318"/>
      <c r="T20" s="318"/>
      <c r="U20" s="318"/>
      <c r="V20" s="318"/>
      <c r="W20" s="318">
        <f t="shared" ref="W20" si="0">IF(W18=0, "-", SUM(W19)/W18)</f>
        <v>0.94117647058823528</v>
      </c>
      <c r="X20" s="318"/>
      <c r="Y20" s="318"/>
      <c r="Z20" s="318"/>
      <c r="AA20" s="318"/>
      <c r="AB20" s="318"/>
      <c r="AC20" s="318"/>
      <c r="AD20" s="318">
        <f t="shared" ref="AD20" si="1">IF(AD18=0, "-", SUM(AD19)/AD18)</f>
        <v>0.88235294117647056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0.8529411764705882</v>
      </c>
      <c r="Q21" s="318"/>
      <c r="R21" s="318"/>
      <c r="S21" s="318"/>
      <c r="T21" s="318"/>
      <c r="U21" s="318"/>
      <c r="V21" s="318"/>
      <c r="W21" s="318">
        <f t="shared" ref="W21" si="2">IF(W19=0, "-", SUM(W19)/SUM(W13,W14))</f>
        <v>0.94117647058823528</v>
      </c>
      <c r="X21" s="318"/>
      <c r="Y21" s="318"/>
      <c r="Z21" s="318"/>
      <c r="AA21" s="318"/>
      <c r="AB21" s="318"/>
      <c r="AC21" s="318"/>
      <c r="AD21" s="318">
        <f t="shared" ref="AD21" si="3">IF(AD19=0, "-", SUM(AD19)/SUM(AD13,AD14))</f>
        <v>0.88235294117647056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9.25" customHeight="1" x14ac:dyDescent="0.15">
      <c r="A23" s="972"/>
      <c r="B23" s="973"/>
      <c r="C23" s="973"/>
      <c r="D23" s="973"/>
      <c r="E23" s="973"/>
      <c r="F23" s="974"/>
      <c r="G23" s="957" t="s">
        <v>585</v>
      </c>
      <c r="H23" s="958"/>
      <c r="I23" s="958"/>
      <c r="J23" s="958"/>
      <c r="K23" s="958"/>
      <c r="L23" s="958"/>
      <c r="M23" s="958"/>
      <c r="N23" s="958"/>
      <c r="O23" s="959"/>
      <c r="P23" s="924">
        <v>35</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57"/>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9.25" customHeight="1" thickBot="1" x14ac:dyDescent="0.2">
      <c r="A29" s="975"/>
      <c r="B29" s="976"/>
      <c r="C29" s="976"/>
      <c r="D29" s="976"/>
      <c r="E29" s="976"/>
      <c r="F29" s="977"/>
      <c r="G29" s="966" t="s">
        <v>458</v>
      </c>
      <c r="H29" s="967"/>
      <c r="I29" s="967"/>
      <c r="J29" s="967"/>
      <c r="K29" s="967"/>
      <c r="L29" s="967"/>
      <c r="M29" s="967"/>
      <c r="N29" s="967"/>
      <c r="O29" s="968"/>
      <c r="P29" s="657">
        <f>AK13</f>
        <v>35</v>
      </c>
      <c r="Q29" s="658"/>
      <c r="R29" s="658"/>
      <c r="S29" s="658"/>
      <c r="T29" s="658"/>
      <c r="U29" s="658"/>
      <c r="V29" s="659"/>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536</v>
      </c>
      <c r="AF30" s="861"/>
      <c r="AG30" s="861"/>
      <c r="AH30" s="862"/>
      <c r="AI30" s="860" t="s">
        <v>533</v>
      </c>
      <c r="AJ30" s="861"/>
      <c r="AK30" s="861"/>
      <c r="AL30" s="862"/>
      <c r="AM30" s="920" t="s">
        <v>528</v>
      </c>
      <c r="AN30" s="920"/>
      <c r="AO30" s="920"/>
      <c r="AP30" s="860"/>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v>34</v>
      </c>
      <c r="AV31" s="199"/>
      <c r="AW31" s="398" t="s">
        <v>300</v>
      </c>
      <c r="AX31" s="399"/>
    </row>
    <row r="32" spans="1:50" ht="23.25" customHeight="1" x14ac:dyDescent="0.15">
      <c r="A32" s="403"/>
      <c r="B32" s="401"/>
      <c r="C32" s="401"/>
      <c r="D32" s="401"/>
      <c r="E32" s="401"/>
      <c r="F32" s="402"/>
      <c r="G32" s="564" t="s">
        <v>652</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14</v>
      </c>
      <c r="AC32" s="461"/>
      <c r="AD32" s="461"/>
      <c r="AE32" s="218">
        <v>95.9</v>
      </c>
      <c r="AF32" s="219"/>
      <c r="AG32" s="219"/>
      <c r="AH32" s="219"/>
      <c r="AI32" s="218">
        <v>100</v>
      </c>
      <c r="AJ32" s="219"/>
      <c r="AK32" s="219"/>
      <c r="AL32" s="219"/>
      <c r="AM32" s="218">
        <v>97.2</v>
      </c>
      <c r="AN32" s="219"/>
      <c r="AO32" s="219"/>
      <c r="AP32" s="219"/>
      <c r="AQ32" s="340" t="s">
        <v>588</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90</v>
      </c>
      <c r="AF33" s="219"/>
      <c r="AG33" s="219"/>
      <c r="AH33" s="219"/>
      <c r="AI33" s="218">
        <v>90</v>
      </c>
      <c r="AJ33" s="219"/>
      <c r="AK33" s="219"/>
      <c r="AL33" s="219"/>
      <c r="AM33" s="218">
        <v>90</v>
      </c>
      <c r="AN33" s="219"/>
      <c r="AO33" s="219"/>
      <c r="AP33" s="219"/>
      <c r="AQ33" s="340" t="s">
        <v>588</v>
      </c>
      <c r="AR33" s="207"/>
      <c r="AS33" s="207"/>
      <c r="AT33" s="341"/>
      <c r="AU33" s="219">
        <v>92</v>
      </c>
      <c r="AV33" s="219"/>
      <c r="AW33" s="219"/>
      <c r="AX33" s="221"/>
    </row>
    <row r="34" spans="1:50" ht="57.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106.6</v>
      </c>
      <c r="AF34" s="219"/>
      <c r="AG34" s="219"/>
      <c r="AH34" s="219"/>
      <c r="AI34" s="218">
        <v>111.1</v>
      </c>
      <c r="AJ34" s="219"/>
      <c r="AK34" s="219"/>
      <c r="AL34" s="219"/>
      <c r="AM34" s="218">
        <v>108</v>
      </c>
      <c r="AN34" s="219"/>
      <c r="AO34" s="219"/>
      <c r="AP34" s="219"/>
      <c r="AQ34" s="340" t="s">
        <v>580</v>
      </c>
      <c r="AR34" s="207"/>
      <c r="AS34" s="207"/>
      <c r="AT34" s="341"/>
      <c r="AU34" s="219" t="s">
        <v>588</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2206270</v>
      </c>
      <c r="AF101" s="219"/>
      <c r="AG101" s="219"/>
      <c r="AH101" s="220"/>
      <c r="AI101" s="218">
        <v>2783684</v>
      </c>
      <c r="AJ101" s="219"/>
      <c r="AK101" s="219"/>
      <c r="AL101" s="220"/>
      <c r="AM101" s="218">
        <v>2738405</v>
      </c>
      <c r="AN101" s="219"/>
      <c r="AO101" s="219"/>
      <c r="AP101" s="220"/>
      <c r="AQ101" s="218" t="s">
        <v>650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1500000</v>
      </c>
      <c r="AF102" s="418"/>
      <c r="AG102" s="418"/>
      <c r="AH102" s="418"/>
      <c r="AI102" s="418">
        <v>1750000</v>
      </c>
      <c r="AJ102" s="418"/>
      <c r="AK102" s="418"/>
      <c r="AL102" s="418"/>
      <c r="AM102" s="418">
        <v>2000000</v>
      </c>
      <c r="AN102" s="418"/>
      <c r="AO102" s="418"/>
      <c r="AP102" s="418"/>
      <c r="AQ102" s="273">
        <v>2000000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218">
        <v>13</v>
      </c>
      <c r="AF116" s="219"/>
      <c r="AG116" s="219"/>
      <c r="AH116" s="220"/>
      <c r="AI116" s="418">
        <v>12</v>
      </c>
      <c r="AJ116" s="418"/>
      <c r="AK116" s="418"/>
      <c r="AL116" s="418"/>
      <c r="AM116" s="418">
        <v>11</v>
      </c>
      <c r="AN116" s="418"/>
      <c r="AO116" s="418"/>
      <c r="AP116" s="418"/>
      <c r="AQ116" s="218">
        <v>18</v>
      </c>
      <c r="AR116" s="219"/>
      <c r="AS116" s="219"/>
      <c r="AT116" s="219"/>
      <c r="AU116" s="219"/>
      <c r="AV116" s="219"/>
      <c r="AW116" s="219"/>
      <c r="AX116" s="221"/>
    </row>
    <row r="117" spans="1:50" ht="27.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646</v>
      </c>
      <c r="AC117" s="473"/>
      <c r="AD117" s="474"/>
      <c r="AE117" s="900" t="s">
        <v>594</v>
      </c>
      <c r="AF117" s="901"/>
      <c r="AG117" s="901"/>
      <c r="AH117" s="902"/>
      <c r="AI117" s="551" t="s">
        <v>595</v>
      </c>
      <c r="AJ117" s="551"/>
      <c r="AK117" s="551"/>
      <c r="AL117" s="551"/>
      <c r="AM117" s="551" t="s">
        <v>639</v>
      </c>
      <c r="AN117" s="551"/>
      <c r="AO117" s="551"/>
      <c r="AP117" s="551"/>
      <c r="AQ117" s="551" t="s">
        <v>651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8.2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8.2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v>34</v>
      </c>
      <c r="AV133" s="200"/>
      <c r="AW133" s="133" t="s">
        <v>300</v>
      </c>
      <c r="AX133" s="195"/>
    </row>
    <row r="134" spans="1:50" ht="29.2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928</v>
      </c>
      <c r="AF134" s="207"/>
      <c r="AG134" s="207"/>
      <c r="AH134" s="207"/>
      <c r="AI134" s="206">
        <v>978</v>
      </c>
      <c r="AJ134" s="207"/>
      <c r="AK134" s="207"/>
      <c r="AL134" s="207"/>
      <c r="AM134" s="206">
        <v>909</v>
      </c>
      <c r="AN134" s="207"/>
      <c r="AO134" s="207"/>
      <c r="AP134" s="207"/>
      <c r="AQ134" s="206" t="s">
        <v>579</v>
      </c>
      <c r="AR134" s="207"/>
      <c r="AS134" s="207"/>
      <c r="AT134" s="207"/>
      <c r="AU134" s="206" t="s">
        <v>645</v>
      </c>
      <c r="AV134" s="207"/>
      <c r="AW134" s="207"/>
      <c r="AX134" s="208"/>
    </row>
    <row r="135" spans="1:50" ht="2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579</v>
      </c>
      <c r="AF135" s="207"/>
      <c r="AG135" s="207"/>
      <c r="AH135" s="207"/>
      <c r="AI135" s="206">
        <v>929</v>
      </c>
      <c r="AJ135" s="207"/>
      <c r="AK135" s="207"/>
      <c r="AL135" s="207"/>
      <c r="AM135" s="206">
        <v>948</v>
      </c>
      <c r="AN135" s="207"/>
      <c r="AO135" s="207"/>
      <c r="AP135" s="207"/>
      <c r="AQ135" s="206" t="s">
        <v>580</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580</v>
      </c>
      <c r="AR137" s="199"/>
      <c r="AS137" s="133" t="s">
        <v>355</v>
      </c>
      <c r="AT137" s="134"/>
      <c r="AU137" s="200">
        <v>34</v>
      </c>
      <c r="AV137" s="200"/>
      <c r="AW137" s="133" t="s">
        <v>300</v>
      </c>
      <c r="AX137" s="195"/>
    </row>
    <row r="138" spans="1:50" ht="35.2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597</v>
      </c>
      <c r="AC138" s="205"/>
      <c r="AD138" s="205"/>
      <c r="AE138" s="206">
        <v>117910</v>
      </c>
      <c r="AF138" s="835"/>
      <c r="AG138" s="835"/>
      <c r="AH138" s="836"/>
      <c r="AI138" s="206">
        <v>120460</v>
      </c>
      <c r="AJ138" s="207"/>
      <c r="AK138" s="207"/>
      <c r="AL138" s="207"/>
      <c r="AM138" s="206">
        <v>127329</v>
      </c>
      <c r="AN138" s="207"/>
      <c r="AO138" s="207"/>
      <c r="AP138" s="207"/>
      <c r="AQ138" s="206" t="s">
        <v>580</v>
      </c>
      <c r="AR138" s="207"/>
      <c r="AS138" s="207"/>
      <c r="AT138" s="207"/>
      <c r="AU138" s="206" t="s">
        <v>580</v>
      </c>
      <c r="AV138" s="207"/>
      <c r="AW138" s="207"/>
      <c r="AX138" s="208"/>
    </row>
    <row r="139" spans="1:50" ht="35.2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597</v>
      </c>
      <c r="AC139" s="213"/>
      <c r="AD139" s="213"/>
      <c r="AE139" s="206" t="s">
        <v>580</v>
      </c>
      <c r="AF139" s="207"/>
      <c r="AG139" s="207"/>
      <c r="AH139" s="207"/>
      <c r="AI139" s="206">
        <v>101639</v>
      </c>
      <c r="AJ139" s="207"/>
      <c r="AK139" s="207"/>
      <c r="AL139" s="207"/>
      <c r="AM139" s="206">
        <v>119255</v>
      </c>
      <c r="AN139" s="207"/>
      <c r="AO139" s="207"/>
      <c r="AP139" s="207"/>
      <c r="AQ139" s="206" t="s">
        <v>580</v>
      </c>
      <c r="AR139" s="207"/>
      <c r="AS139" s="207"/>
      <c r="AT139" s="207"/>
      <c r="AU139" s="206">
        <v>114437</v>
      </c>
      <c r="AV139" s="207"/>
      <c r="AW139" s="207"/>
      <c r="AX139" s="208"/>
    </row>
    <row r="140" spans="1:50" ht="19.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9.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9.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9.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9.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9.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9.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9.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9.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9.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9.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9.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9.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9.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9.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9.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9.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9.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9.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9.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9.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9.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9.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9.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9.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9.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9.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9.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9.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9.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9.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9.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9.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9.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9.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9.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9.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9.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9.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9.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9.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9.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9.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1.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3"/>
      <c r="G430" s="904" t="s">
        <v>374</v>
      </c>
      <c r="H430" s="123"/>
      <c r="I430" s="123"/>
      <c r="J430" s="905" t="s">
        <v>578</v>
      </c>
      <c r="K430" s="906"/>
      <c r="L430" s="906"/>
      <c r="M430" s="906"/>
      <c r="N430" s="906"/>
      <c r="O430" s="906"/>
      <c r="P430" s="906"/>
      <c r="Q430" s="906"/>
      <c r="R430" s="906"/>
      <c r="S430" s="906"/>
      <c r="T430" s="907"/>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603</v>
      </c>
      <c r="AF433" s="207"/>
      <c r="AG433" s="207"/>
      <c r="AH433" s="207"/>
      <c r="AI433" s="340" t="s">
        <v>604</v>
      </c>
      <c r="AJ433" s="207"/>
      <c r="AK433" s="207"/>
      <c r="AL433" s="207"/>
      <c r="AM433" s="340" t="s">
        <v>580</v>
      </c>
      <c r="AN433" s="207"/>
      <c r="AO433" s="207"/>
      <c r="AP433" s="341"/>
      <c r="AQ433" s="340" t="s">
        <v>603</v>
      </c>
      <c r="AR433" s="207"/>
      <c r="AS433" s="207"/>
      <c r="AT433" s="34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584</v>
      </c>
      <c r="AF434" s="207"/>
      <c r="AG434" s="207"/>
      <c r="AH434" s="341"/>
      <c r="AI434" s="340" t="s">
        <v>580</v>
      </c>
      <c r="AJ434" s="207"/>
      <c r="AK434" s="207"/>
      <c r="AL434" s="207"/>
      <c r="AM434" s="340" t="s">
        <v>604</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603</v>
      </c>
      <c r="AF435" s="207"/>
      <c r="AG435" s="207"/>
      <c r="AH435" s="341"/>
      <c r="AI435" s="340" t="s">
        <v>604</v>
      </c>
      <c r="AJ435" s="207"/>
      <c r="AK435" s="207"/>
      <c r="AL435" s="207"/>
      <c r="AM435" s="340" t="s">
        <v>605</v>
      </c>
      <c r="AN435" s="207"/>
      <c r="AO435" s="207"/>
      <c r="AP435" s="341"/>
      <c r="AQ435" s="340" t="s">
        <v>584</v>
      </c>
      <c r="AR435" s="207"/>
      <c r="AS435" s="207"/>
      <c r="AT435" s="341"/>
      <c r="AU435" s="207" t="s">
        <v>580</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603</v>
      </c>
      <c r="AF437" s="200"/>
      <c r="AG437" s="133" t="s">
        <v>355</v>
      </c>
      <c r="AH437" s="134"/>
      <c r="AI437" s="156"/>
      <c r="AJ437" s="156"/>
      <c r="AK437" s="156"/>
      <c r="AL437" s="154"/>
      <c r="AM437" s="156"/>
      <c r="AN437" s="156"/>
      <c r="AO437" s="156"/>
      <c r="AP437" s="154"/>
      <c r="AQ437" s="590" t="s">
        <v>603</v>
      </c>
      <c r="AR437" s="200"/>
      <c r="AS437" s="133" t="s">
        <v>355</v>
      </c>
      <c r="AT437" s="134"/>
      <c r="AU437" s="200" t="s">
        <v>603</v>
      </c>
      <c r="AV437" s="200"/>
      <c r="AW437" s="133" t="s">
        <v>300</v>
      </c>
      <c r="AX437" s="195"/>
    </row>
    <row r="438" spans="1:50" ht="23.25" customHeight="1" x14ac:dyDescent="0.15">
      <c r="A438" s="189"/>
      <c r="B438" s="186"/>
      <c r="C438" s="180"/>
      <c r="D438" s="186"/>
      <c r="E438" s="342"/>
      <c r="F438" s="343"/>
      <c r="G438" s="104" t="s">
        <v>584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580</v>
      </c>
      <c r="AC438" s="213"/>
      <c r="AD438" s="213"/>
      <c r="AE438" s="340" t="s">
        <v>604</v>
      </c>
      <c r="AF438" s="207"/>
      <c r="AG438" s="207"/>
      <c r="AH438" s="207"/>
      <c r="AI438" s="340" t="s">
        <v>605</v>
      </c>
      <c r="AJ438" s="207"/>
      <c r="AK438" s="207"/>
      <c r="AL438" s="207"/>
      <c r="AM438" s="340" t="s">
        <v>580</v>
      </c>
      <c r="AN438" s="207"/>
      <c r="AO438" s="207"/>
      <c r="AP438" s="341"/>
      <c r="AQ438" s="340" t="s">
        <v>604</v>
      </c>
      <c r="AR438" s="207"/>
      <c r="AS438" s="207"/>
      <c r="AT438" s="341"/>
      <c r="AU438" s="207" t="s">
        <v>580</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604</v>
      </c>
      <c r="AC439" s="205"/>
      <c r="AD439" s="205"/>
      <c r="AE439" s="340" t="s">
        <v>580</v>
      </c>
      <c r="AF439" s="207"/>
      <c r="AG439" s="207"/>
      <c r="AH439" s="341"/>
      <c r="AI439" s="340" t="s">
        <v>580</v>
      </c>
      <c r="AJ439" s="207"/>
      <c r="AK439" s="207"/>
      <c r="AL439" s="207"/>
      <c r="AM439" s="340" t="s">
        <v>580</v>
      </c>
      <c r="AN439" s="207"/>
      <c r="AO439" s="207"/>
      <c r="AP439" s="341"/>
      <c r="AQ439" s="340" t="s">
        <v>580</v>
      </c>
      <c r="AR439" s="207"/>
      <c r="AS439" s="207"/>
      <c r="AT439" s="341"/>
      <c r="AU439" s="207" t="s">
        <v>580</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580</v>
      </c>
      <c r="AF440" s="207"/>
      <c r="AG440" s="207"/>
      <c r="AH440" s="341"/>
      <c r="AI440" s="340" t="s">
        <v>580</v>
      </c>
      <c r="AJ440" s="207"/>
      <c r="AK440" s="207"/>
      <c r="AL440" s="207"/>
      <c r="AM440" s="340" t="s">
        <v>604</v>
      </c>
      <c r="AN440" s="207"/>
      <c r="AO440" s="207"/>
      <c r="AP440" s="341"/>
      <c r="AQ440" s="340" t="s">
        <v>604</v>
      </c>
      <c r="AR440" s="207"/>
      <c r="AS440" s="207"/>
      <c r="AT440" s="341"/>
      <c r="AU440" s="207" t="s">
        <v>582</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610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5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615</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3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63.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616</v>
      </c>
      <c r="AE713" s="329"/>
      <c r="AF713" s="663"/>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618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3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9"/>
      <c r="E726" s="839"/>
      <c r="F726" s="840"/>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550</v>
      </c>
      <c r="B737" s="210"/>
      <c r="C737" s="210"/>
      <c r="D737" s="211"/>
      <c r="E737" s="995" t="s">
        <v>580</v>
      </c>
      <c r="F737" s="995"/>
      <c r="G737" s="995"/>
      <c r="H737" s="995"/>
      <c r="I737" s="995"/>
      <c r="J737" s="995"/>
      <c r="K737" s="995"/>
      <c r="L737" s="995"/>
      <c r="M737" s="995"/>
      <c r="N737" s="365" t="s">
        <v>543</v>
      </c>
      <c r="O737" s="365"/>
      <c r="P737" s="365"/>
      <c r="Q737" s="365"/>
      <c r="R737" s="995" t="s">
        <v>602</v>
      </c>
      <c r="S737" s="995"/>
      <c r="T737" s="995"/>
      <c r="U737" s="995"/>
      <c r="V737" s="995"/>
      <c r="W737" s="995"/>
      <c r="X737" s="995"/>
      <c r="Y737" s="995"/>
      <c r="Z737" s="995"/>
      <c r="AA737" s="365" t="s">
        <v>542</v>
      </c>
      <c r="AB737" s="365"/>
      <c r="AC737" s="365"/>
      <c r="AD737" s="365"/>
      <c r="AE737" s="995" t="s">
        <v>624</v>
      </c>
      <c r="AF737" s="995"/>
      <c r="AG737" s="995"/>
      <c r="AH737" s="995"/>
      <c r="AI737" s="995"/>
      <c r="AJ737" s="995"/>
      <c r="AK737" s="995"/>
      <c r="AL737" s="995"/>
      <c r="AM737" s="995"/>
      <c r="AN737" s="365" t="s">
        <v>541</v>
      </c>
      <c r="AO737" s="365"/>
      <c r="AP737" s="365"/>
      <c r="AQ737" s="365"/>
      <c r="AR737" s="987" t="s">
        <v>625</v>
      </c>
      <c r="AS737" s="988"/>
      <c r="AT737" s="988"/>
      <c r="AU737" s="988"/>
      <c r="AV737" s="988"/>
      <c r="AW737" s="988"/>
      <c r="AX737" s="989"/>
      <c r="AY737" s="89"/>
      <c r="AZ737" s="89"/>
    </row>
    <row r="738" spans="1:52" ht="24.75" customHeight="1" x14ac:dyDescent="0.15">
      <c r="A738" s="996" t="s">
        <v>540</v>
      </c>
      <c r="B738" s="210"/>
      <c r="C738" s="210"/>
      <c r="D738" s="211"/>
      <c r="E738" s="995" t="s">
        <v>626</v>
      </c>
      <c r="F738" s="995"/>
      <c r="G738" s="995"/>
      <c r="H738" s="995"/>
      <c r="I738" s="995"/>
      <c r="J738" s="995"/>
      <c r="K738" s="995"/>
      <c r="L738" s="995"/>
      <c r="M738" s="995"/>
      <c r="N738" s="365" t="s">
        <v>539</v>
      </c>
      <c r="O738" s="365"/>
      <c r="P738" s="365"/>
      <c r="Q738" s="365"/>
      <c r="R738" s="995" t="s">
        <v>627</v>
      </c>
      <c r="S738" s="995"/>
      <c r="T738" s="995"/>
      <c r="U738" s="995"/>
      <c r="V738" s="995"/>
      <c r="W738" s="995"/>
      <c r="X738" s="995"/>
      <c r="Y738" s="995"/>
      <c r="Z738" s="995"/>
      <c r="AA738" s="365" t="s">
        <v>538</v>
      </c>
      <c r="AB738" s="365"/>
      <c r="AC738" s="365"/>
      <c r="AD738" s="365"/>
      <c r="AE738" s="995" t="s">
        <v>628</v>
      </c>
      <c r="AF738" s="995"/>
      <c r="AG738" s="995"/>
      <c r="AH738" s="995"/>
      <c r="AI738" s="995"/>
      <c r="AJ738" s="995"/>
      <c r="AK738" s="995"/>
      <c r="AL738" s="995"/>
      <c r="AM738" s="995"/>
      <c r="AN738" s="365" t="s">
        <v>534</v>
      </c>
      <c r="AO738" s="365"/>
      <c r="AP738" s="365"/>
      <c r="AQ738" s="365"/>
      <c r="AR738" s="987" t="s">
        <v>653</v>
      </c>
      <c r="AS738" s="988"/>
      <c r="AT738" s="988"/>
      <c r="AU738" s="988"/>
      <c r="AV738" s="988"/>
      <c r="AW738" s="988"/>
      <c r="AX738" s="989"/>
    </row>
    <row r="739" spans="1:52" ht="24.75" customHeight="1" thickBot="1" x14ac:dyDescent="0.2">
      <c r="A739" s="997" t="s">
        <v>530</v>
      </c>
      <c r="B739" s="998"/>
      <c r="C739" s="998"/>
      <c r="D739" s="999"/>
      <c r="E739" s="1000" t="s">
        <v>570</v>
      </c>
      <c r="F739" s="990"/>
      <c r="G739" s="990"/>
      <c r="H739" s="93" t="str">
        <f>IF(E739="", "", "(")</f>
        <v>(</v>
      </c>
      <c r="I739" s="990"/>
      <c r="J739" s="990"/>
      <c r="K739" s="93" t="str">
        <f>IF(OR(I739="　", I739=""), "", "-")</f>
        <v/>
      </c>
      <c r="L739" s="991">
        <v>413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633</v>
      </c>
      <c r="M781" s="665"/>
      <c r="N781" s="665"/>
      <c r="O781" s="665"/>
      <c r="P781" s="665"/>
      <c r="Q781" s="665"/>
      <c r="R781" s="665"/>
      <c r="S781" s="665"/>
      <c r="T781" s="665"/>
      <c r="U781" s="665"/>
      <c r="V781" s="665"/>
      <c r="W781" s="665"/>
      <c r="X781" s="666"/>
      <c r="Y781" s="388">
        <v>27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631</v>
      </c>
      <c r="H782" s="607"/>
      <c r="I782" s="607"/>
      <c r="J782" s="607"/>
      <c r="K782" s="608"/>
      <c r="L782" s="598"/>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632</v>
      </c>
      <c r="H783" s="607"/>
      <c r="I783" s="607"/>
      <c r="J783" s="607"/>
      <c r="K783" s="608"/>
      <c r="L783" s="598" t="s">
        <v>634</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7010405010586</v>
      </c>
      <c r="K837" s="349"/>
      <c r="L837" s="349"/>
      <c r="M837" s="349"/>
      <c r="N837" s="349"/>
      <c r="O837" s="349"/>
      <c r="P837" s="362" t="s">
        <v>636</v>
      </c>
      <c r="Q837" s="350"/>
      <c r="R837" s="350"/>
      <c r="S837" s="350"/>
      <c r="T837" s="350"/>
      <c r="U837" s="350"/>
      <c r="V837" s="350"/>
      <c r="W837" s="350"/>
      <c r="X837" s="350"/>
      <c r="Y837" s="351">
        <v>30</v>
      </c>
      <c r="Z837" s="352"/>
      <c r="AA837" s="352"/>
      <c r="AB837" s="353"/>
      <c r="AC837" s="363" t="s">
        <v>499</v>
      </c>
      <c r="AD837" s="371"/>
      <c r="AE837" s="371"/>
      <c r="AF837" s="371"/>
      <c r="AG837" s="371"/>
      <c r="AH837" s="372">
        <v>1</v>
      </c>
      <c r="AI837" s="373"/>
      <c r="AJ837" s="373"/>
      <c r="AK837" s="373"/>
      <c r="AL837" s="357">
        <f>94.6</f>
        <v>94.6</v>
      </c>
      <c r="AM837" s="358"/>
      <c r="AN837" s="358"/>
      <c r="AO837" s="359"/>
      <c r="AP837" s="360" t="s">
        <v>637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638</v>
      </c>
      <c r="K1102" s="349"/>
      <c r="L1102" s="349"/>
      <c r="M1102" s="349"/>
      <c r="N1102" s="349"/>
      <c r="O1102" s="349"/>
      <c r="P1102" s="362" t="s">
        <v>638</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580</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17"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557</v>
      </c>
      <c r="AF2" s="1037"/>
      <c r="AG2" s="1037"/>
      <c r="AH2" s="1037"/>
      <c r="AI2" s="1037" t="s">
        <v>554</v>
      </c>
      <c r="AJ2" s="1037"/>
      <c r="AK2" s="1037"/>
      <c r="AL2" s="1037"/>
      <c r="AM2" s="1037" t="s">
        <v>528</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558</v>
      </c>
      <c r="AF9" s="1037"/>
      <c r="AG9" s="1037"/>
      <c r="AH9" s="1037"/>
      <c r="AI9" s="1037" t="s">
        <v>554</v>
      </c>
      <c r="AJ9" s="1037"/>
      <c r="AK9" s="1037"/>
      <c r="AL9" s="1037"/>
      <c r="AM9" s="1037" t="s">
        <v>528</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557</v>
      </c>
      <c r="AF16" s="1037"/>
      <c r="AG16" s="1037"/>
      <c r="AH16" s="1037"/>
      <c r="AI16" s="1037" t="s">
        <v>555</v>
      </c>
      <c r="AJ16" s="1037"/>
      <c r="AK16" s="1037"/>
      <c r="AL16" s="1037"/>
      <c r="AM16" s="1037" t="s">
        <v>528</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559</v>
      </c>
      <c r="AF23" s="1037"/>
      <c r="AG23" s="1037"/>
      <c r="AH23" s="1037"/>
      <c r="AI23" s="1037" t="s">
        <v>554</v>
      </c>
      <c r="AJ23" s="1037"/>
      <c r="AK23" s="1037"/>
      <c r="AL23" s="1037"/>
      <c r="AM23" s="1037" t="s">
        <v>528</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557</v>
      </c>
      <c r="AF30" s="1037"/>
      <c r="AG30" s="1037"/>
      <c r="AH30" s="1037"/>
      <c r="AI30" s="1037" t="s">
        <v>554</v>
      </c>
      <c r="AJ30" s="1037"/>
      <c r="AK30" s="1037"/>
      <c r="AL30" s="1037"/>
      <c r="AM30" s="1037" t="s">
        <v>552</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559</v>
      </c>
      <c r="AF37" s="1037"/>
      <c r="AG37" s="1037"/>
      <c r="AH37" s="1037"/>
      <c r="AI37" s="1037" t="s">
        <v>556</v>
      </c>
      <c r="AJ37" s="1037"/>
      <c r="AK37" s="1037"/>
      <c r="AL37" s="1037"/>
      <c r="AM37" s="1037" t="s">
        <v>553</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557</v>
      </c>
      <c r="AF44" s="1037"/>
      <c r="AG44" s="1037"/>
      <c r="AH44" s="1037"/>
      <c r="AI44" s="1037" t="s">
        <v>554</v>
      </c>
      <c r="AJ44" s="1037"/>
      <c r="AK44" s="1037"/>
      <c r="AL44" s="1037"/>
      <c r="AM44" s="1037" t="s">
        <v>528</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7" t="s">
        <v>11</v>
      </c>
      <c r="AC51" s="1032"/>
      <c r="AD51" s="1033"/>
      <c r="AE51" s="1037" t="s">
        <v>557</v>
      </c>
      <c r="AF51" s="1037"/>
      <c r="AG51" s="1037"/>
      <c r="AH51" s="1037"/>
      <c r="AI51" s="1037" t="s">
        <v>554</v>
      </c>
      <c r="AJ51" s="1037"/>
      <c r="AK51" s="1037"/>
      <c r="AL51" s="1037"/>
      <c r="AM51" s="1037" t="s">
        <v>528</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557</v>
      </c>
      <c r="AF58" s="1037"/>
      <c r="AG58" s="1037"/>
      <c r="AH58" s="1037"/>
      <c r="AI58" s="1037" t="s">
        <v>554</v>
      </c>
      <c r="AJ58" s="1037"/>
      <c r="AK58" s="1037"/>
      <c r="AL58" s="1037"/>
      <c r="AM58" s="1037" t="s">
        <v>528</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557</v>
      </c>
      <c r="AF65" s="1037"/>
      <c r="AG65" s="1037"/>
      <c r="AH65" s="1037"/>
      <c r="AI65" s="1037" t="s">
        <v>554</v>
      </c>
      <c r="AJ65" s="1037"/>
      <c r="AK65" s="1037"/>
      <c r="AL65" s="1037"/>
      <c r="AM65" s="1037" t="s">
        <v>528</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2019-07-03T09:54:06Z</cp:lastPrinted>
  <dcterms:created xsi:type="dcterms:W3CDTF">2012-03-13T00:50:25Z</dcterms:created>
  <dcterms:modified xsi:type="dcterms:W3CDTF">2019-07-03T10:18:29Z</dcterms:modified>
</cp:coreProperties>
</file>