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<sst xmlns="http://schemas.openxmlformats.org/spreadsheetml/2006/main" count="2914" uniqueCount="662">
  <si>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</si>
  <si>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</si>
  <si>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</si>
  <si>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</si>
  <si>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</si>
  <si>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</si>
  <si>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</si>
  <si>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</si>
  <si>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</si>
  <si>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</si>
  <si>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</si>
  <si>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</si>
  <si>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</si>
  <si>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</si>
  <si>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</si>
  <si>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</si>
  <si>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</si>
  <si>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</si>
  <si>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</si>
  <si>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</si>
  <si>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</si>
  <si>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</si>
  <si>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</si>
  <si>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</si>
  <si>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</si>
  <si>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</si>
  <si>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</si>
  <si>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</si>
  <si>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</si>
  <si>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</si>
  <si>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</si>
  <si>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</si>
  <si>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</si>
  <si>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</si>
  <si>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</si>
  <si>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</si>
  <si>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</si>
  <si>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</si>
  <si>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</si>
  <si>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</si>
  <si>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</si>
  <si>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</si>
  <si>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</si>
  <si>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</si>
  <si>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</si>
  <si>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</si>
  <si>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</si>
  <si>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</si>
  <si>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</si>
  <si>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</si>
  <si>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</si>
  <si>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</si>
  <si>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</si>
  <si>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</si>
  <si>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</si>
  <si>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</si>
  <si>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</si>
  <si>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</si>
  <si>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</si>
  <si>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</si>
  <si>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</si>
  <si>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</si>
  <si>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</si>
  <si>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</si>
  <si>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</si>
  <si>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</si>
  <si>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</si>
  <si>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</si>
  <si>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</si>
  <si>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</si>
  <si>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</si>
  <si>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</si>
  <si>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</si>
  <si>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</si>
  <si>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</si>
  <si>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</si>
  <si>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</si>
  <si>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</si>
  <si>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</si>
  <si>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</si>
  <si>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</si>
  <si>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</si>
  <si>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</si>
  <si>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</si>
  <si>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</si>
  <si>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</si>
  <si>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</si>
  <si>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</si>
  <si>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</si>
  <si>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</si>
  <si>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</si>
  <si>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</si>
  <si>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</si>
  <si>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</si>
  <si>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</si>
  <si>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</si>
  <si>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</si>
  <si>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</si>
  <si>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</si>
  <si>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</si>
  <si>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</si>
  <si>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</si>
  <si>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</si>
  <si>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</si>
  <si>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</si>
  <si>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</si>
  <si>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</si>
  <si>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</si>
  <si>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</si>
  <si>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</si>
  <si>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</si>
  <si>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</si>
  <si>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</si>
  <si>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</si>
  <si>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</si>
  <si>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</si>
  <si>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</si>
  <si>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</si>
  <si>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</si>
  <si>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</si>
  <si>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</si>
  <si>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</si>
  <si>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</si>
  <si>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</si>
  <si>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</si>
  <si>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</si>
  <si>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</si>
  <si>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</si>
  <si>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</si>
  <si>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</si>
  <si>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</si>
  <si>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</si>
  <si>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</si>
  <si>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</si>
  <si>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</si>
  <si>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</si>
  <si>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</si>
  <si>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</si>
  <si>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</si>
  <si>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</si>
  <si>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</si>
  <si>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</si>
  <si>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</si>
  <si>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</si>
  <si>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</si>
  <si>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</si>
  <si>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</si>
  <si>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</si>
  <si>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</si>
  <si>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</si>
  <si>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</si>
  <si>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</si>
  <si>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</si>
  <si>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</si>
  <si>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</si>
  <si>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</si>
  <si>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</si>
  <si>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</si>
  <si>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</si>
  <si>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</si>
  <si>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</si>
  <si>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</si>
  <si>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</si>
  <si>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</si>
  <si>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</si>
  <si>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</si>
  <si>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</si>
  <si>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</si>
  <si>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</si>
  <si>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</si>
  <si>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</si>
  <si>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</si>
  <si>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</si>
  <si>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</si>
  <si>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</si>
  <si>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</si>
  <si>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</si>
  <si>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</si>
  <si>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</si>
  <si>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</si>
  <si>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</si>
  <si>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</si>
  <si>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</si>
  <si>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</si>
  <si>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</si>
  <si>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</si>
  <si>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</si>
  <si>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</si>
  <si>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</si>
  <si>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</si>
  <si>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</si>
  <si>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</si>
  <si>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</si>
  <si>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</si>
  <si>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</si>
  <si>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</si>
  <si>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</si>
  <si>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</si>
  <si>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</si>
  <si>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</si>
  <si>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</si>
  <si>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</si>
  <si>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</si>
  <si>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</si>
  <si>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</si>
  <si>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</si>
  <si>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</si>
  <si>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</si>
  <si>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</si>
  <si>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</si>
  <si>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</si>
  <si>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</si>
  <si>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</si>
  <si>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</si>
  <si>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</si>
  <si>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</si>
  <si>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</si>
  <si>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</si>
  <si>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</si>
  <si>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</si>
  <si>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</si>
  <si>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</si>
  <si>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</si>
  <si>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</si>
  <si>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</si>
  <si>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</si>
  <si>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</si>
  <si>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</si>
  <si>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</si>
  <si>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</si>
  <si>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</si>
  <si>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</si>
  <si>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</si>
  <si>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</si>
  <si>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</si>
  <si>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</si>
  <si>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</si>
  <si>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</si>
  <si>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</si>
  <si>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</si>
  <si>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</si>
  <si>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</si>
  <si>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</si>
  <si>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</si>
  <si>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</si>
  <si>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</si>
  <si>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</si>
  <si>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</si>
  <si>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</si>
  <si>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</si>
  <si>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</si>
  <si>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</si>
  <si>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</si>
  <si>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</si>
  <si>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</si>
  <si>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</si>
  <si>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</si>
  <si>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</si>
  <si>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</si>
  <si>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</si>
  <si>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</si>
  <si>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</si>
  <si>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</si>
  <si>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</si>
  <si>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</si>
  <si>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</si>
  <si>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</si>
  <si>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</si>
  <si>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</si>
  <si>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</si>
  <si>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</si>
  <si>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</si>
  <si>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</si>
  <si>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</si>
  <si>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</si>
  <si>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</si>
  <si>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</si>
  <si>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</si>
  <si>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</si>
  <si>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</si>
  <si>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</si>
  <si>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</si>
  <si>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</si>
  <si>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</si>
  <si>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</si>
  <si>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</si>
  <si>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</si>
  <si>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</si>
  <si>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</si>
  <si>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</si>
  <si>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</si>
  <si>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</si>
  <si>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</si>
  <si>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</si>
  <si>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</si>
  <si>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</si>
  <si>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</si>
  <si>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</si>
  <si>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</si>
  <si>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</si>
  <si>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</si>
  <si>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</si>
  <si>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</si>
  <si>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</si>
  <si>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</si>
  <si>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</si>
  <si>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</si>
  <si>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</si>
  <si>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</si>
  <si>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</si>
  <si>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</si>
  <si>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</si>
  <si>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</si>
  <si>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</si>
  <si>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</si>
  <si>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</si>
  <si>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</si>
  <si>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</si>
  <si>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</si>
  <si>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</si>
  <si>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</si>
  <si>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</si>
  <si>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</si>
  <si>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</si>
  <si>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</si>
  <si>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</si>
  <si>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</si>
  <si>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</si>
  <si>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</si>
  <si>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</si>
  <si>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</si>
  <si>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</si>
  <si>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</si>
  <si>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</si>
  <si>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</si>
  <si>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</si>
  <si>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</si>
  <si>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</si>
  <si>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</si>
  <si>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</si>
  <si>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</si>
  <si>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</si>
  <si>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</si>
  <si>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</si>
  <si>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</si>
  <si>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</si>
  <si>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</si>
  <si>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</si>
  <si>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</si>
  <si>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</si>
  <si>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</si>
  <si>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</si>
  <si>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</si>
  <si>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</si>
  <si>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</si>
  <si>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</si>
  <si>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</si>
  <si>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</si>
  <si>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</si>
  <si>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</si>
  <si>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</si>
  <si>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</si>
  <si>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</si>
  <si>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</si>
  <si>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</si>
  <si>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</si>
  <si>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</si>
  <si>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</si>
  <si>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</si>
  <si>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</si>
  <si>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</si>
  <si>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</si>
  <si>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</si>
  <si>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</si>
  <si>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</si>
  <si>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</si>
  <si>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</si>
  <si>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</si>
  <si>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</si>
  <si>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</si>
  <si>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</si>
  <si>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</si>
  <si>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</si>
  <si>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</si>
  <si>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</si>
  <si>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</si>
  <si>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</si>
  <si>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</si>
  <si>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</si>
  <si>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</si>
  <si>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</si>
  <si>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</si>
  <si>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</si>
  <si>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</si>
  <si>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</si>
  <si>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</si>
  <si>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</si>
  <si>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</si>
  <si>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</si>
  <si>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</si>
  <si>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</si>
  <si>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</si>
  <si>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</si>
  <si>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</si>
  <si>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</si>
  <si>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</si>
  <si>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</si>
  <si>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</si>
  <si>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</si>
  <si>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</si>
  <si>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</si>
  <si>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</si>
  <si>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</si>
  <si>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</si>
  <si>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</si>
  <si>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</si>
  <si>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</si>
  <si>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</si>
  <si>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</si>
  <si>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</si>
  <si>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</si>
  <si>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</si>
  <si>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</si>
  <si>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</si>
  <si>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</si>
  <si>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</si>
  <si>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</si>
  <si>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</si>
  <si>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</si>
  <si>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</si>
  <si>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</si>
  <si>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</si>
  <si>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</si>
  <si>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</si>
  <si>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</si>
  <si>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</si>
  <si>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</si>
  <si>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</si>
  <si>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</si>
  <si>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</si>
  <si>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</si>
  <si>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</si>
  <si>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</si>
  <si>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</si>
  <si>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</si>
  <si>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</si>
  <si>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</si>
  <si>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</si>
  <si>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</si>
  <si>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</si>
  <si>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</si>
  <si>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</si>
  <si>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</si>
  <si>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</si>
  <si>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</si>
  <si>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</si>
  <si>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</si>
  <si>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</si>
  <si>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</si>
  <si>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</si>
  <si>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</si>
  <si>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</si>
  <si>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</si>
  <si>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</si>
  <si>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</si>
  <si>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</si>
  <si>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</si>
  <si>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</si>
  <si>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</si>
  <si>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</si>
  <si>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</si>
  <si>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</si>
  <si>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</si>
  <si>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</si>
  <si>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</si>
  <si>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</si>
  <si>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</si>
  <si>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</si>
  <si>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</si>
  <si>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</si>
  <si>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</si>
  <si>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</si>
  <si>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</si>
  <si>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</si>
  <si>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</si>
  <si>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</si>
  <si>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</si>
  <si>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</si>
  <si>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</si>
  <si>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</si>
  <si>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</si>
  <si>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</si>
  <si>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</si>
  <si>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</si>
  <si>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</si>
  <si>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</si>
  <si>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</si>
  <si>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</si>
  <si>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</si>
  <si>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</si>
  <si>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</si>
  <si>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</si>
  <si>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</si>
  <si>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</si>
  <si>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</si>
  <si>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</si>
  <si>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</si>
  <si>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</si>
  <si>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</si>
  <si>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</si>
  <si>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</si>
  <si>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</si>
  <si>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</si>
  <si>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</si>
  <si>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</si>
  <si>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</si>
  <si>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</si>
  <si>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</si>
  <si>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</si>
  <si>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</si>
  <si>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</si>
  <si>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</si>
  <si>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</si>
  <si>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</si>
  <si>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</si>
  <si>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</si>
  <si>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</si>
  <si>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</si>
  <si>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</si>
  <si>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</si>
  <si>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</si>
  <si>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</si>
  <si>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</si>
  <si>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</si>
  <si>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</si>
  <si>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</si>
  <si>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</si>
  <si>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</si>
  <si>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</si>
  <si>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</si>
  <si>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</si>
  <si>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</si>
  <si>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</si>
  <si>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</si>
  <si>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</si>
  <si>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</si>
  <si>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</si>
  <si>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</si>
  <si>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</si>
  <si>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</si>
  <si>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</si>
  <si>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</si>
  <si>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</si>
  <si>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</si>
  <si>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</si>
  <si>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</si>
  <si>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</si>
  <si>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</si>
  <si>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</si>
  <si>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</si>
  <si>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</si>
  <si>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</si>
  <si>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</si>
  <si>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</si>
  <si>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</si>
  <si>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</si>
  <si>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</si>
  <si>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</si>
  <si>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厚生労働省</t>
  </si>
  <si>
    <t>保険局</t>
    <rPh sb="0" eb="3">
      <t>ホケンキョク</t>
    </rPh>
    <phoneticPr fontId="5"/>
  </si>
  <si>
    <t>医療課</t>
    <rPh sb="0" eb="3">
      <t>イリョウカ</t>
    </rPh>
    <phoneticPr fontId="5"/>
  </si>
  <si>
    <t>森光　敬子</t>
    <rPh sb="0" eb="2">
      <t>モリミツ</t>
    </rPh>
    <rPh sb="3" eb="5">
      <t>タカコ</t>
    </rPh>
    <phoneticPr fontId="5"/>
  </si>
  <si>
    <t>社会保険医療協議会法第8条第二項</t>
    <phoneticPr fontId="5"/>
  </si>
  <si>
    <t>-</t>
  </si>
  <si>
    <t>-</t>
    <phoneticPr fontId="5"/>
  </si>
  <si>
    <t>前回の診療報酬改定において改定を行った事項についての結果検証の実施、関係団体から提出される医療技術や先進医療について、新規医療技術の評価及び既存医療技術の再評価の実施、改定の骨子に対するパブリックコメントの実施により、診療報酬改定を行う上での資料を得て、診療報酬改定の議論に資することを目的としている。</t>
    <phoneticPr fontId="5"/>
  </si>
  <si>
    <t>-</t>
    <phoneticPr fontId="5"/>
  </si>
  <si>
    <t>-</t>
    <phoneticPr fontId="5"/>
  </si>
  <si>
    <t>-</t>
    <phoneticPr fontId="5"/>
  </si>
  <si>
    <t>-</t>
    <phoneticPr fontId="5"/>
  </si>
  <si>
    <t>-</t>
    <phoneticPr fontId="5"/>
  </si>
  <si>
    <t>-</t>
    <phoneticPr fontId="5"/>
  </si>
  <si>
    <t>-</t>
    <phoneticPr fontId="5"/>
  </si>
  <si>
    <t>社会保険基礎調査委託費</t>
    <rPh sb="0" eb="2">
      <t>シャカイ</t>
    </rPh>
    <rPh sb="2" eb="4">
      <t>ホケン</t>
    </rPh>
    <rPh sb="4" eb="6">
      <t>キソ</t>
    </rPh>
    <rPh sb="6" eb="8">
      <t>チョウサ</t>
    </rPh>
    <rPh sb="8" eb="11">
      <t>イタクヒ</t>
    </rPh>
    <phoneticPr fontId="5"/>
  </si>
  <si>
    <t>医療給付適正化業務庁費</t>
    <rPh sb="0" eb="2">
      <t>イリョウ</t>
    </rPh>
    <rPh sb="2" eb="4">
      <t>キュウフ</t>
    </rPh>
    <rPh sb="4" eb="7">
      <t>テキセイカ</t>
    </rPh>
    <rPh sb="7" eb="9">
      <t>ギョウム</t>
    </rPh>
    <rPh sb="9" eb="11">
      <t>チョウヒ</t>
    </rPh>
    <phoneticPr fontId="5"/>
  </si>
  <si>
    <t>国民から寄せられた意見数</t>
    <rPh sb="0" eb="2">
      <t>コクミン</t>
    </rPh>
    <rPh sb="4" eb="5">
      <t>ヨ</t>
    </rPh>
    <rPh sb="9" eb="11">
      <t>イケン</t>
    </rPh>
    <rPh sb="11" eb="12">
      <t>スウ</t>
    </rPh>
    <phoneticPr fontId="5"/>
  </si>
  <si>
    <t>件</t>
    <rPh sb="0" eb="1">
      <t>ケン</t>
    </rPh>
    <phoneticPr fontId="5"/>
  </si>
  <si>
    <t>調査項目数</t>
    <rPh sb="0" eb="2">
      <t>チョウサ</t>
    </rPh>
    <rPh sb="2" eb="5">
      <t>コウモクスウ</t>
    </rPh>
    <phoneticPr fontId="5"/>
  </si>
  <si>
    <t>意見募集回数</t>
    <rPh sb="0" eb="2">
      <t>イケン</t>
    </rPh>
    <rPh sb="2" eb="4">
      <t>ボシュウ</t>
    </rPh>
    <rPh sb="4" eb="6">
      <t>カイスウ</t>
    </rPh>
    <phoneticPr fontId="5"/>
  </si>
  <si>
    <t>回</t>
    <rPh sb="0" eb="1">
      <t>カイ</t>
    </rPh>
    <phoneticPr fontId="5"/>
  </si>
  <si>
    <t>-</t>
    <phoneticPr fontId="5"/>
  </si>
  <si>
    <t>単位当たりコスト　＝　Ｘ／Ｙ
Ｘ：募集に要する経費
Ｙ：国民から寄せられた意見数　　　　　　　　　　　　　　</t>
    <rPh sb="0" eb="2">
      <t>タンイ</t>
    </rPh>
    <rPh sb="2" eb="3">
      <t>ア</t>
    </rPh>
    <rPh sb="17" eb="19">
      <t>ボシュウ</t>
    </rPh>
    <rPh sb="20" eb="21">
      <t>ヨウ</t>
    </rPh>
    <rPh sb="23" eb="25">
      <t>ケイヒ</t>
    </rPh>
    <rPh sb="28" eb="30">
      <t>コクミン</t>
    </rPh>
    <rPh sb="32" eb="33">
      <t>ヨ</t>
    </rPh>
    <rPh sb="37" eb="39">
      <t>イケン</t>
    </rPh>
    <rPh sb="39" eb="40">
      <t>スウ</t>
    </rPh>
    <phoneticPr fontId="5"/>
  </si>
  <si>
    <t>円</t>
    <rPh sb="0" eb="1">
      <t>エン</t>
    </rPh>
    <phoneticPr fontId="5"/>
  </si>
  <si>
    <t>　　Ｘ　/　Ｙ</t>
    <phoneticPr fontId="5"/>
  </si>
  <si>
    <t>-</t>
    <phoneticPr fontId="5"/>
  </si>
  <si>
    <t>１百万円/1,240</t>
    <rPh sb="1" eb="3">
      <t>ヒャクマン</t>
    </rPh>
    <rPh sb="3" eb="4">
      <t>エン</t>
    </rPh>
    <phoneticPr fontId="5"/>
  </si>
  <si>
    <t>単位当たりコスト　＝　Ｘ／Ｙ
Ｘ：調査に要する経費
Ｙ：調査項目数</t>
    <rPh sb="17" eb="19">
      <t>チョウサ</t>
    </rPh>
    <rPh sb="28" eb="30">
      <t>チョウサ</t>
    </rPh>
    <rPh sb="30" eb="33">
      <t>コウモクスウ</t>
    </rPh>
    <phoneticPr fontId="5"/>
  </si>
  <si>
    <t>百万円</t>
    <rPh sb="0" eb="2">
      <t>ヒャクマン</t>
    </rPh>
    <rPh sb="2" eb="3">
      <t>エン</t>
    </rPh>
    <phoneticPr fontId="5"/>
  </si>
  <si>
    <t>70百万円/５</t>
    <rPh sb="2" eb="4">
      <t>ヒャクマン</t>
    </rPh>
    <rPh sb="4" eb="5">
      <t>エン</t>
    </rPh>
    <phoneticPr fontId="5"/>
  </si>
  <si>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</si>
  <si>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</si>
  <si>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t>
    <phoneticPr fontId="5"/>
  </si>
  <si>
    <t>-</t>
    <phoneticPr fontId="5"/>
  </si>
  <si>
    <t>・５～６項目の調査項目について調査票により調査を実施し、提出された調査票の集計、分析を行い、その分析結果について内容の検証、評価を行う。
・関係学会等から提出された医療技術の評価・再評価希望書について評価を行う。
・厚生労働省ホームページを利用してパブリックコメントを実施し、広く国民の意見を募集する。
　前回の診療報酬改定において改定を行った事項についての結果検証の実施、関係団体から提出される医療技術や先進医療について、新規医療技術の評価及び既存医療技術の再評価の実施、改定の骨子に対するパブリックコメントの実施により、診療報酬改定を行う上での資料を得て、診療報酬改定の議論に資する。</t>
    <phoneticPr fontId="5"/>
  </si>
  <si>
    <t>-</t>
    <phoneticPr fontId="5"/>
  </si>
  <si>
    <t>-</t>
    <phoneticPr fontId="5"/>
  </si>
  <si>
    <t>-</t>
    <phoneticPr fontId="5"/>
  </si>
  <si>
    <t>-</t>
    <phoneticPr fontId="5"/>
  </si>
  <si>
    <t>-</t>
    <phoneticPr fontId="5"/>
  </si>
  <si>
    <t>-</t>
    <phoneticPr fontId="5"/>
  </si>
  <si>
    <t>-</t>
    <phoneticPr fontId="5"/>
  </si>
  <si>
    <t>△</t>
  </si>
  <si>
    <t>有</t>
  </si>
  <si>
    <t>無</t>
  </si>
  <si>
    <t>診療報酬改定の効果について検証することは、医療費を支払う国民が求めるところであり、広く国民のニーズがあり、国費を投入しなければ事業目的が達成できない。</t>
    <phoneticPr fontId="5"/>
  </si>
  <si>
    <t>診療報酬改定の効果について検証することは、医療費の適正化を行うという観点からみて必要であり、国が実施すべき事業である。</t>
    <phoneticPr fontId="5"/>
  </si>
  <si>
    <t>診療報酬改定の効果について検証することは、医療費を支払う国民が求めるところであり、医療費の適正化という政策目的達成に向けて、優先度の高い事業である。</t>
    <phoneticPr fontId="5"/>
  </si>
  <si>
    <t>業務の仕様上、総合落札評価方式を採用しているものもあるが、説明会を開催するなどして業務実施に適切な業者を選定しているため、支出先の選定は妥当であるが結果として一者応札となった。そのため、次回入札に向けて調達スケジュールの見直しや調達情報の周知等について検討する。</t>
    <phoneticPr fontId="5"/>
  </si>
  <si>
    <t>‐</t>
  </si>
  <si>
    <t>全ての費目について、調査を実施し、その結果を得るための経費であり、必要なものに限定されている。</t>
    <phoneticPr fontId="5"/>
  </si>
  <si>
    <t>診療報酬項目の算定医療機関数や算定件数等については、出来るだけＮＤＢ等の行政データを活用し、効率化を図っている。</t>
    <phoneticPr fontId="5"/>
  </si>
  <si>
    <t>診療報酬改定において必要とされる十分なデータを得られているものであり、見込みに見合ったものである。</t>
    <phoneticPr fontId="5"/>
  </si>
  <si>
    <t>本事業については、診療報酬改定を実施するに当たっての基礎資料となるものであり、実効性の高い手段となっている。</t>
    <phoneticPr fontId="5"/>
  </si>
  <si>
    <t>本事業については、活動実績は見込みに見合ったものである。</t>
    <phoneticPr fontId="5"/>
  </si>
  <si>
    <t>得られたデータをもって、診療報酬改定を実施しているものであり、十分に活用されている。</t>
    <phoneticPr fontId="5"/>
  </si>
  <si>
    <t>厚生労働省</t>
    <rPh sb="0" eb="2">
      <t>コウセイ</t>
    </rPh>
    <rPh sb="2" eb="5">
      <t>ロウドウショウ</t>
    </rPh>
    <phoneticPr fontId="5"/>
  </si>
  <si>
    <t>診療報酬体系見直し後の評価等に係る調査に必要な経費（「急性期の包括評価に係る調査に要する経費」及び「ＤＰＣ制度の見直しに係る調査経費」）</t>
    <phoneticPr fontId="5"/>
  </si>
  <si>
    <t>診療報酬体系見直し後の評価等に係る調査に必要な経費（入院医療等の評価に関する調査研究）</t>
    <phoneticPr fontId="5"/>
  </si>
  <si>
    <t>データの分析を実施し、結果を当初の予定通り、診療報酬改定実施のための基礎データとして利用している。
また、一般競争入札をおこなったが、結果として一者応札となった。執行額については、一般競争入札による結果である。</t>
    <phoneticPr fontId="5"/>
  </si>
  <si>
    <t>引き続き適正な予算の執行と不用の縮減に努める。
次回入札に向けて調達スケジュールの見直しや調達情報の周知等について検討する。</t>
    <phoneticPr fontId="5"/>
  </si>
  <si>
    <t>282-3</t>
    <phoneticPr fontId="5"/>
  </si>
  <si>
    <t>251-2</t>
    <phoneticPr fontId="5"/>
  </si>
  <si>
    <t>218</t>
    <phoneticPr fontId="5"/>
  </si>
  <si>
    <t>251</t>
    <phoneticPr fontId="5"/>
  </si>
  <si>
    <t>263</t>
    <phoneticPr fontId="5"/>
  </si>
  <si>
    <t>273</t>
    <phoneticPr fontId="5"/>
  </si>
  <si>
    <t>267</t>
    <phoneticPr fontId="5"/>
  </si>
  <si>
    <t>272</t>
    <phoneticPr fontId="5"/>
  </si>
  <si>
    <t>その他</t>
    <phoneticPr fontId="5"/>
  </si>
  <si>
    <t>一般管理費、消費税</t>
    <phoneticPr fontId="5"/>
  </si>
  <si>
    <t>雑役務費</t>
    <phoneticPr fontId="5"/>
  </si>
  <si>
    <t>データ入力・集計</t>
    <phoneticPr fontId="5"/>
  </si>
  <si>
    <t>事業の企画に沿った実際の調査の実施、回収した調査結果の集計</t>
    <phoneticPr fontId="5"/>
  </si>
  <si>
    <t>B.　</t>
    <phoneticPr fontId="5"/>
  </si>
  <si>
    <t>診療報酬改定に係るパブリックコメントのデータ入力・集計</t>
    <phoneticPr fontId="5"/>
  </si>
  <si>
    <t>随意契約
（少額）</t>
    <phoneticPr fontId="5"/>
  </si>
  <si>
    <t>-</t>
    <phoneticPr fontId="5"/>
  </si>
  <si>
    <t>１　5～6項目の調査項目について調査票により調査を実施し、提出された調査票の集計、分析を行い、その分析結果について内容の検証、評価を行う、
２　関係学会等から提出された医療技術の評価・再評価希望書について評価を行う（診療報酬改定年度のみ）、
３　厚生労働省ホームページを利用してパブリックコメントを実施し、広く国民の意見を募集する（診療報酬改定年度及び平成32年度以降薬価改定は毎年度）、
という事業を実施する。</t>
    <rPh sb="174" eb="175">
      <t>オヨ</t>
    </rPh>
    <rPh sb="176" eb="178">
      <t>ヘイセイ</t>
    </rPh>
    <rPh sb="180" eb="181">
      <t>ネン</t>
    </rPh>
    <rPh sb="181" eb="182">
      <t>ド</t>
    </rPh>
    <rPh sb="182" eb="184">
      <t>イコウ</t>
    </rPh>
    <rPh sb="184" eb="186">
      <t>ヤッカ</t>
    </rPh>
    <rPh sb="186" eb="188">
      <t>カイテイ</t>
    </rPh>
    <rPh sb="189" eb="192">
      <t>マイネンド</t>
    </rPh>
    <phoneticPr fontId="5"/>
  </si>
  <si>
    <t>１百万円/48</t>
    <rPh sb="1" eb="3">
      <t>ヒャクマン</t>
    </rPh>
    <rPh sb="3" eb="4">
      <t>エン</t>
    </rPh>
    <phoneticPr fontId="5"/>
  </si>
  <si>
    <t>53百万円/４</t>
    <rPh sb="2" eb="4">
      <t>ヒャクマン</t>
    </rPh>
    <rPh sb="4" eb="5">
      <t>エン</t>
    </rPh>
    <phoneticPr fontId="5"/>
  </si>
  <si>
    <t>A.みずほ情報総研株式会社</t>
    <rPh sb="5" eb="7">
      <t>ジョウホウ</t>
    </rPh>
    <rPh sb="7" eb="9">
      <t>ソウケン</t>
    </rPh>
    <phoneticPr fontId="5"/>
  </si>
  <si>
    <t>C.みずほ情報総研株式会社</t>
    <rPh sb="5" eb="7">
      <t>ジョウホウ</t>
    </rPh>
    <rPh sb="7" eb="9">
      <t>ソウケン</t>
    </rPh>
    <phoneticPr fontId="5"/>
  </si>
  <si>
    <t>みずほ情報総研株式会社</t>
    <rPh sb="3" eb="5">
      <t>ジョウホウ</t>
    </rPh>
    <rPh sb="5" eb="7">
      <t>ソウケン</t>
    </rPh>
    <phoneticPr fontId="5"/>
  </si>
  <si>
    <t>１百万円/3,000</t>
    <rPh sb="1" eb="3">
      <t>ヒャクマン</t>
    </rPh>
    <rPh sb="3" eb="4">
      <t>エン</t>
    </rPh>
    <phoneticPr fontId="5"/>
  </si>
  <si>
    <t>調査・進捗管理費</t>
    <phoneticPr fontId="5"/>
  </si>
  <si>
    <t>人件費</t>
    <phoneticPr fontId="5"/>
  </si>
  <si>
    <t>物件費</t>
    <phoneticPr fontId="5"/>
  </si>
  <si>
    <t>調査票印刷費、通信運搬費、資料費、データ入力費等</t>
    <phoneticPr fontId="5"/>
  </si>
  <si>
    <t>診療報酬体系見直し後の評価等に係る調査に必要な経費（診療報酬の見直しに係る意見募集に必要な経費、見直し後の診療報酬体系についての評価に係る調査及び先進医療に関する調査研究）</t>
    <phoneticPr fontId="5"/>
  </si>
  <si>
    <t>診療報酬体系見直し後の評価等に係る調査を実施するという観点では本事業（診療報酬体系見直し後の評価等に係る調査（診療報酬の見直しに係る意見募集に必要な経費、見直し後の診療報酬体系についての評価に係る調査及び先進医療に関する調査研究）と左記に掲げる事業は類似してはいるが、調査内容、調査客体及び調査手法等が異なり、適切に役割分担ができている。</t>
    <phoneticPr fontId="5"/>
  </si>
  <si>
    <t>一般競争入札（総合評価落札方式）を行うことにより、コストの削減に努めている。</t>
    <phoneticPr fontId="5"/>
  </si>
  <si>
    <t>一般競争入札の結果によるもの、また、一部事業について予算要求時には実施する予定であったが、その後の議論等の結果、事業を実施しなかったため。</t>
    <rPh sb="0" eb="2">
      <t>イッパン</t>
    </rPh>
    <rPh sb="2" eb="4">
      <t>キョウソウ</t>
    </rPh>
    <rPh sb="4" eb="6">
      <t>ニュウサツ</t>
    </rPh>
    <rPh sb="7" eb="9">
      <t>ケッカ</t>
    </rPh>
    <rPh sb="18" eb="20">
      <t>イチブ</t>
    </rPh>
    <rPh sb="20" eb="22">
      <t>ジギョウ</t>
    </rPh>
    <rPh sb="26" eb="28">
      <t>ヨサン</t>
    </rPh>
    <rPh sb="28" eb="30">
      <t>ヨウキュウ</t>
    </rPh>
    <rPh sb="30" eb="31">
      <t>ジ</t>
    </rPh>
    <rPh sb="33" eb="35">
      <t>ジッシ</t>
    </rPh>
    <rPh sb="37" eb="39">
      <t>ヨテイ</t>
    </rPh>
    <rPh sb="47" eb="48">
      <t>ゴ</t>
    </rPh>
    <rPh sb="49" eb="51">
      <t>ギロン</t>
    </rPh>
    <rPh sb="51" eb="52">
      <t>トウ</t>
    </rPh>
    <rPh sb="53" eb="55">
      <t>ケッカ</t>
    </rPh>
    <rPh sb="56" eb="58">
      <t>ジギョウ</t>
    </rPh>
    <rPh sb="59" eb="6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</si>
</sst>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741</xdr:row>
      <xdr:rowOff>64358</xdr:rowOff>
    </xdr:from>
    <xdr:to>
      <xdr:col>32</xdr:col>
      <xdr:colOff>60483</xdr:colOff>
      <xdr:row>743</xdr:row>
      <xdr:rowOff>151787</xdr:rowOff>
    </xdr:to>
    <xdr:sp macro="" textlink="">
      <xdr:nvSpPr>
        <xdr:cNvPr id="3" name="テキスト ボックス 2"/>
        <xdr:cNvSpPr txBox="1"/>
      </xdr:nvSpPr>
      <xdr:spPr>
        <a:xfrm>
          <a:off x="4530811" y="46839831"/>
          <a:ext cx="2119942" cy="782497"/>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22</xdr:col>
      <xdr:colOff>0</xdr:colOff>
      <xdr:row>744</xdr:row>
      <xdr:rowOff>0</xdr:rowOff>
    </xdr:from>
    <xdr:to>
      <xdr:col>32</xdr:col>
      <xdr:colOff>46648</xdr:colOff>
      <xdr:row>745</xdr:row>
      <xdr:rowOff>290056</xdr:rowOff>
    </xdr:to>
    <xdr:grpSp>
      <xdr:nvGrpSpPr>
        <xdr:cNvPr id="4" name="グループ化 40"/>
        <xdr:cNvGrpSpPr>
          <a:grpSpLocks/>
        </xdr:cNvGrpSpPr>
      </xdr:nvGrpSpPr>
      <xdr:grpSpPr bwMode="auto">
        <a:xfrm>
          <a:off x="4490357" y="48672750"/>
          <a:ext cx="2087720" cy="643842"/>
          <a:chOff x="3949699" y="32359600"/>
          <a:chExt cx="2616201" cy="622300"/>
        </a:xfrm>
      </xdr:grpSpPr>
      <xdr:sp macro="" textlink="">
        <xdr:nvSpPr>
          <xdr:cNvPr id="5" name="テキスト ボックス 4"/>
          <xdr:cNvSpPr txBox="1"/>
        </xdr:nvSpPr>
        <xdr:spPr>
          <a:xfrm>
            <a:off x="3949699" y="32369174"/>
            <a:ext cx="2616201" cy="60315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事業の企画、全体調整等、事業全体の進行管理</a:t>
            </a:r>
          </a:p>
        </xdr:txBody>
      </xdr:sp>
      <xdr:sp macro="" textlink="">
        <xdr:nvSpPr>
          <xdr:cNvPr id="6" name="大かっこ 5"/>
          <xdr:cNvSpPr/>
        </xdr:nvSpPr>
        <xdr:spPr>
          <a:xfrm>
            <a:off x="3949699" y="32359600"/>
            <a:ext cx="2603120" cy="62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grpSp>
    <xdr:clientData/>
  </xdr:twoCellAnchor>
  <xdr:twoCellAnchor>
    <xdr:from>
      <xdr:col>20</xdr:col>
      <xdr:colOff>128717</xdr:colOff>
      <xdr:row>748</xdr:row>
      <xdr:rowOff>257434</xdr:rowOff>
    </xdr:from>
    <xdr:to>
      <xdr:col>33</xdr:col>
      <xdr:colOff>174751</xdr:colOff>
      <xdr:row>749</xdr:row>
      <xdr:rowOff>198980</xdr:rowOff>
    </xdr:to>
    <xdr:sp macro="" textlink="">
      <xdr:nvSpPr>
        <xdr:cNvPr id="8" name="テキスト ボックス 7"/>
        <xdr:cNvSpPr txBox="1"/>
      </xdr:nvSpPr>
      <xdr:spPr>
        <a:xfrm>
          <a:off x="4247636" y="49465643"/>
          <a:ext cx="2723331" cy="289080"/>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16</xdr:col>
      <xdr:colOff>180202</xdr:colOff>
      <xdr:row>749</xdr:row>
      <xdr:rowOff>270304</xdr:rowOff>
    </xdr:from>
    <xdr:to>
      <xdr:col>36</xdr:col>
      <xdr:colOff>158261</xdr:colOff>
      <xdr:row>751</xdr:row>
      <xdr:rowOff>290893</xdr:rowOff>
    </xdr:to>
    <xdr:sp macro="" textlink="">
      <xdr:nvSpPr>
        <xdr:cNvPr id="9" name="テキスト ボックス 8"/>
        <xdr:cNvSpPr txBox="1"/>
      </xdr:nvSpPr>
      <xdr:spPr>
        <a:xfrm>
          <a:off x="3475337" y="49826047"/>
          <a:ext cx="4096978" cy="715657"/>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みずほ情報総研株式会社</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26</xdr:col>
      <xdr:colOff>193074</xdr:colOff>
      <xdr:row>745</xdr:row>
      <xdr:rowOff>321791</xdr:rowOff>
    </xdr:from>
    <xdr:to>
      <xdr:col>26</xdr:col>
      <xdr:colOff>196677</xdr:colOff>
      <xdr:row>748</xdr:row>
      <xdr:rowOff>154460</xdr:rowOff>
    </xdr:to>
    <xdr:cxnSp macro="">
      <xdr:nvCxnSpPr>
        <xdr:cNvPr id="10" name="直線矢印コネクタ 9"/>
        <xdr:cNvCxnSpPr/>
      </xdr:nvCxnSpPr>
      <xdr:spPr>
        <a:xfrm flipH="1">
          <a:off x="5547669" y="48487399"/>
          <a:ext cx="3603" cy="8752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12872</xdr:colOff>
      <xdr:row>752</xdr:row>
      <xdr:rowOff>90102</xdr:rowOff>
    </xdr:from>
    <xdr:to>
      <xdr:col>36</xdr:col>
      <xdr:colOff>103047</xdr:colOff>
      <xdr:row>758</xdr:row>
      <xdr:rowOff>161926</xdr:rowOff>
    </xdr:to>
    <xdr:sp macro="" textlink="">
      <xdr:nvSpPr>
        <xdr:cNvPr id="12" name="大かっこ 11"/>
        <xdr:cNvSpPr/>
      </xdr:nvSpPr>
      <xdr:spPr bwMode="auto">
        <a:xfrm>
          <a:off x="3413297" y="50658327"/>
          <a:ext cx="3890650" cy="2815024"/>
        </a:xfrm>
        <a:prstGeom prst="bracketPair">
          <a:avLst>
            <a:gd name="adj" fmla="val 8355"/>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17</xdr:col>
      <xdr:colOff>115845</xdr:colOff>
      <xdr:row>752</xdr:row>
      <xdr:rowOff>115845</xdr:rowOff>
    </xdr:from>
    <xdr:to>
      <xdr:col>36</xdr:col>
      <xdr:colOff>106300</xdr:colOff>
      <xdr:row>758</xdr:row>
      <xdr:rowOff>133350</xdr:rowOff>
    </xdr:to>
    <xdr:sp macro="" textlink="">
      <xdr:nvSpPr>
        <xdr:cNvPr id="13" name="テキスト ボックス 12"/>
        <xdr:cNvSpPr txBox="1"/>
      </xdr:nvSpPr>
      <xdr:spPr bwMode="auto">
        <a:xfrm>
          <a:off x="3516270" y="50684070"/>
          <a:ext cx="3790930" cy="2760705"/>
        </a:xfrm>
        <a:prstGeom prst="rect">
          <a:avLst/>
        </a:prstGeom>
        <a:noFill/>
        <a:ln w="9525" cmpd="sng">
          <a:noFill/>
        </a:ln>
        <a:effectLst/>
      </xdr:spPr>
      <xdr:txBody>
        <a:bodyPr vertOverflow="clip" wrap="square" rtlCol="0" anchor="ctr"/>
        <a:lstStyle/>
        <a:p>
          <a:r>
            <a:rPr lang="ja-JP" altLang="en-US" sz="1100" b="0">
              <a:effectLst/>
              <a:latin typeface="+mn-lt"/>
              <a:ea typeface="+mn-ea"/>
              <a:cs typeface="+mn-cs"/>
            </a:rPr>
            <a:t>平成３０年度診療報酬改定結果検証に係る特別調査（平成３０年度調査）</a:t>
          </a:r>
          <a:endParaRPr lang="en-US" altLang="ja-JP" sz="1100" b="0">
            <a:effectLst/>
            <a:latin typeface="+mn-lt"/>
            <a:ea typeface="+mn-ea"/>
            <a:cs typeface="+mn-cs"/>
          </a:endParaRPr>
        </a:p>
        <a:p>
          <a:r>
            <a:rPr lang="ja-JP" altLang="ja-JP" sz="1100">
              <a:effectLst/>
              <a:latin typeface="+mn-lt"/>
              <a:ea typeface="+mn-ea"/>
              <a:cs typeface="+mn-cs"/>
            </a:rPr>
            <a:t>①</a:t>
          </a:r>
          <a:r>
            <a:rPr lang="ja-JP" altLang="en-US" sz="1100">
              <a:effectLst/>
              <a:latin typeface="+mn-lt"/>
              <a:ea typeface="+mn-ea"/>
              <a:cs typeface="+mn-cs"/>
            </a:rPr>
            <a:t>　</a:t>
          </a:r>
          <a:r>
            <a:rPr lang="ja-JP" altLang="en-US" sz="1100" u="none">
              <a:effectLst/>
              <a:latin typeface="+mn-lt"/>
              <a:ea typeface="+mn-ea"/>
              <a:cs typeface="+mn-cs"/>
            </a:rPr>
            <a:t>かかりつけ医機能等の外来医療に係る評価等に関する実施状況調査（その１）</a:t>
          </a:r>
          <a:endParaRPr lang="en-US" altLang="ja-JP" sz="1100" u="none">
            <a:effectLst/>
            <a:latin typeface="+mn-lt"/>
            <a:ea typeface="+mn-ea"/>
            <a:cs typeface="+mn-cs"/>
          </a:endParaRPr>
        </a:p>
        <a:p>
          <a:r>
            <a:rPr lang="ja-JP" altLang="ja-JP" sz="1100">
              <a:effectLst/>
              <a:latin typeface="+mn-lt"/>
              <a:ea typeface="+mn-ea"/>
              <a:cs typeface="+mn-cs"/>
            </a:rPr>
            <a:t>②　</a:t>
          </a:r>
          <a:r>
            <a:rPr lang="ja-JP" altLang="en-US" sz="1100">
              <a:effectLst/>
              <a:latin typeface="+mn-lt"/>
              <a:ea typeface="+mn-ea"/>
              <a:cs typeface="+mn-cs"/>
            </a:rPr>
            <a:t>在宅医療と訪問看護に係る評価等に関する</a:t>
          </a:r>
          <a:r>
            <a:rPr lang="ja-JP" altLang="en-US" sz="1100" u="none">
              <a:effectLst/>
              <a:latin typeface="+mn-lt"/>
              <a:ea typeface="+mn-ea"/>
              <a:cs typeface="+mn-cs"/>
            </a:rPr>
            <a:t>実施状況調査</a:t>
          </a:r>
          <a:endParaRPr lang="en-US" altLang="ja-JP" sz="1100" u="none">
            <a:effectLst/>
            <a:latin typeface="+mn-lt"/>
            <a:ea typeface="+mn-ea"/>
            <a:cs typeface="+mn-cs"/>
          </a:endParaRPr>
        </a:p>
        <a:p>
          <a:r>
            <a:rPr kumimoji="1" lang="ja-JP" altLang="ja-JP" sz="1100">
              <a:effectLst/>
              <a:latin typeface="+mn-lt"/>
              <a:ea typeface="+mn-ea"/>
              <a:cs typeface="+mn-cs"/>
            </a:rPr>
            <a:t>③　</a:t>
          </a:r>
          <a:r>
            <a:rPr lang="ja-JP" altLang="en-US" sz="1100" u="none">
              <a:effectLst/>
              <a:latin typeface="+mn-lt"/>
              <a:ea typeface="+mn-ea"/>
              <a:cs typeface="+mn-cs"/>
            </a:rPr>
            <a:t>医療従事者の負担軽減、働き方改革の推進に係る評価等に関する実施状況調査（その１）</a:t>
          </a:r>
          <a:endParaRPr lang="en-US" altLang="ja-JP" sz="1100" u="none">
            <a:effectLst/>
            <a:latin typeface="+mn-lt"/>
            <a:ea typeface="+mn-ea"/>
            <a:cs typeface="+mn-cs"/>
          </a:endParaRPr>
        </a:p>
        <a:p>
          <a:r>
            <a:rPr kumimoji="1" lang="ja-JP" altLang="en-US" sz="1100" u="none">
              <a:effectLst/>
              <a:latin typeface="+mn-lt"/>
              <a:ea typeface="+mn-ea"/>
              <a:cs typeface="+mn-cs"/>
            </a:rPr>
            <a:t>④　</a:t>
          </a:r>
          <a:r>
            <a:rPr lang="ja-JP" altLang="ja-JP" sz="1100" u="none">
              <a:effectLst/>
              <a:latin typeface="+mn-lt"/>
              <a:ea typeface="+mn-ea"/>
              <a:cs typeface="+mn-cs"/>
            </a:rPr>
            <a:t>後発医薬品の使用促進策の影響及び実施状況調査</a:t>
          </a:r>
          <a:endParaRPr kumimoji="1" lang="en-US" altLang="ja-JP" sz="1100" u="none">
            <a:effectLst/>
            <a:latin typeface="+mn-lt"/>
            <a:ea typeface="+mn-ea"/>
            <a:cs typeface="+mn-cs"/>
          </a:endParaRPr>
        </a:p>
        <a:p>
          <a:r>
            <a:rPr kumimoji="1" lang="ja-JP" altLang="ja-JP" sz="1100">
              <a:effectLst/>
              <a:latin typeface="+mn-lt"/>
              <a:ea typeface="+mn-ea"/>
              <a:cs typeface="+mn-cs"/>
            </a:rPr>
            <a:t>・調査対応窓口</a:t>
          </a:r>
          <a:endParaRPr lang="ja-JP" altLang="ja-JP">
            <a:effectLst/>
          </a:endParaRPr>
        </a:p>
        <a:p>
          <a:r>
            <a:rPr kumimoji="1" lang="ja-JP" altLang="ja-JP" sz="1100">
              <a:effectLst/>
              <a:latin typeface="+mn-lt"/>
              <a:ea typeface="+mn-ea"/>
              <a:cs typeface="+mn-cs"/>
            </a:rPr>
            <a:t>・調査結果分析、報告書作成</a:t>
          </a:r>
          <a:endParaRPr lang="ja-JP" altLang="ja-JP">
            <a:effectLst/>
          </a:endParaRPr>
        </a:p>
      </xdr:txBody>
    </xdr:sp>
    <xdr:clientData/>
  </xdr:twoCellAnchor>
  <xdr:twoCellAnchor>
    <xdr:from>
      <xdr:col>32</xdr:col>
      <xdr:colOff>133865</xdr:colOff>
      <xdr:row>761</xdr:row>
      <xdr:rowOff>12872</xdr:rowOff>
    </xdr:from>
    <xdr:to>
      <xdr:col>45</xdr:col>
      <xdr:colOff>179898</xdr:colOff>
      <xdr:row>761</xdr:row>
      <xdr:rowOff>301953</xdr:rowOff>
    </xdr:to>
    <xdr:sp macro="" textlink="">
      <xdr:nvSpPr>
        <xdr:cNvPr id="15" name="テキスト ボックス 14"/>
        <xdr:cNvSpPr txBox="1"/>
      </xdr:nvSpPr>
      <xdr:spPr>
        <a:xfrm>
          <a:off x="6534665" y="54591122"/>
          <a:ext cx="2646358" cy="289081"/>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28</xdr:col>
      <xdr:colOff>154460</xdr:colOff>
      <xdr:row>762</xdr:row>
      <xdr:rowOff>6693</xdr:rowOff>
    </xdr:from>
    <xdr:to>
      <xdr:col>48</xdr:col>
      <xdr:colOff>132519</xdr:colOff>
      <xdr:row>764</xdr:row>
      <xdr:rowOff>37837</xdr:rowOff>
    </xdr:to>
    <xdr:sp macro="" textlink="">
      <xdr:nvSpPr>
        <xdr:cNvPr id="16" name="テキスト ボックス 15"/>
        <xdr:cNvSpPr txBox="1"/>
      </xdr:nvSpPr>
      <xdr:spPr>
        <a:xfrm>
          <a:off x="5755160" y="55032618"/>
          <a:ext cx="3978559" cy="72646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みずほ情報総研株式会社</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１百万円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26</xdr:col>
      <xdr:colOff>122465</xdr:colOff>
      <xdr:row>764</xdr:row>
      <xdr:rowOff>178659</xdr:rowOff>
    </xdr:from>
    <xdr:to>
      <xdr:col>49</xdr:col>
      <xdr:colOff>367393</xdr:colOff>
      <xdr:row>766</xdr:row>
      <xdr:rowOff>43572</xdr:rowOff>
    </xdr:to>
    <xdr:sp macro="" textlink="">
      <xdr:nvSpPr>
        <xdr:cNvPr id="17" name="テキスト ボックス 16"/>
        <xdr:cNvSpPr txBox="1"/>
      </xdr:nvSpPr>
      <xdr:spPr>
        <a:xfrm>
          <a:off x="5429251" y="56444195"/>
          <a:ext cx="4939392" cy="490841"/>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診療報酬改定にかかるパブリックコメントのデータ入力・集計</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7</xdr:col>
      <xdr:colOff>117646</xdr:colOff>
      <xdr:row>761</xdr:row>
      <xdr:rowOff>234521</xdr:rowOff>
    </xdr:from>
    <xdr:to>
      <xdr:col>27</xdr:col>
      <xdr:colOff>101626</xdr:colOff>
      <xdr:row>764</xdr:row>
      <xdr:rowOff>31659</xdr:rowOff>
    </xdr:to>
    <xdr:sp macro="" textlink="">
      <xdr:nvSpPr>
        <xdr:cNvPr id="19" name="テキスト ボックス 18"/>
        <xdr:cNvSpPr txBox="1"/>
      </xdr:nvSpPr>
      <xdr:spPr>
        <a:xfrm>
          <a:off x="1517821" y="54812771"/>
          <a:ext cx="3984480" cy="940138"/>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Ｂ</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sng"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平成３０年度実績なし</a:t>
          </a:r>
        </a:p>
      </xdr:txBody>
    </xdr:sp>
    <xdr:clientData/>
  </xdr:twoCellAnchor>
  <xdr:twoCellAnchor>
    <xdr:from>
      <xdr:col>9</xdr:col>
      <xdr:colOff>0</xdr:colOff>
      <xdr:row>764</xdr:row>
      <xdr:rowOff>194361</xdr:rowOff>
    </xdr:from>
    <xdr:to>
      <xdr:col>26</xdr:col>
      <xdr:colOff>68035</xdr:colOff>
      <xdr:row>765</xdr:row>
      <xdr:rowOff>108857</xdr:rowOff>
    </xdr:to>
    <xdr:sp macro="" textlink="">
      <xdr:nvSpPr>
        <xdr:cNvPr id="20" name="テキスト ボックス 19"/>
        <xdr:cNvSpPr txBox="1"/>
      </xdr:nvSpPr>
      <xdr:spPr>
        <a:xfrm>
          <a:off x="1836964" y="56459897"/>
          <a:ext cx="3537857" cy="227460"/>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医療技術の評価・再評価に関する支援事業</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26</xdr:col>
      <xdr:colOff>193074</xdr:colOff>
      <xdr:row>746</xdr:row>
      <xdr:rowOff>334662</xdr:rowOff>
    </xdr:from>
    <xdr:to>
      <xdr:col>47</xdr:col>
      <xdr:colOff>154460</xdr:colOff>
      <xdr:row>747</xdr:row>
      <xdr:rowOff>10941</xdr:rowOff>
    </xdr:to>
    <xdr:cxnSp macro="">
      <xdr:nvCxnSpPr>
        <xdr:cNvPr id="21" name="直線コネクタ 20"/>
        <xdr:cNvCxnSpPr/>
      </xdr:nvCxnSpPr>
      <xdr:spPr>
        <a:xfrm flipV="1">
          <a:off x="5547669" y="48847804"/>
          <a:ext cx="4286250" cy="2381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167331</xdr:colOff>
      <xdr:row>746</xdr:row>
      <xdr:rowOff>334662</xdr:rowOff>
    </xdr:from>
    <xdr:to>
      <xdr:col>48</xdr:col>
      <xdr:colOff>9525</xdr:colOff>
      <xdr:row>759</xdr:row>
      <xdr:rowOff>9525</xdr:rowOff>
    </xdr:to>
    <xdr:cxnSp macro="">
      <xdr:nvCxnSpPr>
        <xdr:cNvPr id="22" name="直線コネクタ 21"/>
        <xdr:cNvCxnSpPr/>
      </xdr:nvCxnSpPr>
      <xdr:spPr>
        <a:xfrm>
          <a:off x="9568506" y="48788337"/>
          <a:ext cx="42219" cy="519936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28575</xdr:colOff>
      <xdr:row>758</xdr:row>
      <xdr:rowOff>656968</xdr:rowOff>
    </xdr:from>
    <xdr:to>
      <xdr:col>48</xdr:col>
      <xdr:colOff>4570</xdr:colOff>
      <xdr:row>758</xdr:row>
      <xdr:rowOff>656968</xdr:rowOff>
    </xdr:to>
    <xdr:cxnSp macro="">
      <xdr:nvCxnSpPr>
        <xdr:cNvPr id="23" name="直線コネクタ 22"/>
        <xdr:cNvCxnSpPr/>
      </xdr:nvCxnSpPr>
      <xdr:spPr>
        <a:xfrm flipH="1">
          <a:off x="3228975" y="53968393"/>
          <a:ext cx="637679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183655</xdr:colOff>
      <xdr:row>758</xdr:row>
      <xdr:rowOff>666492</xdr:rowOff>
    </xdr:from>
    <xdr:to>
      <xdr:col>38</xdr:col>
      <xdr:colOff>186381</xdr:colOff>
      <xdr:row>760</xdr:row>
      <xdr:rowOff>98597</xdr:rowOff>
    </xdr:to>
    <xdr:cxnSp macro="">
      <xdr:nvCxnSpPr>
        <xdr:cNvPr id="26" name="直線矢印コネクタ 25"/>
        <xdr:cNvCxnSpPr/>
      </xdr:nvCxnSpPr>
      <xdr:spPr>
        <a:xfrm flipH="1">
          <a:off x="7784605" y="53977917"/>
          <a:ext cx="2726" cy="4703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xdr:colOff>
      <xdr:row>758</xdr:row>
      <xdr:rowOff>656968</xdr:rowOff>
    </xdr:from>
    <xdr:to>
      <xdr:col>16</xdr:col>
      <xdr:colOff>15599</xdr:colOff>
      <xdr:row>761</xdr:row>
      <xdr:rowOff>28575</xdr:rowOff>
    </xdr:to>
    <xdr:cxnSp macro="">
      <xdr:nvCxnSpPr>
        <xdr:cNvPr id="30" name="直線矢印コネクタ 29"/>
        <xdr:cNvCxnSpPr/>
      </xdr:nvCxnSpPr>
      <xdr:spPr>
        <a:xfrm flipH="1">
          <a:off x="3209925" y="53968393"/>
          <a:ext cx="6074" cy="6384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167332</xdr:colOff>
      <xdr:row>780</xdr:row>
      <xdr:rowOff>167331</xdr:rowOff>
    </xdr:from>
    <xdr:to>
      <xdr:col>49</xdr:col>
      <xdr:colOff>145391</xdr:colOff>
      <xdr:row>783</xdr:row>
      <xdr:rowOff>167331</xdr:rowOff>
    </xdr:to>
    <xdr:sp macro="" textlink="">
      <xdr:nvSpPr>
        <xdr:cNvPr id="32" name="テキスト ボックス 31"/>
        <xdr:cNvSpPr txBox="1"/>
      </xdr:nvSpPr>
      <xdr:spPr>
        <a:xfrm>
          <a:off x="6139764" y="58076757"/>
          <a:ext cx="4096978" cy="92675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平成３０年度実績なし</a:t>
          </a:r>
        </a:p>
      </xdr:txBody>
    </xdr:sp>
    <xdr:clientData/>
  </xdr:twoCellAnchor>
  <xdr:twoCellAnchor>
    <xdr:from>
      <xdr:col>14</xdr:col>
      <xdr:colOff>102973</xdr:colOff>
      <xdr:row>869</xdr:row>
      <xdr:rowOff>141588</xdr:rowOff>
    </xdr:from>
    <xdr:to>
      <xdr:col>34</xdr:col>
      <xdr:colOff>81032</xdr:colOff>
      <xdr:row>871</xdr:row>
      <xdr:rowOff>296047</xdr:rowOff>
    </xdr:to>
    <xdr:sp macro="" textlink="">
      <xdr:nvSpPr>
        <xdr:cNvPr id="33" name="テキスト ボックス 32"/>
        <xdr:cNvSpPr txBox="1"/>
      </xdr:nvSpPr>
      <xdr:spPr>
        <a:xfrm>
          <a:off x="2986216" y="65091791"/>
          <a:ext cx="4096978" cy="92675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平成３０年度実績なし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3" zoomScale="70" zoomScaleNormal="75" zoomScaleSheetLayoutView="70" zoomScalePageLayoutView="85" workbookViewId="0">
      <selection activeCell="AG709" sqref="AG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290</v>
      </c>
      <c r="AT2" s="940"/>
      <c r="AU2" s="940"/>
      <c r="AV2" s="52" t="str">
        <f>IF(AW2="", "", "-")</f>
        <v/>
      </c>
      <c r="AW2" s="911"/>
      <c r="AX2" s="911"/>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50.25" customHeight="1" x14ac:dyDescent="0.15">
      <c r="A4" s="704" t="s">
        <v>25</v>
      </c>
      <c r="B4" s="705"/>
      <c r="C4" s="705"/>
      <c r="D4" s="705"/>
      <c r="E4" s="705"/>
      <c r="F4" s="705"/>
      <c r="G4" s="682" t="s">
        <v>658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570</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医療分野の研究開発関連</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87</v>
      </c>
      <c r="Q13" s="658"/>
      <c r="R13" s="658"/>
      <c r="S13" s="658"/>
      <c r="T13" s="658"/>
      <c r="U13" s="658"/>
      <c r="V13" s="659"/>
      <c r="W13" s="657">
        <v>87</v>
      </c>
      <c r="X13" s="658"/>
      <c r="Y13" s="658"/>
      <c r="Z13" s="658"/>
      <c r="AA13" s="658"/>
      <c r="AB13" s="658"/>
      <c r="AC13" s="659"/>
      <c r="AD13" s="657">
        <v>95</v>
      </c>
      <c r="AE13" s="658"/>
      <c r="AF13" s="658"/>
      <c r="AG13" s="658"/>
      <c r="AH13" s="658"/>
      <c r="AI13" s="658"/>
      <c r="AJ13" s="659"/>
      <c r="AK13" s="657">
        <v>95</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579</v>
      </c>
      <c r="X14" s="658"/>
      <c r="Y14" s="658"/>
      <c r="Z14" s="658"/>
      <c r="AA14" s="658"/>
      <c r="AB14" s="658"/>
      <c r="AC14" s="659"/>
      <c r="AD14" s="657" t="s">
        <v>580</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577</v>
      </c>
      <c r="AE15" s="658"/>
      <c r="AF15" s="658"/>
      <c r="AG15" s="658"/>
      <c r="AH15" s="658"/>
      <c r="AI15" s="658"/>
      <c r="AJ15" s="659"/>
      <c r="AK15" s="657" t="s">
        <v>580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580</v>
      </c>
      <c r="X16" s="658"/>
      <c r="Y16" s="658"/>
      <c r="Z16" s="658"/>
      <c r="AA16" s="658"/>
      <c r="AB16" s="658"/>
      <c r="AC16" s="659"/>
      <c r="AD16" s="657" t="s">
        <v>581</v>
      </c>
      <c r="AE16" s="658"/>
      <c r="AF16" s="658"/>
      <c r="AG16" s="658"/>
      <c r="AH16" s="658"/>
      <c r="AI16" s="658"/>
      <c r="AJ16" s="659"/>
      <c r="AK16" s="657" t="s">
        <v>582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580</v>
      </c>
      <c r="X17" s="658"/>
      <c r="Y17" s="658"/>
      <c r="Z17" s="658"/>
      <c r="AA17" s="658"/>
      <c r="AB17" s="658"/>
      <c r="AC17" s="659"/>
      <c r="AD17" s="657" t="s">
        <v>579</v>
      </c>
      <c r="AE17" s="658"/>
      <c r="AF17" s="658"/>
      <c r="AG17" s="658"/>
      <c r="AH17" s="658"/>
      <c r="AI17" s="658"/>
      <c r="AJ17" s="659"/>
      <c r="AK17" s="657" t="s">
        <v>580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87</v>
      </c>
      <c r="Q18" s="879"/>
      <c r="R18" s="879"/>
      <c r="S18" s="879"/>
      <c r="T18" s="879"/>
      <c r="U18" s="879"/>
      <c r="V18" s="880"/>
      <c r="W18" s="878">
        <f>SUM(W13:AC17)</f>
        <v>87</v>
      </c>
      <c r="X18" s="879"/>
      <c r="Y18" s="879"/>
      <c r="Z18" s="879"/>
      <c r="AA18" s="879"/>
      <c r="AB18" s="879"/>
      <c r="AC18" s="880"/>
      <c r="AD18" s="878">
        <f>SUM(AD13:AJ17)</f>
        <v>95</v>
      </c>
      <c r="AE18" s="879"/>
      <c r="AF18" s="879"/>
      <c r="AG18" s="879"/>
      <c r="AH18" s="879"/>
      <c r="AI18" s="879"/>
      <c r="AJ18" s="880"/>
      <c r="AK18" s="878">
        <f>SUM(AK13:AQ17)</f>
        <v>95</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70</v>
      </c>
      <c r="Q19" s="658"/>
      <c r="R19" s="658"/>
      <c r="S19" s="658"/>
      <c r="T19" s="658"/>
      <c r="U19" s="658"/>
      <c r="V19" s="659"/>
      <c r="W19" s="657">
        <v>87</v>
      </c>
      <c r="X19" s="658"/>
      <c r="Y19" s="658"/>
      <c r="Z19" s="658"/>
      <c r="AA19" s="658"/>
      <c r="AB19" s="658"/>
      <c r="AC19" s="659"/>
      <c r="AD19" s="657">
        <v>54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0.8045977011494253</v>
      </c>
      <c r="Q20" s="318"/>
      <c r="R20" s="318"/>
      <c r="S20" s="318"/>
      <c r="T20" s="318"/>
      <c r="U20" s="318"/>
      <c r="V20" s="318"/>
      <c r="W20" s="318">
        <f t="shared" ref="W20" si="0">IF(W18=0, "-", SUM(W19)/W18)</f>
        <v>1</v>
      </c>
      <c r="X20" s="318"/>
      <c r="Y20" s="318"/>
      <c r="Z20" s="318"/>
      <c r="AA20" s="318"/>
      <c r="AB20" s="318"/>
      <c r="AC20" s="318"/>
      <c r="AD20" s="318">
        <f t="shared" ref="AD20" si="1">IF(AD18=0, "-", SUM(AD19)/AD18)</f>
        <v>0.56842105263157894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0.8045977011494253</v>
      </c>
      <c r="Q21" s="318"/>
      <c r="R21" s="318"/>
      <c r="S21" s="318"/>
      <c r="T21" s="318"/>
      <c r="U21" s="318"/>
      <c r="V21" s="318"/>
      <c r="W21" s="318">
        <f t="shared" ref="W21" si="2">IF(W19=0, "-", SUM(W19)/SUM(W13,W14))</f>
        <v>1</v>
      </c>
      <c r="X21" s="318"/>
      <c r="Y21" s="318"/>
      <c r="Z21" s="318"/>
      <c r="AA21" s="318"/>
      <c r="AB21" s="318"/>
      <c r="AC21" s="318"/>
      <c r="AD21" s="318">
        <f t="shared" ref="AD21" si="3">IF(AD19=0, "-", SUM(AD19)/SUM(AD13,AD14))</f>
        <v>0.56842105263157894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557</v>
      </c>
      <c r="B22" s="965"/>
      <c r="C22" s="965"/>
      <c r="D22" s="965"/>
      <c r="E22" s="965"/>
      <c r="F22" s="966"/>
      <c r="G22" s="951" t="s">
        <v>456</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583</v>
      </c>
      <c r="H23" s="953"/>
      <c r="I23" s="953"/>
      <c r="J23" s="953"/>
      <c r="K23" s="953"/>
      <c r="L23" s="953"/>
      <c r="M23" s="953"/>
      <c r="N23" s="953"/>
      <c r="O23" s="954"/>
      <c r="P23" s="919">
        <v>94</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584</v>
      </c>
      <c r="H24" s="956"/>
      <c r="I24" s="956"/>
      <c r="J24" s="956"/>
      <c r="K24" s="956"/>
      <c r="L24" s="956"/>
      <c r="M24" s="956"/>
      <c r="N24" s="956"/>
      <c r="O24" s="957"/>
      <c r="P24" s="657">
        <v>1</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f>AK13</f>
        <v>95</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577</v>
      </c>
      <c r="AR31" s="200"/>
      <c r="AS31" s="133" t="s">
        <v>355</v>
      </c>
      <c r="AT31" s="134"/>
      <c r="AU31" s="199">
        <v>31</v>
      </c>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t="s">
        <v>579</v>
      </c>
      <c r="AF32" s="219"/>
      <c r="AG32" s="219"/>
      <c r="AH32" s="219"/>
      <c r="AI32" s="218">
        <v>1240</v>
      </c>
      <c r="AJ32" s="219"/>
      <c r="AK32" s="219"/>
      <c r="AL32" s="219"/>
      <c r="AM32" s="218">
        <v>48</v>
      </c>
      <c r="AN32" s="219"/>
      <c r="AO32" s="219"/>
      <c r="AP32" s="219"/>
      <c r="AQ32" s="340" t="s">
        <v>578</v>
      </c>
      <c r="AR32" s="207"/>
      <c r="AS32" s="207"/>
      <c r="AT32" s="341"/>
      <c r="AU32" s="219" t="s">
        <v>578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t="s">
        <v>579</v>
      </c>
      <c r="AF33" s="219"/>
      <c r="AG33" s="219"/>
      <c r="AH33" s="219"/>
      <c r="AI33" s="218">
        <v>3000</v>
      </c>
      <c r="AJ33" s="219"/>
      <c r="AK33" s="219"/>
      <c r="AL33" s="219"/>
      <c r="AM33" s="218">
        <v>100</v>
      </c>
      <c r="AN33" s="219"/>
      <c r="AO33" s="219"/>
      <c r="AP33" s="219"/>
      <c r="AQ33" s="340" t="s">
        <v>580</v>
      </c>
      <c r="AR33" s="207"/>
      <c r="AS33" s="207"/>
      <c r="AT33" s="341"/>
      <c r="AU33" s="219">
        <v>3000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579</v>
      </c>
      <c r="AF34" s="219"/>
      <c r="AG34" s="219"/>
      <c r="AH34" s="219"/>
      <c r="AI34" s="218">
        <v>41.3</v>
      </c>
      <c r="AJ34" s="219"/>
      <c r="AK34" s="219"/>
      <c r="AL34" s="219"/>
      <c r="AM34" s="218">
        <v>48</v>
      </c>
      <c r="AN34" s="219"/>
      <c r="AO34" s="219"/>
      <c r="AP34" s="219"/>
      <c r="AQ34" s="340" t="s">
        <v>578</v>
      </c>
      <c r="AR34" s="207"/>
      <c r="AS34" s="207"/>
      <c r="AT34" s="341"/>
      <c r="AU34" s="219" t="s">
        <v>578</v>
      </c>
      <c r="AV34" s="219"/>
      <c r="AW34" s="219"/>
      <c r="AX34" s="221"/>
    </row>
    <row r="35" spans="1:50" ht="23.25" customHeight="1" x14ac:dyDescent="0.15">
      <c r="A35" s="226" t="s">
        <v>503</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581</v>
      </c>
      <c r="AR38" s="200"/>
      <c r="AS38" s="133" t="s">
        <v>355</v>
      </c>
      <c r="AT38" s="134"/>
      <c r="AU38" s="199">
        <v>31</v>
      </c>
      <c r="AV38" s="199"/>
      <c r="AW38" s="398" t="s">
        <v>300</v>
      </c>
      <c r="AX38" s="399"/>
    </row>
    <row r="39" spans="1:50" ht="23.25" customHeight="1" x14ac:dyDescent="0.15">
      <c r="A39" s="403"/>
      <c r="B39" s="401"/>
      <c r="C39" s="401"/>
      <c r="D39" s="401"/>
      <c r="E39" s="401"/>
      <c r="F39" s="402"/>
      <c r="G39" s="564" t="s">
        <v>587</v>
      </c>
      <c r="H39" s="565"/>
      <c r="I39" s="565"/>
      <c r="J39" s="565"/>
      <c r="K39" s="565"/>
      <c r="L39" s="565"/>
      <c r="M39" s="565"/>
      <c r="N39" s="565"/>
      <c r="O39" s="566"/>
      <c r="P39" s="105" t="s">
        <v>587</v>
      </c>
      <c r="Q39" s="105"/>
      <c r="R39" s="105"/>
      <c r="S39" s="105"/>
      <c r="T39" s="105"/>
      <c r="U39" s="105"/>
      <c r="V39" s="105"/>
      <c r="W39" s="105"/>
      <c r="X39" s="106"/>
      <c r="Y39" s="471" t="s">
        <v>12</v>
      </c>
      <c r="Z39" s="531"/>
      <c r="AA39" s="532"/>
      <c r="AB39" s="461" t="s">
        <v>586</v>
      </c>
      <c r="AC39" s="461"/>
      <c r="AD39" s="461"/>
      <c r="AE39" s="218">
        <v>5</v>
      </c>
      <c r="AF39" s="219"/>
      <c r="AG39" s="219"/>
      <c r="AH39" s="219"/>
      <c r="AI39" s="218">
        <v>5</v>
      </c>
      <c r="AJ39" s="219"/>
      <c r="AK39" s="219"/>
      <c r="AL39" s="219"/>
      <c r="AM39" s="218">
        <v>4</v>
      </c>
      <c r="AN39" s="219"/>
      <c r="AO39" s="219"/>
      <c r="AP39" s="219"/>
      <c r="AQ39" s="340" t="s">
        <v>580</v>
      </c>
      <c r="AR39" s="207"/>
      <c r="AS39" s="207"/>
      <c r="AT39" s="341"/>
      <c r="AU39" s="219" t="s">
        <v>580</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586</v>
      </c>
      <c r="AC40" s="523"/>
      <c r="AD40" s="523"/>
      <c r="AE40" s="218">
        <v>5</v>
      </c>
      <c r="AF40" s="219"/>
      <c r="AG40" s="219"/>
      <c r="AH40" s="219"/>
      <c r="AI40" s="218">
        <v>5</v>
      </c>
      <c r="AJ40" s="219"/>
      <c r="AK40" s="219"/>
      <c r="AL40" s="219"/>
      <c r="AM40" s="218">
        <v>4</v>
      </c>
      <c r="AN40" s="219"/>
      <c r="AO40" s="219"/>
      <c r="AP40" s="219"/>
      <c r="AQ40" s="340" t="s">
        <v>579</v>
      </c>
      <c r="AR40" s="207"/>
      <c r="AS40" s="207"/>
      <c r="AT40" s="341"/>
      <c r="AU40" s="219">
        <v>5</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100</v>
      </c>
      <c r="AJ41" s="219"/>
      <c r="AK41" s="219"/>
      <c r="AL41" s="219"/>
      <c r="AM41" s="218">
        <v>100</v>
      </c>
      <c r="AN41" s="219"/>
      <c r="AO41" s="219"/>
      <c r="AP41" s="219"/>
      <c r="AQ41" s="340" t="s">
        <v>580</v>
      </c>
      <c r="AR41" s="207"/>
      <c r="AS41" s="207"/>
      <c r="AT41" s="341"/>
      <c r="AU41" s="219" t="s">
        <v>580</v>
      </c>
      <c r="AV41" s="219"/>
      <c r="AW41" s="219"/>
      <c r="AX41" s="221"/>
    </row>
    <row r="42" spans="1:50" ht="23.25" customHeight="1" x14ac:dyDescent="0.15">
      <c r="A42" s="226" t="s">
        <v>503</v>
      </c>
      <c r="B42" s="227"/>
      <c r="C42" s="227"/>
      <c r="D42" s="227"/>
      <c r="E42" s="227"/>
      <c r="F42" s="228"/>
      <c r="G42" s="232" t="s">
        <v>578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506</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t="s">
        <v>578</v>
      </c>
      <c r="AF101" s="219"/>
      <c r="AG101" s="219"/>
      <c r="AH101" s="220"/>
      <c r="AI101" s="218">
        <v>1</v>
      </c>
      <c r="AJ101" s="219"/>
      <c r="AK101" s="219"/>
      <c r="AL101" s="220"/>
      <c r="AM101" s="218">
        <v>1</v>
      </c>
      <c r="AN101" s="219"/>
      <c r="AO101" s="219"/>
      <c r="AP101" s="220"/>
      <c r="AQ101" s="218" t="s">
        <v>578</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t="s">
        <v>590</v>
      </c>
      <c r="AF102" s="418"/>
      <c r="AG102" s="418"/>
      <c r="AH102" s="418"/>
      <c r="AI102" s="418">
        <v>1</v>
      </c>
      <c r="AJ102" s="418"/>
      <c r="AK102" s="418"/>
      <c r="AL102" s="418"/>
      <c r="AM102" s="418" t="s">
        <v>578</v>
      </c>
      <c r="AN102" s="418"/>
      <c r="AO102" s="418"/>
      <c r="AP102" s="418"/>
      <c r="AQ102" s="273">
        <v>1</v>
      </c>
      <c r="AR102" s="274"/>
      <c r="AS102" s="274"/>
      <c r="AT102" s="319"/>
      <c r="AU102" s="273"/>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587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586</v>
      </c>
      <c r="AC104" s="546"/>
      <c r="AD104" s="547"/>
      <c r="AE104" s="218">
        <v>5</v>
      </c>
      <c r="AF104" s="219"/>
      <c r="AG104" s="219"/>
      <c r="AH104" s="220"/>
      <c r="AI104" s="218">
        <v>5</v>
      </c>
      <c r="AJ104" s="219"/>
      <c r="AK104" s="219"/>
      <c r="AL104" s="220"/>
      <c r="AM104" s="218">
        <v>4</v>
      </c>
      <c r="AN104" s="219"/>
      <c r="AO104" s="219"/>
      <c r="AP104" s="220"/>
      <c r="AQ104" s="218" t="s">
        <v>580</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586</v>
      </c>
      <c r="AC105" s="469"/>
      <c r="AD105" s="470"/>
      <c r="AE105" s="418">
        <v>5</v>
      </c>
      <c r="AF105" s="418"/>
      <c r="AG105" s="418"/>
      <c r="AH105" s="418"/>
      <c r="AI105" s="418">
        <v>5</v>
      </c>
      <c r="AJ105" s="418"/>
      <c r="AK105" s="418"/>
      <c r="AL105" s="418"/>
      <c r="AM105" s="418">
        <v>4</v>
      </c>
      <c r="AN105" s="418"/>
      <c r="AO105" s="418"/>
      <c r="AP105" s="418"/>
      <c r="AQ105" s="218">
        <v>4</v>
      </c>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t="s">
        <v>580</v>
      </c>
      <c r="AF116" s="418"/>
      <c r="AG116" s="418"/>
      <c r="AH116" s="418"/>
      <c r="AI116" s="418">
        <v>806</v>
      </c>
      <c r="AJ116" s="418"/>
      <c r="AK116" s="418"/>
      <c r="AL116" s="418"/>
      <c r="AM116" s="418">
        <v>20833</v>
      </c>
      <c r="AN116" s="418"/>
      <c r="AO116" s="418"/>
      <c r="AP116" s="418"/>
      <c r="AQ116" s="218">
        <v>333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578</v>
      </c>
      <c r="AF117" s="551"/>
      <c r="AG117" s="551"/>
      <c r="AH117" s="551"/>
      <c r="AI117" s="551" t="s">
        <v>595</v>
      </c>
      <c r="AJ117" s="551"/>
      <c r="AK117" s="551"/>
      <c r="AL117" s="551"/>
      <c r="AM117" s="551" t="s">
        <v>648</v>
      </c>
      <c r="AN117" s="551"/>
      <c r="AO117" s="551"/>
      <c r="AP117" s="551"/>
      <c r="AQ117" s="551" t="s">
        <v>653</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customHeight="1" x14ac:dyDescent="0.15">
      <c r="A119" s="439"/>
      <c r="B119" s="440"/>
      <c r="C119" s="440"/>
      <c r="D119" s="440"/>
      <c r="E119" s="440"/>
      <c r="F119" s="441"/>
      <c r="G119" s="393" t="s">
        <v>596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597</v>
      </c>
      <c r="AC119" s="463"/>
      <c r="AD119" s="464"/>
      <c r="AE119" s="418">
        <v>14</v>
      </c>
      <c r="AF119" s="418"/>
      <c r="AG119" s="418"/>
      <c r="AH119" s="418"/>
      <c r="AI119" s="418">
        <v>14</v>
      </c>
      <c r="AJ119" s="418"/>
      <c r="AK119" s="418"/>
      <c r="AL119" s="418"/>
      <c r="AM119" s="418">
        <v>13</v>
      </c>
      <c r="AN119" s="418"/>
      <c r="AO119" s="418"/>
      <c r="AP119" s="418"/>
      <c r="AQ119" s="418">
        <v>14</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593</v>
      </c>
      <c r="AC120" s="473"/>
      <c r="AD120" s="474"/>
      <c r="AE120" s="551" t="s">
        <v>598</v>
      </c>
      <c r="AF120" s="551"/>
      <c r="AG120" s="551"/>
      <c r="AH120" s="551"/>
      <c r="AI120" s="551" t="s">
        <v>598</v>
      </c>
      <c r="AJ120" s="551"/>
      <c r="AK120" s="551"/>
      <c r="AL120" s="551"/>
      <c r="AM120" s="551" t="s">
        <v>649</v>
      </c>
      <c r="AN120" s="551"/>
      <c r="AO120" s="551"/>
      <c r="AP120" s="551"/>
      <c r="AQ120" s="551" t="s">
        <v>598</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t="s">
        <v>580</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578</v>
      </c>
      <c r="AC134" s="205"/>
      <c r="AD134" s="205"/>
      <c r="AE134" s="206" t="s">
        <v>580</v>
      </c>
      <c r="AF134" s="207"/>
      <c r="AG134" s="207"/>
      <c r="AH134" s="207"/>
      <c r="AI134" s="206" t="s">
        <v>578</v>
      </c>
      <c r="AJ134" s="207"/>
      <c r="AK134" s="207"/>
      <c r="AL134" s="207"/>
      <c r="AM134" s="206" t="s">
        <v>578</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580</v>
      </c>
      <c r="AF135" s="207"/>
      <c r="AG135" s="207"/>
      <c r="AH135" s="207"/>
      <c r="AI135" s="206" t="s">
        <v>580</v>
      </c>
      <c r="AJ135" s="207"/>
      <c r="AK135" s="207"/>
      <c r="AL135" s="207"/>
      <c r="AM135" s="206" t="s">
        <v>602</v>
      </c>
      <c r="AN135" s="207"/>
      <c r="AO135" s="207"/>
      <c r="AP135" s="207"/>
      <c r="AQ135" s="206" t="s">
        <v>578</v>
      </c>
      <c r="AR135" s="207"/>
      <c r="AS135" s="207"/>
      <c r="AT135" s="207"/>
      <c r="AU135" s="206" t="s">
        <v>580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52.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559</v>
      </c>
      <c r="D430" s="931"/>
      <c r="E430" s="174" t="s">
        <v>543</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customHeight="1" x14ac:dyDescent="0.15">
      <c r="A538" s="189"/>
      <c r="B538" s="186"/>
      <c r="C538" s="180"/>
      <c r="D538" s="186"/>
      <c r="E538" s="174" t="s">
        <v>561</v>
      </c>
      <c r="F538" s="175"/>
      <c r="G538" s="899" t="s">
        <v>374</v>
      </c>
      <c r="H538" s="123"/>
      <c r="I538" s="123"/>
      <c r="J538" s="900" t="s">
        <v>573</v>
      </c>
      <c r="K538" s="901"/>
      <c r="L538" s="901"/>
      <c r="M538" s="901"/>
      <c r="N538" s="901"/>
      <c r="O538" s="901"/>
      <c r="P538" s="901"/>
      <c r="Q538" s="901"/>
      <c r="R538" s="901"/>
      <c r="S538" s="901"/>
      <c r="T538" s="902"/>
      <c r="U538" s="588" t="s">
        <v>574</v>
      </c>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t="s">
        <v>604</v>
      </c>
      <c r="AF540" s="200"/>
      <c r="AG540" s="133" t="s">
        <v>355</v>
      </c>
      <c r="AH540" s="134"/>
      <c r="AI540" s="156"/>
      <c r="AJ540" s="156"/>
      <c r="AK540" s="156"/>
      <c r="AL540" s="154"/>
      <c r="AM540" s="156"/>
      <c r="AN540" s="156"/>
      <c r="AO540" s="156"/>
      <c r="AP540" s="154"/>
      <c r="AQ540" s="590" t="s">
        <v>580</v>
      </c>
      <c r="AR540" s="200"/>
      <c r="AS540" s="133" t="s">
        <v>355</v>
      </c>
      <c r="AT540" s="134"/>
      <c r="AU540" s="200" t="s">
        <v>605</v>
      </c>
      <c r="AV540" s="200"/>
      <c r="AW540" s="133" t="s">
        <v>300</v>
      </c>
      <c r="AX540" s="195"/>
    </row>
    <row r="541" spans="1:50" ht="23.25" customHeight="1" x14ac:dyDescent="0.15">
      <c r="A541" s="189"/>
      <c r="B541" s="186"/>
      <c r="C541" s="180"/>
      <c r="D541" s="186"/>
      <c r="E541" s="342"/>
      <c r="F541" s="343"/>
      <c r="G541" s="104" t="s">
        <v>604</v>
      </c>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t="s">
        <v>604</v>
      </c>
      <c r="AC541" s="213"/>
      <c r="AD541" s="213"/>
      <c r="AE541" s="340" t="s">
        <v>578</v>
      </c>
      <c r="AF541" s="207"/>
      <c r="AG541" s="207"/>
      <c r="AH541" s="207"/>
      <c r="AI541" s="340" t="s">
        <v>580</v>
      </c>
      <c r="AJ541" s="207"/>
      <c r="AK541" s="207"/>
      <c r="AL541" s="207"/>
      <c r="AM541" s="340" t="s">
        <v>607</v>
      </c>
      <c r="AN541" s="207"/>
      <c r="AO541" s="207"/>
      <c r="AP541" s="341"/>
      <c r="AQ541" s="340" t="s">
        <v>580</v>
      </c>
      <c r="AR541" s="207"/>
      <c r="AS541" s="207"/>
      <c r="AT541" s="341"/>
      <c r="AU541" s="207" t="s">
        <v>577</v>
      </c>
      <c r="AV541" s="207"/>
      <c r="AW541" s="207"/>
      <c r="AX541" s="208"/>
    </row>
    <row r="542" spans="1:50" ht="23.25"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t="s">
        <v>605</v>
      </c>
      <c r="AC542" s="205"/>
      <c r="AD542" s="205"/>
      <c r="AE542" s="340" t="s">
        <v>578</v>
      </c>
      <c r="AF542" s="207"/>
      <c r="AG542" s="207"/>
      <c r="AH542" s="341"/>
      <c r="AI542" s="340" t="s">
        <v>580</v>
      </c>
      <c r="AJ542" s="207"/>
      <c r="AK542" s="207"/>
      <c r="AL542" s="207"/>
      <c r="AM542" s="340" t="s">
        <v>608</v>
      </c>
      <c r="AN542" s="207"/>
      <c r="AO542" s="207"/>
      <c r="AP542" s="341"/>
      <c r="AQ542" s="340" t="s">
        <v>578</v>
      </c>
      <c r="AR542" s="207"/>
      <c r="AS542" s="207"/>
      <c r="AT542" s="341"/>
      <c r="AU542" s="207" t="s">
        <v>605</v>
      </c>
      <c r="AV542" s="207"/>
      <c r="AW542" s="207"/>
      <c r="AX542" s="208"/>
    </row>
    <row r="543" spans="1:50" ht="23.25"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t="s">
        <v>606</v>
      </c>
      <c r="AF543" s="207"/>
      <c r="AG543" s="207"/>
      <c r="AH543" s="341"/>
      <c r="AI543" s="340" t="s">
        <v>580</v>
      </c>
      <c r="AJ543" s="207"/>
      <c r="AK543" s="207"/>
      <c r="AL543" s="207"/>
      <c r="AM543" s="340" t="s">
        <v>604</v>
      </c>
      <c r="AN543" s="207"/>
      <c r="AO543" s="207"/>
      <c r="AP543" s="341"/>
      <c r="AQ543" s="340" t="s">
        <v>580</v>
      </c>
      <c r="AR543" s="207"/>
      <c r="AS543" s="207"/>
      <c r="AT543" s="341"/>
      <c r="AU543" s="207" t="s">
        <v>580</v>
      </c>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t="s">
        <v>578</v>
      </c>
      <c r="AF565" s="200"/>
      <c r="AG565" s="133" t="s">
        <v>355</v>
      </c>
      <c r="AH565" s="134"/>
      <c r="AI565" s="156"/>
      <c r="AJ565" s="156"/>
      <c r="AK565" s="156"/>
      <c r="AL565" s="154"/>
      <c r="AM565" s="156"/>
      <c r="AN565" s="156"/>
      <c r="AO565" s="156"/>
      <c r="AP565" s="154"/>
      <c r="AQ565" s="590" t="s">
        <v>578</v>
      </c>
      <c r="AR565" s="200"/>
      <c r="AS565" s="133" t="s">
        <v>355</v>
      </c>
      <c r="AT565" s="134"/>
      <c r="AU565" s="200" t="s">
        <v>594</v>
      </c>
      <c r="AV565" s="200"/>
      <c r="AW565" s="133" t="s">
        <v>300</v>
      </c>
      <c r="AX565" s="195"/>
    </row>
    <row r="566" spans="1:50" ht="23.25" customHeight="1" x14ac:dyDescent="0.15">
      <c r="A566" s="189"/>
      <c r="B566" s="186"/>
      <c r="C566" s="180"/>
      <c r="D566" s="186"/>
      <c r="E566" s="342"/>
      <c r="F566" s="343"/>
      <c r="G566" s="104" t="s">
        <v>590</v>
      </c>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t="s">
        <v>580</v>
      </c>
      <c r="AC566" s="213"/>
      <c r="AD566" s="213"/>
      <c r="AE566" s="340" t="s">
        <v>580</v>
      </c>
      <c r="AF566" s="207"/>
      <c r="AG566" s="207"/>
      <c r="AH566" s="207"/>
      <c r="AI566" s="340" t="s">
        <v>580</v>
      </c>
      <c r="AJ566" s="207"/>
      <c r="AK566" s="207"/>
      <c r="AL566" s="207"/>
      <c r="AM566" s="340" t="s">
        <v>609</v>
      </c>
      <c r="AN566" s="207"/>
      <c r="AO566" s="207"/>
      <c r="AP566" s="341"/>
      <c r="AQ566" s="340" t="s">
        <v>578</v>
      </c>
      <c r="AR566" s="207"/>
      <c r="AS566" s="207"/>
      <c r="AT566" s="341"/>
      <c r="AU566" s="207" t="s">
        <v>590</v>
      </c>
      <c r="AV566" s="207"/>
      <c r="AW566" s="207"/>
      <c r="AX566" s="208"/>
    </row>
    <row r="567" spans="1:50" ht="23.25"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t="s">
        <v>577</v>
      </c>
      <c r="AC567" s="205"/>
      <c r="AD567" s="205"/>
      <c r="AE567" s="340" t="s">
        <v>580</v>
      </c>
      <c r="AF567" s="207"/>
      <c r="AG567" s="207"/>
      <c r="AH567" s="341"/>
      <c r="AI567" s="340" t="s">
        <v>579</v>
      </c>
      <c r="AJ567" s="207"/>
      <c r="AK567" s="207"/>
      <c r="AL567" s="207"/>
      <c r="AM567" s="340" t="s">
        <v>577</v>
      </c>
      <c r="AN567" s="207"/>
      <c r="AO567" s="207"/>
      <c r="AP567" s="341"/>
      <c r="AQ567" s="340" t="s">
        <v>610</v>
      </c>
      <c r="AR567" s="207"/>
      <c r="AS567" s="207"/>
      <c r="AT567" s="341"/>
      <c r="AU567" s="207" t="s">
        <v>610</v>
      </c>
      <c r="AV567" s="207"/>
      <c r="AW567" s="207"/>
      <c r="AX567" s="208"/>
    </row>
    <row r="568" spans="1:50" ht="23.25"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t="s">
        <v>580</v>
      </c>
      <c r="AF568" s="207"/>
      <c r="AG568" s="207"/>
      <c r="AH568" s="341"/>
      <c r="AI568" s="340" t="s">
        <v>578</v>
      </c>
      <c r="AJ568" s="207"/>
      <c r="AK568" s="207"/>
      <c r="AL568" s="207"/>
      <c r="AM568" s="340" t="s">
        <v>579</v>
      </c>
      <c r="AN568" s="207"/>
      <c r="AO568" s="207"/>
      <c r="AP568" s="341"/>
      <c r="AQ568" s="340" t="s">
        <v>579</v>
      </c>
      <c r="AR568" s="207"/>
      <c r="AS568" s="207"/>
      <c r="AT568" s="341"/>
      <c r="AU568" s="207" t="s">
        <v>607</v>
      </c>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customHeight="1" x14ac:dyDescent="0.15">
      <c r="A590" s="189"/>
      <c r="B590" s="186"/>
      <c r="C590" s="180"/>
      <c r="D590" s="186"/>
      <c r="E590" s="125" t="s">
        <v>578</v>
      </c>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customHeight="1" thickBo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0.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567</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49.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567</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49.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567</v>
      </c>
      <c r="AE704" s="783"/>
      <c r="AF704" s="783"/>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611</v>
      </c>
      <c r="AE705" s="715"/>
      <c r="AF705" s="715"/>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618</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33"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567</v>
      </c>
      <c r="AE709" s="329"/>
      <c r="AF709" s="329"/>
      <c r="AG709" s="742" t="s">
        <v>660</v>
      </c>
      <c r="AH709" s="743"/>
      <c r="AI709" s="743"/>
      <c r="AJ709" s="743"/>
      <c r="AK709" s="743"/>
      <c r="AL709" s="743"/>
      <c r="AM709" s="743"/>
      <c r="AN709" s="743"/>
      <c r="AO709" s="743"/>
      <c r="AP709" s="743"/>
      <c r="AQ709" s="743"/>
      <c r="AR709" s="743"/>
      <c r="AS709" s="743"/>
      <c r="AT709" s="743"/>
      <c r="AU709" s="743"/>
      <c r="AV709" s="743"/>
      <c r="AW709" s="743"/>
      <c r="AX709" s="744"/>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3"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567</v>
      </c>
      <c r="AE711" s="329"/>
      <c r="AF711" s="329"/>
      <c r="AG711" s="101" t="s">
        <v>619</v>
      </c>
      <c r="AH711" s="102"/>
      <c r="AI711" s="102"/>
      <c r="AJ711" s="102"/>
      <c r="AK711" s="102"/>
      <c r="AL711" s="102"/>
      <c r="AM711" s="102"/>
      <c r="AN711" s="102"/>
      <c r="AO711" s="102"/>
      <c r="AP711" s="102"/>
      <c r="AQ711" s="102"/>
      <c r="AR711" s="102"/>
      <c r="AS711" s="102"/>
      <c r="AT711" s="102"/>
      <c r="AU711" s="102"/>
      <c r="AV711" s="102"/>
      <c r="AW711" s="102"/>
      <c r="AX711" s="103"/>
    </row>
    <row r="712" spans="1:50" ht="51"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567</v>
      </c>
      <c r="AE712" s="783"/>
      <c r="AF712" s="783"/>
      <c r="AG712" s="810" t="s">
        <v>661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618</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44.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567</v>
      </c>
      <c r="AE714" s="808"/>
      <c r="AF714" s="809"/>
      <c r="AG714" s="736" t="s">
        <v>620</v>
      </c>
      <c r="AH714" s="737"/>
      <c r="AI714" s="737"/>
      <c r="AJ714" s="737"/>
      <c r="AK714" s="737"/>
      <c r="AL714" s="737"/>
      <c r="AM714" s="737"/>
      <c r="AN714" s="737"/>
      <c r="AO714" s="737"/>
      <c r="AP714" s="737"/>
      <c r="AQ714" s="737"/>
      <c r="AR714" s="737"/>
      <c r="AS714" s="737"/>
      <c r="AT714" s="737"/>
      <c r="AU714" s="737"/>
      <c r="AV714" s="737"/>
      <c r="AW714" s="737"/>
      <c r="AX714" s="738"/>
    </row>
    <row r="715" spans="1:50" ht="36"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567</v>
      </c>
      <c r="AE715" s="605"/>
      <c r="AF715" s="656"/>
      <c r="AG715" s="742" t="s">
        <v>621</v>
      </c>
      <c r="AH715" s="743"/>
      <c r="AI715" s="743"/>
      <c r="AJ715" s="743"/>
      <c r="AK715" s="743"/>
      <c r="AL715" s="743"/>
      <c r="AM715" s="743"/>
      <c r="AN715" s="743"/>
      <c r="AO715" s="743"/>
      <c r="AP715" s="743"/>
      <c r="AQ715" s="743"/>
      <c r="AR715" s="743"/>
      <c r="AS715" s="743"/>
      <c r="AT715" s="743"/>
      <c r="AU715" s="743"/>
      <c r="AV715" s="743"/>
      <c r="AW715" s="743"/>
      <c r="AX715" s="744"/>
    </row>
    <row r="716" spans="1:50" ht="42.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567</v>
      </c>
      <c r="AE716" s="627"/>
      <c r="AF716" s="627"/>
      <c r="AG716" s="101" t="s">
        <v>622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567</v>
      </c>
      <c r="AE717" s="329"/>
      <c r="AF717" s="329"/>
      <c r="AG717" s="101" t="s">
        <v>623</v>
      </c>
      <c r="AH717" s="102"/>
      <c r="AI717" s="102"/>
      <c r="AJ717" s="102"/>
      <c r="AK717" s="102"/>
      <c r="AL717" s="102"/>
      <c r="AM717" s="102"/>
      <c r="AN717" s="102"/>
      <c r="AO717" s="102"/>
      <c r="AP717" s="102"/>
      <c r="AQ717" s="102"/>
      <c r="AR717" s="102"/>
      <c r="AS717" s="102"/>
      <c r="AT717" s="102"/>
      <c r="AU717" s="102"/>
      <c r="AV717" s="102"/>
      <c r="AW717" s="102"/>
      <c r="AX717" s="103"/>
    </row>
    <row r="718" spans="1:50" ht="38.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567</v>
      </c>
      <c r="AE718" s="329"/>
      <c r="AF718" s="329"/>
      <c r="AG718" s="127" t="s">
        <v>624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567</v>
      </c>
      <c r="AE719" s="605"/>
      <c r="AF719" s="605"/>
      <c r="AG719" s="125" t="s">
        <v>659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45.75" customHeight="1" x14ac:dyDescent="0.15">
      <c r="A721" s="778"/>
      <c r="B721" s="779"/>
      <c r="C721" s="296" t="s">
        <v>625</v>
      </c>
      <c r="D721" s="297"/>
      <c r="E721" s="297"/>
      <c r="F721" s="298"/>
      <c r="G721" s="287"/>
      <c r="H721" s="288"/>
      <c r="I721" s="83" t="str">
        <f>IF(OR(G721="　", G721=""), "", "-")</f>
        <v/>
      </c>
      <c r="J721" s="291">
        <v>291</v>
      </c>
      <c r="K721" s="291"/>
      <c r="L721" s="83" t="str">
        <f>IF(M721="","","-")</f>
        <v/>
      </c>
      <c r="M721" s="84"/>
      <c r="N721" s="304" t="s">
        <v>626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35.25" customHeight="1" x14ac:dyDescent="0.15">
      <c r="A722" s="778"/>
      <c r="B722" s="779"/>
      <c r="C722" s="296" t="s">
        <v>625</v>
      </c>
      <c r="D722" s="297"/>
      <c r="E722" s="297"/>
      <c r="F722" s="298"/>
      <c r="G722" s="287"/>
      <c r="H722" s="288"/>
      <c r="I722" s="83" t="str">
        <f t="shared" ref="I722:I725" si="4">IF(OR(G722="　", G722=""), "", "-")</f>
        <v/>
      </c>
      <c r="J722" s="291">
        <v>292</v>
      </c>
      <c r="K722" s="291"/>
      <c r="L722" s="83" t="str">
        <f t="shared" ref="L722:L725" si="5">IF(M722="","","-")</f>
        <v/>
      </c>
      <c r="M722" s="84"/>
      <c r="N722" s="304" t="s">
        <v>627</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5.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30"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547</v>
      </c>
      <c r="B737" s="210"/>
      <c r="C737" s="210"/>
      <c r="D737" s="211"/>
      <c r="E737" s="990" t="s">
        <v>630</v>
      </c>
      <c r="F737" s="990"/>
      <c r="G737" s="990"/>
      <c r="H737" s="990"/>
      <c r="I737" s="990"/>
      <c r="J737" s="990"/>
      <c r="K737" s="990"/>
      <c r="L737" s="990"/>
      <c r="M737" s="990"/>
      <c r="N737" s="365" t="s">
        <v>540</v>
      </c>
      <c r="O737" s="365"/>
      <c r="P737" s="365"/>
      <c r="Q737" s="365"/>
      <c r="R737" s="990" t="s">
        <v>631</v>
      </c>
      <c r="S737" s="990"/>
      <c r="T737" s="990"/>
      <c r="U737" s="990"/>
      <c r="V737" s="990"/>
      <c r="W737" s="990"/>
      <c r="X737" s="990"/>
      <c r="Y737" s="990"/>
      <c r="Z737" s="990"/>
      <c r="AA737" s="365" t="s">
        <v>539</v>
      </c>
      <c r="AB737" s="365"/>
      <c r="AC737" s="365"/>
      <c r="AD737" s="365"/>
      <c r="AE737" s="990" t="s">
        <v>632</v>
      </c>
      <c r="AF737" s="990"/>
      <c r="AG737" s="990"/>
      <c r="AH737" s="990"/>
      <c r="AI737" s="990"/>
      <c r="AJ737" s="990"/>
      <c r="AK737" s="990"/>
      <c r="AL737" s="990"/>
      <c r="AM737" s="990"/>
      <c r="AN737" s="365" t="s">
        <v>538</v>
      </c>
      <c r="AO737" s="365"/>
      <c r="AP737" s="365"/>
      <c r="AQ737" s="365"/>
      <c r="AR737" s="982" t="s">
        <v>633</v>
      </c>
      <c r="AS737" s="983"/>
      <c r="AT737" s="983"/>
      <c r="AU737" s="983"/>
      <c r="AV737" s="983"/>
      <c r="AW737" s="983"/>
      <c r="AX737" s="984"/>
      <c r="AY737" s="89"/>
      <c r="AZ737" s="89"/>
    </row>
    <row r="738" spans="1:52" ht="24.75" customHeight="1" x14ac:dyDescent="0.15">
      <c r="A738" s="991" t="s">
        <v>537</v>
      </c>
      <c r="B738" s="210"/>
      <c r="C738" s="210"/>
      <c r="D738" s="211"/>
      <c r="E738" s="990" t="s">
        <v>634</v>
      </c>
      <c r="F738" s="990"/>
      <c r="G738" s="990"/>
      <c r="H738" s="990"/>
      <c r="I738" s="990"/>
      <c r="J738" s="990"/>
      <c r="K738" s="990"/>
      <c r="L738" s="990"/>
      <c r="M738" s="990"/>
      <c r="N738" s="365" t="s">
        <v>536</v>
      </c>
      <c r="O738" s="365"/>
      <c r="P738" s="365"/>
      <c r="Q738" s="365"/>
      <c r="R738" s="990" t="s">
        <v>635</v>
      </c>
      <c r="S738" s="990"/>
      <c r="T738" s="990"/>
      <c r="U738" s="990"/>
      <c r="V738" s="990"/>
      <c r="W738" s="990"/>
      <c r="X738" s="990"/>
      <c r="Y738" s="990"/>
      <c r="Z738" s="990"/>
      <c r="AA738" s="365" t="s">
        <v>535</v>
      </c>
      <c r="AB738" s="365"/>
      <c r="AC738" s="365"/>
      <c r="AD738" s="365"/>
      <c r="AE738" s="990" t="s">
        <v>636</v>
      </c>
      <c r="AF738" s="990"/>
      <c r="AG738" s="990"/>
      <c r="AH738" s="990"/>
      <c r="AI738" s="990"/>
      <c r="AJ738" s="990"/>
      <c r="AK738" s="990"/>
      <c r="AL738" s="990"/>
      <c r="AM738" s="990"/>
      <c r="AN738" s="365" t="s">
        <v>531</v>
      </c>
      <c r="AO738" s="365"/>
      <c r="AP738" s="365"/>
      <c r="AQ738" s="365"/>
      <c r="AR738" s="982" t="s">
        <v>637</v>
      </c>
      <c r="AS738" s="983"/>
      <c r="AT738" s="983"/>
      <c r="AU738" s="983"/>
      <c r="AV738" s="983"/>
      <c r="AW738" s="983"/>
      <c r="AX738" s="984"/>
    </row>
    <row r="739" spans="1:52" ht="24.75" customHeight="1" thickBot="1" x14ac:dyDescent="0.2">
      <c r="A739" s="992" t="s">
        <v>527</v>
      </c>
      <c r="B739" s="993"/>
      <c r="C739" s="993"/>
      <c r="D739" s="994"/>
      <c r="E739" s="995" t="s">
        <v>568</v>
      </c>
      <c r="F739" s="985"/>
      <c r="G739" s="985"/>
      <c r="H739" s="93" t="str">
        <f>IF(E739="", "", "(")</f>
        <v>(</v>
      </c>
      <c r="I739" s="985"/>
      <c r="J739" s="985"/>
      <c r="K739" s="93" t="str">
        <f>IF(OR(I739="　", I739=""), "", "-")</f>
        <v/>
      </c>
      <c r="L739" s="986">
        <v>280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650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656</v>
      </c>
      <c r="H781" s="671"/>
      <c r="I781" s="671"/>
      <c r="J781" s="671"/>
      <c r="K781" s="672"/>
      <c r="L781" s="664" t="s">
        <v>657</v>
      </c>
      <c r="M781" s="665"/>
      <c r="N781" s="665"/>
      <c r="O781" s="665"/>
      <c r="P781" s="665"/>
      <c r="Q781" s="665"/>
      <c r="R781" s="665"/>
      <c r="S781" s="665"/>
      <c r="T781" s="665"/>
      <c r="U781" s="665"/>
      <c r="V781" s="665"/>
      <c r="W781" s="665"/>
      <c r="X781" s="666"/>
      <c r="Y781" s="388">
        <v>23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655</v>
      </c>
      <c r="H782" s="607"/>
      <c r="I782" s="607"/>
      <c r="J782" s="607"/>
      <c r="K782" s="608"/>
      <c r="L782" s="598" t="s">
        <v>654</v>
      </c>
      <c r="M782" s="599"/>
      <c r="N782" s="599"/>
      <c r="O782" s="599"/>
      <c r="P782" s="599"/>
      <c r="Q782" s="599"/>
      <c r="R782" s="599"/>
      <c r="S782" s="599"/>
      <c r="T782" s="599"/>
      <c r="U782" s="599"/>
      <c r="V782" s="599"/>
      <c r="W782" s="599"/>
      <c r="X782" s="600"/>
      <c r="Y782" s="601">
        <v>20</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638</v>
      </c>
      <c r="H783" s="607"/>
      <c r="I783" s="607"/>
      <c r="J783" s="607"/>
      <c r="K783" s="608"/>
      <c r="L783" s="598" t="s">
        <v>639</v>
      </c>
      <c r="M783" s="599"/>
      <c r="N783" s="599"/>
      <c r="O783" s="599"/>
      <c r="P783" s="599"/>
      <c r="Q783" s="599"/>
      <c r="R783" s="599"/>
      <c r="S783" s="599"/>
      <c r="T783" s="599"/>
      <c r="U783" s="599"/>
      <c r="V783" s="599"/>
      <c r="W783" s="599"/>
      <c r="X783" s="600"/>
      <c r="Y783" s="601">
        <v>10</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customHeight="1" x14ac:dyDescent="0.15">
      <c r="A792" s="631"/>
      <c r="B792" s="632"/>
      <c r="C792" s="632"/>
      <c r="D792" s="632"/>
      <c r="E792" s="632"/>
      <c r="F792" s="633"/>
      <c r="G792" s="595" t="s">
        <v>651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640</v>
      </c>
      <c r="H794" s="671"/>
      <c r="I794" s="671"/>
      <c r="J794" s="671"/>
      <c r="K794" s="672"/>
      <c r="L794" s="664" t="s">
        <v>641</v>
      </c>
      <c r="M794" s="665"/>
      <c r="N794" s="665"/>
      <c r="O794" s="665"/>
      <c r="P794" s="665"/>
      <c r="Q794" s="665"/>
      <c r="R794" s="665"/>
      <c r="S794" s="665"/>
      <c r="T794" s="665"/>
      <c r="U794" s="665"/>
      <c r="V794" s="665"/>
      <c r="W794" s="665"/>
      <c r="X794" s="666"/>
      <c r="Y794" s="388">
        <v>1</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8" customHeight="1" x14ac:dyDescent="0.15">
      <c r="A837" s="376">
        <v>1</v>
      </c>
      <c r="B837" s="376">
        <v>1</v>
      </c>
      <c r="C837" s="361" t="s">
        <v>652</v>
      </c>
      <c r="D837" s="347"/>
      <c r="E837" s="347"/>
      <c r="F837" s="347"/>
      <c r="G837" s="347"/>
      <c r="H837" s="347"/>
      <c r="I837" s="347"/>
      <c r="J837" s="348">
        <v>9010001027685</v>
      </c>
      <c r="K837" s="349"/>
      <c r="L837" s="349"/>
      <c r="M837" s="349"/>
      <c r="N837" s="349"/>
      <c r="O837" s="349"/>
      <c r="P837" s="362" t="s">
        <v>642</v>
      </c>
      <c r="Q837" s="350"/>
      <c r="R837" s="350"/>
      <c r="S837" s="350"/>
      <c r="T837" s="350"/>
      <c r="U837" s="350"/>
      <c r="V837" s="350"/>
      <c r="W837" s="350"/>
      <c r="X837" s="350"/>
      <c r="Y837" s="351">
        <v>53</v>
      </c>
      <c r="Z837" s="352"/>
      <c r="AA837" s="352"/>
      <c r="AB837" s="353"/>
      <c r="AC837" s="363" t="s">
        <v>496</v>
      </c>
      <c r="AD837" s="371"/>
      <c r="AE837" s="371"/>
      <c r="AF837" s="371"/>
      <c r="AG837" s="371"/>
      <c r="AH837" s="372">
        <v>1</v>
      </c>
      <c r="AI837" s="373"/>
      <c r="AJ837" s="373"/>
      <c r="AK837" s="373"/>
      <c r="AL837" s="357">
        <v>69</v>
      </c>
      <c r="AM837" s="358"/>
      <c r="AN837" s="358"/>
      <c r="AO837" s="359"/>
      <c r="AP837" s="360" t="s">
        <v>576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50.25" customHeight="1" x14ac:dyDescent="0.15">
      <c r="A903" s="376">
        <v>1</v>
      </c>
      <c r="B903" s="376">
        <v>1</v>
      </c>
      <c r="C903" s="361" t="s">
        <v>652</v>
      </c>
      <c r="D903" s="347"/>
      <c r="E903" s="347"/>
      <c r="F903" s="347"/>
      <c r="G903" s="347"/>
      <c r="H903" s="347"/>
      <c r="I903" s="347"/>
      <c r="J903" s="348">
        <v>9010001027685</v>
      </c>
      <c r="K903" s="349"/>
      <c r="L903" s="349"/>
      <c r="M903" s="349"/>
      <c r="N903" s="349"/>
      <c r="O903" s="349"/>
      <c r="P903" s="362" t="s">
        <v>644</v>
      </c>
      <c r="Q903" s="350"/>
      <c r="R903" s="350"/>
      <c r="S903" s="350"/>
      <c r="T903" s="350"/>
      <c r="U903" s="350"/>
      <c r="V903" s="350"/>
      <c r="W903" s="350"/>
      <c r="X903" s="350"/>
      <c r="Y903" s="351">
        <v>1</v>
      </c>
      <c r="Z903" s="352"/>
      <c r="AA903" s="352"/>
      <c r="AB903" s="353"/>
      <c r="AC903" s="363" t="s">
        <v>645</v>
      </c>
      <c r="AD903" s="371"/>
      <c r="AE903" s="371"/>
      <c r="AF903" s="371"/>
      <c r="AG903" s="371"/>
      <c r="AH903" s="372">
        <v>1</v>
      </c>
      <c r="AI903" s="373"/>
      <c r="AJ903" s="373"/>
      <c r="AK903" s="373"/>
      <c r="AL903" s="357">
        <v>100</v>
      </c>
      <c r="AM903" s="358"/>
      <c r="AN903" s="358"/>
      <c r="AO903" s="359"/>
      <c r="AP903" s="360" t="s">
        <v>580</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646</v>
      </c>
      <c r="F1102" s="375"/>
      <c r="G1102" s="375"/>
      <c r="H1102" s="375"/>
      <c r="I1102" s="375"/>
      <c r="J1102" s="348" t="s">
        <v>646</v>
      </c>
      <c r="K1102" s="349"/>
      <c r="L1102" s="349"/>
      <c r="M1102" s="349"/>
      <c r="N1102" s="349"/>
      <c r="O1102" s="349"/>
      <c r="P1102" s="362" t="s">
        <v>646</v>
      </c>
      <c r="Q1102" s="350"/>
      <c r="R1102" s="350"/>
      <c r="S1102" s="350"/>
      <c r="T1102" s="350"/>
      <c r="U1102" s="350"/>
      <c r="V1102" s="350"/>
      <c r="W1102" s="350"/>
      <c r="X1102" s="350"/>
      <c r="Y1102" s="351" t="s">
        <v>580</v>
      </c>
      <c r="Z1102" s="352"/>
      <c r="AA1102" s="352"/>
      <c r="AB1102" s="353"/>
      <c r="AC1102" s="354"/>
      <c r="AD1102" s="354"/>
      <c r="AE1102" s="354"/>
      <c r="AF1102" s="354"/>
      <c r="AG1102" s="354"/>
      <c r="AH1102" s="355" t="s">
        <v>580</v>
      </c>
      <c r="AI1102" s="356"/>
      <c r="AJ1102" s="356"/>
      <c r="AK1102" s="356"/>
      <c r="AL1102" s="357" t="s">
        <v>580</v>
      </c>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82">
    <cfRule type="expression" dxfId="2795" priority="13881">
      <formula>IF(RIGHT(TEXT(Y782,"0.#"),1)=".",FALSE,TRUE)</formula>
    </cfRule>
    <cfRule type="expression" dxfId="2794" priority="13882">
      <formula>IF(RIGHT(TEXT(Y782,"0.#"),1)=".",TRUE,FALSE)</formula>
    </cfRule>
  </conditionalFormatting>
  <conditionalFormatting sqref="Y791">
    <cfRule type="expression" dxfId="2793" priority="13877">
      <formula>IF(RIGHT(TEXT(Y791,"0.#"),1)=".",FALSE,TRUE)</formula>
    </cfRule>
    <cfRule type="expression" dxfId="2792" priority="13878">
      <formula>IF(RIGHT(TEXT(Y791,"0.#"),1)=".",TRUE,FALSE)</formula>
    </cfRule>
  </conditionalFormatting>
  <conditionalFormatting sqref="Y822:Y829 Y820 Y809:Y816 Y807 Y796:Y803 Y794">
    <cfRule type="expression" dxfId="2791" priority="13659">
      <formula>IF(RIGHT(TEXT(Y794,"0.#"),1)=".",FALSE,TRUE)</formula>
    </cfRule>
    <cfRule type="expression" dxfId="2790" priority="13660">
      <formula>IF(RIGHT(TEXT(Y794,"0.#"),1)=".",TRUE,FALSE)</formula>
    </cfRule>
  </conditionalFormatting>
  <conditionalFormatting sqref="P16:AQ17 P15:AX15 P13:AX13">
    <cfRule type="expression" dxfId="2789" priority="13707">
      <formula>IF(RIGHT(TEXT(P13,"0.#"),1)=".",FALSE,TRUE)</formula>
    </cfRule>
    <cfRule type="expression" dxfId="2788" priority="13708">
      <formula>IF(RIGHT(TEXT(P13,"0.#"),1)=".",TRUE,FALSE)</formula>
    </cfRule>
  </conditionalFormatting>
  <conditionalFormatting sqref="P19:AJ19">
    <cfRule type="expression" dxfId="2787" priority="13705">
      <formula>IF(RIGHT(TEXT(P19,"0.#"),1)=".",FALSE,TRUE)</formula>
    </cfRule>
    <cfRule type="expression" dxfId="2786" priority="13706">
      <formula>IF(RIGHT(TEXT(P19,"0.#"),1)=".",TRUE,FALSE)</formula>
    </cfRule>
  </conditionalFormatting>
  <conditionalFormatting sqref="AE101 AQ101">
    <cfRule type="expression" dxfId="2785" priority="13697">
      <formula>IF(RIGHT(TEXT(AE101,"0.#"),1)=".",FALSE,TRUE)</formula>
    </cfRule>
    <cfRule type="expression" dxfId="2784" priority="13698">
      <formula>IF(RIGHT(TEXT(AE101,"0.#"),1)=".",TRUE,FALSE)</formula>
    </cfRule>
  </conditionalFormatting>
  <conditionalFormatting sqref="Y783:Y790 Y781">
    <cfRule type="expression" dxfId="2783" priority="13683">
      <formula>IF(RIGHT(TEXT(Y781,"0.#"),1)=".",FALSE,TRUE)</formula>
    </cfRule>
    <cfRule type="expression" dxfId="2782" priority="13684">
      <formula>IF(RIGHT(TEXT(Y781,"0.#"),1)=".",TRUE,FALSE)</formula>
    </cfRule>
  </conditionalFormatting>
  <conditionalFormatting sqref="AU782">
    <cfRule type="expression" dxfId="2781" priority="13681">
      <formula>IF(RIGHT(TEXT(AU782,"0.#"),1)=".",FALSE,TRUE)</formula>
    </cfRule>
    <cfRule type="expression" dxfId="2780" priority="13682">
      <formula>IF(RIGHT(TEXT(AU782,"0.#"),1)=".",TRUE,FALSE)</formula>
    </cfRule>
  </conditionalFormatting>
  <conditionalFormatting sqref="AU791">
    <cfRule type="expression" dxfId="2779" priority="13679">
      <formula>IF(RIGHT(TEXT(AU791,"0.#"),1)=".",FALSE,TRUE)</formula>
    </cfRule>
    <cfRule type="expression" dxfId="2778" priority="13680">
      <formula>IF(RIGHT(TEXT(AU791,"0.#"),1)=".",TRUE,FALSE)</formula>
    </cfRule>
  </conditionalFormatting>
  <conditionalFormatting sqref="AU783:AU790 AU781">
    <cfRule type="expression" dxfId="2777" priority="13677">
      <formula>IF(RIGHT(TEXT(AU781,"0.#"),1)=".",FALSE,TRUE)</formula>
    </cfRule>
    <cfRule type="expression" dxfId="2776" priority="13678">
      <formula>IF(RIGHT(TEXT(AU781,"0.#"),1)=".",TRUE,FALSE)</formula>
    </cfRule>
  </conditionalFormatting>
  <conditionalFormatting sqref="Y821 Y808 Y795">
    <cfRule type="expression" dxfId="2775" priority="13663">
      <formula>IF(RIGHT(TEXT(Y795,"0.#"),1)=".",FALSE,TRUE)</formula>
    </cfRule>
    <cfRule type="expression" dxfId="2774" priority="13664">
      <formula>IF(RIGHT(TEXT(Y795,"0.#"),1)=".",TRUE,FALSE)</formula>
    </cfRule>
  </conditionalFormatting>
  <conditionalFormatting sqref="Y830 Y817 Y804">
    <cfRule type="expression" dxfId="2773" priority="13661">
      <formula>IF(RIGHT(TEXT(Y804,"0.#"),1)=".",FALSE,TRUE)</formula>
    </cfRule>
    <cfRule type="expression" dxfId="2772" priority="13662">
      <formula>IF(RIGHT(TEXT(Y804,"0.#"),1)=".",TRUE,FALSE)</formula>
    </cfRule>
  </conditionalFormatting>
  <conditionalFormatting sqref="AU821 AU808 AU795">
    <cfRule type="expression" dxfId="2771" priority="13657">
      <formula>IF(RIGHT(TEXT(AU795,"0.#"),1)=".",FALSE,TRUE)</formula>
    </cfRule>
    <cfRule type="expression" dxfId="2770" priority="13658">
      <formula>IF(RIGHT(TEXT(AU795,"0.#"),1)=".",TRUE,FALSE)</formula>
    </cfRule>
  </conditionalFormatting>
  <conditionalFormatting sqref="AU830 AU817 AU804">
    <cfRule type="expression" dxfId="2769" priority="13655">
      <formula>IF(RIGHT(TEXT(AU804,"0.#"),1)=".",FALSE,TRUE)</formula>
    </cfRule>
    <cfRule type="expression" dxfId="2768" priority="13656">
      <formula>IF(RIGHT(TEXT(AU804,"0.#"),1)=".",TRUE,FALSE)</formula>
    </cfRule>
  </conditionalFormatting>
  <conditionalFormatting sqref="AU822:AU829 AU820 AU809:AU816 AU807 AU796:AU803 AU794">
    <cfRule type="expression" dxfId="2767" priority="13653">
      <formula>IF(RIGHT(TEXT(AU794,"0.#"),1)=".",FALSE,TRUE)</formula>
    </cfRule>
    <cfRule type="expression" dxfId="2766" priority="13654">
      <formula>IF(RIGHT(TEXT(AU794,"0.#"),1)=".",TRUE,FALSE)</formula>
    </cfRule>
  </conditionalFormatting>
  <conditionalFormatting sqref="AM87">
    <cfRule type="expression" dxfId="2765" priority="13307">
      <formula>IF(RIGHT(TEXT(AM87,"0.#"),1)=".",FALSE,TRUE)</formula>
    </cfRule>
    <cfRule type="expression" dxfId="2764" priority="13308">
      <formula>IF(RIGHT(TEXT(AM87,"0.#"),1)=".",TRUE,FALSE)</formula>
    </cfRule>
  </conditionalFormatting>
  <conditionalFormatting sqref="AE55">
    <cfRule type="expression" dxfId="2763" priority="13375">
      <formula>IF(RIGHT(TEXT(AE55,"0.#"),1)=".",FALSE,TRUE)</formula>
    </cfRule>
    <cfRule type="expression" dxfId="2762" priority="13376">
      <formula>IF(RIGHT(TEXT(AE55,"0.#"),1)=".",TRUE,FALSE)</formula>
    </cfRule>
  </conditionalFormatting>
  <conditionalFormatting sqref="AI55">
    <cfRule type="expression" dxfId="2761" priority="13373">
      <formula>IF(RIGHT(TEXT(AI55,"0.#"),1)=".",FALSE,TRUE)</formula>
    </cfRule>
    <cfRule type="expression" dxfId="2760" priority="13374">
      <formula>IF(RIGHT(TEXT(AI55,"0.#"),1)=".",TRUE,FALSE)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31" max="49" man="1"/>
    <brk id="778"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567</v>
      </c>
      <c r="C2" s="13" t="str">
        <f>IF(B2="","",A2)</f>
        <v>医療分野の研究開発関連</v>
      </c>
      <c r="D2" s="13" t="str">
        <f>IF(C2="","",IF(D1&lt;&gt;"",CONCATENATE(D1,"、",C2),C2))</f>
        <v>医療分野の研究開発関連</v>
      </c>
      <c r="F2" s="12" t="s">
        <v>188</v>
      </c>
      <c r="G2" s="17" t="s">
        <v>567</v>
      </c>
      <c r="H2" s="13" t="str">
        <f>IF(G2="","",F2)</f>
        <v>一般会計</v>
      </c>
      <c r="I2" s="13" t="str">
        <f>IF(H2="","",IF(I1&lt;&gt;"",CONCATENATE(I1,"、",H2),H2))</f>
        <v>一般会計</v>
      </c>
      <c r="K2" s="14" t="s">
        <v>221</v>
      </c>
      <c r="L2" s="15" t="s">
        <v>567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567</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医療分野の研究開発関連</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医療分野の研究開発関連</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医療分野の研究開発関連</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医療分野の研究開発関連</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医療分野の研究開発関連</v>
      </c>
      <c r="F10" s="18" t="s">
        <v>235</v>
      </c>
      <c r="G10" s="17"/>
      <c r="H10" s="13" t="str">
        <f t="shared" si="1"/>
        <v/>
      </c>
      <c r="I10" s="13" t="str">
        <f t="shared" si="5"/>
        <v>一般会計</v>
      </c>
      <c r="K10" s="14" t="s">
        <v>453</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医療分野の研究開発関連</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医療分野の研究開発関連</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医療分野の研究開発関連</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医療分野の研究開発関連</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医療分野の研究開発関連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2019-05-08T01:51:36Z</cp:lastPrinted>
  <dcterms:created xsi:type="dcterms:W3CDTF">2012-03-13T00:50:25Z</dcterms:created>
  <dcterms:modified xsi:type="dcterms:W3CDTF">2019-05-27T01:37:47Z</dcterms:modified>
</cp:coreProperties>
</file>