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3500_職業安定局雇用開発部　就労支援室\12_予算決算（就労支援室）\05_行政事業レビュー\30年度\04　（最終公表）行政事業レビュー\○　レビュー最終公表提出版\（最終公表）外部有識者点検対象外\0899提出（会計課指摘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<sst xmlns="http://schemas.openxmlformats.org/spreadsheetml/2006/main" count="2944" uniqueCount="671">
  <si>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</si>
  <si>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</si>
  <si>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</si>
  <si>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</si>
  <si>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</si>
  <si>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</si>
  <si>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</si>
  <si>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</si>
  <si>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</si>
  <si>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</si>
  <si>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</si>
  <si>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</si>
  <si>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</si>
  <si>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</si>
  <si>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</si>
  <si>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</si>
  <si>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</si>
  <si>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</si>
  <si>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</si>
  <si>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</si>
  <si>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</si>
  <si>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</si>
  <si>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</si>
  <si>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</si>
  <si>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</si>
  <si>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</si>
  <si>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</si>
  <si>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</si>
  <si>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</si>
  <si>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</si>
  <si>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</si>
  <si>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</si>
  <si>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</si>
  <si>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</si>
  <si>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</si>
  <si>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</si>
  <si>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</si>
  <si>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</si>
  <si>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</si>
  <si>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</si>
  <si>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</si>
  <si>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</si>
  <si>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</si>
  <si>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</si>
  <si>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</si>
  <si>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</si>
  <si>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</si>
  <si>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</si>
  <si>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</si>
  <si>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</si>
  <si>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</si>
  <si>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</si>
  <si>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</si>
  <si>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</si>
  <si>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</si>
  <si>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</si>
  <si>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</si>
  <si>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</si>
  <si>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</si>
  <si>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</si>
  <si>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</si>
  <si>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</si>
  <si>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</si>
  <si>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</si>
  <si>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</si>
  <si>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</si>
  <si>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</si>
  <si>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</si>
  <si>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</si>
  <si>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</si>
  <si>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</si>
  <si>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</si>
  <si>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</si>
  <si>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</si>
  <si>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</si>
  <si>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</si>
  <si>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</si>
  <si>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</si>
  <si>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</si>
  <si>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</si>
  <si>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</si>
  <si>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</si>
  <si>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</si>
  <si>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</si>
  <si>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</si>
  <si>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</si>
  <si>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</si>
  <si>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</si>
  <si>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</si>
  <si>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</si>
  <si>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</si>
  <si>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</si>
  <si>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</si>
  <si>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</si>
  <si>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</si>
  <si>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</si>
  <si>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</si>
  <si>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</si>
  <si>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</si>
  <si>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</si>
  <si>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</si>
  <si>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</si>
  <si>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</si>
  <si>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</si>
  <si>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</si>
  <si>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</si>
  <si>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</si>
  <si>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</si>
  <si>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</si>
  <si>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</si>
  <si>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</si>
  <si>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</si>
  <si>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</si>
  <si>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</si>
  <si>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</si>
  <si>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</si>
  <si>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</si>
  <si>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</si>
  <si>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</si>
  <si>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</si>
  <si>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</si>
  <si>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</si>
  <si>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</si>
  <si>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</si>
  <si>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</si>
  <si>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</si>
  <si>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</si>
  <si>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</si>
  <si>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</si>
  <si>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</si>
  <si>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</si>
  <si>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</si>
  <si>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</si>
  <si>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</si>
  <si>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</si>
  <si>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</si>
  <si>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</si>
  <si>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</si>
  <si>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</si>
  <si>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</si>
  <si>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</si>
  <si>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</si>
  <si>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</si>
  <si>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</si>
  <si>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</si>
  <si>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</si>
  <si>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</si>
  <si>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</si>
  <si>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</si>
  <si>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</si>
  <si>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</si>
  <si>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</si>
  <si>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</si>
  <si>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</si>
  <si>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</si>
  <si>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</si>
  <si>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</si>
  <si>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</si>
  <si>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</si>
  <si>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</si>
  <si>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</si>
  <si>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</si>
  <si>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</si>
  <si>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</si>
  <si>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</si>
  <si>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</si>
  <si>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</si>
  <si>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</si>
  <si>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</si>
  <si>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</si>
  <si>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</si>
  <si>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</si>
  <si>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</si>
  <si>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</si>
  <si>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</si>
  <si>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</si>
  <si>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</si>
  <si>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</si>
  <si>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</si>
  <si>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</si>
  <si>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</si>
  <si>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</si>
  <si>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</si>
  <si>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</si>
  <si>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</si>
  <si>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</si>
  <si>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</si>
  <si>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</si>
  <si>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</si>
  <si>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</si>
  <si>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</si>
  <si>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</si>
  <si>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</si>
  <si>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</si>
  <si>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</si>
  <si>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</si>
  <si>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</si>
  <si>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</si>
  <si>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</si>
  <si>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</si>
  <si>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</si>
  <si>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</si>
  <si>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</si>
  <si>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</si>
  <si>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</si>
  <si>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</si>
  <si>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</si>
  <si>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</si>
  <si>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</si>
  <si>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</si>
  <si>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</si>
  <si>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</si>
  <si>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</si>
  <si>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</si>
  <si>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</si>
  <si>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</si>
  <si>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</si>
  <si>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</si>
  <si>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</si>
  <si>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</si>
  <si>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</si>
  <si>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</si>
  <si>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</si>
  <si>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</si>
  <si>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</si>
  <si>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</si>
  <si>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</si>
  <si>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</si>
  <si>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</si>
  <si>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</si>
  <si>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</si>
  <si>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</si>
  <si>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</si>
  <si>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</si>
  <si>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</si>
  <si>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</si>
  <si>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</si>
  <si>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</si>
  <si>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</si>
  <si>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</si>
  <si>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</si>
  <si>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</si>
  <si>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</si>
  <si>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</si>
  <si>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</si>
  <si>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</si>
  <si>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</si>
  <si>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</si>
  <si>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</si>
  <si>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</si>
  <si>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</si>
  <si>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</si>
  <si>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</si>
  <si>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</si>
  <si>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</si>
  <si>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</si>
  <si>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</si>
  <si>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</si>
  <si>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</si>
  <si>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</si>
  <si>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</si>
  <si>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</si>
  <si>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</si>
  <si>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</si>
  <si>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</si>
  <si>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</si>
  <si>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</si>
  <si>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</si>
  <si>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</si>
  <si>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</si>
  <si>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</si>
  <si>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</si>
  <si>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</si>
  <si>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</si>
  <si>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</si>
  <si>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</si>
  <si>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</si>
  <si>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</si>
  <si>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</si>
  <si>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</si>
  <si>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</si>
  <si>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</si>
  <si>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</si>
  <si>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</si>
  <si>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</si>
  <si>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</si>
  <si>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</si>
  <si>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</si>
  <si>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</si>
  <si>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</si>
  <si>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</si>
  <si>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</si>
  <si>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</si>
  <si>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</si>
  <si>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</si>
  <si>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</si>
  <si>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</si>
  <si>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</si>
  <si>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</si>
  <si>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</si>
  <si>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</si>
  <si>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</si>
  <si>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</si>
  <si>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</si>
  <si>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</si>
  <si>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</si>
  <si>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</si>
  <si>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</si>
  <si>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</si>
  <si>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</si>
  <si>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</si>
  <si>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</si>
  <si>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</si>
  <si>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</si>
  <si>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</si>
  <si>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</si>
  <si>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</si>
  <si>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</si>
  <si>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</si>
  <si>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</si>
  <si>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</si>
  <si>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</si>
  <si>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</si>
  <si>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</si>
  <si>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</si>
  <si>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</si>
  <si>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</si>
  <si>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</si>
  <si>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</si>
  <si>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</si>
  <si>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</si>
  <si>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</si>
  <si>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</si>
  <si>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</si>
  <si>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</si>
  <si>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</si>
  <si>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</si>
  <si>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</si>
  <si>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</si>
  <si>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</si>
  <si>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</si>
  <si>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</si>
  <si>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</si>
  <si>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</si>
  <si>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</si>
  <si>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</si>
  <si>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</si>
  <si>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</si>
  <si>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</si>
  <si>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</si>
  <si>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</si>
  <si>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</si>
  <si>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</si>
  <si>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</si>
  <si>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</si>
  <si>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</si>
  <si>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</si>
  <si>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</si>
  <si>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</si>
  <si>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</si>
  <si>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</si>
  <si>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</si>
  <si>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</si>
  <si>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</si>
  <si>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</si>
  <si>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</si>
  <si>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</si>
  <si>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</si>
  <si>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</si>
  <si>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</si>
  <si>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</si>
  <si>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</si>
  <si>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</si>
  <si>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</si>
  <si>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</si>
  <si>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</si>
  <si>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</si>
  <si>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</si>
  <si>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</si>
  <si>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</si>
  <si>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</si>
  <si>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</si>
  <si>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</si>
  <si>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</si>
  <si>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</si>
  <si>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</si>
  <si>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</si>
  <si>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</si>
  <si>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</si>
  <si>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</si>
  <si>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</si>
  <si>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</si>
  <si>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</si>
  <si>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</si>
  <si>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</si>
  <si>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</si>
  <si>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</si>
  <si>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</si>
  <si>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</si>
  <si>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</si>
  <si>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</si>
  <si>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</si>
  <si>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</si>
  <si>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</si>
  <si>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</si>
  <si>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</si>
  <si>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</si>
  <si>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</si>
  <si>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</si>
  <si>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</si>
  <si>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</si>
  <si>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</si>
  <si>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</si>
  <si>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</si>
  <si>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</si>
  <si>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</si>
  <si>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</si>
  <si>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</si>
  <si>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</si>
  <si>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</si>
  <si>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</si>
  <si>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</si>
  <si>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</si>
  <si>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</si>
  <si>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</si>
  <si>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</si>
  <si>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</si>
  <si>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</si>
  <si>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</si>
  <si>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</si>
  <si>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</si>
  <si>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</si>
  <si>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</si>
  <si>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</si>
  <si>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</si>
  <si>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</si>
  <si>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</si>
  <si>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</si>
  <si>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</si>
  <si>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</si>
  <si>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</si>
  <si>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</si>
  <si>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</si>
  <si>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</si>
  <si>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</si>
  <si>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</si>
  <si>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</si>
  <si>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</si>
  <si>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</si>
  <si>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</si>
  <si>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</si>
  <si>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</si>
  <si>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</si>
  <si>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</si>
  <si>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</si>
  <si>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</si>
  <si>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</si>
  <si>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</si>
  <si>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</si>
  <si>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</si>
  <si>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</si>
  <si>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</si>
  <si>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</si>
  <si>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</si>
  <si>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</si>
  <si>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</si>
  <si>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</si>
  <si>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</si>
  <si>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</si>
  <si>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</si>
  <si>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</si>
  <si>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</si>
  <si>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</si>
  <si>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</si>
  <si>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</si>
  <si>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</si>
  <si>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</si>
  <si>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</si>
  <si>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</si>
  <si>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</si>
  <si>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</si>
  <si>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</si>
  <si>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</si>
  <si>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</si>
  <si>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</si>
  <si>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</si>
  <si>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</si>
  <si>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</si>
  <si>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</si>
  <si>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</si>
  <si>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</si>
  <si>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</si>
  <si>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</si>
  <si>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</si>
  <si>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</si>
  <si>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</si>
  <si>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</si>
  <si>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</si>
  <si>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</si>
  <si>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</si>
  <si>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</si>
  <si>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</si>
  <si>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</si>
  <si>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</si>
  <si>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</si>
  <si>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</si>
  <si>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</si>
  <si>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</si>
  <si>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</si>
  <si>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</si>
  <si>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</si>
  <si>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</si>
  <si>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</si>
  <si>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</si>
  <si>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</si>
  <si>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</si>
  <si>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</si>
  <si>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</si>
  <si>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</si>
  <si>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</si>
  <si>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</si>
  <si>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</si>
  <si>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</si>
  <si>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</si>
  <si>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</si>
  <si>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</si>
  <si>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</si>
  <si>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</si>
  <si>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</si>
  <si>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</si>
  <si>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</si>
  <si>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</si>
  <si>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</si>
  <si>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</si>
  <si>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</si>
  <si>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</si>
  <si>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</si>
  <si>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</si>
  <si>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</si>
  <si>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</si>
  <si>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</si>
  <si>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</si>
  <si>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</si>
  <si>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</si>
  <si>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</si>
  <si>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</si>
  <si>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</si>
  <si>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</si>
  <si>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</si>
  <si>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ホームレス等に対する就労支援事業</t>
    <rPh sb="5" eb="6">
      <t>トウ</t>
    </rPh>
    <rPh sb="7" eb="8">
      <t>タイ</t>
    </rPh>
    <rPh sb="10" eb="12">
      <t>シュウロウ</t>
    </rPh>
    <rPh sb="12" eb="14">
      <t>シエン</t>
    </rPh>
    <rPh sb="14" eb="16">
      <t>ジギョウ</t>
    </rPh>
    <phoneticPr fontId="5"/>
  </si>
  <si>
    <t>職業安定局雇用開発部</t>
    <rPh sb="0" eb="2">
      <t>ショクギョウ</t>
    </rPh>
    <rPh sb="2" eb="4">
      <t>アンテイ</t>
    </rPh>
    <rPh sb="4" eb="5">
      <t>キョク</t>
    </rPh>
    <rPh sb="5" eb="7">
      <t>コヨウ</t>
    </rPh>
    <rPh sb="7" eb="10">
      <t>カイハツブ</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</si>
  <si>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</si>
  <si>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rPh sb="0" eb="2">
      <t>シュウロウ</t>
    </rPh>
    <rPh sb="2" eb="4">
      <t>シエン</t>
    </rPh>
    <rPh sb="4" eb="6">
      <t>シツチョウ</t>
    </rPh>
    <rPh sb="7" eb="9">
      <t>イトウ</t>
    </rPh>
    <rPh sb="10" eb="12">
      <t>ヒロユキ</t>
    </rPh>
    <phoneticPr fontId="5"/>
  </si>
  <si>
    <t>○</t>
  </si>
  <si>
    <t>－</t>
    <phoneticPr fontId="5"/>
  </si>
  <si>
    <t>ホームレスや日雇労働者に対して、個々の就業ニーズや職業能力に応じた対策を講じ、対象者の就業機会の確保及び雇用の安定化を図る。</t>
    <phoneticPr fontId="5"/>
  </si>
  <si>
    <t>-</t>
  </si>
  <si>
    <t>-</t>
    <phoneticPr fontId="5"/>
  </si>
  <si>
    <t>-</t>
    <phoneticPr fontId="5"/>
  </si>
  <si>
    <t>-</t>
    <phoneticPr fontId="5"/>
  </si>
  <si>
    <t>-</t>
    <phoneticPr fontId="5"/>
  </si>
  <si>
    <t>-</t>
    <phoneticPr fontId="5"/>
  </si>
  <si>
    <t>-</t>
    <phoneticPr fontId="5"/>
  </si>
  <si>
    <t>高齢者等雇用安定促進事業委託費（一般会計）</t>
    <rPh sb="0" eb="3">
      <t>コウレイシャ</t>
    </rPh>
    <rPh sb="3" eb="4">
      <t>トウ</t>
    </rPh>
    <rPh sb="4" eb="6">
      <t>コヨウ</t>
    </rPh>
    <rPh sb="6" eb="8">
      <t>アンテイ</t>
    </rPh>
    <rPh sb="8" eb="10">
      <t>ソクシン</t>
    </rPh>
    <rPh sb="10" eb="12">
      <t>ジギョウ</t>
    </rPh>
    <rPh sb="12" eb="15">
      <t>イタクヒ</t>
    </rPh>
    <rPh sb="16" eb="18">
      <t>イッパン</t>
    </rPh>
    <rPh sb="18" eb="20">
      <t>カイケイ</t>
    </rPh>
    <phoneticPr fontId="5"/>
  </si>
  <si>
    <t>平成29年度のハローワークによる職業相談を行ったホームレス等求職者の常用就職率を80％以上とする。</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</si>
  <si>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</si>
  <si>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</si>
  <si>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件</t>
    <rPh sb="0" eb="1">
      <t>ケン</t>
    </rPh>
    <phoneticPr fontId="5"/>
  </si>
  <si>
    <t>地方自治体等が設置する協議会による就業相談件数</t>
    <phoneticPr fontId="5"/>
  </si>
  <si>
    <t>円</t>
    <rPh sb="0" eb="1">
      <t>エン</t>
    </rPh>
    <phoneticPr fontId="5"/>
  </si>
  <si>
    <t>　Ｘ/Ｙ</t>
    <phoneticPr fontId="5"/>
  </si>
  <si>
    <t>－</t>
    <phoneticPr fontId="5"/>
  </si>
  <si>
    <t>-</t>
    <phoneticPr fontId="5"/>
  </si>
  <si>
    <t>－</t>
    <phoneticPr fontId="5"/>
  </si>
  <si>
    <t>－</t>
    <phoneticPr fontId="5"/>
  </si>
  <si>
    <t>-</t>
    <phoneticPr fontId="5"/>
  </si>
  <si>
    <t>「ホームレスの自立の支援等に関する特別措置法」により、ホームレス等に対して安定した雇用の場の確保等による就業機会の確保施策等を実施することは国の責務とされている。</t>
    <rPh sb="32" eb="33">
      <t>トウ</t>
    </rPh>
    <rPh sb="37" eb="39">
      <t>アンテイ</t>
    </rPh>
    <rPh sb="41" eb="43">
      <t>コヨウ</t>
    </rPh>
    <rPh sb="44" eb="45">
      <t>バ</t>
    </rPh>
    <rPh sb="46" eb="48">
      <t>カクホ</t>
    </rPh>
    <phoneticPr fontId="5"/>
  </si>
  <si>
    <t>「ホームレスの自立の支援等に関する特別措置法」に基づき策定された「ホームレスの自立の支援等に関する基本方針」においては、ホームレス等に対して、個々のニーズに応じた求人開拓、きめ細かな職業相談等の実施、地方自治体や地域の民間団体等で構成される協議会による就業支援等を実施することとされており、優先度の高い事業である。</t>
    <phoneticPr fontId="5"/>
  </si>
  <si>
    <t>無</t>
  </si>
  <si>
    <t>公募により委託先を選定しており、支出先の選定は妥当である。</t>
    <phoneticPr fontId="5"/>
  </si>
  <si>
    <t>‐</t>
  </si>
  <si>
    <t>執行実績を踏まえ、事業目的に即し真に必要なものに限定されているかを精査しており、概ね妥当と考えている。</t>
    <phoneticPr fontId="5"/>
  </si>
  <si>
    <t>委託費は、使途が事業目的に沿った支出となっており、真に必要なものに限定されている。</t>
    <phoneticPr fontId="5"/>
  </si>
  <si>
    <t>事業対象となるホームレス数の減少に合わせて支援員数の見直しを行うなど、コスト削減、効率化に取り組んでいる。</t>
    <phoneticPr fontId="5"/>
  </si>
  <si>
    <t>日雇労働者等技能講習事業</t>
    <rPh sb="0" eb="2">
      <t>ヒヤトイ</t>
    </rPh>
    <rPh sb="2" eb="5">
      <t>ロウドウシャ</t>
    </rPh>
    <rPh sb="5" eb="6">
      <t>トウ</t>
    </rPh>
    <rPh sb="6" eb="8">
      <t>ギノウ</t>
    </rPh>
    <rPh sb="8" eb="10">
      <t>コウシュウ</t>
    </rPh>
    <rPh sb="10" eb="12">
      <t>ジギョウ</t>
    </rPh>
    <phoneticPr fontId="5"/>
  </si>
  <si>
    <t>ホームレス等の就労環境や就労ニーズに精通した民間団体に委託することで、効果的な事業の実施が行えている。また、ハローワークに就労支援を実施する就職支援ナビゲーター等を配置し、ホームレス自立支援センター等において巡回相談等を実施しており、就職支援ナビゲーターの支援による常用就職率も目標を達成していることから、実効性の高い手段となっている。</t>
    <phoneticPr fontId="5"/>
  </si>
  <si>
    <t>923</t>
    <phoneticPr fontId="5"/>
  </si>
  <si>
    <t>921</t>
    <phoneticPr fontId="5"/>
  </si>
  <si>
    <t>791</t>
    <phoneticPr fontId="5"/>
  </si>
  <si>
    <t>559</t>
    <phoneticPr fontId="5"/>
  </si>
  <si>
    <t>556</t>
    <phoneticPr fontId="5"/>
  </si>
  <si>
    <t>563</t>
    <phoneticPr fontId="5"/>
  </si>
  <si>
    <t>555</t>
    <phoneticPr fontId="5"/>
  </si>
  <si>
    <t>A.東京ホームレス就業支援事業推進協議会</t>
    <rPh sb="2" eb="4">
      <t>トウキョウ</t>
    </rPh>
    <rPh sb="9" eb="11">
      <t>シュウギョウ</t>
    </rPh>
    <rPh sb="11" eb="13">
      <t>シエン</t>
    </rPh>
    <rPh sb="13" eb="15">
      <t>ジギョウ</t>
    </rPh>
    <rPh sb="15" eb="17">
      <t>スイシン</t>
    </rPh>
    <rPh sb="17" eb="20">
      <t>キョウギカイ</t>
    </rPh>
    <phoneticPr fontId="5"/>
  </si>
  <si>
    <t>B.東京労働局</t>
    <rPh sb="2" eb="4">
      <t>トウキョウ</t>
    </rPh>
    <rPh sb="4" eb="7">
      <t>ロウドウキョク</t>
    </rPh>
    <phoneticPr fontId="5"/>
  </si>
  <si>
    <t>事業費</t>
    <rPh sb="0" eb="3">
      <t>ジギョウヒ</t>
    </rPh>
    <phoneticPr fontId="5"/>
  </si>
  <si>
    <t>消費税</t>
    <rPh sb="0" eb="3">
      <t>ショウヒゼイ</t>
    </rPh>
    <phoneticPr fontId="5"/>
  </si>
  <si>
    <t>人件費</t>
    <rPh sb="0" eb="3">
      <t>ジンケンヒ</t>
    </rPh>
    <phoneticPr fontId="5"/>
  </si>
  <si>
    <t>管理費</t>
    <rPh sb="0" eb="3">
      <t>カンリヒ</t>
    </rPh>
    <phoneticPr fontId="5"/>
  </si>
  <si>
    <t>就業支援等に必要な経費</t>
    <rPh sb="0" eb="2">
      <t>シュウギョウ</t>
    </rPh>
    <rPh sb="2" eb="4">
      <t>シエン</t>
    </rPh>
    <rPh sb="4" eb="5">
      <t>トウ</t>
    </rPh>
    <rPh sb="6" eb="8">
      <t>ヒツヨウ</t>
    </rPh>
    <rPh sb="9" eb="11">
      <t>ケイヒ</t>
    </rPh>
    <phoneticPr fontId="5"/>
  </si>
  <si>
    <t>事業に必要な管理経費等</t>
    <rPh sb="0" eb="2">
      <t>ジギョウ</t>
    </rPh>
    <rPh sb="3" eb="5">
      <t>ヒツヨウ</t>
    </rPh>
    <rPh sb="6" eb="8">
      <t>カンリ</t>
    </rPh>
    <rPh sb="8" eb="10">
      <t>ケイヒ</t>
    </rPh>
    <rPh sb="10" eb="11">
      <t>トウ</t>
    </rPh>
    <phoneticPr fontId="5"/>
  </si>
  <si>
    <t>諸謝金</t>
    <rPh sb="0" eb="1">
      <t>ショ</t>
    </rPh>
    <rPh sb="1" eb="3">
      <t>シャキン</t>
    </rPh>
    <phoneticPr fontId="5"/>
  </si>
  <si>
    <t>庁費</t>
    <rPh sb="0" eb="2">
      <t>チョウヒ</t>
    </rPh>
    <phoneticPr fontId="5"/>
  </si>
  <si>
    <t>就職支援ナビゲーター、求人開拓推進員に係る諸謝金</t>
    <phoneticPr fontId="5"/>
  </si>
  <si>
    <t>就職支援ナビゲーター、求人開拓推進員に係る保険料等</t>
    <phoneticPr fontId="5"/>
  </si>
  <si>
    <t>東京ホームレス就業支援推進協議会</t>
    <rPh sb="0" eb="2">
      <t>トウキョウ</t>
    </rPh>
    <rPh sb="7" eb="9">
      <t>シュウギョウ</t>
    </rPh>
    <rPh sb="9" eb="11">
      <t>シエン</t>
    </rPh>
    <rPh sb="11" eb="13">
      <t>スイシン</t>
    </rPh>
    <rPh sb="13" eb="16">
      <t>キョウギカイ</t>
    </rPh>
    <phoneticPr fontId="5"/>
  </si>
  <si>
    <t>ホームレスに対して、常用就職への適応力を高めるため、簡易的な仕事のあっせんや職場体験講習等を実施。</t>
    <rPh sb="6" eb="7">
      <t>タイ</t>
    </rPh>
    <rPh sb="10" eb="12">
      <t>ジョウヨウ</t>
    </rPh>
    <rPh sb="12" eb="14">
      <t>シュウショク</t>
    </rPh>
    <rPh sb="16" eb="19">
      <t>テキオウリョク</t>
    </rPh>
    <rPh sb="20" eb="21">
      <t>タカ</t>
    </rPh>
    <rPh sb="26" eb="28">
      <t>カンイ</t>
    </rPh>
    <rPh sb="28" eb="29">
      <t>テキ</t>
    </rPh>
    <rPh sb="30" eb="32">
      <t>シゴト</t>
    </rPh>
    <rPh sb="38" eb="40">
      <t>ショクバ</t>
    </rPh>
    <rPh sb="40" eb="42">
      <t>タイケン</t>
    </rPh>
    <rPh sb="42" eb="44">
      <t>コウシュウ</t>
    </rPh>
    <rPh sb="44" eb="45">
      <t>トウ</t>
    </rPh>
    <rPh sb="46" eb="48">
      <t>ジッシ</t>
    </rPh>
    <phoneticPr fontId="5"/>
  </si>
  <si>
    <t>大阪ホームレス就業支援センター運営協議会</t>
    <rPh sb="0" eb="2">
      <t>オオサカ</t>
    </rPh>
    <rPh sb="7" eb="9">
      <t>シュウギョウ</t>
    </rPh>
    <rPh sb="9" eb="11">
      <t>シエン</t>
    </rPh>
    <rPh sb="15" eb="17">
      <t>ウンエイ</t>
    </rPh>
    <rPh sb="17" eb="20">
      <t>キョウギカイ</t>
    </rPh>
    <phoneticPr fontId="5"/>
  </si>
  <si>
    <t>ホームレスに対して、常用就職への適応力を高めるため、簡易的な仕事のあっせんや職場体験講習等を実施。</t>
    <phoneticPr fontId="5"/>
  </si>
  <si>
    <t>神奈川県ホームレス就業支援協議会</t>
    <rPh sb="0" eb="4">
      <t>カナガワケン</t>
    </rPh>
    <rPh sb="9" eb="11">
      <t>シュウギョウ</t>
    </rPh>
    <rPh sb="11" eb="13">
      <t>シエン</t>
    </rPh>
    <rPh sb="13" eb="16">
      <t>キョウギカイ</t>
    </rPh>
    <phoneticPr fontId="5"/>
  </si>
  <si>
    <t>愛知ホームレス就業支援事業推進協議会</t>
    <rPh sb="0" eb="2">
      <t>アイチ</t>
    </rPh>
    <rPh sb="7" eb="9">
      <t>シュウギョウ</t>
    </rPh>
    <rPh sb="9" eb="11">
      <t>シエン</t>
    </rPh>
    <rPh sb="11" eb="13">
      <t>ジギョウ</t>
    </rPh>
    <rPh sb="13" eb="15">
      <t>スイシン</t>
    </rPh>
    <rPh sb="15" eb="18">
      <t>キョウギカイ</t>
    </rPh>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</si>
  <si>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</si>
  <si>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</si>
  <si>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</si>
  <si>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</si>
  <si>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</si>
  <si>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京都労働局</t>
    <rPh sb="0" eb="2">
      <t>キョウト</t>
    </rPh>
    <rPh sb="2" eb="5">
      <t>ロウドウキョク</t>
    </rPh>
    <phoneticPr fontId="5"/>
  </si>
  <si>
    <t>宮城労働局</t>
    <rPh sb="0" eb="2">
      <t>ミヤギ</t>
    </rPh>
    <rPh sb="2" eb="5">
      <t>ロウドウキョク</t>
    </rPh>
    <phoneticPr fontId="5"/>
  </si>
  <si>
    <t>-</t>
    <phoneticPr fontId="5"/>
  </si>
  <si>
    <t>-</t>
    <phoneticPr fontId="5"/>
  </si>
  <si>
    <t>-</t>
    <phoneticPr fontId="5"/>
  </si>
  <si>
    <t>就職支援ナビゲーターによる職業相談・職業紹介等の実施等</t>
    <rPh sb="0" eb="2">
      <t>シュウショク</t>
    </rPh>
    <rPh sb="2" eb="4">
      <t>シエン</t>
    </rPh>
    <rPh sb="13" eb="15">
      <t>ショクギョウ</t>
    </rPh>
    <rPh sb="15" eb="17">
      <t>ソウダン</t>
    </rPh>
    <rPh sb="18" eb="20">
      <t>ショクギョウ</t>
    </rPh>
    <rPh sb="20" eb="22">
      <t>ショウカイ</t>
    </rPh>
    <rPh sb="22" eb="23">
      <t>トウ</t>
    </rPh>
    <rPh sb="24" eb="26">
      <t>ジッシ</t>
    </rPh>
    <rPh sb="26" eb="27">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</si>
  <si>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</si>
  <si>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</si>
  <si>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</si>
  <si>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</si>
  <si>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</si>
  <si>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</si>
  <si>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</si>
  <si>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</si>
  <si>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</si>
  <si>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</si>
  <si>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ホームレス等の就労・職場定着を図るため、ホームレス自立支援センター等へ出張して職業相談・職業紹介を行い、事業主等に対する職場定着指導を行うとともに、求人者支援員を配置して求人開拓・求人情報等の収集等を行う。
また、ホームレスの就労を円滑に推進するため、地方自治体やNPO等のノウハウを活用した都市雑業等の就業支援を行う。</t>
    <phoneticPr fontId="5"/>
  </si>
  <si>
    <t>ハローワークによる職業相談を行ったホームレス等求職者の常用就職率
（常用就職者数／新規求職者数）</t>
    <rPh sb="34" eb="36">
      <t>ジョウヨウ</t>
    </rPh>
    <rPh sb="36" eb="39">
      <t>シュウショクシャ</t>
    </rPh>
    <rPh sb="39" eb="40">
      <t>スウ</t>
    </rPh>
    <rPh sb="41" eb="43">
      <t>シンキ</t>
    </rPh>
    <rPh sb="43" eb="46">
      <t>キュウショクシャ</t>
    </rPh>
    <rPh sb="46" eb="47">
      <t>スウ</t>
    </rPh>
    <phoneticPr fontId="5"/>
  </si>
  <si>
    <t>ホームレスや日雇労働者の就労・職場定着を図るため、ホームレス自立支援センター等へ出張して職業相談・職業紹介を行い、事業主等に対する職場定着指導を行うとともに、求人者支援員を配置して求人開拓・求人情報等の収集等を行う。
また、ホームレスの就労を円滑に推進するため、地方自治体やNPO等のノウハウを活用した都市雑業等の就業支援を行う。本事業を実施することにより、高齢者等の就業率等の向上に寄与する。</t>
    <phoneticPr fontId="5"/>
  </si>
  <si>
    <t>△</t>
  </si>
  <si>
    <t>成果実績は目標を上回る成果を上げ、目標に見合ったものとなっている。</t>
    <rPh sb="0" eb="2">
      <t>セイカ</t>
    </rPh>
    <rPh sb="11" eb="13">
      <t>セイカ</t>
    </rPh>
    <rPh sb="14" eb="15">
      <t>ア</t>
    </rPh>
    <phoneticPr fontId="5"/>
  </si>
  <si>
    <t>日雇労働者等技能講習事業で実施する技能講習の受講者に対して、当事業による職業相談・職業紹介等の実施により、ホームレスや日雇労働者に対する就業機会の確保等を図っている。</t>
    <phoneticPr fontId="5"/>
  </si>
  <si>
    <t>今後も引き続き適正な実施に努める。</t>
    <rPh sb="13" eb="14">
      <t>ツト</t>
    </rPh>
    <phoneticPr fontId="5"/>
  </si>
  <si>
    <t>ホームレスの自立の支援等に関する基本方針（平成25年厚生労働省・国土交通省告示第１号）</t>
    <rPh sb="6" eb="8">
      <t>ジリツ</t>
    </rPh>
    <rPh sb="9" eb="11">
      <t>シエン</t>
    </rPh>
    <rPh sb="11" eb="12">
      <t>トウ</t>
    </rPh>
    <rPh sb="13" eb="14">
      <t>カン</t>
    </rPh>
    <rPh sb="16" eb="18">
      <t>キホン</t>
    </rPh>
    <rPh sb="18" eb="20">
      <t>ホウシン</t>
    </rPh>
    <rPh sb="21" eb="23">
      <t>ヘイセイ</t>
    </rPh>
    <rPh sb="25" eb="26">
      <t>ネン</t>
    </rPh>
    <rPh sb="26" eb="28">
      <t>コウセイ</t>
    </rPh>
    <rPh sb="28" eb="31">
      <t>ロウドウショウ</t>
    </rPh>
    <rPh sb="32" eb="34">
      <t>コクド</t>
    </rPh>
    <rPh sb="34" eb="37">
      <t>コウツウショウ</t>
    </rPh>
    <rPh sb="37" eb="39">
      <t>コクジ</t>
    </rPh>
    <rPh sb="39" eb="40">
      <t>ダイ</t>
    </rPh>
    <rPh sb="41" eb="42">
      <t>ゴウ</t>
    </rPh>
    <phoneticPr fontId="5"/>
  </si>
  <si>
    <t>180.421,000/22,365</t>
    <phoneticPr fontId="5"/>
  </si>
  <si>
    <t>173,805,000/21,059</t>
    <phoneticPr fontId="5"/>
  </si>
  <si>
    <t>単位当たりコスト＝Ｘ／Y
Ｘ：ホームレス就業支援事業執行額（円）
Ｙ：地方自治体等が設置する協議会による就業相談件
数</t>
    <phoneticPr fontId="5"/>
  </si>
  <si>
    <t>単位当たりコスト＝Ｘ／Y
Ｘ：就職支援ナビゲーター・求人者支援員関係執行額（円）
Ｙ：ハローワークによるホームレス等求職者に対する職
業相談件数　　　　　　　</t>
    <rPh sb="26" eb="28">
      <t>キュウジン</t>
    </rPh>
    <rPh sb="28" eb="29">
      <t>シャ</t>
    </rPh>
    <rPh sb="29" eb="32">
      <t>シエンイン</t>
    </rPh>
    <phoneticPr fontId="5"/>
  </si>
  <si>
    <t>266,347,888/7,629</t>
    <phoneticPr fontId="5"/>
  </si>
  <si>
    <t>238,656,887/11,522</t>
    <phoneticPr fontId="5"/>
  </si>
  <si>
    <t>230,090,000／12,900</t>
    <phoneticPr fontId="5"/>
  </si>
  <si>
    <t>179,435,000／15,500</t>
    <phoneticPr fontId="5"/>
  </si>
  <si>
    <t>ハローワークによるホームレス等求職者に対する職業相談件数は見込みを下回ったが、これは現下の雇用情勢により、短い求職活動期間で就職できる者が増え、結果として職業相談回数が減少したことによるもの。
一方、常用就職率は目標を上回り、また、地方自治体等が設置する協議会による職業相談件数も見込みを上回っている。
以上から、見込みに見合ったものとなっている。</t>
    <rPh sb="14" eb="15">
      <t>トウ</t>
    </rPh>
    <rPh sb="15" eb="18">
      <t>キュウショクシャ</t>
    </rPh>
    <rPh sb="19" eb="20">
      <t>タイ</t>
    </rPh>
    <rPh sb="22" eb="24">
      <t>ショクギョウ</t>
    </rPh>
    <rPh sb="24" eb="26">
      <t>ソウダン</t>
    </rPh>
    <rPh sb="26" eb="28">
      <t>ケンスウ</t>
    </rPh>
    <rPh sb="29" eb="31">
      <t>ミコ</t>
    </rPh>
    <rPh sb="33" eb="35">
      <t>シタマワ</t>
    </rPh>
    <rPh sb="42" eb="44">
      <t>ゲンカ</t>
    </rPh>
    <rPh sb="45" eb="47">
      <t>コヨウ</t>
    </rPh>
    <rPh sb="47" eb="49">
      <t>ジョウセイ</t>
    </rPh>
    <rPh sb="53" eb="54">
      <t>ミジカ</t>
    </rPh>
    <rPh sb="55" eb="57">
      <t>キュウショク</t>
    </rPh>
    <rPh sb="57" eb="59">
      <t>カツドウ</t>
    </rPh>
    <rPh sb="59" eb="61">
      <t>キカン</t>
    </rPh>
    <rPh sb="62" eb="64">
      <t>シュウショク</t>
    </rPh>
    <rPh sb="67" eb="68">
      <t>シャ</t>
    </rPh>
    <rPh sb="69" eb="70">
      <t>フ</t>
    </rPh>
    <rPh sb="72" eb="74">
      <t>ケッカ</t>
    </rPh>
    <rPh sb="77" eb="79">
      <t>ショクギョウ</t>
    </rPh>
    <rPh sb="79" eb="81">
      <t>ソウダン</t>
    </rPh>
    <rPh sb="81" eb="83">
      <t>カイスウ</t>
    </rPh>
    <rPh sb="84" eb="86">
      <t>ゲンショウ</t>
    </rPh>
    <rPh sb="97" eb="99">
      <t>イッポウ</t>
    </rPh>
    <rPh sb="100" eb="102">
      <t>ジョウヨウ</t>
    </rPh>
    <rPh sb="102" eb="105">
      <t>シュウショクリツ</t>
    </rPh>
    <rPh sb="106" eb="108">
      <t>モクヒョウ</t>
    </rPh>
    <rPh sb="109" eb="111">
      <t>ウワマワ</t>
    </rPh>
    <rPh sb="116" eb="118">
      <t>チホウ</t>
    </rPh>
    <rPh sb="118" eb="121">
      <t>ジチタイ</t>
    </rPh>
    <rPh sb="121" eb="122">
      <t>トウ</t>
    </rPh>
    <rPh sb="123" eb="125">
      <t>セッチ</t>
    </rPh>
    <rPh sb="127" eb="130">
      <t>キョウギカイ</t>
    </rPh>
    <rPh sb="133" eb="135">
      <t>ショクギョウ</t>
    </rPh>
    <rPh sb="135" eb="137">
      <t>ソウダン</t>
    </rPh>
    <rPh sb="137" eb="139">
      <t>ケンスウ</t>
    </rPh>
    <rPh sb="140" eb="142">
      <t>ミコ</t>
    </rPh>
    <rPh sb="144" eb="146">
      <t>ウワマワ</t>
    </rPh>
    <rPh sb="152" eb="154">
      <t>イジョウ</t>
    </rPh>
    <rPh sb="157" eb="159">
      <t>ミコ</t>
    </rPh>
    <rPh sb="161" eb="163">
      <t>ミア</t>
    </rPh>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</si>
  <si>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</si>
  <si>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</si>
  <si>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</si>
  <si>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</si>
  <si>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</si>
  <si>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</si>
  <si>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諸謝金
（一般会計・雇用勘定）</t>
    <rPh sb="0" eb="1">
      <t>ショ</t>
    </rPh>
    <rPh sb="1" eb="3">
      <t>シャキン</t>
    </rPh>
    <rPh sb="5" eb="7">
      <t>イッパン</t>
    </rPh>
    <rPh sb="7" eb="9">
      <t>カイケイ</t>
    </rPh>
    <rPh sb="10" eb="12">
      <t>コヨウ</t>
    </rPh>
    <rPh sb="12" eb="14">
      <t>カンジョウ</t>
    </rPh>
    <phoneticPr fontId="5"/>
  </si>
  <si>
    <t>職員旅費
（一般会計・雇用勘定）</t>
    <rPh sb="0" eb="2">
      <t>ショクイン</t>
    </rPh>
    <rPh sb="2" eb="4">
      <t>リョヒ</t>
    </rPh>
    <rPh sb="6" eb="8">
      <t>イッパン</t>
    </rPh>
    <rPh sb="8" eb="10">
      <t>カイケイ</t>
    </rPh>
    <rPh sb="11" eb="13">
      <t>コヨウ</t>
    </rPh>
    <rPh sb="13" eb="15">
      <t>カンジョウ</t>
    </rPh>
    <phoneticPr fontId="5"/>
  </si>
  <si>
    <t>庁費
（一般会計・雇用勘定）</t>
    <rPh sb="0" eb="2">
      <t>チョウヒ</t>
    </rPh>
    <rPh sb="4" eb="6">
      <t>イッパン</t>
    </rPh>
    <rPh sb="6" eb="8">
      <t>カイケイ</t>
    </rPh>
    <rPh sb="9" eb="11">
      <t>コヨウ</t>
    </rPh>
    <rPh sb="11" eb="13">
      <t>カンジョウ</t>
    </rPh>
    <phoneticPr fontId="5"/>
  </si>
  <si>
    <t>委員等旅費
（一般会計・雇用勘定）</t>
    <rPh sb="0" eb="2">
      <t>イイン</t>
    </rPh>
    <rPh sb="2" eb="3">
      <t>トウ</t>
    </rPh>
    <rPh sb="3" eb="5">
      <t>リョヒ</t>
    </rPh>
    <rPh sb="7" eb="9">
      <t>イッパン</t>
    </rPh>
    <rPh sb="9" eb="11">
      <t>カイケイ</t>
    </rPh>
    <rPh sb="12" eb="14">
      <t>コヨウ</t>
    </rPh>
    <rPh sb="14" eb="16">
      <t>カンジョウ</t>
    </rPh>
    <phoneticPr fontId="5"/>
  </si>
  <si>
    <t>点検対象外</t>
    <rPh sb="0" eb="5">
      <t>テ</t>
    </rPh>
    <phoneticPr fontId="5"/>
  </si>
  <si>
    <t>180,232,000／15,760</t>
    <phoneticPr fontId="5"/>
  </si>
  <si>
    <t>215,414,659／14,251</t>
    <phoneticPr fontId="5"/>
  </si>
  <si>
    <t>平成30年1月の調査においては全国で4,977人のホームレスがいることが確認されており、依然として多くの方が厳しい状況に置かれている。これらの者は就職に向けた適応力が不足しているなど、一般労働者以上に就職が困難であるため、引き続き、これらの者のための相談窓口の設置などの就労支援施策を推進することは社会のニーズに対応したものであると考えている。</t>
    <phoneticPr fontId="5"/>
  </si>
  <si>
    <t>成果実績については目標値を上回っており、おおむね効果的に実施されている。</t>
    <rPh sb="2" eb="4">
      <t>ジッセキ</t>
    </rPh>
    <rPh sb="24" eb="27">
      <t>コウカテキ</t>
    </rPh>
    <rPh sb="28" eb="30">
      <t>ジッシ</t>
    </rPh>
    <phoneticPr fontId="5"/>
  </si>
  <si>
    <t>ハローワークによるホームレス等求職者に対する職業相談件数</t>
    <phoneticPr fontId="5"/>
  </si>
  <si>
    <t>縮減</t>
  </si>
  <si>
    <t>「ハローワークによるホームレス等求職者に対する職業相談件数」の活動実績が下回ったこと等を踏まえ、ハローワークの職業相談員を廃止・削減するなどの合理化を図った。</t>
    <rPh sb="31" eb="33">
      <t>カツドウ</t>
    </rPh>
    <rPh sb="33" eb="35">
      <t>ジッセキ</t>
    </rPh>
    <rPh sb="36" eb="38">
      <t>シタマワ</t>
    </rPh>
    <rPh sb="42" eb="43">
      <t>トウ</t>
    </rPh>
    <rPh sb="44" eb="45">
      <t>フ</t>
    </rPh>
    <rPh sb="55" eb="57">
      <t>ショクギョウ</t>
    </rPh>
    <rPh sb="57" eb="60">
      <t>ソウダンイン</t>
    </rPh>
    <rPh sb="61" eb="63">
      <t>ハイシ</t>
    </rPh>
    <rPh sb="64" eb="66">
      <t>サクゲン</t>
    </rPh>
    <rPh sb="71" eb="74">
      <t>ゴウリカ</t>
    </rPh>
    <rPh sb="75" eb="76">
      <t>ハカ</t>
    </rPh>
    <phoneticPr fontId="5"/>
  </si>
  <si>
    <t>活動実績が低調に推移している要因を分析し、事業の適正な執行を図ること。</t>
    <rPh sb="0" eb="35">
      <t>カ</t>
    </rPh>
    <phoneticPr fontId="5"/>
  </si>
  <si>
    <t>　ホームレス等の支援対象者が減少していることを踏まえて要求額を削減しほか、ハローワークの職業相談員を廃止・削減するなどの合理化を図ったため。</t>
    <rPh sb="6" eb="7">
      <t>トウ</t>
    </rPh>
    <rPh sb="8" eb="10">
      <t>シエン</t>
    </rPh>
    <rPh sb="10" eb="13">
      <t>タイショウシャ</t>
    </rPh>
    <rPh sb="14" eb="16">
      <t>ゲンショウ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</si>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</sst>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106456</xdr:colOff>
      <xdr:row>745</xdr:row>
      <xdr:rowOff>171287</xdr:rowOff>
    </xdr:from>
    <xdr:to>
      <xdr:col>23</xdr:col>
      <xdr:colOff>112059</xdr:colOff>
      <xdr:row>748</xdr:row>
      <xdr:rowOff>88902</xdr:rowOff>
    </xdr:to>
    <xdr:cxnSp macro="">
      <xdr:nvCxnSpPr>
        <xdr:cNvPr id="8" name="直線矢印コネクタ 7"/>
        <xdr:cNvCxnSpPr>
          <a:endCxn id="11" idx="0"/>
        </xdr:cNvCxnSpPr>
      </xdr:nvCxnSpPr>
      <xdr:spPr bwMode="auto">
        <a:xfrm>
          <a:off x="4861336" y="52078727"/>
          <a:ext cx="5603" cy="98441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167256</xdr:colOff>
      <xdr:row>747</xdr:row>
      <xdr:rowOff>192097</xdr:rowOff>
    </xdr:from>
    <xdr:to>
      <xdr:col>41</xdr:col>
      <xdr:colOff>37802</xdr:colOff>
      <xdr:row>748</xdr:row>
      <xdr:rowOff>17605</xdr:rowOff>
    </xdr:to>
    <xdr:sp macro="" textlink="">
      <xdr:nvSpPr>
        <xdr:cNvPr id="9" name="テキスト ボックス 8"/>
        <xdr:cNvSpPr txBox="1"/>
      </xdr:nvSpPr>
      <xdr:spPr bwMode="auto">
        <a:xfrm>
          <a:off x="6385176" y="52808197"/>
          <a:ext cx="1699346" cy="183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chemeClr val="dk1"/>
              </a:solidFill>
              <a:latin typeface="+mn-lt"/>
              <a:ea typeface="+mn-ea"/>
              <a:cs typeface="+mn-cs"/>
            </a:rPr>
            <a:t>委託</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随意契約（公募）</a:t>
          </a:r>
          <a:r>
            <a:rPr kumimoji="1" lang="en-US" sz="1100">
              <a:solidFill>
                <a:schemeClr val="dk1"/>
              </a:solidFill>
              <a:latin typeface="+mn-lt"/>
              <a:ea typeface="+mn-ea"/>
              <a:cs typeface="+mn-cs"/>
            </a:rPr>
            <a:t>】</a:t>
          </a:r>
          <a:endParaRPr kumimoji="1" lang="ja-JP" altLang="en-US" sz="1200"/>
        </a:p>
      </xdr:txBody>
    </xdr:sp>
    <xdr:clientData/>
  </xdr:twoCellAnchor>
  <xdr:twoCellAnchor>
    <xdr:from>
      <xdr:col>18</xdr:col>
      <xdr:colOff>128857</xdr:colOff>
      <xdr:row>741</xdr:row>
      <xdr:rowOff>214116</xdr:rowOff>
    </xdr:from>
    <xdr:to>
      <xdr:col>28</xdr:col>
      <xdr:colOff>69053</xdr:colOff>
      <xdr:row>743</xdr:row>
      <xdr:rowOff>148608</xdr:rowOff>
    </xdr:to>
    <xdr:sp macro="" textlink="">
      <xdr:nvSpPr>
        <xdr:cNvPr id="10" name="テキスト ボックス 9"/>
        <xdr:cNvSpPr txBox="1"/>
      </xdr:nvSpPr>
      <xdr:spPr bwMode="auto">
        <a:xfrm>
          <a:off x="3969337" y="50696616"/>
          <a:ext cx="1768996" cy="65077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　３９６百万円</a:t>
          </a:r>
        </a:p>
      </xdr:txBody>
    </xdr:sp>
    <xdr:clientData/>
  </xdr:twoCellAnchor>
  <xdr:twoCellAnchor>
    <xdr:from>
      <xdr:col>18</xdr:col>
      <xdr:colOff>6404</xdr:colOff>
      <xdr:row>748</xdr:row>
      <xdr:rowOff>88902</xdr:rowOff>
    </xdr:from>
    <xdr:to>
      <xdr:col>29</xdr:col>
      <xdr:colOff>13607</xdr:colOff>
      <xdr:row>750</xdr:row>
      <xdr:rowOff>273740</xdr:rowOff>
    </xdr:to>
    <xdr:sp macro="" textlink="">
      <xdr:nvSpPr>
        <xdr:cNvPr id="11" name="テキスト ボックス 10"/>
        <xdr:cNvSpPr txBox="1"/>
      </xdr:nvSpPr>
      <xdr:spPr bwMode="auto">
        <a:xfrm>
          <a:off x="3846884" y="53063142"/>
          <a:ext cx="2018883" cy="90111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tx1"/>
              </a:solidFill>
            </a:rPr>
            <a:t>Ｂ．都道府県労働局（７局）</a:t>
          </a:r>
          <a:endParaRPr kumimoji="1" lang="en-US" altLang="ja-JP" sz="1200">
            <a:solidFill>
              <a:schemeClr val="tx1"/>
            </a:solidFill>
          </a:endParaRPr>
        </a:p>
        <a:p>
          <a:pPr algn="ctr"/>
          <a:r>
            <a:rPr kumimoji="1" lang="ja-JP" altLang="en-US" sz="1200">
              <a:solidFill>
                <a:schemeClr val="tx1"/>
              </a:solidFill>
            </a:rPr>
            <a:t>１８０百万円</a:t>
          </a:r>
        </a:p>
      </xdr:txBody>
    </xdr:sp>
    <xdr:clientData/>
  </xdr:twoCellAnchor>
  <xdr:twoCellAnchor>
    <xdr:from>
      <xdr:col>34</xdr:col>
      <xdr:colOff>175581</xdr:colOff>
      <xdr:row>748</xdr:row>
      <xdr:rowOff>88947</xdr:rowOff>
    </xdr:from>
    <xdr:to>
      <xdr:col>44</xdr:col>
      <xdr:colOff>179534</xdr:colOff>
      <xdr:row>750</xdr:row>
      <xdr:rowOff>83239</xdr:rowOff>
    </xdr:to>
    <xdr:sp macro="" textlink="">
      <xdr:nvSpPr>
        <xdr:cNvPr id="12" name="テキスト ボックス 11"/>
        <xdr:cNvSpPr txBox="1"/>
      </xdr:nvSpPr>
      <xdr:spPr bwMode="auto">
        <a:xfrm>
          <a:off x="6942141" y="53063187"/>
          <a:ext cx="1832753" cy="7105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Ａ．東京ホームレス就業支援</a:t>
          </a:r>
          <a:endParaRPr kumimoji="1" lang="en-US" altLang="ja-JP" sz="1000">
            <a:solidFill>
              <a:sysClr val="windowText" lastClr="000000"/>
            </a:solidFill>
          </a:endParaRPr>
        </a:p>
        <a:p>
          <a:pPr algn="ctr"/>
          <a:r>
            <a:rPr kumimoji="1" lang="ja-JP" altLang="en-US" sz="1000">
              <a:solidFill>
                <a:sysClr val="windowText" lastClr="000000"/>
              </a:solidFill>
            </a:rPr>
            <a:t>事業推進協議会ほか３団体</a:t>
          </a:r>
          <a:endParaRPr kumimoji="1" lang="en-US" altLang="ja-JP" sz="1000">
            <a:solidFill>
              <a:sysClr val="windowText" lastClr="000000"/>
            </a:solidFill>
          </a:endParaRPr>
        </a:p>
        <a:p>
          <a:pPr algn="ctr"/>
          <a:r>
            <a:rPr kumimoji="1" lang="ja-JP" altLang="en-US" sz="1000">
              <a:solidFill>
                <a:schemeClr val="tx1"/>
              </a:solidFill>
            </a:rPr>
            <a:t>２１５百万</a:t>
          </a:r>
          <a:r>
            <a:rPr kumimoji="1" lang="ja-JP" altLang="en-US" sz="1000">
              <a:solidFill>
                <a:sysClr val="windowText" lastClr="000000"/>
              </a:solidFill>
            </a:rPr>
            <a:t>円</a:t>
          </a:r>
        </a:p>
      </xdr:txBody>
    </xdr:sp>
    <xdr:clientData/>
  </xdr:twoCellAnchor>
  <xdr:twoCellAnchor>
    <xdr:from>
      <xdr:col>23</xdr:col>
      <xdr:colOff>123279</xdr:colOff>
      <xdr:row>746</xdr:row>
      <xdr:rowOff>179846</xdr:rowOff>
    </xdr:from>
    <xdr:to>
      <xdr:col>39</xdr:col>
      <xdr:colOff>162641</xdr:colOff>
      <xdr:row>746</xdr:row>
      <xdr:rowOff>179846</xdr:rowOff>
    </xdr:to>
    <xdr:cxnSp macro="">
      <xdr:nvCxnSpPr>
        <xdr:cNvPr id="13" name="直線コネクタ 12"/>
        <xdr:cNvCxnSpPr/>
      </xdr:nvCxnSpPr>
      <xdr:spPr bwMode="auto">
        <a:xfrm>
          <a:off x="4878159" y="52445426"/>
          <a:ext cx="296544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138143</xdr:colOff>
      <xdr:row>750</xdr:row>
      <xdr:rowOff>320889</xdr:rowOff>
    </xdr:from>
    <xdr:to>
      <xdr:col>28</xdr:col>
      <xdr:colOff>158939</xdr:colOff>
      <xdr:row>753</xdr:row>
      <xdr:rowOff>18665</xdr:rowOff>
    </xdr:to>
    <xdr:sp macro="" textlink="">
      <xdr:nvSpPr>
        <xdr:cNvPr id="14" name="大かっこ 13"/>
        <xdr:cNvSpPr/>
      </xdr:nvSpPr>
      <xdr:spPr bwMode="auto">
        <a:xfrm>
          <a:off x="3978623" y="54011409"/>
          <a:ext cx="1849596" cy="764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・就労支援ナビゲーターによる職業相談・職業紹介等の実施</a:t>
          </a:r>
          <a:endParaRPr kumimoji="1" lang="en-US" altLang="ja-JP" sz="900"/>
        </a:p>
        <a:p>
          <a:pPr algn="l">
            <a:lnSpc>
              <a:spcPts val="1000"/>
            </a:lnSpc>
          </a:pPr>
          <a:r>
            <a:rPr kumimoji="1" lang="ja-JP" altLang="en-US" sz="900"/>
            <a:t>・求人者支援員よる求人開拓等の実施</a:t>
          </a:r>
          <a:endParaRPr kumimoji="1" lang="en-US" altLang="ja-JP" sz="900"/>
        </a:p>
        <a:p>
          <a:endParaRPr lang="ja-JP" altLang="ja-JP" sz="900"/>
        </a:p>
      </xdr:txBody>
    </xdr:sp>
    <xdr:clientData/>
  </xdr:twoCellAnchor>
  <xdr:twoCellAnchor>
    <xdr:from>
      <xdr:col>34</xdr:col>
      <xdr:colOff>159856</xdr:colOff>
      <xdr:row>750</xdr:row>
      <xdr:rowOff>178068</xdr:rowOff>
    </xdr:from>
    <xdr:to>
      <xdr:col>45</xdr:col>
      <xdr:colOff>12489</xdr:colOff>
      <xdr:row>752</xdr:row>
      <xdr:rowOff>148875</xdr:rowOff>
    </xdr:to>
    <xdr:sp macro="" textlink="">
      <xdr:nvSpPr>
        <xdr:cNvPr id="15" name="大かっこ 14"/>
        <xdr:cNvSpPr/>
      </xdr:nvSpPr>
      <xdr:spPr bwMode="auto">
        <a:xfrm>
          <a:off x="6926416" y="53868588"/>
          <a:ext cx="1864313" cy="687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・就業支援員による就業支援、就業開拓推進員による就業機会確保支援、職場体験講習の実施等</a:t>
          </a:r>
          <a:endParaRPr lang="ja-JP" altLang="ja-JP" sz="900"/>
        </a:p>
      </xdr:txBody>
    </xdr:sp>
    <xdr:clientData/>
  </xdr:twoCellAnchor>
  <xdr:twoCellAnchor>
    <xdr:from>
      <xdr:col>19</xdr:col>
      <xdr:colOff>50121</xdr:colOff>
      <xdr:row>743</xdr:row>
      <xdr:rowOff>241607</xdr:rowOff>
    </xdr:from>
    <xdr:to>
      <xdr:col>28</xdr:col>
      <xdr:colOff>135467</xdr:colOff>
      <xdr:row>745</xdr:row>
      <xdr:rowOff>279400</xdr:rowOff>
    </xdr:to>
    <xdr:sp macro="" textlink="">
      <xdr:nvSpPr>
        <xdr:cNvPr id="16" name="大かっこ 15"/>
        <xdr:cNvSpPr/>
      </xdr:nvSpPr>
      <xdr:spPr bwMode="auto">
        <a:xfrm>
          <a:off x="3589188" y="43379274"/>
          <a:ext cx="1761746" cy="7405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・関係部局等との調整。</a:t>
          </a:r>
          <a:endParaRPr kumimoji="1" lang="en-US" altLang="ja-JP" sz="900"/>
        </a:p>
        <a:p>
          <a:pPr algn="l">
            <a:lnSpc>
              <a:spcPts val="900"/>
            </a:lnSpc>
          </a:pPr>
          <a:r>
            <a:rPr kumimoji="1" lang="ja-JP" altLang="en-US" sz="900"/>
            <a:t>・施策の企画・立案、都道府県労働局及び委託団体に対する指導等</a:t>
          </a:r>
        </a:p>
      </xdr:txBody>
    </xdr:sp>
    <xdr:clientData/>
  </xdr:twoCellAnchor>
  <xdr:twoCellAnchor>
    <xdr:from>
      <xdr:col>16</xdr:col>
      <xdr:colOff>0</xdr:colOff>
      <xdr:row>741</xdr:row>
      <xdr:rowOff>0</xdr:rowOff>
    </xdr:from>
    <xdr:to>
      <xdr:col>30</xdr:col>
      <xdr:colOff>22412</xdr:colOff>
      <xdr:row>753</xdr:row>
      <xdr:rowOff>108854</xdr:rowOff>
    </xdr:to>
    <xdr:sp macro="" textlink="">
      <xdr:nvSpPr>
        <xdr:cNvPr id="17" name="正方形/長方形 16"/>
        <xdr:cNvSpPr/>
      </xdr:nvSpPr>
      <xdr:spPr bwMode="auto">
        <a:xfrm>
          <a:off x="3474720" y="50482500"/>
          <a:ext cx="2582732" cy="4383674"/>
        </a:xfrm>
        <a:prstGeom prst="rect">
          <a:avLst/>
        </a:prstGeom>
        <a:no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18</xdr:col>
      <xdr:colOff>6404</xdr:colOff>
      <xdr:row>747</xdr:row>
      <xdr:rowOff>80039</xdr:rowOff>
    </xdr:from>
    <xdr:to>
      <xdr:col>24</xdr:col>
      <xdr:colOff>57150</xdr:colOff>
      <xdr:row>747</xdr:row>
      <xdr:rowOff>348981</xdr:rowOff>
    </xdr:to>
    <xdr:sp macro="" textlink="">
      <xdr:nvSpPr>
        <xdr:cNvPr id="18" name="テキスト ボックス 17"/>
        <xdr:cNvSpPr txBox="1"/>
      </xdr:nvSpPr>
      <xdr:spPr bwMode="auto">
        <a:xfrm>
          <a:off x="3606854" y="45371414"/>
          <a:ext cx="1250896"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予算示達</a:t>
          </a:r>
          <a:r>
            <a:rPr kumimoji="1" lang="en-US" sz="1100">
              <a:solidFill>
                <a:schemeClr val="dk1"/>
              </a:solidFill>
              <a:latin typeface="+mn-lt"/>
              <a:ea typeface="+mn-ea"/>
              <a:cs typeface="+mn-cs"/>
            </a:rPr>
            <a:t>】</a:t>
          </a:r>
          <a:endParaRPr kumimoji="1" lang="ja-JP" altLang="en-US" sz="1200"/>
        </a:p>
      </xdr:txBody>
    </xdr:sp>
    <xdr:clientData/>
  </xdr:twoCellAnchor>
  <xdr:twoCellAnchor>
    <xdr:from>
      <xdr:col>39</xdr:col>
      <xdr:colOff>176897</xdr:colOff>
      <xdr:row>746</xdr:row>
      <xdr:rowOff>163288</xdr:rowOff>
    </xdr:from>
    <xdr:to>
      <xdr:col>39</xdr:col>
      <xdr:colOff>177558</xdr:colOff>
      <xdr:row>748</xdr:row>
      <xdr:rowOff>88947</xdr:rowOff>
    </xdr:to>
    <xdr:cxnSp macro="">
      <xdr:nvCxnSpPr>
        <xdr:cNvPr id="19" name="直線矢印コネクタ 18"/>
        <xdr:cNvCxnSpPr>
          <a:endCxn id="12" idx="0"/>
        </xdr:cNvCxnSpPr>
      </xdr:nvCxnSpPr>
      <xdr:spPr bwMode="auto">
        <a:xfrm>
          <a:off x="7857857" y="52428868"/>
          <a:ext cx="661" cy="63431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Q2" sqref="Q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567</v>
      </c>
      <c r="AT2" s="218"/>
      <c r="AU2" s="218"/>
      <c r="AV2" s="52" t="str">
        <f>IF(AW2="", "", "-")</f>
        <v/>
      </c>
      <c r="AW2" s="395"/>
      <c r="AX2" s="395"/>
    </row>
    <row r="3" spans="1:50" ht="21" customHeight="1" thickBot="1" x14ac:dyDescent="0.25">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2">
      <c r="A6" s="724" t="s">
        <v>4</v>
      </c>
      <c r="B6" s="725"/>
      <c r="C6" s="725"/>
      <c r="D6" s="725"/>
      <c r="E6" s="725"/>
      <c r="F6" s="725"/>
      <c r="G6" s="880" t="str">
        <f>入力規則等!F39</f>
        <v>一般会計、労働保険特別会計雇用勘定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631</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639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632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v>450</v>
      </c>
      <c r="Q13" s="98"/>
      <c r="R13" s="98"/>
      <c r="S13" s="98"/>
      <c r="T13" s="98"/>
      <c r="U13" s="98"/>
      <c r="V13" s="99"/>
      <c r="W13" s="97">
        <v>408</v>
      </c>
      <c r="X13" s="98"/>
      <c r="Y13" s="98"/>
      <c r="Z13" s="98"/>
      <c r="AA13" s="98"/>
      <c r="AB13" s="98"/>
      <c r="AC13" s="99"/>
      <c r="AD13" s="97">
        <v>402</v>
      </c>
      <c r="AE13" s="98"/>
      <c r="AF13" s="98"/>
      <c r="AG13" s="98"/>
      <c r="AH13" s="98"/>
      <c r="AI13" s="98"/>
      <c r="AJ13" s="99"/>
      <c r="AK13" s="97">
        <v>410</v>
      </c>
      <c r="AL13" s="98"/>
      <c r="AM13" s="98"/>
      <c r="AN13" s="98"/>
      <c r="AO13" s="98"/>
      <c r="AP13" s="98"/>
      <c r="AQ13" s="99"/>
      <c r="AR13" s="94">
        <v>337</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558</v>
      </c>
      <c r="X14" s="98"/>
      <c r="Y14" s="98"/>
      <c r="Z14" s="98"/>
      <c r="AA14" s="98"/>
      <c r="AB14" s="98"/>
      <c r="AC14" s="99"/>
      <c r="AD14" s="97" t="s">
        <v>557</v>
      </c>
      <c r="AE14" s="98"/>
      <c r="AF14" s="98"/>
      <c r="AG14" s="98"/>
      <c r="AH14" s="98"/>
      <c r="AI14" s="98"/>
      <c r="AJ14" s="99"/>
      <c r="AK14" s="97" t="s">
        <v>561</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560</v>
      </c>
      <c r="X15" s="98"/>
      <c r="Y15" s="98"/>
      <c r="Z15" s="98"/>
      <c r="AA15" s="98"/>
      <c r="AB15" s="98"/>
      <c r="AC15" s="99"/>
      <c r="AD15" s="97" t="s">
        <v>561</v>
      </c>
      <c r="AE15" s="98"/>
      <c r="AF15" s="98"/>
      <c r="AG15" s="98"/>
      <c r="AH15" s="98"/>
      <c r="AI15" s="98"/>
      <c r="AJ15" s="99"/>
      <c r="AK15" s="97" t="s">
        <v>560</v>
      </c>
      <c r="AL15" s="98"/>
      <c r="AM15" s="98"/>
      <c r="AN15" s="98"/>
      <c r="AO15" s="98"/>
      <c r="AP15" s="98"/>
      <c r="AQ15" s="99"/>
      <c r="AR15" s="97"/>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557</v>
      </c>
      <c r="X16" s="98"/>
      <c r="Y16" s="98"/>
      <c r="Z16" s="98"/>
      <c r="AA16" s="98"/>
      <c r="AB16" s="98"/>
      <c r="AC16" s="99"/>
      <c r="AD16" s="97" t="s">
        <v>561</v>
      </c>
      <c r="AE16" s="98"/>
      <c r="AF16" s="98"/>
      <c r="AG16" s="98"/>
      <c r="AH16" s="98"/>
      <c r="AI16" s="98"/>
      <c r="AJ16" s="99"/>
      <c r="AK16" s="97" t="s">
        <v>561</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557</v>
      </c>
      <c r="X17" s="98"/>
      <c r="Y17" s="98"/>
      <c r="Z17" s="98"/>
      <c r="AA17" s="98"/>
      <c r="AB17" s="98"/>
      <c r="AC17" s="99"/>
      <c r="AD17" s="97" t="s">
        <v>561</v>
      </c>
      <c r="AE17" s="98"/>
      <c r="AF17" s="98"/>
      <c r="AG17" s="98"/>
      <c r="AH17" s="98"/>
      <c r="AI17" s="98"/>
      <c r="AJ17" s="99"/>
      <c r="AK17" s="97" t="s">
        <v>562</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450</v>
      </c>
      <c r="Q18" s="104"/>
      <c r="R18" s="104"/>
      <c r="S18" s="104"/>
      <c r="T18" s="104"/>
      <c r="U18" s="104"/>
      <c r="V18" s="105"/>
      <c r="W18" s="103">
        <f>SUM(W13:AC17)</f>
        <v>408</v>
      </c>
      <c r="X18" s="104"/>
      <c r="Y18" s="104"/>
      <c r="Z18" s="104"/>
      <c r="AA18" s="104"/>
      <c r="AB18" s="104"/>
      <c r="AC18" s="105"/>
      <c r="AD18" s="103">
        <f>SUM(AD13:AJ17)</f>
        <v>402</v>
      </c>
      <c r="AE18" s="104"/>
      <c r="AF18" s="104"/>
      <c r="AG18" s="104"/>
      <c r="AH18" s="104"/>
      <c r="AI18" s="104"/>
      <c r="AJ18" s="105"/>
      <c r="AK18" s="103">
        <f>SUM(AK13:AQ17)</f>
        <v>410</v>
      </c>
      <c r="AL18" s="104"/>
      <c r="AM18" s="104"/>
      <c r="AN18" s="104"/>
      <c r="AO18" s="104"/>
      <c r="AP18" s="104"/>
      <c r="AQ18" s="105"/>
      <c r="AR18" s="103">
        <f>SUM(AR13:AX17)</f>
        <v>337</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447</v>
      </c>
      <c r="Q19" s="98"/>
      <c r="R19" s="98"/>
      <c r="S19" s="98"/>
      <c r="T19" s="98"/>
      <c r="U19" s="98"/>
      <c r="V19" s="99"/>
      <c r="W19" s="97">
        <v>412</v>
      </c>
      <c r="X19" s="98"/>
      <c r="Y19" s="98"/>
      <c r="Z19" s="98"/>
      <c r="AA19" s="98"/>
      <c r="AB19" s="98"/>
      <c r="AC19" s="99"/>
      <c r="AD19" s="97">
        <v>396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0.99333333333333329</v>
      </c>
      <c r="Q20" s="539"/>
      <c r="R20" s="539"/>
      <c r="S20" s="539"/>
      <c r="T20" s="539"/>
      <c r="U20" s="539"/>
      <c r="V20" s="539"/>
      <c r="W20" s="539">
        <f t="shared" ref="W20" si="0">IF(W18=0, "-", SUM(W19)/W18)</f>
        <v>1.0098039215686274</v>
      </c>
      <c r="X20" s="539"/>
      <c r="Y20" s="539"/>
      <c r="Z20" s="539"/>
      <c r="AA20" s="539"/>
      <c r="AB20" s="539"/>
      <c r="AC20" s="539"/>
      <c r="AD20" s="539">
        <f t="shared" ref="AD20" si="1">IF(AD18=0, "-", SUM(AD19)/AD18)</f>
        <v>0.9850746268656716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497</v>
      </c>
      <c r="H21" s="930"/>
      <c r="I21" s="930"/>
      <c r="J21" s="930"/>
      <c r="K21" s="930"/>
      <c r="L21" s="930"/>
      <c r="M21" s="930"/>
      <c r="N21" s="930"/>
      <c r="O21" s="930"/>
      <c r="P21" s="539">
        <f>IF(P19=0, "-", SUM(P19)/SUM(P13,P14))</f>
        <v>0.99333333333333329</v>
      </c>
      <c r="Q21" s="539"/>
      <c r="R21" s="539"/>
      <c r="S21" s="539"/>
      <c r="T21" s="539"/>
      <c r="U21" s="539"/>
      <c r="V21" s="539"/>
      <c r="W21" s="539">
        <f t="shared" ref="W21" si="2">IF(W19=0, "-", SUM(W19)/SUM(W13,W14))</f>
        <v>1.0098039215686274</v>
      </c>
      <c r="X21" s="539"/>
      <c r="Y21" s="539"/>
      <c r="Z21" s="539"/>
      <c r="AA21" s="539"/>
      <c r="AB21" s="539"/>
      <c r="AC21" s="539"/>
      <c r="AD21" s="539">
        <f t="shared" ref="AD21" si="3">IF(AD19=0, "-", SUM(AD19)/SUM(AD13,AD14))</f>
        <v>0.9850746268656716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2.25" customHeight="1" x14ac:dyDescent="0.2">
      <c r="A23" s="198"/>
      <c r="B23" s="199"/>
      <c r="C23" s="199"/>
      <c r="D23" s="199"/>
      <c r="E23" s="199"/>
      <c r="F23" s="200"/>
      <c r="G23" s="183" t="s">
        <v>563</v>
      </c>
      <c r="H23" s="184"/>
      <c r="I23" s="184"/>
      <c r="J23" s="184"/>
      <c r="K23" s="184"/>
      <c r="L23" s="184"/>
      <c r="M23" s="184"/>
      <c r="N23" s="184"/>
      <c r="O23" s="185"/>
      <c r="P23" s="94">
        <v>230</v>
      </c>
      <c r="Q23" s="95"/>
      <c r="R23" s="95"/>
      <c r="S23" s="95"/>
      <c r="T23" s="95"/>
      <c r="U23" s="95"/>
      <c r="V23" s="96"/>
      <c r="W23" s="94">
        <v>208</v>
      </c>
      <c r="X23" s="95"/>
      <c r="Y23" s="95"/>
      <c r="Z23" s="95"/>
      <c r="AA23" s="95"/>
      <c r="AB23" s="95"/>
      <c r="AC23" s="96"/>
      <c r="AD23" s="206" t="s">
        <v>668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2.25" customHeight="1" x14ac:dyDescent="0.2">
      <c r="A24" s="198"/>
      <c r="B24" s="199"/>
      <c r="C24" s="199"/>
      <c r="D24" s="199"/>
      <c r="E24" s="199"/>
      <c r="F24" s="200"/>
      <c r="G24" s="186" t="s">
        <v>655</v>
      </c>
      <c r="H24" s="187"/>
      <c r="I24" s="187"/>
      <c r="J24" s="187"/>
      <c r="K24" s="187"/>
      <c r="L24" s="187"/>
      <c r="M24" s="187"/>
      <c r="N24" s="187"/>
      <c r="O24" s="188"/>
      <c r="P24" s="97">
        <v>153</v>
      </c>
      <c r="Q24" s="98"/>
      <c r="R24" s="98"/>
      <c r="S24" s="98"/>
      <c r="T24" s="98"/>
      <c r="U24" s="98"/>
      <c r="V24" s="99"/>
      <c r="W24" s="97">
        <v>110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2.25" customHeight="1" x14ac:dyDescent="0.2">
      <c r="A25" s="198"/>
      <c r="B25" s="199"/>
      <c r="C25" s="199"/>
      <c r="D25" s="199"/>
      <c r="E25" s="199"/>
      <c r="F25" s="200"/>
      <c r="G25" s="186" t="s">
        <v>657</v>
      </c>
      <c r="H25" s="187"/>
      <c r="I25" s="187"/>
      <c r="J25" s="187"/>
      <c r="K25" s="187"/>
      <c r="L25" s="187"/>
      <c r="M25" s="187"/>
      <c r="N25" s="187"/>
      <c r="O25" s="188"/>
      <c r="P25" s="97">
        <v>26</v>
      </c>
      <c r="Q25" s="98"/>
      <c r="R25" s="98"/>
      <c r="S25" s="98"/>
      <c r="T25" s="98"/>
      <c r="U25" s="98"/>
      <c r="V25" s="99"/>
      <c r="W25" s="97">
        <v>18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2.25" customHeight="1" x14ac:dyDescent="0.2">
      <c r="A26" s="198"/>
      <c r="B26" s="199"/>
      <c r="C26" s="199"/>
      <c r="D26" s="199"/>
      <c r="E26" s="199"/>
      <c r="F26" s="200"/>
      <c r="G26" s="186" t="s">
        <v>656</v>
      </c>
      <c r="H26" s="187"/>
      <c r="I26" s="187"/>
      <c r="J26" s="187"/>
      <c r="K26" s="187"/>
      <c r="L26" s="187"/>
      <c r="M26" s="187"/>
      <c r="N26" s="187"/>
      <c r="O26" s="188"/>
      <c r="P26" s="97">
        <v>0.3</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2.25" customHeight="1" x14ac:dyDescent="0.2">
      <c r="A27" s="198"/>
      <c r="B27" s="199"/>
      <c r="C27" s="199"/>
      <c r="D27" s="199"/>
      <c r="E27" s="199"/>
      <c r="F27" s="200"/>
      <c r="G27" s="186" t="s">
        <v>658</v>
      </c>
      <c r="H27" s="187"/>
      <c r="I27" s="187"/>
      <c r="J27" s="187"/>
      <c r="K27" s="187"/>
      <c r="L27" s="187"/>
      <c r="M27" s="187"/>
      <c r="N27" s="187"/>
      <c r="O27" s="188"/>
      <c r="P27" s="97">
        <v>0.3</v>
      </c>
      <c r="Q27" s="98"/>
      <c r="R27" s="98"/>
      <c r="S27" s="98"/>
      <c r="T27" s="98"/>
      <c r="U27" s="98"/>
      <c r="V27" s="99"/>
      <c r="W27" s="97">
        <v>0.2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2" hidden="1" customHeight="1" x14ac:dyDescent="0.2">
      <c r="A28" s="198"/>
      <c r="B28" s="199"/>
      <c r="C28" s="199"/>
      <c r="D28" s="199"/>
      <c r="E28" s="199"/>
      <c r="F28" s="200"/>
      <c r="G28" s="189" t="s">
        <v>478</v>
      </c>
      <c r="H28" s="190"/>
      <c r="I28" s="190"/>
      <c r="J28" s="190"/>
      <c r="K28" s="190"/>
      <c r="L28" s="190"/>
      <c r="M28" s="190"/>
      <c r="N28" s="190"/>
      <c r="O28" s="191"/>
      <c r="P28" s="103">
        <f>P29-SUM(P23:P27)</f>
        <v>0.39999999999997726</v>
      </c>
      <c r="Q28" s="104"/>
      <c r="R28" s="104"/>
      <c r="S28" s="104"/>
      <c r="T28" s="104"/>
      <c r="U28" s="104"/>
      <c r="V28" s="105"/>
      <c r="W28" s="103">
        <f>W29-SUM(W23:W27)</f>
        <v>0.60000000000002274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410</v>
      </c>
      <c r="Q29" s="226"/>
      <c r="R29" s="226"/>
      <c r="S29" s="226"/>
      <c r="T29" s="226"/>
      <c r="U29" s="226"/>
      <c r="V29" s="227"/>
      <c r="W29" s="225">
        <f>AR13</f>
        <v>337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30</v>
      </c>
      <c r="AV31" s="269"/>
      <c r="AW31" s="377" t="s">
        <v>300</v>
      </c>
      <c r="AX31" s="378"/>
    </row>
    <row r="32" spans="1:50" ht="23.25" customHeight="1" x14ac:dyDescent="0.2">
      <c r="A32" s="515"/>
      <c r="B32" s="513"/>
      <c r="C32" s="513"/>
      <c r="D32" s="513"/>
      <c r="E32" s="513"/>
      <c r="F32" s="514"/>
      <c r="G32" s="540" t="s">
        <v>564</v>
      </c>
      <c r="H32" s="541"/>
      <c r="I32" s="541"/>
      <c r="J32" s="541"/>
      <c r="K32" s="541"/>
      <c r="L32" s="541"/>
      <c r="M32" s="541"/>
      <c r="N32" s="541"/>
      <c r="O32" s="542"/>
      <c r="P32" s="158" t="s">
        <v>633</v>
      </c>
      <c r="Q32" s="158"/>
      <c r="R32" s="158"/>
      <c r="S32" s="158"/>
      <c r="T32" s="158"/>
      <c r="U32" s="158"/>
      <c r="V32" s="158"/>
      <c r="W32" s="158"/>
      <c r="X32" s="229"/>
      <c r="Y32" s="336" t="s">
        <v>12</v>
      </c>
      <c r="Z32" s="549"/>
      <c r="AA32" s="550"/>
      <c r="AB32" s="551" t="s">
        <v>565</v>
      </c>
      <c r="AC32" s="551"/>
      <c r="AD32" s="551"/>
      <c r="AE32" s="362">
        <v>76.400000000000006</v>
      </c>
      <c r="AF32" s="363"/>
      <c r="AG32" s="363"/>
      <c r="AH32" s="363"/>
      <c r="AI32" s="362">
        <v>81.7</v>
      </c>
      <c r="AJ32" s="363"/>
      <c r="AK32" s="363"/>
      <c r="AL32" s="363"/>
      <c r="AM32" s="362">
        <v>83.6</v>
      </c>
      <c r="AN32" s="363"/>
      <c r="AO32" s="363"/>
      <c r="AP32" s="363"/>
      <c r="AQ32" s="100" t="s">
        <v>557</v>
      </c>
      <c r="AR32" s="101"/>
      <c r="AS32" s="101"/>
      <c r="AT32" s="102"/>
      <c r="AU32" s="363" t="s">
        <v>561</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2">
        <v>78</v>
      </c>
      <c r="AF33" s="363"/>
      <c r="AG33" s="363"/>
      <c r="AH33" s="363"/>
      <c r="AI33" s="362">
        <v>78</v>
      </c>
      <c r="AJ33" s="363"/>
      <c r="AK33" s="363"/>
      <c r="AL33" s="363"/>
      <c r="AM33" s="362">
        <v>78</v>
      </c>
      <c r="AN33" s="363"/>
      <c r="AO33" s="363"/>
      <c r="AP33" s="363"/>
      <c r="AQ33" s="100" t="s">
        <v>560</v>
      </c>
      <c r="AR33" s="101"/>
      <c r="AS33" s="101"/>
      <c r="AT33" s="102"/>
      <c r="AU33" s="363">
        <v>80</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ROUND(AE32/AE33*100,1)</f>
        <v>97.9</v>
      </c>
      <c r="AF34" s="363"/>
      <c r="AG34" s="363"/>
      <c r="AH34" s="363"/>
      <c r="AI34" s="362">
        <f t="shared" ref="AI34" si="4">ROUND(AI32/AI33*100,1)</f>
        <v>104.7</v>
      </c>
      <c r="AJ34" s="363"/>
      <c r="AK34" s="363"/>
      <c r="AL34" s="363"/>
      <c r="AM34" s="362">
        <f t="shared" ref="AM34" si="5">ROUND(AM32/AM33*100,1)</f>
        <v>107.2</v>
      </c>
      <c r="AN34" s="363"/>
      <c r="AO34" s="363"/>
      <c r="AP34" s="363"/>
      <c r="AQ34" s="100" t="s">
        <v>561</v>
      </c>
      <c r="AR34" s="101"/>
      <c r="AS34" s="101"/>
      <c r="AT34" s="102"/>
      <c r="AU34" s="363" t="s">
        <v>557</v>
      </c>
      <c r="AV34" s="363"/>
      <c r="AW34" s="363"/>
      <c r="AX34" s="365"/>
    </row>
    <row r="35" spans="1:50" ht="23.25" customHeight="1" x14ac:dyDescent="0.2">
      <c r="A35" s="900" t="s">
        <v>526</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1.6" customHeight="1" thickBot="1" x14ac:dyDescent="0.2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2">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2">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2.9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2.9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599999999999994" hidden="1" customHeight="1" x14ac:dyDescent="0.2">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600000000000001" hidden="1"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2.95" hidden="1" customHeigh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2.9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2">
      <c r="A101" s="491"/>
      <c r="B101" s="492"/>
      <c r="C101" s="492"/>
      <c r="D101" s="492"/>
      <c r="E101" s="492"/>
      <c r="F101" s="493"/>
      <c r="G101" s="158" t="s">
        <v>664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567</v>
      </c>
      <c r="AC101" s="551"/>
      <c r="AD101" s="551"/>
      <c r="AE101" s="362">
        <v>22365</v>
      </c>
      <c r="AF101" s="363"/>
      <c r="AG101" s="363"/>
      <c r="AH101" s="364"/>
      <c r="AI101" s="362">
        <v>21059</v>
      </c>
      <c r="AJ101" s="363"/>
      <c r="AK101" s="363"/>
      <c r="AL101" s="364"/>
      <c r="AM101" s="362">
        <v>15760</v>
      </c>
      <c r="AN101" s="363"/>
      <c r="AO101" s="363"/>
      <c r="AP101" s="364"/>
      <c r="AQ101" s="362" t="s">
        <v>651</v>
      </c>
      <c r="AR101" s="363"/>
      <c r="AS101" s="363"/>
      <c r="AT101" s="364"/>
      <c r="AU101" s="362" t="s">
        <v>652</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567</v>
      </c>
      <c r="AC102" s="551"/>
      <c r="AD102" s="551"/>
      <c r="AE102" s="356">
        <v>20521</v>
      </c>
      <c r="AF102" s="356"/>
      <c r="AG102" s="356"/>
      <c r="AH102" s="356"/>
      <c r="AI102" s="356">
        <v>20423</v>
      </c>
      <c r="AJ102" s="356"/>
      <c r="AK102" s="356"/>
      <c r="AL102" s="356"/>
      <c r="AM102" s="356">
        <v>18000</v>
      </c>
      <c r="AN102" s="356"/>
      <c r="AO102" s="356"/>
      <c r="AP102" s="356"/>
      <c r="AQ102" s="817">
        <v>15500</v>
      </c>
      <c r="AR102" s="818"/>
      <c r="AS102" s="818"/>
      <c r="AT102" s="819"/>
      <c r="AU102" s="817" t="s">
        <v>653</v>
      </c>
      <c r="AV102" s="818"/>
      <c r="AW102" s="818"/>
      <c r="AX102" s="819"/>
    </row>
    <row r="103" spans="1:60" ht="31.5"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2">
      <c r="A104" s="491"/>
      <c r="B104" s="492"/>
      <c r="C104" s="492"/>
      <c r="D104" s="492"/>
      <c r="E104" s="492"/>
      <c r="F104" s="493"/>
      <c r="G104" s="158" t="s">
        <v>568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567</v>
      </c>
      <c r="AC104" s="472"/>
      <c r="AD104" s="473"/>
      <c r="AE104" s="362">
        <v>7629</v>
      </c>
      <c r="AF104" s="363"/>
      <c r="AG104" s="363"/>
      <c r="AH104" s="364"/>
      <c r="AI104" s="362">
        <v>11522</v>
      </c>
      <c r="AJ104" s="363"/>
      <c r="AK104" s="363"/>
      <c r="AL104" s="364"/>
      <c r="AM104" s="362">
        <v>14251</v>
      </c>
      <c r="AN104" s="363"/>
      <c r="AO104" s="363"/>
      <c r="AP104" s="364"/>
      <c r="AQ104" s="362" t="s">
        <v>654</v>
      </c>
      <c r="AR104" s="363"/>
      <c r="AS104" s="363"/>
      <c r="AT104" s="364"/>
      <c r="AU104" s="362" t="s">
        <v>652</v>
      </c>
      <c r="AV104" s="363"/>
      <c r="AW104" s="363"/>
      <c r="AX104" s="364"/>
    </row>
    <row r="105" spans="1:60" ht="23.25"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567</v>
      </c>
      <c r="AC105" s="405"/>
      <c r="AD105" s="406"/>
      <c r="AE105" s="356">
        <v>4206</v>
      </c>
      <c r="AF105" s="356"/>
      <c r="AG105" s="356"/>
      <c r="AH105" s="356"/>
      <c r="AI105" s="356">
        <v>7324</v>
      </c>
      <c r="AJ105" s="356"/>
      <c r="AK105" s="356"/>
      <c r="AL105" s="356"/>
      <c r="AM105" s="356">
        <v>9884</v>
      </c>
      <c r="AN105" s="356"/>
      <c r="AO105" s="356"/>
      <c r="AP105" s="356"/>
      <c r="AQ105" s="362">
        <v>12900</v>
      </c>
      <c r="AR105" s="363"/>
      <c r="AS105" s="363"/>
      <c r="AT105" s="364"/>
      <c r="AU105" s="817" t="s">
        <v>654</v>
      </c>
      <c r="AV105" s="818"/>
      <c r="AW105" s="818"/>
      <c r="AX105" s="819"/>
    </row>
    <row r="106" spans="1:60" ht="31.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2"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2.9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2">
      <c r="A116" s="290"/>
      <c r="B116" s="291"/>
      <c r="C116" s="291"/>
      <c r="D116" s="291"/>
      <c r="E116" s="291"/>
      <c r="F116" s="292"/>
      <c r="G116" s="349" t="s">
        <v>643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8067</v>
      </c>
      <c r="AF116" s="356"/>
      <c r="AG116" s="356"/>
      <c r="AH116" s="356"/>
      <c r="AI116" s="356">
        <v>8253</v>
      </c>
      <c r="AJ116" s="356"/>
      <c r="AK116" s="356"/>
      <c r="AL116" s="356"/>
      <c r="AM116" s="356">
        <v>11436</v>
      </c>
      <c r="AN116" s="356"/>
      <c r="AO116" s="356"/>
      <c r="AP116" s="356"/>
      <c r="AQ116" s="362">
        <v>11576</v>
      </c>
      <c r="AR116" s="363"/>
      <c r="AS116" s="363"/>
      <c r="AT116" s="363"/>
      <c r="AU116" s="363"/>
      <c r="AV116" s="363"/>
      <c r="AW116" s="363"/>
      <c r="AX116" s="365"/>
    </row>
    <row r="117" spans="1:50" ht="46.5" customHeigh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640</v>
      </c>
      <c r="AF117" s="304"/>
      <c r="AG117" s="304"/>
      <c r="AH117" s="304"/>
      <c r="AI117" s="304" t="s">
        <v>641</v>
      </c>
      <c r="AJ117" s="304"/>
      <c r="AK117" s="304"/>
      <c r="AL117" s="304"/>
      <c r="AM117" s="304" t="s">
        <v>660</v>
      </c>
      <c r="AN117" s="304"/>
      <c r="AO117" s="304"/>
      <c r="AP117" s="304"/>
      <c r="AQ117" s="304" t="s">
        <v>647</v>
      </c>
      <c r="AR117" s="304"/>
      <c r="AS117" s="304"/>
      <c r="AT117" s="304"/>
      <c r="AU117" s="304"/>
      <c r="AV117" s="304"/>
      <c r="AW117" s="304"/>
      <c r="AX117" s="305"/>
    </row>
    <row r="118" spans="1:50" ht="23.25"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2">
      <c r="A119" s="290"/>
      <c r="B119" s="291"/>
      <c r="C119" s="291"/>
      <c r="D119" s="291"/>
      <c r="E119" s="291"/>
      <c r="F119" s="292"/>
      <c r="G119" s="349" t="s">
        <v>642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569</v>
      </c>
      <c r="AC119" s="299"/>
      <c r="AD119" s="300"/>
      <c r="AE119" s="356">
        <v>34913</v>
      </c>
      <c r="AF119" s="356"/>
      <c r="AG119" s="356"/>
      <c r="AH119" s="356"/>
      <c r="AI119" s="356">
        <v>20713</v>
      </c>
      <c r="AJ119" s="356"/>
      <c r="AK119" s="356"/>
      <c r="AL119" s="356"/>
      <c r="AM119" s="356">
        <v>15116</v>
      </c>
      <c r="AN119" s="356"/>
      <c r="AO119" s="356"/>
      <c r="AP119" s="356"/>
      <c r="AQ119" s="356">
        <v>17836</v>
      </c>
      <c r="AR119" s="356"/>
      <c r="AS119" s="356"/>
      <c r="AT119" s="356"/>
      <c r="AU119" s="356"/>
      <c r="AV119" s="356"/>
      <c r="AW119" s="356"/>
      <c r="AX119" s="357"/>
    </row>
    <row r="120" spans="1:50" ht="46.5" customHeight="1" thickBot="1" x14ac:dyDescent="0.2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570</v>
      </c>
      <c r="AC120" s="340"/>
      <c r="AD120" s="341"/>
      <c r="AE120" s="304" t="s">
        <v>644</v>
      </c>
      <c r="AF120" s="304"/>
      <c r="AG120" s="304"/>
      <c r="AH120" s="304"/>
      <c r="AI120" s="304" t="s">
        <v>645</v>
      </c>
      <c r="AJ120" s="304"/>
      <c r="AK120" s="304"/>
      <c r="AL120" s="304"/>
      <c r="AM120" s="304" t="s">
        <v>661</v>
      </c>
      <c r="AN120" s="304"/>
      <c r="AO120" s="304"/>
      <c r="AP120" s="304"/>
      <c r="AQ120" s="304" t="s">
        <v>646</v>
      </c>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2">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2">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2.9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2.95" hidden="1" customHeight="1" x14ac:dyDescent="0.2">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6" t="s">
        <v>369</v>
      </c>
      <c r="B130" s="994"/>
      <c r="C130" s="993" t="s">
        <v>366</v>
      </c>
      <c r="D130" s="994"/>
      <c r="E130" s="306" t="s">
        <v>399</v>
      </c>
      <c r="F130" s="307"/>
      <c r="G130" s="308" t="s">
        <v>649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7"/>
      <c r="B131" s="250"/>
      <c r="C131" s="249"/>
      <c r="D131" s="250"/>
      <c r="E131" s="236" t="s">
        <v>398</v>
      </c>
      <c r="F131" s="237"/>
      <c r="G131" s="233" t="s">
        <v>650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561</v>
      </c>
      <c r="AV133" s="133"/>
      <c r="AW133" s="134" t="s">
        <v>300</v>
      </c>
      <c r="AX133" s="135"/>
    </row>
    <row r="134" spans="1:50" ht="39.75" customHeight="1" x14ac:dyDescent="0.2">
      <c r="A134" s="997"/>
      <c r="B134" s="250"/>
      <c r="C134" s="249"/>
      <c r="D134" s="250"/>
      <c r="E134" s="249"/>
      <c r="F134" s="312"/>
      <c r="G134" s="228" t="s">
        <v>554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t="s">
        <v>561</v>
      </c>
      <c r="AF134" s="101"/>
      <c r="AG134" s="101"/>
      <c r="AH134" s="101"/>
      <c r="AI134" s="264" t="s">
        <v>561</v>
      </c>
      <c r="AJ134" s="101"/>
      <c r="AK134" s="101"/>
      <c r="AL134" s="101"/>
      <c r="AM134" s="264" t="s">
        <v>561</v>
      </c>
      <c r="AN134" s="101"/>
      <c r="AO134" s="101"/>
      <c r="AP134" s="101"/>
      <c r="AQ134" s="264" t="s">
        <v>572</v>
      </c>
      <c r="AR134" s="101"/>
      <c r="AS134" s="101"/>
      <c r="AT134" s="101"/>
      <c r="AU134" s="264" t="s">
        <v>561</v>
      </c>
      <c r="AV134" s="101"/>
      <c r="AW134" s="101"/>
      <c r="AX134" s="220"/>
    </row>
    <row r="135" spans="1:50" ht="39.6"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561</v>
      </c>
      <c r="AF135" s="101"/>
      <c r="AG135" s="101"/>
      <c r="AH135" s="101"/>
      <c r="AI135" s="264" t="s">
        <v>561</v>
      </c>
      <c r="AJ135" s="101"/>
      <c r="AK135" s="101"/>
      <c r="AL135" s="101"/>
      <c r="AM135" s="264" t="s">
        <v>561</v>
      </c>
      <c r="AN135" s="101"/>
      <c r="AO135" s="101"/>
      <c r="AP135" s="101"/>
      <c r="AQ135" s="264" t="s">
        <v>560</v>
      </c>
      <c r="AR135" s="101"/>
      <c r="AS135" s="101"/>
      <c r="AT135" s="101"/>
      <c r="AU135" s="264" t="s">
        <v>560</v>
      </c>
      <c r="AV135" s="101"/>
      <c r="AW135" s="101"/>
      <c r="AX135" s="220"/>
    </row>
    <row r="136" spans="1:50" ht="18.600000000000001"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1.4" customHeight="1" x14ac:dyDescent="0.2">
      <c r="A188" s="997"/>
      <c r="B188" s="250"/>
      <c r="C188" s="249"/>
      <c r="D188" s="250"/>
      <c r="E188" s="157" t="s">
        <v>634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1.4" customHeigh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6"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557</v>
      </c>
      <c r="AR432" s="133"/>
      <c r="AS432" s="134" t="s">
        <v>356</v>
      </c>
      <c r="AT432" s="169"/>
      <c r="AU432" s="133" t="s">
        <v>575</v>
      </c>
      <c r="AV432" s="133"/>
      <c r="AW432" s="134" t="s">
        <v>300</v>
      </c>
      <c r="AX432" s="135"/>
    </row>
    <row r="433" spans="1:50" ht="23.25" customHeight="1" x14ac:dyDescent="0.2">
      <c r="A433" s="997"/>
      <c r="B433" s="250"/>
      <c r="C433" s="249"/>
      <c r="D433" s="250"/>
      <c r="E433" s="163"/>
      <c r="F433" s="164"/>
      <c r="G433" s="228" t="s">
        <v>573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574</v>
      </c>
      <c r="AC433" s="130"/>
      <c r="AD433" s="130"/>
      <c r="AE433" s="100" t="s">
        <v>561</v>
      </c>
      <c r="AF433" s="101"/>
      <c r="AG433" s="101"/>
      <c r="AH433" s="101"/>
      <c r="AI433" s="100" t="s">
        <v>557</v>
      </c>
      <c r="AJ433" s="101"/>
      <c r="AK433" s="101"/>
      <c r="AL433" s="101"/>
      <c r="AM433" s="100" t="s">
        <v>560</v>
      </c>
      <c r="AN433" s="101"/>
      <c r="AO433" s="101"/>
      <c r="AP433" s="102"/>
      <c r="AQ433" s="100" t="s">
        <v>557</v>
      </c>
      <c r="AR433" s="101"/>
      <c r="AS433" s="101"/>
      <c r="AT433" s="102"/>
      <c r="AU433" s="101" t="s">
        <v>557</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571</v>
      </c>
      <c r="AC434" s="219"/>
      <c r="AD434" s="219"/>
      <c r="AE434" s="100" t="s">
        <v>560</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thickBot="1" x14ac:dyDescent="0.2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1"/>
      <c r="AM435" s="100" t="s">
        <v>557</v>
      </c>
      <c r="AN435" s="101"/>
      <c r="AO435" s="101"/>
      <c r="AP435" s="102"/>
      <c r="AQ435" s="100" t="s">
        <v>560</v>
      </c>
      <c r="AR435" s="101"/>
      <c r="AS435" s="101"/>
      <c r="AT435" s="102"/>
      <c r="AU435" s="101" t="s">
        <v>557</v>
      </c>
      <c r="AV435" s="101"/>
      <c r="AW435" s="101"/>
      <c r="AX435" s="220"/>
    </row>
    <row r="436" spans="1:50" ht="18.75"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4" hidden="1"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6"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7.9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662</v>
      </c>
      <c r="AH702" s="889"/>
      <c r="AI702" s="889"/>
      <c r="AJ702" s="889"/>
      <c r="AK702" s="889"/>
      <c r="AL702" s="889"/>
      <c r="AM702" s="889"/>
      <c r="AN702" s="889"/>
      <c r="AO702" s="889"/>
      <c r="AP702" s="889"/>
      <c r="AQ702" s="889"/>
      <c r="AR702" s="889"/>
      <c r="AS702" s="889"/>
      <c r="AT702" s="889"/>
      <c r="AU702" s="889"/>
      <c r="AV702" s="889"/>
      <c r="AW702" s="889"/>
      <c r="AX702" s="890"/>
    </row>
    <row r="703" spans="1:50" ht="54.6"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576</v>
      </c>
      <c r="AH703" s="665"/>
      <c r="AI703" s="665"/>
      <c r="AJ703" s="665"/>
      <c r="AK703" s="665"/>
      <c r="AL703" s="665"/>
      <c r="AM703" s="665"/>
      <c r="AN703" s="665"/>
      <c r="AO703" s="665"/>
      <c r="AP703" s="665"/>
      <c r="AQ703" s="665"/>
      <c r="AR703" s="665"/>
      <c r="AS703" s="665"/>
      <c r="AT703" s="665"/>
      <c r="AU703" s="665"/>
      <c r="AV703" s="665"/>
      <c r="AW703" s="665"/>
      <c r="AX703" s="666"/>
    </row>
    <row r="704" spans="1:50" ht="94.2"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635</v>
      </c>
      <c r="AE705" s="733"/>
      <c r="AF705" s="733"/>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581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580</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636</v>
      </c>
      <c r="AH715" s="527"/>
      <c r="AI715" s="527"/>
      <c r="AJ715" s="527"/>
      <c r="AK715" s="527"/>
      <c r="AL715" s="527"/>
      <c r="AM715" s="527"/>
      <c r="AN715" s="527"/>
      <c r="AO715" s="527"/>
      <c r="AP715" s="527"/>
      <c r="AQ715" s="527"/>
      <c r="AR715" s="527"/>
      <c r="AS715" s="527"/>
      <c r="AT715" s="527"/>
      <c r="AU715" s="527"/>
      <c r="AV715" s="527"/>
      <c r="AW715" s="527"/>
      <c r="AX715" s="528"/>
    </row>
    <row r="716" spans="1:50" ht="101.4"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585</v>
      </c>
      <c r="AH716" s="665"/>
      <c r="AI716" s="665"/>
      <c r="AJ716" s="665"/>
      <c r="AK716" s="665"/>
      <c r="AL716" s="665"/>
      <c r="AM716" s="665"/>
      <c r="AN716" s="665"/>
      <c r="AO716" s="665"/>
      <c r="AP716" s="665"/>
      <c r="AQ716" s="665"/>
      <c r="AR716" s="665"/>
      <c r="AS716" s="665"/>
      <c r="AT716" s="665"/>
      <c r="AU716" s="665"/>
      <c r="AV716" s="665"/>
      <c r="AW716" s="665"/>
      <c r="AX716" s="666"/>
    </row>
    <row r="717" spans="1:50" ht="106.5"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635</v>
      </c>
      <c r="AE717" s="152"/>
      <c r="AF717" s="152"/>
      <c r="AG717" s="664" t="s">
        <v>648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580</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637</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6" customHeight="1" x14ac:dyDescent="0.2">
      <c r="A721" s="650"/>
      <c r="B721" s="651"/>
      <c r="C721" s="920" t="s">
        <v>548</v>
      </c>
      <c r="D721" s="921"/>
      <c r="E721" s="921"/>
      <c r="F721" s="922"/>
      <c r="G721" s="940"/>
      <c r="H721" s="941"/>
      <c r="I721" s="83" t="str">
        <f>IF(OR(G721="　", G721=""), "", "-")</f>
        <v/>
      </c>
      <c r="J721" s="919">
        <v>558</v>
      </c>
      <c r="K721" s="919"/>
      <c r="L721" s="83" t="str">
        <f>IF(M721="","","-")</f>
        <v/>
      </c>
      <c r="M721" s="84"/>
      <c r="N721" s="916" t="s">
        <v>584</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6" hidden="1" customHeight="1" x14ac:dyDescent="0.2">
      <c r="A722" s="650"/>
      <c r="B722" s="651"/>
      <c r="C722" s="920"/>
      <c r="D722" s="921"/>
      <c r="E722" s="921"/>
      <c r="F722" s="922"/>
      <c r="G722" s="940"/>
      <c r="H722" s="941"/>
      <c r="I722" s="83" t="str">
        <f t="shared" ref="I722:I725" si="6">IF(OR(G722="　", G722=""), "", "-")</f>
        <v/>
      </c>
      <c r="J722" s="919"/>
      <c r="K722" s="919"/>
      <c r="L722" s="83" t="str">
        <f t="shared" ref="L722:L725" si="7">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0"/>
      <c r="D723" s="921"/>
      <c r="E723" s="921"/>
      <c r="F723" s="922"/>
      <c r="G723" s="940"/>
      <c r="H723" s="941"/>
      <c r="I723" s="83" t="str">
        <f t="shared" si="6"/>
        <v/>
      </c>
      <c r="J723" s="919"/>
      <c r="K723" s="919"/>
      <c r="L723" s="83" t="str">
        <f t="shared" si="7"/>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0"/>
      <c r="D724" s="921"/>
      <c r="E724" s="921"/>
      <c r="F724" s="922"/>
      <c r="G724" s="940"/>
      <c r="H724" s="941"/>
      <c r="I724" s="83" t="str">
        <f t="shared" si="6"/>
        <v/>
      </c>
      <c r="J724" s="919"/>
      <c r="K724" s="919"/>
      <c r="L724" s="83" t="str">
        <f t="shared" si="7"/>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23"/>
      <c r="D725" s="924"/>
      <c r="E725" s="924"/>
      <c r="F725" s="925"/>
      <c r="G725" s="962"/>
      <c r="H725" s="963"/>
      <c r="I725" s="85" t="str">
        <f t="shared" si="6"/>
        <v/>
      </c>
      <c r="J725" s="964"/>
      <c r="K725" s="964"/>
      <c r="L725" s="85" t="str">
        <f t="shared" si="7"/>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7" t="s">
        <v>663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638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659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256</v>
      </c>
      <c r="B731" s="619"/>
      <c r="C731" s="619"/>
      <c r="D731" s="619"/>
      <c r="E731" s="620"/>
      <c r="F731" s="680" t="s">
        <v>667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665</v>
      </c>
      <c r="B733" s="750"/>
      <c r="C733" s="750"/>
      <c r="D733" s="750"/>
      <c r="E733" s="751"/>
      <c r="F733" s="766" t="s">
        <v>666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2">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541</v>
      </c>
      <c r="B739" s="123"/>
      <c r="C739" s="123"/>
      <c r="D739" s="124"/>
      <c r="E739" s="125" t="s">
        <v>548</v>
      </c>
      <c r="F739" s="126"/>
      <c r="G739" s="126"/>
      <c r="H739" s="91" t="str">
        <f>IF(E739="", "", "(")</f>
        <v>(</v>
      </c>
      <c r="I739" s="106" t="s">
        <v>484</v>
      </c>
      <c r="J739" s="106"/>
      <c r="K739" s="91" t="str">
        <f>IF(OR(I739="　", I739=""), "", "-")</f>
        <v/>
      </c>
      <c r="L739" s="107">
        <v>550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2"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532</v>
      </c>
      <c r="B779" s="761"/>
      <c r="C779" s="761"/>
      <c r="D779" s="761"/>
      <c r="E779" s="761"/>
      <c r="F779" s="762"/>
      <c r="G779" s="440" t="s">
        <v>593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3"/>
      <c r="C781" s="763"/>
      <c r="D781" s="763"/>
      <c r="E781" s="763"/>
      <c r="F781" s="764"/>
      <c r="G781" s="449" t="s">
        <v>595</v>
      </c>
      <c r="H781" s="450"/>
      <c r="I781" s="450"/>
      <c r="J781" s="450"/>
      <c r="K781" s="451"/>
      <c r="L781" s="452" t="s">
        <v>599</v>
      </c>
      <c r="M781" s="453"/>
      <c r="N781" s="453"/>
      <c r="O781" s="453"/>
      <c r="P781" s="453"/>
      <c r="Q781" s="453"/>
      <c r="R781" s="453"/>
      <c r="S781" s="453"/>
      <c r="T781" s="453"/>
      <c r="U781" s="453"/>
      <c r="V781" s="453"/>
      <c r="W781" s="453"/>
      <c r="X781" s="454"/>
      <c r="Y781" s="455">
        <v>77</v>
      </c>
      <c r="Z781" s="456"/>
      <c r="AA781" s="456"/>
      <c r="AB781" s="557"/>
      <c r="AC781" s="449" t="s">
        <v>601</v>
      </c>
      <c r="AD781" s="450"/>
      <c r="AE781" s="450"/>
      <c r="AF781" s="450"/>
      <c r="AG781" s="451"/>
      <c r="AH781" s="452" t="s">
        <v>603</v>
      </c>
      <c r="AI781" s="453"/>
      <c r="AJ781" s="453"/>
      <c r="AK781" s="453"/>
      <c r="AL781" s="453"/>
      <c r="AM781" s="453"/>
      <c r="AN781" s="453"/>
      <c r="AO781" s="453"/>
      <c r="AP781" s="453"/>
      <c r="AQ781" s="453"/>
      <c r="AR781" s="453"/>
      <c r="AS781" s="453"/>
      <c r="AT781" s="454"/>
      <c r="AU781" s="455">
        <v>77</v>
      </c>
      <c r="AV781" s="456"/>
      <c r="AW781" s="456"/>
      <c r="AX781" s="457"/>
    </row>
    <row r="782" spans="1:50" ht="24.75" customHeight="1" x14ac:dyDescent="0.2">
      <c r="A782" s="556"/>
      <c r="B782" s="763"/>
      <c r="C782" s="763"/>
      <c r="D782" s="763"/>
      <c r="E782" s="763"/>
      <c r="F782" s="764"/>
      <c r="G782" s="346" t="s">
        <v>596</v>
      </c>
      <c r="H782" s="347"/>
      <c r="I782" s="347"/>
      <c r="J782" s="347"/>
      <c r="K782" s="348"/>
      <c r="L782" s="399"/>
      <c r="M782" s="400"/>
      <c r="N782" s="400"/>
      <c r="O782" s="400"/>
      <c r="P782" s="400"/>
      <c r="Q782" s="400"/>
      <c r="R782" s="400"/>
      <c r="S782" s="400"/>
      <c r="T782" s="400"/>
      <c r="U782" s="400"/>
      <c r="V782" s="400"/>
      <c r="W782" s="400"/>
      <c r="X782" s="401"/>
      <c r="Y782" s="396">
        <v>7</v>
      </c>
      <c r="Z782" s="397"/>
      <c r="AA782" s="397"/>
      <c r="AB782" s="403"/>
      <c r="AC782" s="346" t="s">
        <v>602</v>
      </c>
      <c r="AD782" s="347"/>
      <c r="AE782" s="347"/>
      <c r="AF782" s="347"/>
      <c r="AG782" s="348"/>
      <c r="AH782" s="399" t="s">
        <v>604</v>
      </c>
      <c r="AI782" s="400"/>
      <c r="AJ782" s="400"/>
      <c r="AK782" s="400"/>
      <c r="AL782" s="400"/>
      <c r="AM782" s="400"/>
      <c r="AN782" s="400"/>
      <c r="AO782" s="400"/>
      <c r="AP782" s="400"/>
      <c r="AQ782" s="400"/>
      <c r="AR782" s="400"/>
      <c r="AS782" s="400"/>
      <c r="AT782" s="401"/>
      <c r="AU782" s="396">
        <v>9</v>
      </c>
      <c r="AV782" s="397"/>
      <c r="AW782" s="397"/>
      <c r="AX782" s="398"/>
    </row>
    <row r="783" spans="1:50" ht="24.75" customHeight="1" x14ac:dyDescent="0.2">
      <c r="A783" s="556"/>
      <c r="B783" s="763"/>
      <c r="C783" s="763"/>
      <c r="D783" s="763"/>
      <c r="E783" s="763"/>
      <c r="F783" s="764"/>
      <c r="G783" s="346" t="s">
        <v>597</v>
      </c>
      <c r="H783" s="347"/>
      <c r="I783" s="347"/>
      <c r="J783" s="347"/>
      <c r="K783" s="348"/>
      <c r="L783" s="399"/>
      <c r="M783" s="400"/>
      <c r="N783" s="400"/>
      <c r="O783" s="400"/>
      <c r="P783" s="400"/>
      <c r="Q783" s="400"/>
      <c r="R783" s="400"/>
      <c r="S783" s="400"/>
      <c r="T783" s="400"/>
      <c r="U783" s="400"/>
      <c r="V783" s="400"/>
      <c r="W783" s="400"/>
      <c r="X783" s="401"/>
      <c r="Y783" s="396">
        <v>5</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6"/>
      <c r="B784" s="763"/>
      <c r="C784" s="763"/>
      <c r="D784" s="763"/>
      <c r="E784" s="763"/>
      <c r="F784" s="764"/>
      <c r="G784" s="346" t="s">
        <v>598</v>
      </c>
      <c r="H784" s="347"/>
      <c r="I784" s="347"/>
      <c r="J784" s="347"/>
      <c r="K784" s="348"/>
      <c r="L784" s="399" t="s">
        <v>600</v>
      </c>
      <c r="M784" s="400"/>
      <c r="N784" s="400"/>
      <c r="O784" s="400"/>
      <c r="P784" s="400"/>
      <c r="Q784" s="400"/>
      <c r="R784" s="400"/>
      <c r="S784" s="400"/>
      <c r="T784" s="400"/>
      <c r="U784" s="400"/>
      <c r="V784" s="400"/>
      <c r="W784" s="400"/>
      <c r="X784" s="401"/>
      <c r="Y784" s="396">
        <v>2</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6"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6" hidden="1"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6" customHeigh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91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86</v>
      </c>
      <c r="AV791" s="413"/>
      <c r="AW791" s="413"/>
      <c r="AX791" s="415"/>
    </row>
    <row r="792" spans="1:50" ht="24.75" hidden="1" customHeight="1" x14ac:dyDescent="0.2">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6"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6"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6"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74.400000000000006" customHeight="1" x14ac:dyDescent="0.2">
      <c r="A837" s="402">
        <v>1</v>
      </c>
      <c r="B837" s="402">
        <v>1</v>
      </c>
      <c r="C837" s="425" t="s">
        <v>605</v>
      </c>
      <c r="D837" s="416"/>
      <c r="E837" s="416"/>
      <c r="F837" s="416"/>
      <c r="G837" s="416"/>
      <c r="H837" s="416"/>
      <c r="I837" s="416"/>
      <c r="J837" s="417">
        <v>1700150007070</v>
      </c>
      <c r="K837" s="418"/>
      <c r="L837" s="418"/>
      <c r="M837" s="418"/>
      <c r="N837" s="418"/>
      <c r="O837" s="418"/>
      <c r="P837" s="426" t="s">
        <v>606</v>
      </c>
      <c r="Q837" s="315"/>
      <c r="R837" s="315"/>
      <c r="S837" s="315"/>
      <c r="T837" s="315"/>
      <c r="U837" s="315"/>
      <c r="V837" s="315"/>
      <c r="W837" s="315"/>
      <c r="X837" s="315"/>
      <c r="Y837" s="316">
        <v>91</v>
      </c>
      <c r="Z837" s="317"/>
      <c r="AA837" s="317"/>
      <c r="AB837" s="318"/>
      <c r="AC837" s="326" t="s">
        <v>523</v>
      </c>
      <c r="AD837" s="424"/>
      <c r="AE837" s="424"/>
      <c r="AF837" s="424"/>
      <c r="AG837" s="424"/>
      <c r="AH837" s="419">
        <v>1</v>
      </c>
      <c r="AI837" s="420"/>
      <c r="AJ837" s="420"/>
      <c r="AK837" s="420"/>
      <c r="AL837" s="323">
        <v>100</v>
      </c>
      <c r="AM837" s="324"/>
      <c r="AN837" s="324"/>
      <c r="AO837" s="325"/>
      <c r="AP837" s="319" t="s">
        <v>669</v>
      </c>
      <c r="AQ837" s="319"/>
      <c r="AR837" s="319"/>
      <c r="AS837" s="319"/>
      <c r="AT837" s="319"/>
      <c r="AU837" s="319"/>
      <c r="AV837" s="319"/>
      <c r="AW837" s="319"/>
      <c r="AX837" s="319"/>
    </row>
    <row r="838" spans="1:50" ht="74.400000000000006" customHeight="1" x14ac:dyDescent="0.2">
      <c r="A838" s="402">
        <v>2</v>
      </c>
      <c r="B838" s="402">
        <v>1</v>
      </c>
      <c r="C838" s="425" t="s">
        <v>607</v>
      </c>
      <c r="D838" s="416"/>
      <c r="E838" s="416"/>
      <c r="F838" s="416"/>
      <c r="G838" s="416"/>
      <c r="H838" s="416"/>
      <c r="I838" s="416"/>
      <c r="J838" s="417">
        <v>1700150024578</v>
      </c>
      <c r="K838" s="418"/>
      <c r="L838" s="418"/>
      <c r="M838" s="418"/>
      <c r="N838" s="418"/>
      <c r="O838" s="418"/>
      <c r="P838" s="426" t="s">
        <v>608</v>
      </c>
      <c r="Q838" s="315"/>
      <c r="R838" s="315"/>
      <c r="S838" s="315"/>
      <c r="T838" s="315"/>
      <c r="U838" s="315"/>
      <c r="V838" s="315"/>
      <c r="W838" s="315"/>
      <c r="X838" s="315"/>
      <c r="Y838" s="316">
        <v>72</v>
      </c>
      <c r="Z838" s="317"/>
      <c r="AA838" s="317"/>
      <c r="AB838" s="318"/>
      <c r="AC838" s="326" t="s">
        <v>523</v>
      </c>
      <c r="AD838" s="326"/>
      <c r="AE838" s="326"/>
      <c r="AF838" s="326"/>
      <c r="AG838" s="326"/>
      <c r="AH838" s="419">
        <v>1</v>
      </c>
      <c r="AI838" s="420"/>
      <c r="AJ838" s="420"/>
      <c r="AK838" s="420"/>
      <c r="AL838" s="421">
        <v>100</v>
      </c>
      <c r="AM838" s="422"/>
      <c r="AN838" s="422"/>
      <c r="AO838" s="423"/>
      <c r="AP838" s="319" t="s">
        <v>670</v>
      </c>
      <c r="AQ838" s="319"/>
      <c r="AR838" s="319"/>
      <c r="AS838" s="319"/>
      <c r="AT838" s="319"/>
      <c r="AU838" s="319"/>
      <c r="AV838" s="319"/>
      <c r="AW838" s="319"/>
      <c r="AX838" s="319"/>
    </row>
    <row r="839" spans="1:50" ht="74.400000000000006" customHeight="1" x14ac:dyDescent="0.2">
      <c r="A839" s="402">
        <v>3</v>
      </c>
      <c r="B839" s="402">
        <v>1</v>
      </c>
      <c r="C839" s="425" t="s">
        <v>609</v>
      </c>
      <c r="D839" s="416"/>
      <c r="E839" s="416"/>
      <c r="F839" s="416"/>
      <c r="G839" s="416"/>
      <c r="H839" s="416"/>
      <c r="I839" s="416"/>
      <c r="J839" s="417">
        <v>2700150011955</v>
      </c>
      <c r="K839" s="418"/>
      <c r="L839" s="418"/>
      <c r="M839" s="418"/>
      <c r="N839" s="418"/>
      <c r="O839" s="418"/>
      <c r="P839" s="426" t="s">
        <v>608</v>
      </c>
      <c r="Q839" s="315"/>
      <c r="R839" s="315"/>
      <c r="S839" s="315"/>
      <c r="T839" s="315"/>
      <c r="U839" s="315"/>
      <c r="V839" s="315"/>
      <c r="W839" s="315"/>
      <c r="X839" s="315"/>
      <c r="Y839" s="316">
        <v>29</v>
      </c>
      <c r="Z839" s="317"/>
      <c r="AA839" s="317"/>
      <c r="AB839" s="318"/>
      <c r="AC839" s="326" t="s">
        <v>523</v>
      </c>
      <c r="AD839" s="326"/>
      <c r="AE839" s="326"/>
      <c r="AF839" s="326"/>
      <c r="AG839" s="326"/>
      <c r="AH839" s="321">
        <v>1</v>
      </c>
      <c r="AI839" s="322"/>
      <c r="AJ839" s="322"/>
      <c r="AK839" s="322"/>
      <c r="AL839" s="323">
        <v>100</v>
      </c>
      <c r="AM839" s="324"/>
      <c r="AN839" s="324"/>
      <c r="AO839" s="325"/>
      <c r="AP839" s="319" t="s">
        <v>669</v>
      </c>
      <c r="AQ839" s="319"/>
      <c r="AR839" s="319"/>
      <c r="AS839" s="319"/>
      <c r="AT839" s="319"/>
      <c r="AU839" s="319"/>
      <c r="AV839" s="319"/>
      <c r="AW839" s="319"/>
      <c r="AX839" s="319"/>
    </row>
    <row r="840" spans="1:50" ht="74.400000000000006" customHeight="1" x14ac:dyDescent="0.2">
      <c r="A840" s="402">
        <v>4</v>
      </c>
      <c r="B840" s="402">
        <v>1</v>
      </c>
      <c r="C840" s="425" t="s">
        <v>610</v>
      </c>
      <c r="D840" s="416"/>
      <c r="E840" s="416"/>
      <c r="F840" s="416"/>
      <c r="G840" s="416"/>
      <c r="H840" s="416"/>
      <c r="I840" s="416"/>
      <c r="J840" s="417">
        <v>2700150042141</v>
      </c>
      <c r="K840" s="418"/>
      <c r="L840" s="418"/>
      <c r="M840" s="418"/>
      <c r="N840" s="418"/>
      <c r="O840" s="418"/>
      <c r="P840" s="426" t="s">
        <v>608</v>
      </c>
      <c r="Q840" s="315"/>
      <c r="R840" s="315"/>
      <c r="S840" s="315"/>
      <c r="T840" s="315"/>
      <c r="U840" s="315"/>
      <c r="V840" s="315"/>
      <c r="W840" s="315"/>
      <c r="X840" s="315"/>
      <c r="Y840" s="316">
        <v>24</v>
      </c>
      <c r="Z840" s="317"/>
      <c r="AA840" s="317"/>
      <c r="AB840" s="318"/>
      <c r="AC840" s="326" t="s">
        <v>523</v>
      </c>
      <c r="AD840" s="326"/>
      <c r="AE840" s="326"/>
      <c r="AF840" s="326"/>
      <c r="AG840" s="326"/>
      <c r="AH840" s="321">
        <v>1</v>
      </c>
      <c r="AI840" s="322"/>
      <c r="AJ840" s="322"/>
      <c r="AK840" s="322"/>
      <c r="AL840" s="323">
        <v>100</v>
      </c>
      <c r="AM840" s="324"/>
      <c r="AN840" s="324"/>
      <c r="AO840" s="325"/>
      <c r="AP840" s="319" t="s">
        <v>670</v>
      </c>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2" customHeight="1" x14ac:dyDescent="0.2">
      <c r="A870" s="402">
        <v>1</v>
      </c>
      <c r="B870" s="402">
        <v>1</v>
      </c>
      <c r="C870" s="425" t="s">
        <v>611</v>
      </c>
      <c r="D870" s="416"/>
      <c r="E870" s="416"/>
      <c r="F870" s="416"/>
      <c r="G870" s="416"/>
      <c r="H870" s="416"/>
      <c r="I870" s="416"/>
      <c r="J870" s="417" t="s">
        <v>618</v>
      </c>
      <c r="K870" s="418"/>
      <c r="L870" s="418"/>
      <c r="M870" s="418"/>
      <c r="N870" s="418"/>
      <c r="O870" s="418"/>
      <c r="P870" s="426" t="s">
        <v>621</v>
      </c>
      <c r="Q870" s="315"/>
      <c r="R870" s="315"/>
      <c r="S870" s="315"/>
      <c r="T870" s="315"/>
      <c r="U870" s="315"/>
      <c r="V870" s="315"/>
      <c r="W870" s="315"/>
      <c r="X870" s="315"/>
      <c r="Y870" s="316">
        <v>86</v>
      </c>
      <c r="Z870" s="317"/>
      <c r="AA870" s="317"/>
      <c r="AB870" s="318"/>
      <c r="AC870" s="326" t="s">
        <v>196</v>
      </c>
      <c r="AD870" s="424"/>
      <c r="AE870" s="424"/>
      <c r="AF870" s="424"/>
      <c r="AG870" s="424"/>
      <c r="AH870" s="419" t="s">
        <v>618</v>
      </c>
      <c r="AI870" s="420"/>
      <c r="AJ870" s="420"/>
      <c r="AK870" s="420"/>
      <c r="AL870" s="323" t="s">
        <v>618</v>
      </c>
      <c r="AM870" s="324"/>
      <c r="AN870" s="324"/>
      <c r="AO870" s="325"/>
      <c r="AP870" s="319" t="s">
        <v>622</v>
      </c>
      <c r="AQ870" s="319"/>
      <c r="AR870" s="319"/>
      <c r="AS870" s="319"/>
      <c r="AT870" s="319"/>
      <c r="AU870" s="319"/>
      <c r="AV870" s="319"/>
      <c r="AW870" s="319"/>
      <c r="AX870" s="319"/>
    </row>
    <row r="871" spans="1:50" ht="42" customHeight="1" x14ac:dyDescent="0.2">
      <c r="A871" s="402">
        <v>2</v>
      </c>
      <c r="B871" s="402">
        <v>1</v>
      </c>
      <c r="C871" s="425" t="s">
        <v>612</v>
      </c>
      <c r="D871" s="416"/>
      <c r="E871" s="416"/>
      <c r="F871" s="416"/>
      <c r="G871" s="416"/>
      <c r="H871" s="416"/>
      <c r="I871" s="416"/>
      <c r="J871" s="417" t="s">
        <v>618</v>
      </c>
      <c r="K871" s="418"/>
      <c r="L871" s="418"/>
      <c r="M871" s="418"/>
      <c r="N871" s="418"/>
      <c r="O871" s="418"/>
      <c r="P871" s="426" t="s">
        <v>621</v>
      </c>
      <c r="Q871" s="315"/>
      <c r="R871" s="315"/>
      <c r="S871" s="315"/>
      <c r="T871" s="315"/>
      <c r="U871" s="315"/>
      <c r="V871" s="315"/>
      <c r="W871" s="315"/>
      <c r="X871" s="315"/>
      <c r="Y871" s="316">
        <v>30</v>
      </c>
      <c r="Z871" s="317"/>
      <c r="AA871" s="317"/>
      <c r="AB871" s="318"/>
      <c r="AC871" s="326" t="s">
        <v>196</v>
      </c>
      <c r="AD871" s="326"/>
      <c r="AE871" s="326"/>
      <c r="AF871" s="326"/>
      <c r="AG871" s="326"/>
      <c r="AH871" s="419" t="s">
        <v>618</v>
      </c>
      <c r="AI871" s="420"/>
      <c r="AJ871" s="420"/>
      <c r="AK871" s="420"/>
      <c r="AL871" s="421" t="s">
        <v>626</v>
      </c>
      <c r="AM871" s="422"/>
      <c r="AN871" s="422"/>
      <c r="AO871" s="423"/>
      <c r="AP871" s="319" t="s">
        <v>630</v>
      </c>
      <c r="AQ871" s="319"/>
      <c r="AR871" s="319"/>
      <c r="AS871" s="319"/>
      <c r="AT871" s="319"/>
      <c r="AU871" s="319"/>
      <c r="AV871" s="319"/>
      <c r="AW871" s="319"/>
      <c r="AX871" s="319"/>
    </row>
    <row r="872" spans="1:50" ht="42" customHeight="1" x14ac:dyDescent="0.2">
      <c r="A872" s="402">
        <v>3</v>
      </c>
      <c r="B872" s="402">
        <v>1</v>
      </c>
      <c r="C872" s="425" t="s">
        <v>613</v>
      </c>
      <c r="D872" s="416"/>
      <c r="E872" s="416"/>
      <c r="F872" s="416"/>
      <c r="G872" s="416"/>
      <c r="H872" s="416"/>
      <c r="I872" s="416"/>
      <c r="J872" s="417" t="s">
        <v>619</v>
      </c>
      <c r="K872" s="418"/>
      <c r="L872" s="418"/>
      <c r="M872" s="418"/>
      <c r="N872" s="418"/>
      <c r="O872" s="418"/>
      <c r="P872" s="426" t="s">
        <v>621</v>
      </c>
      <c r="Q872" s="315"/>
      <c r="R872" s="315"/>
      <c r="S872" s="315"/>
      <c r="T872" s="315"/>
      <c r="U872" s="315"/>
      <c r="V872" s="315"/>
      <c r="W872" s="315"/>
      <c r="X872" s="315"/>
      <c r="Y872" s="316">
        <v>22</v>
      </c>
      <c r="Z872" s="317"/>
      <c r="AA872" s="317"/>
      <c r="AB872" s="318"/>
      <c r="AC872" s="326" t="s">
        <v>196</v>
      </c>
      <c r="AD872" s="326"/>
      <c r="AE872" s="326"/>
      <c r="AF872" s="326"/>
      <c r="AG872" s="326"/>
      <c r="AH872" s="321" t="s">
        <v>623</v>
      </c>
      <c r="AI872" s="322"/>
      <c r="AJ872" s="322"/>
      <c r="AK872" s="322"/>
      <c r="AL872" s="323" t="s">
        <v>627</v>
      </c>
      <c r="AM872" s="324"/>
      <c r="AN872" s="324"/>
      <c r="AO872" s="325"/>
      <c r="AP872" s="319" t="s">
        <v>630</v>
      </c>
      <c r="AQ872" s="319"/>
      <c r="AR872" s="319"/>
      <c r="AS872" s="319"/>
      <c r="AT872" s="319"/>
      <c r="AU872" s="319"/>
      <c r="AV872" s="319"/>
      <c r="AW872" s="319"/>
      <c r="AX872" s="319"/>
    </row>
    <row r="873" spans="1:50" ht="42" customHeight="1" x14ac:dyDescent="0.2">
      <c r="A873" s="402">
        <v>4</v>
      </c>
      <c r="B873" s="402">
        <v>1</v>
      </c>
      <c r="C873" s="425" t="s">
        <v>614</v>
      </c>
      <c r="D873" s="416"/>
      <c r="E873" s="416"/>
      <c r="F873" s="416"/>
      <c r="G873" s="416"/>
      <c r="H873" s="416"/>
      <c r="I873" s="416"/>
      <c r="J873" s="417" t="s">
        <v>618</v>
      </c>
      <c r="K873" s="418"/>
      <c r="L873" s="418"/>
      <c r="M873" s="418"/>
      <c r="N873" s="418"/>
      <c r="O873" s="418"/>
      <c r="P873" s="426" t="s">
        <v>621</v>
      </c>
      <c r="Q873" s="315"/>
      <c r="R873" s="315"/>
      <c r="S873" s="315"/>
      <c r="T873" s="315"/>
      <c r="U873" s="315"/>
      <c r="V873" s="315"/>
      <c r="W873" s="315"/>
      <c r="X873" s="315"/>
      <c r="Y873" s="316">
        <v>17</v>
      </c>
      <c r="Z873" s="317"/>
      <c r="AA873" s="317"/>
      <c r="AB873" s="318"/>
      <c r="AC873" s="326" t="s">
        <v>196</v>
      </c>
      <c r="AD873" s="326"/>
      <c r="AE873" s="326"/>
      <c r="AF873" s="326"/>
      <c r="AG873" s="326"/>
      <c r="AH873" s="321" t="s">
        <v>624</v>
      </c>
      <c r="AI873" s="322"/>
      <c r="AJ873" s="322"/>
      <c r="AK873" s="322"/>
      <c r="AL873" s="323" t="s">
        <v>628</v>
      </c>
      <c r="AM873" s="324"/>
      <c r="AN873" s="324"/>
      <c r="AO873" s="325"/>
      <c r="AP873" s="319" t="s">
        <v>630</v>
      </c>
      <c r="AQ873" s="319"/>
      <c r="AR873" s="319"/>
      <c r="AS873" s="319"/>
      <c r="AT873" s="319"/>
      <c r="AU873" s="319"/>
      <c r="AV873" s="319"/>
      <c r="AW873" s="319"/>
      <c r="AX873" s="319"/>
    </row>
    <row r="874" spans="1:50" ht="42" customHeight="1" x14ac:dyDescent="0.2">
      <c r="A874" s="402">
        <v>5</v>
      </c>
      <c r="B874" s="402">
        <v>1</v>
      </c>
      <c r="C874" s="425" t="s">
        <v>615</v>
      </c>
      <c r="D874" s="416"/>
      <c r="E874" s="416"/>
      <c r="F874" s="416"/>
      <c r="G874" s="416"/>
      <c r="H874" s="416"/>
      <c r="I874" s="416"/>
      <c r="J874" s="417" t="s">
        <v>620</v>
      </c>
      <c r="K874" s="418"/>
      <c r="L874" s="418"/>
      <c r="M874" s="418"/>
      <c r="N874" s="418"/>
      <c r="O874" s="418"/>
      <c r="P874" s="426" t="s">
        <v>621</v>
      </c>
      <c r="Q874" s="315"/>
      <c r="R874" s="315"/>
      <c r="S874" s="315"/>
      <c r="T874" s="315"/>
      <c r="U874" s="315"/>
      <c r="V874" s="315"/>
      <c r="W874" s="315"/>
      <c r="X874" s="315"/>
      <c r="Y874" s="316">
        <v>16</v>
      </c>
      <c r="Z874" s="317"/>
      <c r="AA874" s="317"/>
      <c r="AB874" s="318"/>
      <c r="AC874" s="326" t="s">
        <v>196</v>
      </c>
      <c r="AD874" s="326"/>
      <c r="AE874" s="326"/>
      <c r="AF874" s="326"/>
      <c r="AG874" s="326"/>
      <c r="AH874" s="321" t="s">
        <v>624</v>
      </c>
      <c r="AI874" s="322"/>
      <c r="AJ874" s="322"/>
      <c r="AK874" s="322"/>
      <c r="AL874" s="323" t="s">
        <v>627</v>
      </c>
      <c r="AM874" s="324"/>
      <c r="AN874" s="324"/>
      <c r="AO874" s="325"/>
      <c r="AP874" s="319" t="s">
        <v>622</v>
      </c>
      <c r="AQ874" s="319"/>
      <c r="AR874" s="319"/>
      <c r="AS874" s="319"/>
      <c r="AT874" s="319"/>
      <c r="AU874" s="319"/>
      <c r="AV874" s="319"/>
      <c r="AW874" s="319"/>
      <c r="AX874" s="319"/>
    </row>
    <row r="875" spans="1:50" ht="42" customHeight="1" x14ac:dyDescent="0.2">
      <c r="A875" s="402">
        <v>6</v>
      </c>
      <c r="B875" s="402">
        <v>1</v>
      </c>
      <c r="C875" s="425" t="s">
        <v>616</v>
      </c>
      <c r="D875" s="416"/>
      <c r="E875" s="416"/>
      <c r="F875" s="416"/>
      <c r="G875" s="416"/>
      <c r="H875" s="416"/>
      <c r="I875" s="416"/>
      <c r="J875" s="417" t="s">
        <v>618</v>
      </c>
      <c r="K875" s="418"/>
      <c r="L875" s="418"/>
      <c r="M875" s="418"/>
      <c r="N875" s="418"/>
      <c r="O875" s="418"/>
      <c r="P875" s="426" t="s">
        <v>621</v>
      </c>
      <c r="Q875" s="315"/>
      <c r="R875" s="315"/>
      <c r="S875" s="315"/>
      <c r="T875" s="315"/>
      <c r="U875" s="315"/>
      <c r="V875" s="315"/>
      <c r="W875" s="315"/>
      <c r="X875" s="315"/>
      <c r="Y875" s="316">
        <v>4</v>
      </c>
      <c r="Z875" s="317"/>
      <c r="AA875" s="317"/>
      <c r="AB875" s="318"/>
      <c r="AC875" s="326" t="s">
        <v>196</v>
      </c>
      <c r="AD875" s="326"/>
      <c r="AE875" s="326"/>
      <c r="AF875" s="326"/>
      <c r="AG875" s="326"/>
      <c r="AH875" s="321" t="s">
        <v>624</v>
      </c>
      <c r="AI875" s="322"/>
      <c r="AJ875" s="322"/>
      <c r="AK875" s="322"/>
      <c r="AL875" s="323" t="s">
        <v>629</v>
      </c>
      <c r="AM875" s="324"/>
      <c r="AN875" s="324"/>
      <c r="AO875" s="325"/>
      <c r="AP875" s="319" t="s">
        <v>622</v>
      </c>
      <c r="AQ875" s="319"/>
      <c r="AR875" s="319"/>
      <c r="AS875" s="319"/>
      <c r="AT875" s="319"/>
      <c r="AU875" s="319"/>
      <c r="AV875" s="319"/>
      <c r="AW875" s="319"/>
      <c r="AX875" s="319"/>
    </row>
    <row r="876" spans="1:50" ht="42" customHeight="1" x14ac:dyDescent="0.2">
      <c r="A876" s="402">
        <v>7</v>
      </c>
      <c r="B876" s="402">
        <v>1</v>
      </c>
      <c r="C876" s="425" t="s">
        <v>617</v>
      </c>
      <c r="D876" s="416"/>
      <c r="E876" s="416"/>
      <c r="F876" s="416"/>
      <c r="G876" s="416"/>
      <c r="H876" s="416"/>
      <c r="I876" s="416"/>
      <c r="J876" s="417" t="s">
        <v>619</v>
      </c>
      <c r="K876" s="418"/>
      <c r="L876" s="418"/>
      <c r="M876" s="418"/>
      <c r="N876" s="418"/>
      <c r="O876" s="418"/>
      <c r="P876" s="426" t="s">
        <v>621</v>
      </c>
      <c r="Q876" s="315"/>
      <c r="R876" s="315"/>
      <c r="S876" s="315"/>
      <c r="T876" s="315"/>
      <c r="U876" s="315"/>
      <c r="V876" s="315"/>
      <c r="W876" s="315"/>
      <c r="X876" s="315"/>
      <c r="Y876" s="316">
        <v>4</v>
      </c>
      <c r="Z876" s="317"/>
      <c r="AA876" s="317"/>
      <c r="AB876" s="318"/>
      <c r="AC876" s="326" t="s">
        <v>196</v>
      </c>
      <c r="AD876" s="326"/>
      <c r="AE876" s="326"/>
      <c r="AF876" s="326"/>
      <c r="AG876" s="326"/>
      <c r="AH876" s="321" t="s">
        <v>625</v>
      </c>
      <c r="AI876" s="322"/>
      <c r="AJ876" s="322"/>
      <c r="AK876" s="322"/>
      <c r="AL876" s="323" t="s">
        <v>629</v>
      </c>
      <c r="AM876" s="324"/>
      <c r="AN876" s="324"/>
      <c r="AO876" s="325"/>
      <c r="AP876" s="319" t="s">
        <v>630</v>
      </c>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2">
      <c r="A1102" s="402">
        <v>1</v>
      </c>
      <c r="B1102" s="402">
        <v>1</v>
      </c>
      <c r="C1102" s="896"/>
      <c r="D1102" s="896"/>
      <c r="E1102" s="259" t="s">
        <v>618</v>
      </c>
      <c r="F1102" s="895"/>
      <c r="G1102" s="895"/>
      <c r="H1102" s="895"/>
      <c r="I1102" s="895"/>
      <c r="J1102" s="417" t="s">
        <v>618</v>
      </c>
      <c r="K1102" s="418"/>
      <c r="L1102" s="418"/>
      <c r="M1102" s="418"/>
      <c r="N1102" s="418"/>
      <c r="O1102" s="418"/>
      <c r="P1102" s="426" t="s">
        <v>618</v>
      </c>
      <c r="Q1102" s="315"/>
      <c r="R1102" s="315"/>
      <c r="S1102" s="315"/>
      <c r="T1102" s="315"/>
      <c r="U1102" s="315"/>
      <c r="V1102" s="315"/>
      <c r="W1102" s="315"/>
      <c r="X1102" s="315"/>
      <c r="Y1102" s="316" t="s">
        <v>624</v>
      </c>
      <c r="Z1102" s="317"/>
      <c r="AA1102" s="317"/>
      <c r="AB1102" s="318"/>
      <c r="AC1102" s="320"/>
      <c r="AD1102" s="320"/>
      <c r="AE1102" s="320"/>
      <c r="AF1102" s="320"/>
      <c r="AG1102" s="320"/>
      <c r="AH1102" s="321" t="s">
        <v>618</v>
      </c>
      <c r="AI1102" s="322"/>
      <c r="AJ1102" s="322"/>
      <c r="AK1102" s="322"/>
      <c r="AL1102" s="323" t="s">
        <v>618</v>
      </c>
      <c r="AM1102" s="324"/>
      <c r="AN1102" s="324"/>
      <c r="AO1102" s="325"/>
      <c r="AP1102" s="319" t="s">
        <v>618</v>
      </c>
      <c r="AQ1102" s="319"/>
      <c r="AR1102" s="319"/>
      <c r="AS1102" s="319"/>
      <c r="AT1102" s="319"/>
      <c r="AU1102" s="319"/>
      <c r="AV1102" s="319"/>
      <c r="AW1102" s="319"/>
      <c r="AX1102" s="319"/>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AI34 AM34">
    <cfRule type="expression" dxfId="2747" priority="13457">
      <formula>IF(RIGHT(TEXT(AE34,"0.#"),1)=".",FALSE,TRUE)</formula>
    </cfRule>
    <cfRule type="expression" dxfId="2746" priority="13458">
      <formula>IF(RIGHT(TEXT(AE34,"0.#"),1)=".",TRUE,FALSE)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05" max="49" man="1"/>
    <brk id="714"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
      </c>
      <c r="F14" s="18" t="s">
        <v>239</v>
      </c>
      <c r="G14" s="17" t="s">
        <v>553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2018-08-14T08:33:46Z</cp:lastPrinted>
  <dcterms:created xsi:type="dcterms:W3CDTF">2012-03-13T00:50:25Z</dcterms:created>
  <dcterms:modified xsi:type="dcterms:W3CDTF">2018-08-16T01:23:52Z</dcterms:modified>
</cp:coreProperties>
</file>