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<sst xmlns="http://schemas.openxmlformats.org/spreadsheetml/2006/main" count="2978" uniqueCount="661">
  <si>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</si>
  <si>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</si>
  <si>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</si>
  <si>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</si>
  <si>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</si>
  <si>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</si>
  <si>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</si>
  <si>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</si>
  <si>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</si>
  <si>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</si>
  <si>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</si>
  <si>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</si>
  <si>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</si>
  <si>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</si>
  <si>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</si>
  <si>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</si>
  <si>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</si>
  <si>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</si>
  <si>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</si>
  <si>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</si>
  <si>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</si>
  <si>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</si>
  <si>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</si>
  <si>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</si>
  <si>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</si>
  <si>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</si>
  <si>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</si>
  <si>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</si>
  <si>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</si>
  <si>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</si>
  <si>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</si>
  <si>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</si>
  <si>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</si>
  <si>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</si>
  <si>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</si>
  <si>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</si>
  <si>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</si>
  <si>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</si>
  <si>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</si>
  <si>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</si>
  <si>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</si>
  <si>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</si>
  <si>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</si>
  <si>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</si>
  <si>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</si>
  <si>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</si>
  <si>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</si>
  <si>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</si>
  <si>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</si>
  <si>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</si>
  <si>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</si>
  <si>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</si>
  <si>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</si>
  <si>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</si>
  <si>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</si>
  <si>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</si>
  <si>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</si>
  <si>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</si>
  <si>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</si>
  <si>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</si>
  <si>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</si>
  <si>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</si>
  <si>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</si>
  <si>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</si>
  <si>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</si>
  <si>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</si>
  <si>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</si>
  <si>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</si>
  <si>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</si>
  <si>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</si>
  <si>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</si>
  <si>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</si>
  <si>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</si>
  <si>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</si>
  <si>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</si>
  <si>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</si>
  <si>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</si>
  <si>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</si>
  <si>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</si>
  <si>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</si>
  <si>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</si>
  <si>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</si>
  <si>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</si>
  <si>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</si>
  <si>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</si>
  <si>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</si>
  <si>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</si>
  <si>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</si>
  <si>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</si>
  <si>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</si>
  <si>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</si>
  <si>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</si>
  <si>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</si>
  <si>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</si>
  <si>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</si>
  <si>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</si>
  <si>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</si>
  <si>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</si>
  <si>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</si>
  <si>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</si>
  <si>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</si>
  <si>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</si>
  <si>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</si>
  <si>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</si>
  <si>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</si>
  <si>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</si>
  <si>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</si>
  <si>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</si>
  <si>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</si>
  <si>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</si>
  <si>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</si>
  <si>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</si>
  <si>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</si>
  <si>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</si>
  <si>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</si>
  <si>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</si>
  <si>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</si>
  <si>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</si>
  <si>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</si>
  <si>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</si>
  <si>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</si>
  <si>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</si>
  <si>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</si>
  <si>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</si>
  <si>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</si>
  <si>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</si>
  <si>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</si>
  <si>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</si>
  <si>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</si>
  <si>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</si>
  <si>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</si>
  <si>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</si>
  <si>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</si>
  <si>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</si>
  <si>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</si>
  <si>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</si>
  <si>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</si>
  <si>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</si>
  <si>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</si>
  <si>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</si>
  <si>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</si>
  <si>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</si>
  <si>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</si>
  <si>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</si>
  <si>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</si>
  <si>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</si>
  <si>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</si>
  <si>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</si>
  <si>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</si>
  <si>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</si>
  <si>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</si>
  <si>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</si>
  <si>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</si>
  <si>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</si>
  <si>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</si>
  <si>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</si>
  <si>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</si>
  <si>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</si>
  <si>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</si>
  <si>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</si>
  <si>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</si>
  <si>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</si>
  <si>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</si>
  <si>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</si>
  <si>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</si>
  <si>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</si>
  <si>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</si>
  <si>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</si>
  <si>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</si>
  <si>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</si>
  <si>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</si>
  <si>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</si>
  <si>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</si>
  <si>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</si>
  <si>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</si>
  <si>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</si>
  <si>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</si>
  <si>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</si>
  <si>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</si>
  <si>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</si>
  <si>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</si>
  <si>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</si>
  <si>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</si>
  <si>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</si>
  <si>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</si>
  <si>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</si>
  <si>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</si>
  <si>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</si>
  <si>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</si>
  <si>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</si>
  <si>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</si>
  <si>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</si>
  <si>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</si>
  <si>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</si>
  <si>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</si>
  <si>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</si>
  <si>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</si>
  <si>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</si>
  <si>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</si>
  <si>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</si>
  <si>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</si>
  <si>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</si>
  <si>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</si>
  <si>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</si>
  <si>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</si>
  <si>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</si>
  <si>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</si>
  <si>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</si>
  <si>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</si>
  <si>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</si>
  <si>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</si>
  <si>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</si>
  <si>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</si>
  <si>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</si>
  <si>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</si>
  <si>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</si>
  <si>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</si>
  <si>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</si>
  <si>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</si>
  <si>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</si>
  <si>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</si>
  <si>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</si>
  <si>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</si>
  <si>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</si>
  <si>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</si>
  <si>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</si>
  <si>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</si>
  <si>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</si>
  <si>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</si>
  <si>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</si>
  <si>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</si>
  <si>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</si>
  <si>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</si>
  <si>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</si>
  <si>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</si>
  <si>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</si>
  <si>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</si>
  <si>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</si>
  <si>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</si>
  <si>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</si>
  <si>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</si>
  <si>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</si>
  <si>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</si>
  <si>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</si>
  <si>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</si>
  <si>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</si>
  <si>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</si>
  <si>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</si>
  <si>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</si>
  <si>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</si>
  <si>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</si>
  <si>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</si>
  <si>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</si>
  <si>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</si>
  <si>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</si>
  <si>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</si>
  <si>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</si>
  <si>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</si>
  <si>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</si>
  <si>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</si>
  <si>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</si>
  <si>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</si>
  <si>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</si>
  <si>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</si>
  <si>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</si>
  <si>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</si>
  <si>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</si>
  <si>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</si>
  <si>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</si>
  <si>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</si>
  <si>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</si>
  <si>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</si>
  <si>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</si>
  <si>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</si>
  <si>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</si>
  <si>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</si>
  <si>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</si>
  <si>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</si>
  <si>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</si>
  <si>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</si>
  <si>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</si>
  <si>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</si>
  <si>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</si>
  <si>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</si>
  <si>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</si>
  <si>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</si>
  <si>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</si>
  <si>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</si>
  <si>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</si>
  <si>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</si>
  <si>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</si>
  <si>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</si>
  <si>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</si>
  <si>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</si>
  <si>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</si>
  <si>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</si>
  <si>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</si>
  <si>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</si>
  <si>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</si>
  <si>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</si>
  <si>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</si>
  <si>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</si>
  <si>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</si>
  <si>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</si>
  <si>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</si>
  <si>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</si>
  <si>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</si>
  <si>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</si>
  <si>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</si>
  <si>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</si>
  <si>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</si>
  <si>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</si>
  <si>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</si>
  <si>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</si>
  <si>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</si>
  <si>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</si>
  <si>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</si>
  <si>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</si>
  <si>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</si>
  <si>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</si>
  <si>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</si>
  <si>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</si>
  <si>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</si>
  <si>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</si>
  <si>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</si>
  <si>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</si>
  <si>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</si>
  <si>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</si>
  <si>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</si>
  <si>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</si>
  <si>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</si>
  <si>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</si>
  <si>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</si>
  <si>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</si>
  <si>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</si>
  <si>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</si>
  <si>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</si>
  <si>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</si>
  <si>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</si>
  <si>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</si>
  <si>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</si>
  <si>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</si>
  <si>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</si>
  <si>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</si>
  <si>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</si>
  <si>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</si>
  <si>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</si>
  <si>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</si>
  <si>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</si>
  <si>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</si>
  <si>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</si>
  <si>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</si>
  <si>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</si>
  <si>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</si>
  <si>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</si>
  <si>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</si>
  <si>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</si>
  <si>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</si>
  <si>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</si>
  <si>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</si>
  <si>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</si>
  <si>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</si>
  <si>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</si>
  <si>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</si>
  <si>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</si>
  <si>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</si>
  <si>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</si>
  <si>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</si>
  <si>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</si>
  <si>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</si>
  <si>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</si>
  <si>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</si>
  <si>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</si>
  <si>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</si>
  <si>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</si>
  <si>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</si>
  <si>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</si>
  <si>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</si>
  <si>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</si>
  <si>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</si>
  <si>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</si>
  <si>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</si>
  <si>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</si>
  <si>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</si>
  <si>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</si>
  <si>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</si>
  <si>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</si>
  <si>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</si>
  <si>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</si>
  <si>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</si>
  <si>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</si>
  <si>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</si>
  <si>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</si>
  <si>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</si>
  <si>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</si>
  <si>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</si>
  <si>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</si>
  <si>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</si>
  <si>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</si>
  <si>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</si>
  <si>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</si>
  <si>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</si>
  <si>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</si>
  <si>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</si>
  <si>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</si>
  <si>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</si>
  <si>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</si>
  <si>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</si>
  <si>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</si>
  <si>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</si>
  <si>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</si>
  <si>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</si>
  <si>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</si>
  <si>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</si>
  <si>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</si>
  <si>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</si>
  <si>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</si>
  <si>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</si>
  <si>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</si>
  <si>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</si>
  <si>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</si>
  <si>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</si>
  <si>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</si>
  <si>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</si>
  <si>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</si>
  <si>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</si>
  <si>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</si>
  <si>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</si>
  <si>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</si>
  <si>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</si>
  <si>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</si>
  <si>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</si>
  <si>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</si>
  <si>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</si>
  <si>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</si>
  <si>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</si>
  <si>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</si>
  <si>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</si>
  <si>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</si>
  <si>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</si>
  <si>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</si>
  <si>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</si>
  <si>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</si>
  <si>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</si>
  <si>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</si>
  <si>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</si>
  <si>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</si>
  <si>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</si>
  <si>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</si>
  <si>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</si>
  <si>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</si>
  <si>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</si>
  <si>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</si>
  <si>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</si>
  <si>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</si>
  <si>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</si>
  <si>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</si>
  <si>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</si>
  <si>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</si>
  <si>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</si>
  <si>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</si>
  <si>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</si>
  <si>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</si>
  <si>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</si>
  <si>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</si>
  <si>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</si>
  <si>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</si>
  <si>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</si>
  <si>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</si>
  <si>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</si>
  <si>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</si>
  <si>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</si>
  <si>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</si>
  <si>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</si>
  <si>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</si>
  <si>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</si>
  <si>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</si>
  <si>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</si>
  <si>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</si>
  <si>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</si>
  <si>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</si>
  <si>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</si>
  <si>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</si>
  <si>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</si>
  <si>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</si>
  <si>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</si>
  <si>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</si>
  <si>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</si>
  <si>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</si>
  <si>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</si>
  <si>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</si>
  <si>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</si>
  <si>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</si>
  <si>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</si>
  <si>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</si>
  <si>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</si>
  <si>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</si>
  <si>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</si>
  <si>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</si>
  <si>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</si>
  <si>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</si>
  <si>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</si>
  <si>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</si>
  <si>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</si>
  <si>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</si>
  <si>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</si>
  <si>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</si>
  <si>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</si>
  <si>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</si>
  <si>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</si>
  <si>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</si>
  <si>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</si>
  <si>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</si>
  <si>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</si>
  <si>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</si>
  <si>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</si>
  <si>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</si>
  <si>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</si>
  <si>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</si>
  <si>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</si>
  <si>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</si>
  <si>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</si>
  <si>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</si>
  <si>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</si>
  <si>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</si>
  <si>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</si>
  <si>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</si>
  <si>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</si>
  <si>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</si>
  <si>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</si>
  <si>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</si>
  <si>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</si>
  <si>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</si>
  <si>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</si>
  <si>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</si>
  <si>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</si>
  <si>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</si>
  <si>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</si>
  <si>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</si>
  <si>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</si>
  <si>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</si>
  <si>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</si>
  <si>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</si>
  <si>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</si>
  <si>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</si>
  <si>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</si>
  <si>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</si>
  <si>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</si>
  <si>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</si>
  <si>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作業環境管理等対策事業</t>
    <rPh sb="0" eb="2">
      <t>サギョウ</t>
    </rPh>
    <rPh sb="2" eb="4">
      <t>カンキョウ</t>
    </rPh>
    <rPh sb="4" eb="6">
      <t>カンリ</t>
    </rPh>
    <rPh sb="6" eb="7">
      <t>トウ</t>
    </rPh>
    <rPh sb="7" eb="9">
      <t>タイサク</t>
    </rPh>
    <rPh sb="9" eb="11">
      <t>ジギョウ</t>
    </rPh>
    <phoneticPr fontId="6"/>
  </si>
  <si>
    <t>平成２６年度</t>
    <rPh sb="0" eb="2">
      <t>ヘイセイ</t>
    </rPh>
    <rPh sb="4" eb="5">
      <t>ネン</t>
    </rPh>
    <rPh sb="5" eb="6">
      <t>ド</t>
    </rPh>
    <phoneticPr fontId="6"/>
  </si>
  <si>
    <t>終了予定なし</t>
    <rPh sb="0" eb="2">
      <t>シュウリョウ</t>
    </rPh>
    <rPh sb="2" eb="4">
      <t>ヨテイ</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</si>
  <si>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</si>
  <si>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</si>
  <si>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t>
  </si>
  <si>
    <t>労働者災害補償保険法第29条第1項第3号</t>
  </si>
  <si>
    <t>第13次労働災害防止計画</t>
    <rPh sb="0" eb="1">
      <t>ダイ</t>
    </rPh>
    <rPh sb="3" eb="4">
      <t>ツギ</t>
    </rPh>
    <rPh sb="4" eb="6">
      <t>ロウドウ</t>
    </rPh>
    <rPh sb="6" eb="8">
      <t>サイガイ</t>
    </rPh>
    <rPh sb="8" eb="10">
      <t>ボウシ</t>
    </rPh>
    <rPh sb="10" eb="12">
      <t>ケイカク</t>
    </rPh>
    <phoneticPr fontId="6"/>
  </si>
  <si>
    <t>　これまでの技術的検討等を踏まえ、個人サンプラーを用いた新たな作業環境測定のあり方について、行政施策への導入可能性を検討し、必要に応じて作業環境測定制度の改正を行うことを目的とする。
　呼吸用保護具については、技術的な革新により製品自体の高性能・多様化が進んでいること等から、その選択・使用等について最新の科学的知見を踏まえたものとするための調査等を実施する。</t>
    <rPh sb="93" eb="95">
      <t>コキュウ</t>
    </rPh>
    <rPh sb="95" eb="98">
      <t>ヨウホゴ</t>
    </rPh>
    <rPh sb="98" eb="99">
      <t>グ</t>
    </rPh>
    <rPh sb="105" eb="108">
      <t>ギジュツテキ</t>
    </rPh>
    <rPh sb="109" eb="111">
      <t>カクシン</t>
    </rPh>
    <rPh sb="114" eb="116">
      <t>セイヒン</t>
    </rPh>
    <rPh sb="116" eb="118">
      <t>ジタイ</t>
    </rPh>
    <rPh sb="119" eb="122">
      <t>コウセイノウ</t>
    </rPh>
    <rPh sb="123" eb="126">
      <t>タヨウカ</t>
    </rPh>
    <rPh sb="127" eb="128">
      <t>スス</t>
    </rPh>
    <rPh sb="134" eb="135">
      <t>トウ</t>
    </rPh>
    <rPh sb="140" eb="142">
      <t>センタク</t>
    </rPh>
    <rPh sb="143" eb="145">
      <t>シヨウ</t>
    </rPh>
    <rPh sb="145" eb="146">
      <t>トウ</t>
    </rPh>
    <rPh sb="150" eb="152">
      <t>サイシン</t>
    </rPh>
    <rPh sb="153" eb="156">
      <t>カガクテキ</t>
    </rPh>
    <rPh sb="156" eb="158">
      <t>チケン</t>
    </rPh>
    <rPh sb="159" eb="160">
      <t>フ</t>
    </rPh>
    <rPh sb="171" eb="173">
      <t>チョウサ</t>
    </rPh>
    <rPh sb="173" eb="174">
      <t>トウ</t>
    </rPh>
    <rPh sb="175" eb="177">
      <t>ジッシ</t>
    </rPh>
    <phoneticPr fontId="6"/>
  </si>
  <si>
    <t>①行政検討会を開催し、これまでに委託事業で実施した技術的検討の結果を踏まえ、個人サンプラーを用いた作業環境測定手法について、行政施策への導入可能性を検討する。
②呼吸用保護具の選択・使用等について最新の科学的知見を得るため、使用する呼吸用保護具の種類と防護計数や使用可能な作業範囲との相関等について、諸外国も含めた最新の科学的知見に係る文献収集及び実地調査を実施する。
③有識者を参集して、新たに作業環境測定が必要とされた化学物質について測定基準を検討する。</t>
    <rPh sb="81" eb="83">
      <t>コキュウ</t>
    </rPh>
    <rPh sb="83" eb="86">
      <t>ヨウホゴ</t>
    </rPh>
    <rPh sb="86" eb="87">
      <t>グ</t>
    </rPh>
    <rPh sb="88" eb="90">
      <t>センタク</t>
    </rPh>
    <rPh sb="91" eb="93">
      <t>シヨウ</t>
    </rPh>
    <rPh sb="93" eb="94">
      <t>トウ</t>
    </rPh>
    <rPh sb="98" eb="100">
      <t>サイシン</t>
    </rPh>
    <rPh sb="101" eb="104">
      <t>カガクテキ</t>
    </rPh>
    <rPh sb="104" eb="106">
      <t>チケン</t>
    </rPh>
    <rPh sb="107" eb="108">
      <t>エ</t>
    </rPh>
    <rPh sb="112" eb="114">
      <t>シヨウ</t>
    </rPh>
    <rPh sb="116" eb="119">
      <t>コキュウヨウ</t>
    </rPh>
    <rPh sb="119" eb="121">
      <t>ホゴ</t>
    </rPh>
    <rPh sb="121" eb="122">
      <t>グ</t>
    </rPh>
    <rPh sb="123" eb="125">
      <t>シュルイ</t>
    </rPh>
    <rPh sb="126" eb="128">
      <t>ボウゴ</t>
    </rPh>
    <rPh sb="128" eb="130">
      <t>ケイスウ</t>
    </rPh>
    <rPh sb="131" eb="133">
      <t>シヨウ</t>
    </rPh>
    <rPh sb="133" eb="135">
      <t>カノウ</t>
    </rPh>
    <rPh sb="136" eb="138">
      <t>サギョウ</t>
    </rPh>
    <rPh sb="138" eb="140">
      <t>ハンイ</t>
    </rPh>
    <rPh sb="142" eb="145">
      <t>ソウカントウ</t>
    </rPh>
    <rPh sb="150" eb="153">
      <t>ショガイコク</t>
    </rPh>
    <rPh sb="154" eb="155">
      <t>フク</t>
    </rPh>
    <rPh sb="157" eb="159">
      <t>サイシン</t>
    </rPh>
    <rPh sb="160" eb="163">
      <t>カガクテキ</t>
    </rPh>
    <rPh sb="163" eb="165">
      <t>チケン</t>
    </rPh>
    <rPh sb="166" eb="167">
      <t>カカ</t>
    </rPh>
    <rPh sb="168" eb="170">
      <t>ブンケン</t>
    </rPh>
    <rPh sb="170" eb="172">
      <t>シュウシュウ</t>
    </rPh>
    <rPh sb="172" eb="173">
      <t>オヨ</t>
    </rPh>
    <rPh sb="174" eb="176">
      <t>ジッチ</t>
    </rPh>
    <rPh sb="176" eb="178">
      <t>チョウサ</t>
    </rPh>
    <rPh sb="179" eb="181">
      <t>ジッシ</t>
    </rPh>
    <phoneticPr fontId="6"/>
  </si>
  <si>
    <t>-</t>
  </si>
  <si>
    <t>回</t>
    <rPh sb="0" eb="1">
      <t>カイ</t>
    </rPh>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</si>
  <si>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</si>
  <si>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phoneticPr fontId="6"/>
  </si>
  <si>
    <t>１．労働災害による死亡者数</t>
    <rPh sb="2" eb="4">
      <t>ロウドウ</t>
    </rPh>
    <rPh sb="4" eb="6">
      <t>サイガイ</t>
    </rPh>
    <rPh sb="9" eb="12">
      <t>シボウシャ</t>
    </rPh>
    <rPh sb="12" eb="13">
      <t>スウ</t>
    </rPh>
    <phoneticPr fontId="6"/>
  </si>
  <si>
    <t>人</t>
    <rPh sb="0" eb="1">
      <t>ニン</t>
    </rPh>
    <phoneticPr fontId="6"/>
  </si>
  <si>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6"/>
  </si>
  <si>
    <t>化学物質の取扱いは業種を問わず、全国様々な事業場で行われているものであるところであり、より効果的な測定手法の検討・導入は、測定対象業務を実施している事業場における作業環境管理の向上に広く資することになり有害物へのばく露リスクの軽減となることから、測定指標１，２に寄与するものである。</t>
    <rPh sb="101" eb="104">
      <t>ユウガイブツ</t>
    </rPh>
    <rPh sb="113" eb="115">
      <t>ケイゲン</t>
    </rPh>
    <rPh sb="123" eb="125">
      <t>ソクテイ</t>
    </rPh>
    <rPh sb="125" eb="127">
      <t>シヒョウ</t>
    </rPh>
    <rPh sb="131" eb="133">
      <t>キヨ</t>
    </rPh>
    <phoneticPr fontId="6"/>
  </si>
  <si>
    <t>　作業環境測定は、国が労働安全衛生法令により、一定の有害業務を行う作業場に広く実施義務を課しているものであるところ、より効果的な測定手法の検討・導入は、測定対象業務を実施している事業場における作業環境管理の向上に広く資するものであり、そのような測定手法の検討等を行う本事業には、広くニーズが存在する。</t>
  </si>
  <si>
    <t>　作業環境測定の方法等は、厚生労働大臣告示により規定されているものであるところ、新しい手法の導入に向けた検討や現行の手法の妥当性の検証等を行う本事業は、国が実施すべきものである。</t>
  </si>
  <si>
    <t>　職場における化学物質管理の強化は、厚生労働省が重点施策として掲げる課題の一つであり、本事業はその具体的な取組の一つとして優先度の高い事業に位置づけられる。</t>
  </si>
  <si>
    <t>一般競争入札（総合評価落札方式）で委託先を決定している。
平成29年度は事業内容を変更し、仕様を見直して調達を行っている。</t>
    <rPh sb="29" eb="31">
      <t>ヘイセイ</t>
    </rPh>
    <rPh sb="33" eb="35">
      <t>ネンド</t>
    </rPh>
    <rPh sb="36" eb="38">
      <t>ジギョウ</t>
    </rPh>
    <rPh sb="38" eb="40">
      <t>ナイヨウ</t>
    </rPh>
    <rPh sb="41" eb="43">
      <t>ヘンコウ</t>
    </rPh>
    <rPh sb="45" eb="47">
      <t>シヨウ</t>
    </rPh>
    <rPh sb="48" eb="50">
      <t>ミナオ</t>
    </rPh>
    <rPh sb="52" eb="54">
      <t>チョウタツ</t>
    </rPh>
    <rPh sb="55" eb="56">
      <t>オコナ</t>
    </rPh>
    <phoneticPr fontId="6"/>
  </si>
  <si>
    <t>無</t>
  </si>
  <si>
    <t>　新しい測定方法や、現行の測定手法の妥当性に係る検証を行う本事業は、測定対象業務を実施している事業場における作業環境管理の向上に広く資するものであり、事業者及び労働者双方に有益なものであるところ、事業主から徴収した労災保険料から経費を支出しており、受益者との負担関係は妥当である。</t>
  </si>
  <si>
    <t>‐</t>
  </si>
  <si>
    <t>平成28年度委託事業で実施を予定していた調査について独法への行政要請研究を活用して実施することとし、効率化を図った。</t>
    <rPh sb="0" eb="2">
      <t>ヘイセイ</t>
    </rPh>
    <rPh sb="4" eb="6">
      <t>ネンド</t>
    </rPh>
    <rPh sb="6" eb="8">
      <t>イタク</t>
    </rPh>
    <rPh sb="8" eb="10">
      <t>ジギョウ</t>
    </rPh>
    <rPh sb="11" eb="13">
      <t>ジッシ</t>
    </rPh>
    <rPh sb="14" eb="16">
      <t>ヨテイ</t>
    </rPh>
    <rPh sb="20" eb="22">
      <t>チョウサ</t>
    </rPh>
    <rPh sb="26" eb="28">
      <t>ドッポウ</t>
    </rPh>
    <rPh sb="30" eb="32">
      <t>ギョウセイ</t>
    </rPh>
    <rPh sb="32" eb="34">
      <t>ヨウセイ</t>
    </rPh>
    <rPh sb="34" eb="36">
      <t>ケンキュウ</t>
    </rPh>
    <rPh sb="37" eb="39">
      <t>カツヨウ</t>
    </rPh>
    <rPh sb="41" eb="43">
      <t>ジッシ</t>
    </rPh>
    <rPh sb="50" eb="53">
      <t>コウリツカ</t>
    </rPh>
    <rPh sb="54" eb="55">
      <t>ハカ</t>
    </rPh>
    <phoneticPr fontId="6"/>
  </si>
  <si>
    <t>執行率等を踏まえ、事業実施に当たって効率化が図れる部分については、引き続き効率的に運用していく。</t>
  </si>
  <si>
    <t>-</t>
    <phoneticPr fontId="6"/>
  </si>
  <si>
    <t>労働災害防止対策事業委託費</t>
    <phoneticPr fontId="6"/>
  </si>
  <si>
    <t>諸謝金</t>
    <phoneticPr fontId="6"/>
  </si>
  <si>
    <t>庁費</t>
    <rPh sb="0" eb="2">
      <t>チョウヒ</t>
    </rPh>
    <phoneticPr fontId="6"/>
  </si>
  <si>
    <t>委員等旅費</t>
    <phoneticPr fontId="6"/>
  </si>
  <si>
    <t>厚生労働省</t>
  </si>
  <si>
    <t>-</t>
    <phoneticPr fontId="6"/>
  </si>
  <si>
    <t>-</t>
    <phoneticPr fontId="6"/>
  </si>
  <si>
    <t>-</t>
    <phoneticPr fontId="6"/>
  </si>
  <si>
    <t>-</t>
    <phoneticPr fontId="6"/>
  </si>
  <si>
    <t>-</t>
    <phoneticPr fontId="6"/>
  </si>
  <si>
    <t>専門家による検討や有識者による審議等を通じて新たに作業環境測定の実施が必要とされたものについて、100％測定・評価基準を定め、告示等の改正を行う。</t>
    <rPh sb="0" eb="3">
      <t>センモンカ</t>
    </rPh>
    <rPh sb="6" eb="8">
      <t>ケントウ</t>
    </rPh>
    <rPh sb="9" eb="12">
      <t>ユウシキシャ</t>
    </rPh>
    <rPh sb="15" eb="17">
      <t>シンギ</t>
    </rPh>
    <rPh sb="17" eb="18">
      <t>トウ</t>
    </rPh>
    <rPh sb="19" eb="20">
      <t>ツウ</t>
    </rPh>
    <rPh sb="22" eb="23">
      <t>アラ</t>
    </rPh>
    <rPh sb="25" eb="27">
      <t>サギョウ</t>
    </rPh>
    <rPh sb="27" eb="29">
      <t>カンキョウ</t>
    </rPh>
    <rPh sb="29" eb="31">
      <t>ソクテイ</t>
    </rPh>
    <rPh sb="32" eb="34">
      <t>ジッシ</t>
    </rPh>
    <rPh sb="35" eb="37">
      <t>ヒツヨウ</t>
    </rPh>
    <rPh sb="52" eb="54">
      <t>ソクテイ</t>
    </rPh>
    <rPh sb="55" eb="57">
      <t>ヒョウカ</t>
    </rPh>
    <rPh sb="57" eb="59">
      <t>キジュン</t>
    </rPh>
    <rPh sb="60" eb="61">
      <t>サダ</t>
    </rPh>
    <rPh sb="63" eb="65">
      <t>コクジ</t>
    </rPh>
    <rPh sb="65" eb="66">
      <t>トウ</t>
    </rPh>
    <rPh sb="67" eb="69">
      <t>カイセイ</t>
    </rPh>
    <rPh sb="70" eb="71">
      <t>オコナ</t>
    </rPh>
    <phoneticPr fontId="6"/>
  </si>
  <si>
    <t>測定・評価基準の制定実績</t>
    <rPh sb="0" eb="2">
      <t>ソクテイ</t>
    </rPh>
    <rPh sb="3" eb="5">
      <t>ヒョウカ</t>
    </rPh>
    <rPh sb="5" eb="7">
      <t>キジュン</t>
    </rPh>
    <rPh sb="8" eb="10">
      <t>セイテイ</t>
    </rPh>
    <rPh sb="10" eb="12">
      <t>ジッセキ</t>
    </rPh>
    <phoneticPr fontId="6"/>
  </si>
  <si>
    <t>事業報告書</t>
    <rPh sb="0" eb="2">
      <t>ジギョウ</t>
    </rPh>
    <rPh sb="2" eb="5">
      <t>ホウコクショ</t>
    </rPh>
    <phoneticPr fontId="6"/>
  </si>
  <si>
    <t>呼吸用保護具の選択・使用等に関する文献収集数および実測調査数。</t>
    <rPh sb="0" eb="2">
      <t>コキュウ</t>
    </rPh>
    <rPh sb="2" eb="5">
      <t>ヨウホゴ</t>
    </rPh>
    <rPh sb="5" eb="6">
      <t>グ</t>
    </rPh>
    <rPh sb="7" eb="9">
      <t>センタク</t>
    </rPh>
    <rPh sb="10" eb="12">
      <t>シヨウ</t>
    </rPh>
    <rPh sb="12" eb="13">
      <t>トウ</t>
    </rPh>
    <rPh sb="14" eb="15">
      <t>カン</t>
    </rPh>
    <rPh sb="17" eb="19">
      <t>ブンケン</t>
    </rPh>
    <rPh sb="19" eb="21">
      <t>シュウシュウ</t>
    </rPh>
    <rPh sb="21" eb="22">
      <t>スウ</t>
    </rPh>
    <rPh sb="25" eb="27">
      <t>ジッソク</t>
    </rPh>
    <rPh sb="27" eb="29">
      <t>チョウサ</t>
    </rPh>
    <rPh sb="29" eb="30">
      <t>スウ</t>
    </rPh>
    <phoneticPr fontId="6"/>
  </si>
  <si>
    <t>-</t>
    <phoneticPr fontId="6"/>
  </si>
  <si>
    <t>-</t>
    <phoneticPr fontId="6"/>
  </si>
  <si>
    <t>-</t>
    <phoneticPr fontId="6"/>
  </si>
  <si>
    <t>-</t>
    <phoneticPr fontId="6"/>
  </si>
  <si>
    <t>件</t>
    <rPh sb="0" eb="1">
      <t>ケン</t>
    </rPh>
    <phoneticPr fontId="6"/>
  </si>
  <si>
    <t>管理濃度等検討会及び個人サンプラーに係る検討会の実施回数</t>
    <phoneticPr fontId="6"/>
  </si>
  <si>
    <t>　行政検討会は規程に基づき謝金・旅費等の支出を行っており、コストを評価するものではないこと。また、呼吸用保護具の選択・使用は、研究室等における測定のほか、アンケート調査や、これら調査・測定の内容の検討等を行う検討会（数回開催）をも内容としており、これら経費については切り分けて計算することは困難であること。　　　　　　　　</t>
    <rPh sb="1" eb="3">
      <t>ギョウセイ</t>
    </rPh>
    <rPh sb="3" eb="6">
      <t>ケントウカイ</t>
    </rPh>
    <rPh sb="7" eb="9">
      <t>キテイ</t>
    </rPh>
    <rPh sb="10" eb="11">
      <t>モト</t>
    </rPh>
    <rPh sb="13" eb="15">
      <t>シャキン</t>
    </rPh>
    <rPh sb="16" eb="18">
      <t>リョヒ</t>
    </rPh>
    <rPh sb="18" eb="19">
      <t>トウ</t>
    </rPh>
    <rPh sb="20" eb="22">
      <t>シシュツ</t>
    </rPh>
    <rPh sb="23" eb="24">
      <t>オコナ</t>
    </rPh>
    <rPh sb="33" eb="35">
      <t>ヒョウカ</t>
    </rPh>
    <rPh sb="49" eb="51">
      <t>コキュウ</t>
    </rPh>
    <rPh sb="51" eb="54">
      <t>ヨウホゴ</t>
    </rPh>
    <rPh sb="54" eb="55">
      <t>グ</t>
    </rPh>
    <rPh sb="56" eb="58">
      <t>センタク</t>
    </rPh>
    <rPh sb="59" eb="61">
      <t>シヨウ</t>
    </rPh>
    <phoneticPr fontId="6"/>
  </si>
  <si>
    <t>－</t>
    <phoneticPr fontId="6"/>
  </si>
  <si>
    <t>－</t>
    <phoneticPr fontId="6"/>
  </si>
  <si>
    <t>-</t>
    <phoneticPr fontId="6"/>
  </si>
  <si>
    <t>－</t>
    <phoneticPr fontId="6"/>
  </si>
  <si>
    <t>-</t>
    <phoneticPr fontId="6"/>
  </si>
  <si>
    <t>-</t>
    <phoneticPr fontId="6"/>
  </si>
  <si>
    <t>　使途は、専門家の謝金や旅費、検討会の運営費、測定調査に係る労務費・資機材費等、事業の運営に必要なものに限定することとしている。</t>
    <rPh sb="25" eb="27">
      <t>チョウサ</t>
    </rPh>
    <phoneticPr fontId="6"/>
  </si>
  <si>
    <t>　本事業の成果は、今後の作業環境測定手法の検討等に活用していく。</t>
    <phoneticPr fontId="6"/>
  </si>
  <si>
    <t>-</t>
    <phoneticPr fontId="6"/>
  </si>
  <si>
    <t>新26-035</t>
    <rPh sb="0" eb="1">
      <t>シン</t>
    </rPh>
    <phoneticPr fontId="6"/>
  </si>
  <si>
    <t>429</t>
    <phoneticPr fontId="6"/>
  </si>
  <si>
    <t>423</t>
    <phoneticPr fontId="6"/>
  </si>
  <si>
    <t>【行政経費】</t>
    <rPh sb="1" eb="3">
      <t>ギョウセイ</t>
    </rPh>
    <rPh sb="3" eb="5">
      <t>ケイヒ</t>
    </rPh>
    <phoneticPr fontId="6"/>
  </si>
  <si>
    <t>事業費</t>
    <rPh sb="0" eb="3">
      <t>ジギョウヒ</t>
    </rPh>
    <phoneticPr fontId="6"/>
  </si>
  <si>
    <t>管理諸経費</t>
    <rPh sb="0" eb="2">
      <t>カンリ</t>
    </rPh>
    <rPh sb="2" eb="5">
      <t>ショケイヒ</t>
    </rPh>
    <phoneticPr fontId="6"/>
  </si>
  <si>
    <t>消費税</t>
    <rPh sb="0" eb="3">
      <t>ショウヒゼイ</t>
    </rPh>
    <phoneticPr fontId="6"/>
  </si>
  <si>
    <t>測定、人件費等</t>
    <rPh sb="0" eb="2">
      <t>ソクテイ</t>
    </rPh>
    <rPh sb="3" eb="6">
      <t>ジンケンヒ</t>
    </rPh>
    <rPh sb="6" eb="7">
      <t>トウ</t>
    </rPh>
    <phoneticPr fontId="6"/>
  </si>
  <si>
    <t>光熱水料等</t>
    <rPh sb="0" eb="2">
      <t>コウネツ</t>
    </rPh>
    <rPh sb="2" eb="3">
      <t>ミズ</t>
    </rPh>
    <rPh sb="3" eb="4">
      <t>リョウ</t>
    </rPh>
    <rPh sb="4" eb="5">
      <t>トウ</t>
    </rPh>
    <phoneticPr fontId="6"/>
  </si>
  <si>
    <t>公益社団法人産業安全技術協会</t>
    <rPh sb="0" eb="2">
      <t>コウエキ</t>
    </rPh>
    <rPh sb="2" eb="6">
      <t>シャダンホウジン</t>
    </rPh>
    <rPh sb="6" eb="8">
      <t>サンギョウ</t>
    </rPh>
    <rPh sb="8" eb="10">
      <t>アンゼン</t>
    </rPh>
    <rPh sb="10" eb="12">
      <t>ギジュツ</t>
    </rPh>
    <rPh sb="12" eb="14">
      <t>キョウカイ</t>
    </rPh>
    <phoneticPr fontId="6"/>
  </si>
  <si>
    <t>【一般競争契約（総合評価）】</t>
    <rPh sb="1" eb="3">
      <t>イッパン</t>
    </rPh>
    <rPh sb="3" eb="5">
      <t>キョウソウ</t>
    </rPh>
    <rPh sb="5" eb="7">
      <t>ケイヤク</t>
    </rPh>
    <rPh sb="8" eb="10">
      <t>ソウゴウ</t>
    </rPh>
    <rPh sb="10" eb="12">
      <t>ヒョウカ</t>
    </rPh>
    <phoneticPr fontId="6"/>
  </si>
  <si>
    <t>－</t>
    <phoneticPr fontId="6"/>
  </si>
  <si>
    <t>－</t>
    <phoneticPr fontId="6"/>
  </si>
  <si>
    <t>-</t>
    <phoneticPr fontId="6"/>
  </si>
  <si>
    <t>-</t>
    <phoneticPr fontId="6"/>
  </si>
  <si>
    <t>-</t>
    <phoneticPr fontId="6"/>
  </si>
  <si>
    <t>-</t>
    <phoneticPr fontId="6"/>
  </si>
  <si>
    <t>A.公益社団法人産業安全技術協会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6"/>
  </si>
  <si>
    <t>B.事務費</t>
    <rPh sb="2" eb="5">
      <t>ジムヒ</t>
    </rPh>
    <phoneticPr fontId="6"/>
  </si>
  <si>
    <t>測定・評価基準の制定率
（測定・評価基準を制定したもの／新たに作業環境測定の実施が必要とされたもの）</t>
    <rPh sb="3" eb="5">
      <t>ヒョウカ</t>
    </rPh>
    <phoneticPr fontId="6"/>
  </si>
  <si>
    <t>-</t>
    <phoneticPr fontId="6"/>
  </si>
  <si>
    <t>呼吸用保護具の選択・使用等に関する文献収集（25件）および実測調査（10件）を実施する。</t>
    <rPh sb="19" eb="21">
      <t>シュウシュウ</t>
    </rPh>
    <rPh sb="29" eb="31">
      <t>ジッソク</t>
    </rPh>
    <rPh sb="36" eb="37">
      <t>ケン</t>
    </rPh>
    <phoneticPr fontId="6"/>
  </si>
  <si>
    <t>文献収集及び実測調査に係る目標をわずかに達成できなかったが、告示等改正に係る目標は達成したため、概ね見合ったものといえる。</t>
    <rPh sb="0" eb="2">
      <t>ブンケン</t>
    </rPh>
    <rPh sb="2" eb="4">
      <t>シュウシュウ</t>
    </rPh>
    <rPh sb="4" eb="5">
      <t>オヨ</t>
    </rPh>
    <rPh sb="6" eb="8">
      <t>ジッソク</t>
    </rPh>
    <rPh sb="8" eb="10">
      <t>チョウサ</t>
    </rPh>
    <rPh sb="11" eb="12">
      <t>カカ</t>
    </rPh>
    <rPh sb="13" eb="15">
      <t>モクヒョウ</t>
    </rPh>
    <rPh sb="20" eb="22">
      <t>タッセイ</t>
    </rPh>
    <rPh sb="30" eb="32">
      <t>コクジ</t>
    </rPh>
    <rPh sb="32" eb="33">
      <t>トウ</t>
    </rPh>
    <rPh sb="33" eb="35">
      <t>カイセイ</t>
    </rPh>
    <rPh sb="36" eb="37">
      <t>カカ</t>
    </rPh>
    <rPh sb="38" eb="40">
      <t>モクヒョウ</t>
    </rPh>
    <rPh sb="41" eb="43">
      <t>タッセイ</t>
    </rPh>
    <rPh sb="48" eb="49">
      <t>オオム</t>
    </rPh>
    <rPh sb="50" eb="52">
      <t>ミア</t>
    </rPh>
    <phoneticPr fontId="6"/>
  </si>
  <si>
    <t>活動実績は見込みを下回ったが、各種行政検討会での議論の進捗を踏まえ、アンケート等の調査や資料準備等を行いつつ開催したものであり、適切な時期に開催しており妥当である。</t>
    <rPh sb="0" eb="2">
      <t>カツドウ</t>
    </rPh>
    <rPh sb="2" eb="4">
      <t>ジッセキ</t>
    </rPh>
    <rPh sb="5" eb="7">
      <t>ミコ</t>
    </rPh>
    <rPh sb="9" eb="11">
      <t>シタマワ</t>
    </rPh>
    <rPh sb="15" eb="17">
      <t>カクシュ</t>
    </rPh>
    <rPh sb="17" eb="19">
      <t>ギョウセイ</t>
    </rPh>
    <rPh sb="19" eb="22">
      <t>ケントウカイ</t>
    </rPh>
    <rPh sb="24" eb="26">
      <t>ギロン</t>
    </rPh>
    <rPh sb="27" eb="29">
      <t>シンチョク</t>
    </rPh>
    <rPh sb="30" eb="31">
      <t>フ</t>
    </rPh>
    <rPh sb="39" eb="40">
      <t>トウ</t>
    </rPh>
    <rPh sb="41" eb="43">
      <t>チョウサ</t>
    </rPh>
    <rPh sb="44" eb="46">
      <t>シリョウ</t>
    </rPh>
    <rPh sb="46" eb="48">
      <t>ジュンビ</t>
    </rPh>
    <rPh sb="48" eb="49">
      <t>トウ</t>
    </rPh>
    <rPh sb="50" eb="51">
      <t>オコナ</t>
    </rPh>
    <rPh sb="54" eb="56">
      <t>カイサイ</t>
    </rPh>
    <rPh sb="64" eb="66">
      <t>テキセツ</t>
    </rPh>
    <rPh sb="67" eb="69">
      <t>ジキ</t>
    </rPh>
    <rPh sb="70" eb="72">
      <t>カイサイ</t>
    </rPh>
    <rPh sb="76" eb="78">
      <t>ダトウ</t>
    </rPh>
    <phoneticPr fontId="6"/>
  </si>
  <si>
    <t>平成30年度から、平成29年度　厚生労働省　事業番号0379　呼吸用保護具の性能の確保のための買い取り試験を統合する。</t>
    <rPh sb="31" eb="33">
      <t>コキュウ</t>
    </rPh>
    <rPh sb="33" eb="34">
      <t>ヨウ</t>
    </rPh>
    <rPh sb="34" eb="36">
      <t>ホゴ</t>
    </rPh>
    <rPh sb="36" eb="37">
      <t>グ</t>
    </rPh>
    <rPh sb="38" eb="40">
      <t>セイノウ</t>
    </rPh>
    <rPh sb="41" eb="43">
      <t>カクホ</t>
    </rPh>
    <rPh sb="47" eb="48">
      <t>カ</t>
    </rPh>
    <rPh sb="49" eb="50">
      <t>ト</t>
    </rPh>
    <rPh sb="51" eb="53">
      <t>シケン</t>
    </rPh>
    <phoneticPr fontId="6"/>
  </si>
  <si>
    <t>呼吸用保護具の選択・使用に関する文献調査、測定調査、検討会の開催</t>
    <phoneticPr fontId="6"/>
  </si>
  <si>
    <t>-</t>
    <phoneticPr fontId="6"/>
  </si>
  <si>
    <t>点検対象外</t>
    <rPh sb="0" eb="2">
      <t>テンケン</t>
    </rPh>
    <rPh sb="2" eb="5">
      <t>タイショウガイ</t>
    </rPh>
    <phoneticPr fontId="6"/>
  </si>
  <si>
    <t>塚本　勝利</t>
    <phoneticPr fontId="6"/>
  </si>
  <si>
    <t>-</t>
    <phoneticPr fontId="6"/>
  </si>
  <si>
    <t>新規事業の実施による増。</t>
    <phoneticPr fontId="6"/>
  </si>
  <si>
    <t>役務物品の購入等</t>
    <rPh sb="0" eb="2">
      <t>エキム</t>
    </rPh>
    <rPh sb="2" eb="4">
      <t>ブッピン</t>
    </rPh>
    <rPh sb="5" eb="7">
      <t>コウニュウ</t>
    </rPh>
    <rPh sb="7" eb="8">
      <t>トウ</t>
    </rPh>
    <phoneticPr fontId="6"/>
  </si>
  <si>
    <t>諸謝金</t>
    <rPh sb="0" eb="1">
      <t>ショ</t>
    </rPh>
    <rPh sb="1" eb="3">
      <t>シャキン</t>
    </rPh>
    <phoneticPr fontId="6"/>
  </si>
  <si>
    <t>専門家への謝金</t>
    <rPh sb="0" eb="3">
      <t>センモンカ</t>
    </rPh>
    <rPh sb="5" eb="7">
      <t>シャキン</t>
    </rPh>
    <phoneticPr fontId="6"/>
  </si>
  <si>
    <t>委員等旅費</t>
    <rPh sb="0" eb="2">
      <t>イイン</t>
    </rPh>
    <rPh sb="2" eb="3">
      <t>トウ</t>
    </rPh>
    <rPh sb="3" eb="5">
      <t>リョヒ</t>
    </rPh>
    <phoneticPr fontId="6"/>
  </si>
  <si>
    <t>専門家の旅費</t>
    <rPh sb="0" eb="3">
      <t>センモンカ</t>
    </rPh>
    <rPh sb="4" eb="6">
      <t>リョヒ</t>
    </rPh>
    <phoneticPr fontId="6"/>
  </si>
  <si>
    <t>役務・物品の購入等</t>
    <rPh sb="0" eb="2">
      <t>エキム</t>
    </rPh>
    <rPh sb="3" eb="5">
      <t>ブッピン</t>
    </rPh>
    <rPh sb="6" eb="8">
      <t>コウニュウ</t>
    </rPh>
    <rPh sb="8" eb="9">
      <t>トウ</t>
    </rPh>
    <phoneticPr fontId="6"/>
  </si>
  <si>
    <t>-</t>
    <phoneticPr fontId="6"/>
  </si>
  <si>
    <t>-</t>
    <phoneticPr fontId="6"/>
  </si>
  <si>
    <t>委員等旅費</t>
    <rPh sb="0" eb="2">
      <t>イイン</t>
    </rPh>
    <rPh sb="2" eb="3">
      <t>ナド</t>
    </rPh>
    <rPh sb="3" eb="5">
      <t>リョヒ</t>
    </rPh>
    <phoneticPr fontId="6"/>
  </si>
  <si>
    <t>買取り試験を通じて不具合が発見され、改善が必要とされた場合、改善のための指導を100％実施する。</t>
    <rPh sb="0" eb="2">
      <t>カイトリ</t>
    </rPh>
    <rPh sb="3" eb="5">
      <t>シケン</t>
    </rPh>
    <rPh sb="6" eb="7">
      <t>ツウ</t>
    </rPh>
    <rPh sb="9" eb="12">
      <t>フグアイ</t>
    </rPh>
    <rPh sb="13" eb="15">
      <t>ハッケン</t>
    </rPh>
    <rPh sb="18" eb="20">
      <t>カイゼン</t>
    </rPh>
    <rPh sb="21" eb="23">
      <t>ヒツヨウ</t>
    </rPh>
    <rPh sb="27" eb="29">
      <t>バアイ</t>
    </rPh>
    <rPh sb="30" eb="32">
      <t>カイゼン</t>
    </rPh>
    <rPh sb="36" eb="38">
      <t>シドウ</t>
    </rPh>
    <rPh sb="43" eb="45">
      <t>ジッシ</t>
    </rPh>
    <phoneticPr fontId="6"/>
  </si>
  <si>
    <t>買取り試験を通じて不具合が発見され、改善が必要とされた場合に、改善のための指導を行う割合（改善指導を行った呼吸用保護具/改善が必要な不具合が見つかった呼吸用保護具）</t>
    <rPh sb="0" eb="2">
      <t>カイトリ</t>
    </rPh>
    <rPh sb="3" eb="5">
      <t>シケン</t>
    </rPh>
    <rPh sb="6" eb="7">
      <t>ツウ</t>
    </rPh>
    <rPh sb="9" eb="12">
      <t>フグアイ</t>
    </rPh>
    <rPh sb="13" eb="15">
      <t>ハッケン</t>
    </rPh>
    <rPh sb="18" eb="20">
      <t>カイゼン</t>
    </rPh>
    <rPh sb="21" eb="23">
      <t>ヒツヨウ</t>
    </rPh>
    <rPh sb="27" eb="29">
      <t>バアイ</t>
    </rPh>
    <rPh sb="31" eb="33">
      <t>カイゼン</t>
    </rPh>
    <rPh sb="37" eb="39">
      <t>シドウ</t>
    </rPh>
    <rPh sb="40" eb="41">
      <t>オコナ</t>
    </rPh>
    <rPh sb="42" eb="44">
      <t>ワリアイ</t>
    </rPh>
    <rPh sb="45" eb="47">
      <t>カイゼン</t>
    </rPh>
    <rPh sb="47" eb="49">
      <t>シドウ</t>
    </rPh>
    <rPh sb="50" eb="51">
      <t>オコナ</t>
    </rPh>
    <rPh sb="53" eb="56">
      <t>コキュウヨウ</t>
    </rPh>
    <rPh sb="56" eb="58">
      <t>ホゴ</t>
    </rPh>
    <rPh sb="58" eb="59">
      <t>グ</t>
    </rPh>
    <rPh sb="60" eb="62">
      <t>カイゼン</t>
    </rPh>
    <rPh sb="63" eb="65">
      <t>ヒツヨウ</t>
    </rPh>
    <rPh sb="66" eb="69">
      <t>フグアイ</t>
    </rPh>
    <rPh sb="70" eb="71">
      <t>ミ</t>
    </rPh>
    <rPh sb="75" eb="78">
      <t>コキュウヨウ</t>
    </rPh>
    <rPh sb="78" eb="80">
      <t>ホゴ</t>
    </rPh>
    <rPh sb="80" eb="81">
      <t>グ</t>
    </rPh>
    <phoneticPr fontId="6"/>
  </si>
  <si>
    <t>-</t>
    <phoneticPr fontId="6"/>
  </si>
  <si>
    <t>-</t>
    <phoneticPr fontId="6"/>
  </si>
  <si>
    <t>-</t>
    <phoneticPr fontId="6"/>
  </si>
  <si>
    <t>-</t>
    <phoneticPr fontId="6"/>
  </si>
  <si>
    <t>委託事業実施結果報告書</t>
    <rPh sb="0" eb="2">
      <t>イタク</t>
    </rPh>
    <rPh sb="2" eb="4">
      <t>ジギョウ</t>
    </rPh>
    <rPh sb="4" eb="6">
      <t>ジッシ</t>
    </rPh>
    <rPh sb="6" eb="8">
      <t>ケッカ</t>
    </rPh>
    <rPh sb="8" eb="11">
      <t>ホウコクショ</t>
    </rPh>
    <phoneticPr fontId="6"/>
  </si>
  <si>
    <t>現在市場に流通しており、本年度中に有効期間が終わる呼吸用保護具のうち、有効期間内に買取り試験を実施した型式の割合を100％とする。</t>
    <rPh sb="0" eb="2">
      <t>ゲンザイ</t>
    </rPh>
    <rPh sb="2" eb="4">
      <t>シジョウ</t>
    </rPh>
    <rPh sb="5" eb="7">
      <t>リュウツウ</t>
    </rPh>
    <rPh sb="12" eb="15">
      <t>ホンネンド</t>
    </rPh>
    <rPh sb="15" eb="16">
      <t>チュウ</t>
    </rPh>
    <rPh sb="17" eb="19">
      <t>ユウコウ</t>
    </rPh>
    <rPh sb="19" eb="21">
      <t>キカン</t>
    </rPh>
    <rPh sb="22" eb="23">
      <t>オ</t>
    </rPh>
    <rPh sb="25" eb="28">
      <t>コキュウヨウ</t>
    </rPh>
    <rPh sb="28" eb="30">
      <t>ホゴ</t>
    </rPh>
    <rPh sb="30" eb="31">
      <t>グ</t>
    </rPh>
    <rPh sb="35" eb="37">
      <t>ユウコウ</t>
    </rPh>
    <rPh sb="37" eb="40">
      <t>キカンナイ</t>
    </rPh>
    <rPh sb="41" eb="43">
      <t>カイトリ</t>
    </rPh>
    <rPh sb="44" eb="46">
      <t>シケン</t>
    </rPh>
    <rPh sb="47" eb="49">
      <t>ジッシ</t>
    </rPh>
    <rPh sb="51" eb="53">
      <t>カタシキ</t>
    </rPh>
    <rPh sb="54" eb="56">
      <t>ワリアイ</t>
    </rPh>
    <phoneticPr fontId="6"/>
  </si>
  <si>
    <t>％</t>
    <phoneticPr fontId="6"/>
  </si>
  <si>
    <t>％</t>
    <phoneticPr fontId="6"/>
  </si>
  <si>
    <t>　化学物質の取扱いは業種を問わず、全国様々な事業場で行われているものであるところ、そこで働く労働者の保護に資する本事業は必要性があるものと考える。成果目標の一部や活動見込みをわずかに達成できなかったが、必要な検討会を開催し、基準制定が必要な物質については適切に基準を定めていることから、事業の有効性は認められる。なお、執行率も90%以上と、良好である。</t>
    <rPh sb="73" eb="75">
      <t>セイカ</t>
    </rPh>
    <rPh sb="75" eb="77">
      <t>モクヒョウ</t>
    </rPh>
    <rPh sb="78" eb="80">
      <t>イチブ</t>
    </rPh>
    <rPh sb="81" eb="83">
      <t>カツドウ</t>
    </rPh>
    <rPh sb="83" eb="85">
      <t>ミコ</t>
    </rPh>
    <rPh sb="91" eb="93">
      <t>タッセイ</t>
    </rPh>
    <rPh sb="101" eb="103">
      <t>ヒツヨウ</t>
    </rPh>
    <rPh sb="104" eb="107">
      <t>ケントウカイ</t>
    </rPh>
    <rPh sb="108" eb="110">
      <t>カイサイ</t>
    </rPh>
    <rPh sb="146" eb="149">
      <t>ユウコウセイ</t>
    </rPh>
    <rPh sb="150" eb="151">
      <t>ミト</t>
    </rPh>
    <phoneticPr fontId="6"/>
  </si>
  <si>
    <t>執行等改善</t>
  </si>
  <si>
    <t>成果実績が目標を下回り、かつ、活動実績が当初見込みを下回ったことを踏まえ、未達成の要因を分析の上、改善の方向性に記載した事項を着実に実行することにより、事業内容の改善を図ること。</t>
    <rPh sb="5" eb="7">
      <t>モクヒョウ</t>
    </rPh>
    <rPh sb="15" eb="17">
      <t>カツドウ</t>
    </rPh>
    <rPh sb="17" eb="19">
      <t>ジッセキ</t>
    </rPh>
    <rPh sb="20" eb="22">
      <t>トウショ</t>
    </rPh>
    <rPh sb="22" eb="24">
      <t>ミコ</t>
    </rPh>
    <rPh sb="26" eb="28">
      <t>シタマワ</t>
    </rPh>
    <phoneticPr fontId="6"/>
  </si>
  <si>
    <t>成果実績は目標を下回ったものの概ね目標を達成しているところであり、活動実績は見込みを下回ったが、各種行政検討会での議論の進捗を踏まえ、アンケート等の調査や資料準備等を行いつつ開催するなど、適切な活動となるよう努めているところである。なお、執行率については、90%以上となっているところであり、今後も適正な執行を行っていくよう努める。</t>
    <rPh sb="0" eb="2">
      <t>セイカ</t>
    </rPh>
    <rPh sb="2" eb="4">
      <t>ジッセキ</t>
    </rPh>
    <rPh sb="5" eb="7">
      <t>モクヒョウ</t>
    </rPh>
    <rPh sb="8" eb="10">
      <t>シタマワ</t>
    </rPh>
    <rPh sb="15" eb="16">
      <t>オオム</t>
    </rPh>
    <rPh sb="17" eb="19">
      <t>モクヒョウ</t>
    </rPh>
    <rPh sb="20" eb="22">
      <t>タッセイ</t>
    </rPh>
    <rPh sb="94" eb="96">
      <t>テキセツ</t>
    </rPh>
    <rPh sb="97" eb="99">
      <t>カツドウ</t>
    </rPh>
    <rPh sb="104" eb="105">
      <t>ツト</t>
    </rPh>
    <rPh sb="119" eb="121">
      <t>シッコウ</t>
    </rPh>
    <rPh sb="121" eb="122">
      <t>リツ</t>
    </rPh>
    <rPh sb="131" eb="133">
      <t>イジョウ</t>
    </rPh>
    <rPh sb="146" eb="148">
      <t>コンゴ</t>
    </rPh>
    <rPh sb="149" eb="151">
      <t>テキセイ</t>
    </rPh>
    <rPh sb="152" eb="154">
      <t>シッコウ</t>
    </rPh>
    <rPh sb="155" eb="156">
      <t>オコナ</t>
    </rPh>
    <rPh sb="162" eb="163">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</si>
</sst>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741</xdr:row>
      <xdr:rowOff>0</xdr:rowOff>
    </xdr:from>
    <xdr:to>
      <xdr:col>22</xdr:col>
      <xdr:colOff>179917</xdr:colOff>
      <xdr:row>742</xdr:row>
      <xdr:rowOff>338666</xdr:rowOff>
    </xdr:to>
    <xdr:sp macro="" textlink="">
      <xdr:nvSpPr>
        <xdr:cNvPr id="6" name="テキスト ボックス 5"/>
        <xdr:cNvSpPr txBox="1"/>
      </xdr:nvSpPr>
      <xdr:spPr>
        <a:xfrm>
          <a:off x="2815167" y="44534667"/>
          <a:ext cx="1788583" cy="6879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13.5</a:t>
          </a:r>
          <a:r>
            <a:rPr kumimoji="1" lang="ja-JP" altLang="en-US" sz="1100"/>
            <a:t>百万円）</a:t>
          </a:r>
        </a:p>
      </xdr:txBody>
    </xdr:sp>
    <xdr:clientData/>
  </xdr:twoCellAnchor>
  <xdr:twoCellAnchor>
    <xdr:from>
      <xdr:col>33</xdr:col>
      <xdr:colOff>0</xdr:colOff>
      <xdr:row>741</xdr:row>
      <xdr:rowOff>0</xdr:rowOff>
    </xdr:from>
    <xdr:to>
      <xdr:col>41</xdr:col>
      <xdr:colOff>179916</xdr:colOff>
      <xdr:row>742</xdr:row>
      <xdr:rowOff>338666</xdr:rowOff>
    </xdr:to>
    <xdr:sp macro="" textlink="">
      <xdr:nvSpPr>
        <xdr:cNvPr id="7" name="テキスト ボックス 6"/>
        <xdr:cNvSpPr txBox="1"/>
      </xdr:nvSpPr>
      <xdr:spPr>
        <a:xfrm>
          <a:off x="6635750" y="44534667"/>
          <a:ext cx="1788583" cy="6879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 </a:t>
          </a:r>
          <a:r>
            <a:rPr kumimoji="1" lang="ja-JP" altLang="en-US" sz="1100"/>
            <a:t>事務費</a:t>
          </a:r>
          <a:endParaRPr kumimoji="1" lang="en-US" altLang="ja-JP" sz="1100"/>
        </a:p>
        <a:p>
          <a:pPr algn="ctr"/>
          <a:r>
            <a:rPr kumimoji="1" lang="ja-JP" altLang="en-US" sz="1100"/>
            <a:t>（</a:t>
          </a:r>
          <a:r>
            <a:rPr kumimoji="1" lang="en-US" altLang="ja-JP" sz="1100"/>
            <a:t>1.2</a:t>
          </a:r>
          <a:r>
            <a:rPr kumimoji="1" lang="ja-JP" altLang="en-US" sz="1100"/>
            <a:t>百万円）</a:t>
          </a:r>
        </a:p>
      </xdr:txBody>
    </xdr:sp>
    <xdr:clientData/>
  </xdr:twoCellAnchor>
  <xdr:twoCellAnchor>
    <xdr:from>
      <xdr:col>14</xdr:col>
      <xdr:colOff>10583</xdr:colOff>
      <xdr:row>748</xdr:row>
      <xdr:rowOff>243399</xdr:rowOff>
    </xdr:from>
    <xdr:to>
      <xdr:col>22</xdr:col>
      <xdr:colOff>190500</xdr:colOff>
      <xdr:row>750</xdr:row>
      <xdr:rowOff>232815</xdr:rowOff>
    </xdr:to>
    <xdr:sp macro="" textlink="">
      <xdr:nvSpPr>
        <xdr:cNvPr id="8" name="テキスト ボックス 7"/>
        <xdr:cNvSpPr txBox="1"/>
      </xdr:nvSpPr>
      <xdr:spPr>
        <a:xfrm>
          <a:off x="2825750" y="47222816"/>
          <a:ext cx="1788583" cy="6879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 </a:t>
          </a:r>
          <a:r>
            <a:rPr kumimoji="1" lang="ja-JP" altLang="en-US" sz="1100"/>
            <a:t>公益社団法人産業安全技術協会</a:t>
          </a:r>
          <a:endParaRPr kumimoji="1" lang="en-US" altLang="ja-JP" sz="1100"/>
        </a:p>
        <a:p>
          <a:pPr algn="ctr"/>
          <a:r>
            <a:rPr kumimoji="1" lang="ja-JP" altLang="en-US" sz="1100"/>
            <a:t>（</a:t>
          </a:r>
          <a:r>
            <a:rPr kumimoji="1" lang="en-US" altLang="ja-JP" sz="1100"/>
            <a:t>12.3</a:t>
          </a:r>
          <a:r>
            <a:rPr kumimoji="1" lang="ja-JP" altLang="en-US" sz="1100"/>
            <a:t>百万円）</a:t>
          </a:r>
        </a:p>
      </xdr:txBody>
    </xdr:sp>
    <xdr:clientData/>
  </xdr:twoCellAnchor>
  <xdr:twoCellAnchor>
    <xdr:from>
      <xdr:col>13</xdr:col>
      <xdr:colOff>158750</xdr:colOff>
      <xdr:row>743</xdr:row>
      <xdr:rowOff>74083</xdr:rowOff>
    </xdr:from>
    <xdr:to>
      <xdr:col>23</xdr:col>
      <xdr:colOff>52916</xdr:colOff>
      <xdr:row>744</xdr:row>
      <xdr:rowOff>74083</xdr:rowOff>
    </xdr:to>
    <xdr:sp macro="" textlink="">
      <xdr:nvSpPr>
        <xdr:cNvPr id="9" name="大かっこ 8"/>
        <xdr:cNvSpPr/>
      </xdr:nvSpPr>
      <xdr:spPr>
        <a:xfrm>
          <a:off x="2772833" y="45307250"/>
          <a:ext cx="1905000" cy="349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148158</xdr:colOff>
      <xdr:row>743</xdr:row>
      <xdr:rowOff>84667</xdr:rowOff>
    </xdr:from>
    <xdr:to>
      <xdr:col>23</xdr:col>
      <xdr:colOff>116407</xdr:colOff>
      <xdr:row>744</xdr:row>
      <xdr:rowOff>63500</xdr:rowOff>
    </xdr:to>
    <xdr:sp macro="" textlink="">
      <xdr:nvSpPr>
        <xdr:cNvPr id="10" name="テキスト ボックス 9"/>
        <xdr:cNvSpPr txBox="1"/>
      </xdr:nvSpPr>
      <xdr:spPr>
        <a:xfrm>
          <a:off x="2762241" y="45317834"/>
          <a:ext cx="1979083" cy="328083"/>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32</xdr:col>
      <xdr:colOff>137582</xdr:colOff>
      <xdr:row>743</xdr:row>
      <xdr:rowOff>84667</xdr:rowOff>
    </xdr:from>
    <xdr:to>
      <xdr:col>42</xdr:col>
      <xdr:colOff>105832</xdr:colOff>
      <xdr:row>744</xdr:row>
      <xdr:rowOff>63500</xdr:rowOff>
    </xdr:to>
    <xdr:sp macro="" textlink="">
      <xdr:nvSpPr>
        <xdr:cNvPr id="11" name="テキスト ボックス 10"/>
        <xdr:cNvSpPr txBox="1"/>
      </xdr:nvSpPr>
      <xdr:spPr>
        <a:xfrm>
          <a:off x="6572249" y="45317834"/>
          <a:ext cx="1979083" cy="328083"/>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検討会の開催等</a:t>
          </a:r>
        </a:p>
      </xdr:txBody>
    </xdr:sp>
    <xdr:clientData/>
  </xdr:twoCellAnchor>
  <xdr:twoCellAnchor>
    <xdr:from>
      <xdr:col>13</xdr:col>
      <xdr:colOff>137584</xdr:colOff>
      <xdr:row>751</xdr:row>
      <xdr:rowOff>21149</xdr:rowOff>
    </xdr:from>
    <xdr:to>
      <xdr:col>23</xdr:col>
      <xdr:colOff>105833</xdr:colOff>
      <xdr:row>753</xdr:row>
      <xdr:rowOff>63482</xdr:rowOff>
    </xdr:to>
    <xdr:sp macro="" textlink="">
      <xdr:nvSpPr>
        <xdr:cNvPr id="12" name="テキスト ボックス 11"/>
        <xdr:cNvSpPr txBox="1"/>
      </xdr:nvSpPr>
      <xdr:spPr>
        <a:xfrm>
          <a:off x="2751667" y="48048316"/>
          <a:ext cx="1979083" cy="740833"/>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呼吸用保護具の選択・使用に関する文献調査、測定調査、検討会の開催</a:t>
          </a:r>
        </a:p>
      </xdr:txBody>
    </xdr:sp>
    <xdr:clientData/>
  </xdr:twoCellAnchor>
  <xdr:twoCellAnchor>
    <xdr:from>
      <xdr:col>13</xdr:col>
      <xdr:colOff>158750</xdr:colOff>
      <xdr:row>750</xdr:row>
      <xdr:rowOff>328069</xdr:rowOff>
    </xdr:from>
    <xdr:to>
      <xdr:col>23</xdr:col>
      <xdr:colOff>52916</xdr:colOff>
      <xdr:row>753</xdr:row>
      <xdr:rowOff>21152</xdr:rowOff>
    </xdr:to>
    <xdr:sp macro="" textlink="">
      <xdr:nvSpPr>
        <xdr:cNvPr id="13" name="大かっこ 12"/>
        <xdr:cNvSpPr/>
      </xdr:nvSpPr>
      <xdr:spPr>
        <a:xfrm>
          <a:off x="2772833" y="48005986"/>
          <a:ext cx="1905000" cy="7408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31750</xdr:colOff>
      <xdr:row>743</xdr:row>
      <xdr:rowOff>116416</xdr:rowOff>
    </xdr:from>
    <xdr:to>
      <xdr:col>41</xdr:col>
      <xdr:colOff>158750</xdr:colOff>
      <xdr:row>744</xdr:row>
      <xdr:rowOff>52916</xdr:rowOff>
    </xdr:to>
    <xdr:sp macro="" textlink="">
      <xdr:nvSpPr>
        <xdr:cNvPr id="14" name="大かっこ 13"/>
        <xdr:cNvSpPr/>
      </xdr:nvSpPr>
      <xdr:spPr>
        <a:xfrm>
          <a:off x="6667500" y="45349583"/>
          <a:ext cx="1735667" cy="285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65341</xdr:colOff>
      <xdr:row>746</xdr:row>
      <xdr:rowOff>91109</xdr:rowOff>
    </xdr:from>
    <xdr:to>
      <xdr:col>25</xdr:col>
      <xdr:colOff>16565</xdr:colOff>
      <xdr:row>747</xdr:row>
      <xdr:rowOff>338653</xdr:rowOff>
    </xdr:to>
    <xdr:sp macro="" textlink="">
      <xdr:nvSpPr>
        <xdr:cNvPr id="15" name="テキスト ボックス 14"/>
        <xdr:cNvSpPr txBox="1"/>
      </xdr:nvSpPr>
      <xdr:spPr>
        <a:xfrm>
          <a:off x="2450732" y="50316848"/>
          <a:ext cx="2535398" cy="60369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呼吸用保護具の選択、使用等に</a:t>
          </a:r>
          <a:endParaRPr kumimoji="1" lang="en-US" altLang="ja-JP" sz="1100"/>
        </a:p>
        <a:p>
          <a:pPr algn="ctr"/>
          <a:r>
            <a:rPr kumimoji="1" lang="ja-JP" altLang="en-US" sz="1100"/>
            <a:t>関する調査研究業務</a:t>
          </a:r>
        </a:p>
      </xdr:txBody>
    </xdr:sp>
    <xdr:clientData/>
  </xdr:twoCellAnchor>
  <xdr:twoCellAnchor>
    <xdr:from>
      <xdr:col>18</xdr:col>
      <xdr:colOff>132283</xdr:colOff>
      <xdr:row>744</xdr:row>
      <xdr:rowOff>63500</xdr:rowOff>
    </xdr:from>
    <xdr:to>
      <xdr:col>18</xdr:col>
      <xdr:colOff>132522</xdr:colOff>
      <xdr:row>746</xdr:row>
      <xdr:rowOff>82826</xdr:rowOff>
    </xdr:to>
    <xdr:cxnSp macro="">
      <xdr:nvCxnSpPr>
        <xdr:cNvPr id="17" name="直線矢印コネクタ 16"/>
        <xdr:cNvCxnSpPr>
          <a:stCxn id="10" idx="2"/>
        </xdr:cNvCxnSpPr>
      </xdr:nvCxnSpPr>
      <xdr:spPr>
        <a:xfrm>
          <a:off x="3710370" y="49576935"/>
          <a:ext cx="239" cy="73163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148166</xdr:colOff>
      <xdr:row>742</xdr:row>
      <xdr:rowOff>1</xdr:rowOff>
    </xdr:from>
    <xdr:to>
      <xdr:col>32</xdr:col>
      <xdr:colOff>52916</xdr:colOff>
      <xdr:row>742</xdr:row>
      <xdr:rowOff>21166</xdr:rowOff>
    </xdr:to>
    <xdr:cxnSp macro="">
      <xdr:nvCxnSpPr>
        <xdr:cNvPr id="21" name="直線矢印コネクタ 20"/>
        <xdr:cNvCxnSpPr/>
      </xdr:nvCxnSpPr>
      <xdr:spPr>
        <a:xfrm flipV="1">
          <a:off x="4773083" y="44883918"/>
          <a:ext cx="1714500" cy="2116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428</v>
      </c>
      <c r="AT2" s="935"/>
      <c r="AU2" s="935"/>
      <c r="AV2" s="52" t="str">
        <f>IF(AW2="", "", "-")</f>
        <v/>
      </c>
      <c r="AW2" s="906"/>
      <c r="AX2" s="906"/>
    </row>
    <row r="3" spans="1:50" ht="21" customHeight="1" thickBot="1" x14ac:dyDescent="0.2">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581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550</v>
      </c>
      <c r="H5" s="836"/>
      <c r="I5" s="836"/>
      <c r="J5" s="836"/>
      <c r="K5" s="836"/>
      <c r="L5" s="836"/>
      <c r="M5" s="837" t="s">
        <v>66</v>
      </c>
      <c r="N5" s="838"/>
      <c r="O5" s="838"/>
      <c r="P5" s="838"/>
      <c r="Q5" s="838"/>
      <c r="R5" s="839"/>
      <c r="S5" s="840" t="s">
        <v>551</v>
      </c>
      <c r="T5" s="836"/>
      <c r="U5" s="836"/>
      <c r="V5" s="836"/>
      <c r="W5" s="836"/>
      <c r="X5" s="841"/>
      <c r="Y5" s="697" t="s">
        <v>3</v>
      </c>
      <c r="Z5" s="539"/>
      <c r="AA5" s="539"/>
      <c r="AB5" s="539"/>
      <c r="AC5" s="539"/>
      <c r="AD5" s="540"/>
      <c r="AE5" s="698" t="s">
        <v>553</v>
      </c>
      <c r="AF5" s="698"/>
      <c r="AG5" s="698"/>
      <c r="AH5" s="698"/>
      <c r="AI5" s="698"/>
      <c r="AJ5" s="698"/>
      <c r="AK5" s="698"/>
      <c r="AL5" s="698"/>
      <c r="AM5" s="698"/>
      <c r="AN5" s="698"/>
      <c r="AO5" s="698"/>
      <c r="AP5" s="699"/>
      <c r="AQ5" s="700" t="s">
        <v>635</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7" t="s">
        <v>547</v>
      </c>
      <c r="Z7" s="439"/>
      <c r="AA7" s="439"/>
      <c r="AB7" s="439"/>
      <c r="AC7" s="439"/>
      <c r="AD7" s="918"/>
      <c r="AE7" s="907" t="s">
        <v>556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389</v>
      </c>
      <c r="B8" s="492"/>
      <c r="C8" s="492"/>
      <c r="D8" s="492"/>
      <c r="E8" s="492"/>
      <c r="F8" s="493"/>
      <c r="G8" s="936" t="str">
        <f>入力規則等!A26</f>
        <v>-</v>
      </c>
      <c r="H8" s="719"/>
      <c r="I8" s="719"/>
      <c r="J8" s="719"/>
      <c r="K8" s="719"/>
      <c r="L8" s="719"/>
      <c r="M8" s="719"/>
      <c r="N8" s="719"/>
      <c r="O8" s="719"/>
      <c r="P8" s="719"/>
      <c r="Q8" s="719"/>
      <c r="R8" s="719"/>
      <c r="S8" s="719"/>
      <c r="T8" s="719"/>
      <c r="U8" s="719"/>
      <c r="V8" s="719"/>
      <c r="W8" s="719"/>
      <c r="X8" s="937"/>
      <c r="Y8" s="842" t="s">
        <v>390</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557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8" t="s">
        <v>24</v>
      </c>
      <c r="B12" s="939"/>
      <c r="C12" s="939"/>
      <c r="D12" s="939"/>
      <c r="E12" s="939"/>
      <c r="F12" s="940"/>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v>
      </c>
      <c r="Q13" s="657"/>
      <c r="R13" s="657"/>
      <c r="S13" s="657"/>
      <c r="T13" s="657"/>
      <c r="U13" s="657"/>
      <c r="V13" s="658"/>
      <c r="W13" s="656">
        <v>22</v>
      </c>
      <c r="X13" s="657"/>
      <c r="Y13" s="657"/>
      <c r="Z13" s="657"/>
      <c r="AA13" s="657"/>
      <c r="AB13" s="657"/>
      <c r="AC13" s="658"/>
      <c r="AD13" s="656">
        <v>13</v>
      </c>
      <c r="AE13" s="657"/>
      <c r="AF13" s="657"/>
      <c r="AG13" s="657"/>
      <c r="AH13" s="657"/>
      <c r="AI13" s="657"/>
      <c r="AJ13" s="658"/>
      <c r="AK13" s="656">
        <v>46</v>
      </c>
      <c r="AL13" s="657"/>
      <c r="AM13" s="657"/>
      <c r="AN13" s="657"/>
      <c r="AO13" s="657"/>
      <c r="AP13" s="657"/>
      <c r="AQ13" s="658"/>
      <c r="AR13" s="914">
        <v>55</v>
      </c>
      <c r="AS13" s="915"/>
      <c r="AT13" s="915"/>
      <c r="AU13" s="915"/>
      <c r="AV13" s="915"/>
      <c r="AW13" s="915"/>
      <c r="AX13" s="916"/>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621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622</v>
      </c>
      <c r="AL15" s="657"/>
      <c r="AM15" s="657"/>
      <c r="AN15" s="657"/>
      <c r="AO15" s="657"/>
      <c r="AP15" s="657"/>
      <c r="AQ15" s="658"/>
      <c r="AR15" s="656" t="s">
        <v>636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622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622</v>
      </c>
      <c r="AL17" s="657"/>
      <c r="AM17" s="657"/>
      <c r="AN17" s="657"/>
      <c r="AO17" s="657"/>
      <c r="AP17" s="657"/>
      <c r="AQ17" s="658"/>
      <c r="AR17" s="912"/>
      <c r="AS17" s="912"/>
      <c r="AT17" s="912"/>
      <c r="AU17" s="912"/>
      <c r="AV17" s="912"/>
      <c r="AW17" s="912"/>
      <c r="AX17" s="913"/>
    </row>
    <row r="18" spans="1:50" ht="24.75" customHeight="1" x14ac:dyDescent="0.15">
      <c r="A18" s="613"/>
      <c r="B18" s="614"/>
      <c r="C18" s="614"/>
      <c r="D18" s="614"/>
      <c r="E18" s="614"/>
      <c r="F18" s="615"/>
      <c r="G18" s="726"/>
      <c r="H18" s="727"/>
      <c r="I18" s="715" t="s">
        <v>20</v>
      </c>
      <c r="J18" s="716"/>
      <c r="K18" s="716"/>
      <c r="L18" s="716"/>
      <c r="M18" s="716"/>
      <c r="N18" s="716"/>
      <c r="O18" s="717"/>
      <c r="P18" s="874">
        <f>SUM(P13:V17)</f>
        <v>17</v>
      </c>
      <c r="Q18" s="875"/>
      <c r="R18" s="875"/>
      <c r="S18" s="875"/>
      <c r="T18" s="875"/>
      <c r="U18" s="875"/>
      <c r="V18" s="876"/>
      <c r="W18" s="874">
        <f>SUM(W13:AC17)</f>
        <v>22</v>
      </c>
      <c r="X18" s="875"/>
      <c r="Y18" s="875"/>
      <c r="Z18" s="875"/>
      <c r="AA18" s="875"/>
      <c r="AB18" s="875"/>
      <c r="AC18" s="876"/>
      <c r="AD18" s="874">
        <f>SUM(AD13:AJ17)</f>
        <v>13</v>
      </c>
      <c r="AE18" s="875"/>
      <c r="AF18" s="875"/>
      <c r="AG18" s="875"/>
      <c r="AH18" s="875"/>
      <c r="AI18" s="875"/>
      <c r="AJ18" s="876"/>
      <c r="AK18" s="874">
        <f>SUM(AK13:AQ17)</f>
        <v>46</v>
      </c>
      <c r="AL18" s="875"/>
      <c r="AM18" s="875"/>
      <c r="AN18" s="875"/>
      <c r="AO18" s="875"/>
      <c r="AP18" s="875"/>
      <c r="AQ18" s="876"/>
      <c r="AR18" s="874">
        <f>SUM(AR13:AX17)</f>
        <v>55</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8</v>
      </c>
      <c r="Q19" s="657"/>
      <c r="R19" s="657"/>
      <c r="S19" s="657"/>
      <c r="T19" s="657"/>
      <c r="U19" s="657"/>
      <c r="V19" s="658"/>
      <c r="W19" s="656">
        <v>6</v>
      </c>
      <c r="X19" s="657"/>
      <c r="Y19" s="657"/>
      <c r="Z19" s="657"/>
      <c r="AA19" s="657"/>
      <c r="AB19" s="657"/>
      <c r="AC19" s="658"/>
      <c r="AD19" s="656">
        <v>14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f>IF(P18=0, "-", SUM(P19)/P18)</f>
        <v>0.47058823529411764</v>
      </c>
      <c r="Q20" s="311"/>
      <c r="R20" s="311"/>
      <c r="S20" s="311"/>
      <c r="T20" s="311"/>
      <c r="U20" s="311"/>
      <c r="V20" s="311"/>
      <c r="W20" s="311">
        <f t="shared" ref="W20" si="0">IF(W18=0, "-", SUM(W19)/W18)</f>
        <v>0.27272727272727271</v>
      </c>
      <c r="X20" s="311"/>
      <c r="Y20" s="311"/>
      <c r="Z20" s="311"/>
      <c r="AA20" s="311"/>
      <c r="AB20" s="311"/>
      <c r="AC20" s="311"/>
      <c r="AD20" s="311">
        <f t="shared" ref="AD20" si="1">IF(AD18=0, "-", SUM(AD19)/AD18)</f>
        <v>1.0769230769230769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1"/>
      <c r="G21" s="309" t="s">
        <v>497</v>
      </c>
      <c r="H21" s="310"/>
      <c r="I21" s="310"/>
      <c r="J21" s="310"/>
      <c r="K21" s="310"/>
      <c r="L21" s="310"/>
      <c r="M21" s="310"/>
      <c r="N21" s="310"/>
      <c r="O21" s="310"/>
      <c r="P21" s="311">
        <f>IF(P19=0, "-", SUM(P19)/SUM(P13,P14))</f>
        <v>0.47058823529411764</v>
      </c>
      <c r="Q21" s="311"/>
      <c r="R21" s="311"/>
      <c r="S21" s="311"/>
      <c r="T21" s="311"/>
      <c r="U21" s="311"/>
      <c r="V21" s="311"/>
      <c r="W21" s="311">
        <f t="shared" ref="W21" si="2">IF(W19=0, "-", SUM(W19)/SUM(W13,W14))</f>
        <v>0.27272727272727271</v>
      </c>
      <c r="X21" s="311"/>
      <c r="Y21" s="311"/>
      <c r="Z21" s="311"/>
      <c r="AA21" s="311"/>
      <c r="AB21" s="311"/>
      <c r="AC21" s="311"/>
      <c r="AD21" s="311">
        <f t="shared" ref="AD21" si="3">IF(AD19=0, "-", SUM(AD19)/SUM(AD13,AD14))</f>
        <v>1.0769230769230769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6" t="s">
        <v>474</v>
      </c>
      <c r="H22" s="215"/>
      <c r="I22" s="215"/>
      <c r="J22" s="215"/>
      <c r="K22" s="215"/>
      <c r="L22" s="215"/>
      <c r="M22" s="215"/>
      <c r="N22" s="215"/>
      <c r="O22" s="216"/>
      <c r="P22" s="931" t="s">
        <v>537</v>
      </c>
      <c r="Q22" s="215"/>
      <c r="R22" s="215"/>
      <c r="S22" s="215"/>
      <c r="T22" s="215"/>
      <c r="U22" s="215"/>
      <c r="V22" s="216"/>
      <c r="W22" s="931" t="s">
        <v>538</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47" t="s">
        <v>577</v>
      </c>
      <c r="H23" s="948"/>
      <c r="I23" s="948"/>
      <c r="J23" s="948"/>
      <c r="K23" s="948"/>
      <c r="L23" s="948"/>
      <c r="M23" s="948"/>
      <c r="N23" s="948"/>
      <c r="O23" s="949"/>
      <c r="P23" s="914">
        <v>44</v>
      </c>
      <c r="Q23" s="915"/>
      <c r="R23" s="915"/>
      <c r="S23" s="915"/>
      <c r="T23" s="915"/>
      <c r="U23" s="915"/>
      <c r="V23" s="932"/>
      <c r="W23" s="914">
        <v>55</v>
      </c>
      <c r="X23" s="915"/>
      <c r="Y23" s="915"/>
      <c r="Z23" s="915"/>
      <c r="AA23" s="915"/>
      <c r="AB23" s="915"/>
      <c r="AC23" s="932"/>
      <c r="AD23" s="972" t="s">
        <v>637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0" t="s">
        <v>578</v>
      </c>
      <c r="H24" s="951"/>
      <c r="I24" s="951"/>
      <c r="J24" s="951"/>
      <c r="K24" s="951"/>
      <c r="L24" s="951"/>
      <c r="M24" s="951"/>
      <c r="N24" s="951"/>
      <c r="O24" s="952"/>
      <c r="P24" s="656">
        <v>1</v>
      </c>
      <c r="Q24" s="657"/>
      <c r="R24" s="657"/>
      <c r="S24" s="657"/>
      <c r="T24" s="657"/>
      <c r="U24" s="657"/>
      <c r="V24" s="658"/>
      <c r="W24" s="656">
        <v>0</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0" t="s">
        <v>579</v>
      </c>
      <c r="H25" s="951"/>
      <c r="I25" s="951"/>
      <c r="J25" s="951"/>
      <c r="K25" s="951"/>
      <c r="L25" s="951"/>
      <c r="M25" s="951"/>
      <c r="N25" s="951"/>
      <c r="O25" s="952"/>
      <c r="P25" s="656">
        <v>1</v>
      </c>
      <c r="Q25" s="657"/>
      <c r="R25" s="657"/>
      <c r="S25" s="657"/>
      <c r="T25" s="657"/>
      <c r="U25" s="657"/>
      <c r="V25" s="658"/>
      <c r="W25" s="656">
        <v>0</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0" t="s">
        <v>580</v>
      </c>
      <c r="H26" s="951"/>
      <c r="I26" s="951"/>
      <c r="J26" s="951"/>
      <c r="K26" s="951"/>
      <c r="L26" s="951"/>
      <c r="M26" s="951"/>
      <c r="N26" s="951"/>
      <c r="O26" s="952"/>
      <c r="P26" s="656">
        <v>0</v>
      </c>
      <c r="Q26" s="657"/>
      <c r="R26" s="657"/>
      <c r="S26" s="657"/>
      <c r="T26" s="657"/>
      <c r="U26" s="657"/>
      <c r="V26" s="658"/>
      <c r="W26" s="656">
        <v>0</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4">
        <f>P29-SUM(P23:P27)</f>
        <v>0</v>
      </c>
      <c r="Q28" s="875"/>
      <c r="R28" s="875"/>
      <c r="S28" s="875"/>
      <c r="T28" s="875"/>
      <c r="U28" s="875"/>
      <c r="V28" s="876"/>
      <c r="W28" s="874">
        <f>W29-SUM(W23:W27)</f>
        <v>0</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28">
        <f>AK13</f>
        <v>46</v>
      </c>
      <c r="Q29" s="929"/>
      <c r="R29" s="929"/>
      <c r="S29" s="929"/>
      <c r="T29" s="929"/>
      <c r="U29" s="929"/>
      <c r="V29" s="930"/>
      <c r="W29" s="928">
        <f>AR13</f>
        <v>55</v>
      </c>
      <c r="X29" s="929"/>
      <c r="Y29" s="929"/>
      <c r="Z29" s="929"/>
      <c r="AA29" s="929"/>
      <c r="AB29" s="929"/>
      <c r="AC29" s="930"/>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6" t="s">
        <v>355</v>
      </c>
      <c r="AR30" s="767"/>
      <c r="AS30" s="767"/>
      <c r="AT30" s="768"/>
      <c r="AU30" s="773" t="s">
        <v>253</v>
      </c>
      <c r="AV30" s="773"/>
      <c r="AW30" s="773"/>
      <c r="AX30" s="91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582</v>
      </c>
      <c r="AR31" s="193"/>
      <c r="AS31" s="126" t="s">
        <v>356</v>
      </c>
      <c r="AT31" s="127"/>
      <c r="AU31" s="192" t="s">
        <v>627</v>
      </c>
      <c r="AV31" s="192"/>
      <c r="AW31" s="394" t="s">
        <v>300</v>
      </c>
      <c r="AX31" s="395"/>
    </row>
    <row r="32" spans="1:50" ht="23.25" customHeight="1" x14ac:dyDescent="0.15">
      <c r="A32" s="399"/>
      <c r="B32" s="397"/>
      <c r="C32" s="397"/>
      <c r="D32" s="397"/>
      <c r="E32" s="397"/>
      <c r="F32" s="398"/>
      <c r="G32" s="560" t="s">
        <v>628</v>
      </c>
      <c r="H32" s="561"/>
      <c r="I32" s="561"/>
      <c r="J32" s="561"/>
      <c r="K32" s="561"/>
      <c r="L32" s="561"/>
      <c r="M32" s="561"/>
      <c r="N32" s="561"/>
      <c r="O32" s="562"/>
      <c r="P32" s="98" t="s">
        <v>590</v>
      </c>
      <c r="Q32" s="98"/>
      <c r="R32" s="98"/>
      <c r="S32" s="98"/>
      <c r="T32" s="98"/>
      <c r="U32" s="98"/>
      <c r="V32" s="98"/>
      <c r="W32" s="98"/>
      <c r="X32" s="99"/>
      <c r="Y32" s="467" t="s">
        <v>12</v>
      </c>
      <c r="Z32" s="527"/>
      <c r="AA32" s="528"/>
      <c r="AB32" s="457" t="s">
        <v>595</v>
      </c>
      <c r="AC32" s="457"/>
      <c r="AD32" s="457"/>
      <c r="AE32" s="211" t="s">
        <v>591</v>
      </c>
      <c r="AF32" s="212"/>
      <c r="AG32" s="212"/>
      <c r="AH32" s="212"/>
      <c r="AI32" s="211" t="s">
        <v>593</v>
      </c>
      <c r="AJ32" s="212"/>
      <c r="AK32" s="212"/>
      <c r="AL32" s="212"/>
      <c r="AM32" s="211">
        <v>34</v>
      </c>
      <c r="AN32" s="212"/>
      <c r="AO32" s="212"/>
      <c r="AP32" s="212"/>
      <c r="AQ32" s="333" t="s">
        <v>582</v>
      </c>
      <c r="AR32" s="200"/>
      <c r="AS32" s="200"/>
      <c r="AT32" s="334"/>
      <c r="AU32" s="212" t="s">
        <v>583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595</v>
      </c>
      <c r="AC33" s="519"/>
      <c r="AD33" s="519"/>
      <c r="AE33" s="211" t="s">
        <v>592</v>
      </c>
      <c r="AF33" s="212"/>
      <c r="AG33" s="212"/>
      <c r="AH33" s="212"/>
      <c r="AI33" s="211" t="s">
        <v>593</v>
      </c>
      <c r="AJ33" s="212"/>
      <c r="AK33" s="212"/>
      <c r="AL33" s="212"/>
      <c r="AM33" s="211">
        <v>35</v>
      </c>
      <c r="AN33" s="212"/>
      <c r="AO33" s="212"/>
      <c r="AP33" s="212"/>
      <c r="AQ33" s="333" t="s">
        <v>582</v>
      </c>
      <c r="AR33" s="200"/>
      <c r="AS33" s="200"/>
      <c r="AT33" s="334"/>
      <c r="AU33" s="212" t="s">
        <v>583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593</v>
      </c>
      <c r="AF34" s="212"/>
      <c r="AG34" s="212"/>
      <c r="AH34" s="212"/>
      <c r="AI34" s="211" t="s">
        <v>594</v>
      </c>
      <c r="AJ34" s="212"/>
      <c r="AK34" s="212"/>
      <c r="AL34" s="212"/>
      <c r="AM34" s="211">
        <v>97</v>
      </c>
      <c r="AN34" s="212"/>
      <c r="AO34" s="212"/>
      <c r="AP34" s="212"/>
      <c r="AQ34" s="333" t="s">
        <v>582</v>
      </c>
      <c r="AR34" s="200"/>
      <c r="AS34" s="200"/>
      <c r="AT34" s="334"/>
      <c r="AU34" s="212" t="s">
        <v>583</v>
      </c>
      <c r="AV34" s="212"/>
      <c r="AW34" s="212"/>
      <c r="AX34" s="214"/>
    </row>
    <row r="35" spans="1:50" ht="23.25" customHeight="1" x14ac:dyDescent="0.15">
      <c r="A35" s="219" t="s">
        <v>527</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5"/>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583</v>
      </c>
      <c r="AR38" s="193"/>
      <c r="AS38" s="126" t="s">
        <v>356</v>
      </c>
      <c r="AT38" s="127"/>
      <c r="AU38" s="192">
        <v>30</v>
      </c>
      <c r="AV38" s="192"/>
      <c r="AW38" s="394" t="s">
        <v>300</v>
      </c>
      <c r="AX38" s="395"/>
    </row>
    <row r="39" spans="1:50" ht="36" customHeight="1" x14ac:dyDescent="0.15">
      <c r="A39" s="399"/>
      <c r="B39" s="397"/>
      <c r="C39" s="397"/>
      <c r="D39" s="397"/>
      <c r="E39" s="397"/>
      <c r="F39" s="398"/>
      <c r="G39" s="560" t="s">
        <v>587</v>
      </c>
      <c r="H39" s="561"/>
      <c r="I39" s="561"/>
      <c r="J39" s="561"/>
      <c r="K39" s="561"/>
      <c r="L39" s="561"/>
      <c r="M39" s="561"/>
      <c r="N39" s="561"/>
      <c r="O39" s="562"/>
      <c r="P39" s="98" t="s">
        <v>626</v>
      </c>
      <c r="Q39" s="98"/>
      <c r="R39" s="98"/>
      <c r="S39" s="98"/>
      <c r="T39" s="98"/>
      <c r="U39" s="98"/>
      <c r="V39" s="98"/>
      <c r="W39" s="98"/>
      <c r="X39" s="99"/>
      <c r="Y39" s="467" t="s">
        <v>12</v>
      </c>
      <c r="Z39" s="527"/>
      <c r="AA39" s="528"/>
      <c r="AB39" s="457" t="s">
        <v>518</v>
      </c>
      <c r="AC39" s="457"/>
      <c r="AD39" s="457"/>
      <c r="AE39" s="211">
        <v>100</v>
      </c>
      <c r="AF39" s="212"/>
      <c r="AG39" s="212"/>
      <c r="AH39" s="212"/>
      <c r="AI39" s="211">
        <v>100</v>
      </c>
      <c r="AJ39" s="212"/>
      <c r="AK39" s="212"/>
      <c r="AL39" s="212"/>
      <c r="AM39" s="211">
        <v>100</v>
      </c>
      <c r="AN39" s="212"/>
      <c r="AO39" s="212"/>
      <c r="AP39" s="212"/>
      <c r="AQ39" s="333" t="s">
        <v>583</v>
      </c>
      <c r="AR39" s="200"/>
      <c r="AS39" s="200"/>
      <c r="AT39" s="334"/>
      <c r="AU39" s="212" t="s">
        <v>586</v>
      </c>
      <c r="AV39" s="212"/>
      <c r="AW39" s="212"/>
      <c r="AX39" s="214"/>
    </row>
    <row r="40" spans="1:50" ht="36"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518</v>
      </c>
      <c r="AC40" s="519"/>
      <c r="AD40" s="519"/>
      <c r="AE40" s="211">
        <v>100</v>
      </c>
      <c r="AF40" s="212"/>
      <c r="AG40" s="212"/>
      <c r="AH40" s="212"/>
      <c r="AI40" s="211">
        <v>100</v>
      </c>
      <c r="AJ40" s="212"/>
      <c r="AK40" s="212"/>
      <c r="AL40" s="212"/>
      <c r="AM40" s="211">
        <v>100</v>
      </c>
      <c r="AN40" s="212"/>
      <c r="AO40" s="212"/>
      <c r="AP40" s="212"/>
      <c r="AQ40" s="333" t="s">
        <v>584</v>
      </c>
      <c r="AR40" s="200"/>
      <c r="AS40" s="200"/>
      <c r="AT40" s="334"/>
      <c r="AU40" s="212">
        <v>100</v>
      </c>
      <c r="AV40" s="212"/>
      <c r="AW40" s="212"/>
      <c r="AX40" s="214"/>
    </row>
    <row r="41" spans="1:50" ht="36"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33" t="s">
        <v>583</v>
      </c>
      <c r="AR41" s="200"/>
      <c r="AS41" s="200"/>
      <c r="AT41" s="334"/>
      <c r="AU41" s="212" t="s">
        <v>585</v>
      </c>
      <c r="AV41" s="212"/>
      <c r="AW41" s="212"/>
      <c r="AX41" s="214"/>
    </row>
    <row r="42" spans="1:50" ht="23.25" customHeight="1" x14ac:dyDescent="0.15">
      <c r="A42" s="219" t="s">
        <v>527</v>
      </c>
      <c r="B42" s="220"/>
      <c r="C42" s="220"/>
      <c r="D42" s="220"/>
      <c r="E42" s="220"/>
      <c r="F42" s="221"/>
      <c r="G42" s="225" t="s">
        <v>588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5"/>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649</v>
      </c>
      <c r="AR45" s="193"/>
      <c r="AS45" s="126" t="s">
        <v>356</v>
      </c>
      <c r="AT45" s="127"/>
      <c r="AU45" s="192" t="s">
        <v>652</v>
      </c>
      <c r="AV45" s="192"/>
      <c r="AW45" s="394" t="s">
        <v>300</v>
      </c>
      <c r="AX45" s="395"/>
    </row>
    <row r="46" spans="1:50" ht="41.25" customHeight="1" x14ac:dyDescent="0.15">
      <c r="A46" s="399"/>
      <c r="B46" s="397"/>
      <c r="C46" s="397"/>
      <c r="D46" s="397"/>
      <c r="E46" s="397"/>
      <c r="F46" s="398"/>
      <c r="G46" s="560" t="s">
        <v>647</v>
      </c>
      <c r="H46" s="561"/>
      <c r="I46" s="561"/>
      <c r="J46" s="561"/>
      <c r="K46" s="561"/>
      <c r="L46" s="561"/>
      <c r="M46" s="561"/>
      <c r="N46" s="561"/>
      <c r="O46" s="562"/>
      <c r="P46" s="98" t="s">
        <v>648</v>
      </c>
      <c r="Q46" s="98"/>
      <c r="R46" s="98"/>
      <c r="S46" s="98"/>
      <c r="T46" s="98"/>
      <c r="U46" s="98"/>
      <c r="V46" s="98"/>
      <c r="W46" s="98"/>
      <c r="X46" s="99"/>
      <c r="Y46" s="467" t="s">
        <v>12</v>
      </c>
      <c r="Z46" s="527"/>
      <c r="AA46" s="528"/>
      <c r="AB46" s="457" t="s">
        <v>301</v>
      </c>
      <c r="AC46" s="457"/>
      <c r="AD46" s="457"/>
      <c r="AE46" s="211">
        <v>100</v>
      </c>
      <c r="AF46" s="212"/>
      <c r="AG46" s="212"/>
      <c r="AH46" s="212"/>
      <c r="AI46" s="211">
        <v>100</v>
      </c>
      <c r="AJ46" s="212"/>
      <c r="AK46" s="212"/>
      <c r="AL46" s="212"/>
      <c r="AM46" s="211">
        <v>100</v>
      </c>
      <c r="AN46" s="212"/>
      <c r="AO46" s="212"/>
      <c r="AP46" s="212"/>
      <c r="AQ46" s="333" t="s">
        <v>650</v>
      </c>
      <c r="AR46" s="200"/>
      <c r="AS46" s="200"/>
      <c r="AT46" s="334"/>
      <c r="AU46" s="212" t="s">
        <v>652</v>
      </c>
      <c r="AV46" s="212"/>
      <c r="AW46" s="212"/>
      <c r="AX46" s="214"/>
    </row>
    <row r="47" spans="1:50" ht="41.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301</v>
      </c>
      <c r="AC47" s="519"/>
      <c r="AD47" s="519"/>
      <c r="AE47" s="211">
        <v>100</v>
      </c>
      <c r="AF47" s="212"/>
      <c r="AG47" s="212"/>
      <c r="AH47" s="212"/>
      <c r="AI47" s="211">
        <v>100</v>
      </c>
      <c r="AJ47" s="212"/>
      <c r="AK47" s="212"/>
      <c r="AL47" s="212"/>
      <c r="AM47" s="211">
        <v>100</v>
      </c>
      <c r="AN47" s="212"/>
      <c r="AO47" s="212"/>
      <c r="AP47" s="212"/>
      <c r="AQ47" s="333" t="s">
        <v>651</v>
      </c>
      <c r="AR47" s="200"/>
      <c r="AS47" s="200"/>
      <c r="AT47" s="334"/>
      <c r="AU47" s="212" t="s">
        <v>650</v>
      </c>
      <c r="AV47" s="212"/>
      <c r="AW47" s="212"/>
      <c r="AX47" s="214"/>
    </row>
    <row r="48" spans="1:50" ht="41.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100</v>
      </c>
      <c r="AF48" s="212"/>
      <c r="AG48" s="212"/>
      <c r="AH48" s="212"/>
      <c r="AI48" s="211">
        <v>100</v>
      </c>
      <c r="AJ48" s="212"/>
      <c r="AK48" s="212"/>
      <c r="AL48" s="212"/>
      <c r="AM48" s="211">
        <v>100</v>
      </c>
      <c r="AN48" s="212"/>
      <c r="AO48" s="212"/>
      <c r="AP48" s="212"/>
      <c r="AQ48" s="333" t="s">
        <v>650</v>
      </c>
      <c r="AR48" s="200"/>
      <c r="AS48" s="200"/>
      <c r="AT48" s="334"/>
      <c r="AU48" s="212" t="s">
        <v>652</v>
      </c>
      <c r="AV48" s="212"/>
      <c r="AW48" s="212"/>
      <c r="AX48" s="214"/>
    </row>
    <row r="49" spans="1:50" ht="23.25" customHeight="1" x14ac:dyDescent="0.15">
      <c r="A49" s="219" t="s">
        <v>527</v>
      </c>
      <c r="B49" s="220"/>
      <c r="C49" s="220"/>
      <c r="D49" s="220"/>
      <c r="E49" s="220"/>
      <c r="F49" s="221"/>
      <c r="G49" s="225" t="s">
        <v>653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2"/>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596</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7</v>
      </c>
      <c r="AF101" s="212"/>
      <c r="AG101" s="212"/>
      <c r="AH101" s="213"/>
      <c r="AI101" s="211">
        <v>3</v>
      </c>
      <c r="AJ101" s="212"/>
      <c r="AK101" s="212"/>
      <c r="AL101" s="213"/>
      <c r="AM101" s="211">
        <v>5</v>
      </c>
      <c r="AN101" s="212"/>
      <c r="AO101" s="212"/>
      <c r="AP101" s="213"/>
      <c r="AQ101" s="211" t="s">
        <v>623</v>
      </c>
      <c r="AR101" s="212"/>
      <c r="AS101" s="212"/>
      <c r="AT101" s="213"/>
      <c r="AU101" s="211" t="s">
        <v>622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7</v>
      </c>
      <c r="AF102" s="414"/>
      <c r="AG102" s="414"/>
      <c r="AH102" s="414"/>
      <c r="AI102" s="414">
        <v>7</v>
      </c>
      <c r="AJ102" s="414"/>
      <c r="AK102" s="414"/>
      <c r="AL102" s="414"/>
      <c r="AM102" s="414">
        <v>9</v>
      </c>
      <c r="AN102" s="414"/>
      <c r="AO102" s="414"/>
      <c r="AP102" s="414"/>
      <c r="AQ102" s="266" t="s">
        <v>623</v>
      </c>
      <c r="AR102" s="267"/>
      <c r="AS102" s="267"/>
      <c r="AT102" s="312"/>
      <c r="AU102" s="266" t="s">
        <v>622</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654</v>
      </c>
      <c r="H104" s="98"/>
      <c r="I104" s="98"/>
      <c r="J104" s="98"/>
      <c r="K104" s="98"/>
      <c r="L104" s="98"/>
      <c r="M104" s="98"/>
      <c r="N104" s="98"/>
      <c r="O104" s="98"/>
      <c r="P104" s="98"/>
      <c r="Q104" s="98"/>
      <c r="R104" s="98"/>
      <c r="S104" s="98"/>
      <c r="T104" s="98"/>
      <c r="U104" s="98"/>
      <c r="V104" s="98"/>
      <c r="W104" s="98"/>
      <c r="X104" s="99"/>
      <c r="Y104" s="461" t="s">
        <v>55</v>
      </c>
      <c r="Z104" s="462"/>
      <c r="AA104" s="463"/>
      <c r="AB104" s="541" t="s">
        <v>655</v>
      </c>
      <c r="AC104" s="542"/>
      <c r="AD104" s="543"/>
      <c r="AE104" s="211">
        <v>100</v>
      </c>
      <c r="AF104" s="212"/>
      <c r="AG104" s="212"/>
      <c r="AH104" s="213"/>
      <c r="AI104" s="211">
        <v>100</v>
      </c>
      <c r="AJ104" s="212"/>
      <c r="AK104" s="212"/>
      <c r="AL104" s="213"/>
      <c r="AM104" s="211">
        <v>100</v>
      </c>
      <c r="AN104" s="212"/>
      <c r="AO104" s="212"/>
      <c r="AP104" s="213"/>
      <c r="AQ104" s="211" t="s">
        <v>650</v>
      </c>
      <c r="AR104" s="212"/>
      <c r="AS104" s="212"/>
      <c r="AT104" s="213"/>
      <c r="AU104" s="211" t="s">
        <v>650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656</v>
      </c>
      <c r="AC105" s="465"/>
      <c r="AD105" s="466"/>
      <c r="AE105" s="414">
        <v>100</v>
      </c>
      <c r="AF105" s="414"/>
      <c r="AG105" s="414"/>
      <c r="AH105" s="414"/>
      <c r="AI105" s="414">
        <v>100</v>
      </c>
      <c r="AJ105" s="414"/>
      <c r="AK105" s="414"/>
      <c r="AL105" s="414"/>
      <c r="AM105" s="414">
        <v>100</v>
      </c>
      <c r="AN105" s="414"/>
      <c r="AO105" s="414"/>
      <c r="AP105" s="414"/>
      <c r="AQ105" s="211">
        <v>100</v>
      </c>
      <c r="AR105" s="212"/>
      <c r="AS105" s="212"/>
      <c r="AT105" s="213"/>
      <c r="AU105" s="266">
        <v>100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51.75" customHeight="1" x14ac:dyDescent="0.15">
      <c r="A116" s="435"/>
      <c r="B116" s="436"/>
      <c r="C116" s="436"/>
      <c r="D116" s="436"/>
      <c r="E116" s="436"/>
      <c r="F116" s="437"/>
      <c r="G116" s="389" t="s">
        <v>597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559</v>
      </c>
      <c r="AF116" s="414"/>
      <c r="AG116" s="414"/>
      <c r="AH116" s="414"/>
      <c r="AI116" s="414" t="s">
        <v>559</v>
      </c>
      <c r="AJ116" s="414"/>
      <c r="AK116" s="414"/>
      <c r="AL116" s="414"/>
      <c r="AM116" s="414" t="s">
        <v>591</v>
      </c>
      <c r="AN116" s="414"/>
      <c r="AO116" s="414"/>
      <c r="AP116" s="414"/>
      <c r="AQ116" s="211" t="s">
        <v>591</v>
      </c>
      <c r="AR116" s="212"/>
      <c r="AS116" s="212"/>
      <c r="AT116" s="212"/>
      <c r="AU116" s="212"/>
      <c r="AV116" s="212"/>
      <c r="AW116" s="212"/>
      <c r="AX116" s="214"/>
    </row>
    <row r="117" spans="1:50" ht="51.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559</v>
      </c>
      <c r="AF117" s="547"/>
      <c r="AG117" s="547"/>
      <c r="AH117" s="547"/>
      <c r="AI117" s="547" t="s">
        <v>559</v>
      </c>
      <c r="AJ117" s="547"/>
      <c r="AK117" s="547"/>
      <c r="AL117" s="547"/>
      <c r="AM117" s="547" t="s">
        <v>594</v>
      </c>
      <c r="AN117" s="547"/>
      <c r="AO117" s="547"/>
      <c r="AP117" s="547"/>
      <c r="AQ117" s="547" t="s">
        <v>594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5"/>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2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633</v>
      </c>
      <c r="AR133" s="192"/>
      <c r="AS133" s="126" t="s">
        <v>356</v>
      </c>
      <c r="AT133" s="127"/>
      <c r="AU133" s="193">
        <v>34</v>
      </c>
      <c r="AV133" s="193"/>
      <c r="AW133" s="126" t="s">
        <v>300</v>
      </c>
      <c r="AX133" s="188"/>
    </row>
    <row r="134" spans="1:50" ht="21"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v>972</v>
      </c>
      <c r="AF134" s="200"/>
      <c r="AG134" s="200"/>
      <c r="AH134" s="200"/>
      <c r="AI134" s="199">
        <v>928</v>
      </c>
      <c r="AJ134" s="200"/>
      <c r="AK134" s="200"/>
      <c r="AL134" s="200"/>
      <c r="AM134" s="199">
        <v>978</v>
      </c>
      <c r="AN134" s="200"/>
      <c r="AO134" s="200"/>
      <c r="AP134" s="200"/>
      <c r="AQ134" s="199" t="s">
        <v>576</v>
      </c>
      <c r="AR134" s="200"/>
      <c r="AS134" s="200"/>
      <c r="AT134" s="200"/>
      <c r="AU134" s="199" t="s">
        <v>576</v>
      </c>
      <c r="AV134" s="200"/>
      <c r="AW134" s="200"/>
      <c r="AX134" s="201"/>
    </row>
    <row r="135" spans="1:50" ht="2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559</v>
      </c>
      <c r="AF135" s="200"/>
      <c r="AG135" s="200"/>
      <c r="AH135" s="200"/>
      <c r="AI135" s="199" t="s">
        <v>559</v>
      </c>
      <c r="AJ135" s="200"/>
      <c r="AK135" s="200"/>
      <c r="AL135" s="200"/>
      <c r="AM135" s="199">
        <v>929</v>
      </c>
      <c r="AN135" s="200"/>
      <c r="AO135" s="200"/>
      <c r="AP135" s="200"/>
      <c r="AQ135" s="199" t="s">
        <v>576</v>
      </c>
      <c r="AR135" s="200"/>
      <c r="AS135" s="200"/>
      <c r="AT135" s="200"/>
      <c r="AU135" s="199">
        <v>831</v>
      </c>
      <c r="AV135" s="200"/>
      <c r="AW135" s="200"/>
      <c r="AX135" s="201"/>
    </row>
    <row r="136" spans="1:50" ht="2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2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633</v>
      </c>
      <c r="AR137" s="192"/>
      <c r="AS137" s="126" t="s">
        <v>356</v>
      </c>
      <c r="AT137" s="127"/>
      <c r="AU137" s="193">
        <v>34</v>
      </c>
      <c r="AV137" s="193"/>
      <c r="AW137" s="126" t="s">
        <v>300</v>
      </c>
      <c r="AX137" s="188"/>
    </row>
    <row r="138" spans="1:50" ht="21" customHeight="1" x14ac:dyDescent="0.15">
      <c r="A138" s="182"/>
      <c r="B138" s="179"/>
      <c r="C138" s="173"/>
      <c r="D138" s="179"/>
      <c r="E138" s="173"/>
      <c r="F138" s="174"/>
      <c r="G138" s="97" t="s">
        <v>565</v>
      </c>
      <c r="H138" s="98"/>
      <c r="I138" s="98"/>
      <c r="J138" s="98"/>
      <c r="K138" s="98"/>
      <c r="L138" s="98"/>
      <c r="M138" s="98"/>
      <c r="N138" s="98"/>
      <c r="O138" s="98"/>
      <c r="P138" s="98"/>
      <c r="Q138" s="98"/>
      <c r="R138" s="98"/>
      <c r="S138" s="98"/>
      <c r="T138" s="98"/>
      <c r="U138" s="98"/>
      <c r="V138" s="98"/>
      <c r="W138" s="98"/>
      <c r="X138" s="99"/>
      <c r="Y138" s="194" t="s">
        <v>379</v>
      </c>
      <c r="Z138" s="195"/>
      <c r="AA138" s="196"/>
      <c r="AB138" s="197" t="s">
        <v>564</v>
      </c>
      <c r="AC138" s="198"/>
      <c r="AD138" s="198"/>
      <c r="AE138" s="199">
        <v>116311</v>
      </c>
      <c r="AF138" s="200"/>
      <c r="AG138" s="200"/>
      <c r="AH138" s="200"/>
      <c r="AI138" s="199">
        <v>117910</v>
      </c>
      <c r="AJ138" s="200"/>
      <c r="AK138" s="200"/>
      <c r="AL138" s="200"/>
      <c r="AM138" s="199">
        <v>120460</v>
      </c>
      <c r="AN138" s="200"/>
      <c r="AO138" s="200"/>
      <c r="AP138" s="200"/>
      <c r="AQ138" s="199" t="s">
        <v>576</v>
      </c>
      <c r="AR138" s="200"/>
      <c r="AS138" s="200"/>
      <c r="AT138" s="200"/>
      <c r="AU138" s="199" t="s">
        <v>576</v>
      </c>
      <c r="AV138" s="200"/>
      <c r="AW138" s="200"/>
      <c r="AX138" s="201"/>
    </row>
    <row r="139" spans="1:50" ht="2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564</v>
      </c>
      <c r="AC139" s="206"/>
      <c r="AD139" s="206"/>
      <c r="AE139" s="199" t="s">
        <v>559</v>
      </c>
      <c r="AF139" s="200"/>
      <c r="AG139" s="200"/>
      <c r="AH139" s="200"/>
      <c r="AI139" s="199" t="s">
        <v>559</v>
      </c>
      <c r="AJ139" s="200"/>
      <c r="AK139" s="200"/>
      <c r="AL139" s="200"/>
      <c r="AM139" s="199">
        <v>101639</v>
      </c>
      <c r="AN139" s="200"/>
      <c r="AO139" s="200"/>
      <c r="AP139" s="200"/>
      <c r="AQ139" s="199" t="s">
        <v>576</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8.7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8.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8.75" customHeight="1" x14ac:dyDescent="0.15">
      <c r="A154" s="182"/>
      <c r="B154" s="179"/>
      <c r="C154" s="173"/>
      <c r="D154" s="179"/>
      <c r="E154" s="173"/>
      <c r="F154" s="174"/>
      <c r="G154" s="97" t="s">
        <v>599</v>
      </c>
      <c r="H154" s="98"/>
      <c r="I154" s="98"/>
      <c r="J154" s="98"/>
      <c r="K154" s="98"/>
      <c r="L154" s="98"/>
      <c r="M154" s="98"/>
      <c r="N154" s="98"/>
      <c r="O154" s="98"/>
      <c r="P154" s="99"/>
      <c r="Q154" s="118" t="s">
        <v>599</v>
      </c>
      <c r="R154" s="98"/>
      <c r="S154" s="98"/>
      <c r="T154" s="98"/>
      <c r="U154" s="98"/>
      <c r="V154" s="98"/>
      <c r="W154" s="98"/>
      <c r="X154" s="98"/>
      <c r="Y154" s="98"/>
      <c r="Z154" s="98"/>
      <c r="AA154" s="286"/>
      <c r="AB154" s="134" t="s">
        <v>599</v>
      </c>
      <c r="AC154" s="135"/>
      <c r="AD154" s="135"/>
      <c r="AE154" s="140" t="s">
        <v>593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8.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8.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594</v>
      </c>
      <c r="AF157" s="98"/>
      <c r="AG157" s="98"/>
      <c r="AH157" s="98"/>
      <c r="AI157" s="98"/>
      <c r="AJ157" s="98"/>
      <c r="AK157" s="98"/>
      <c r="AL157" s="98"/>
      <c r="AM157" s="98"/>
      <c r="AN157" s="98"/>
      <c r="AO157" s="98"/>
      <c r="AP157" s="98"/>
      <c r="AQ157" s="98"/>
      <c r="AR157" s="98"/>
      <c r="AS157" s="98"/>
      <c r="AT157" s="98"/>
      <c r="AU157" s="98"/>
      <c r="AV157" s="98"/>
      <c r="AW157" s="98"/>
      <c r="AX157" s="119"/>
    </row>
    <row r="158" spans="1:50" ht="18.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6"/>
      <c r="E430" s="167" t="s">
        <v>388</v>
      </c>
      <c r="F430" s="168"/>
      <c r="G430" s="894" t="s">
        <v>384</v>
      </c>
      <c r="H430" s="116"/>
      <c r="I430" s="116"/>
      <c r="J430" s="895" t="s">
        <v>559</v>
      </c>
      <c r="K430" s="896"/>
      <c r="L430" s="896"/>
      <c r="M430" s="896"/>
      <c r="N430" s="896"/>
      <c r="O430" s="896"/>
      <c r="P430" s="896"/>
      <c r="Q430" s="896"/>
      <c r="R430" s="896"/>
      <c r="S430" s="896"/>
      <c r="T430" s="897"/>
      <c r="U430" s="587" t="s">
        <v>599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591</v>
      </c>
      <c r="AF432" s="193"/>
      <c r="AG432" s="126" t="s">
        <v>356</v>
      </c>
      <c r="AH432" s="127"/>
      <c r="AI432" s="149"/>
      <c r="AJ432" s="149"/>
      <c r="AK432" s="149"/>
      <c r="AL432" s="147"/>
      <c r="AM432" s="149"/>
      <c r="AN432" s="149"/>
      <c r="AO432" s="149"/>
      <c r="AP432" s="147"/>
      <c r="AQ432" s="589" t="s">
        <v>591</v>
      </c>
      <c r="AR432" s="193"/>
      <c r="AS432" s="126" t="s">
        <v>356</v>
      </c>
      <c r="AT432" s="127"/>
      <c r="AU432" s="193" t="s">
        <v>591</v>
      </c>
      <c r="AV432" s="193"/>
      <c r="AW432" s="126" t="s">
        <v>300</v>
      </c>
      <c r="AX432" s="188"/>
    </row>
    <row r="433" spans="1:50" ht="23.25" customHeight="1" x14ac:dyDescent="0.15">
      <c r="A433" s="182"/>
      <c r="B433" s="179"/>
      <c r="C433" s="173"/>
      <c r="D433" s="179"/>
      <c r="E433" s="335"/>
      <c r="F433" s="336"/>
      <c r="G433" s="97" t="s">
        <v>599</v>
      </c>
      <c r="H433" s="98"/>
      <c r="I433" s="98"/>
      <c r="J433" s="98"/>
      <c r="K433" s="98"/>
      <c r="L433" s="98"/>
      <c r="M433" s="98"/>
      <c r="N433" s="98"/>
      <c r="O433" s="98"/>
      <c r="P433" s="98"/>
      <c r="Q433" s="98"/>
      <c r="R433" s="98"/>
      <c r="S433" s="98"/>
      <c r="T433" s="98"/>
      <c r="U433" s="98"/>
      <c r="V433" s="98"/>
      <c r="W433" s="98"/>
      <c r="X433" s="99"/>
      <c r="Y433" s="194" t="s">
        <v>12</v>
      </c>
      <c r="Z433" s="195"/>
      <c r="AA433" s="196"/>
      <c r="AB433" s="206" t="s">
        <v>599</v>
      </c>
      <c r="AC433" s="206"/>
      <c r="AD433" s="206"/>
      <c r="AE433" s="333" t="s">
        <v>591</v>
      </c>
      <c r="AF433" s="200"/>
      <c r="AG433" s="200"/>
      <c r="AH433" s="200"/>
      <c r="AI433" s="333" t="s">
        <v>600</v>
      </c>
      <c r="AJ433" s="200"/>
      <c r="AK433" s="200"/>
      <c r="AL433" s="200"/>
      <c r="AM433" s="333" t="s">
        <v>591</v>
      </c>
      <c r="AN433" s="200"/>
      <c r="AO433" s="200"/>
      <c r="AP433" s="334"/>
      <c r="AQ433" s="333" t="s">
        <v>591</v>
      </c>
      <c r="AR433" s="200"/>
      <c r="AS433" s="200"/>
      <c r="AT433" s="334"/>
      <c r="AU433" s="200" t="s">
        <v>591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599</v>
      </c>
      <c r="AC434" s="198"/>
      <c r="AD434" s="198"/>
      <c r="AE434" s="333" t="s">
        <v>591</v>
      </c>
      <c r="AF434" s="200"/>
      <c r="AG434" s="200"/>
      <c r="AH434" s="334"/>
      <c r="AI434" s="333" t="s">
        <v>594</v>
      </c>
      <c r="AJ434" s="200"/>
      <c r="AK434" s="200"/>
      <c r="AL434" s="200"/>
      <c r="AM434" s="333" t="s">
        <v>591</v>
      </c>
      <c r="AN434" s="200"/>
      <c r="AO434" s="200"/>
      <c r="AP434" s="334"/>
      <c r="AQ434" s="333" t="s">
        <v>591</v>
      </c>
      <c r="AR434" s="200"/>
      <c r="AS434" s="200"/>
      <c r="AT434" s="334"/>
      <c r="AU434" s="200" t="s">
        <v>591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591</v>
      </c>
      <c r="AF435" s="200"/>
      <c r="AG435" s="200"/>
      <c r="AH435" s="334"/>
      <c r="AI435" s="333" t="s">
        <v>591</v>
      </c>
      <c r="AJ435" s="200"/>
      <c r="AK435" s="200"/>
      <c r="AL435" s="200"/>
      <c r="AM435" s="333" t="s">
        <v>591</v>
      </c>
      <c r="AN435" s="200"/>
      <c r="AO435" s="200"/>
      <c r="AP435" s="334"/>
      <c r="AQ435" s="333" t="s">
        <v>591</v>
      </c>
      <c r="AR435" s="200"/>
      <c r="AS435" s="200"/>
      <c r="AT435" s="334"/>
      <c r="AU435" s="200" t="s">
        <v>591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593</v>
      </c>
      <c r="AF457" s="193"/>
      <c r="AG457" s="126" t="s">
        <v>356</v>
      </c>
      <c r="AH457" s="127"/>
      <c r="AI457" s="149"/>
      <c r="AJ457" s="149"/>
      <c r="AK457" s="149"/>
      <c r="AL457" s="147"/>
      <c r="AM457" s="149"/>
      <c r="AN457" s="149"/>
      <c r="AO457" s="149"/>
      <c r="AP457" s="147"/>
      <c r="AQ457" s="589" t="s">
        <v>602</v>
      </c>
      <c r="AR457" s="193"/>
      <c r="AS457" s="126" t="s">
        <v>356</v>
      </c>
      <c r="AT457" s="127"/>
      <c r="AU457" s="193" t="s">
        <v>603</v>
      </c>
      <c r="AV457" s="193"/>
      <c r="AW457" s="126" t="s">
        <v>300</v>
      </c>
      <c r="AX457" s="188"/>
    </row>
    <row r="458" spans="1:50" ht="23.25" customHeight="1" x14ac:dyDescent="0.15">
      <c r="A458" s="182"/>
      <c r="B458" s="179"/>
      <c r="C458" s="173"/>
      <c r="D458" s="179"/>
      <c r="E458" s="335"/>
      <c r="F458" s="336"/>
      <c r="G458" s="97" t="s">
        <v>601</v>
      </c>
      <c r="H458" s="98"/>
      <c r="I458" s="98"/>
      <c r="J458" s="98"/>
      <c r="K458" s="98"/>
      <c r="L458" s="98"/>
      <c r="M458" s="98"/>
      <c r="N458" s="98"/>
      <c r="O458" s="98"/>
      <c r="P458" s="98"/>
      <c r="Q458" s="98"/>
      <c r="R458" s="98"/>
      <c r="S458" s="98"/>
      <c r="T458" s="98"/>
      <c r="U458" s="98"/>
      <c r="V458" s="98"/>
      <c r="W458" s="98"/>
      <c r="X458" s="99"/>
      <c r="Y458" s="194" t="s">
        <v>12</v>
      </c>
      <c r="Z458" s="195"/>
      <c r="AA458" s="196"/>
      <c r="AB458" s="206" t="s">
        <v>601</v>
      </c>
      <c r="AC458" s="206"/>
      <c r="AD458" s="206"/>
      <c r="AE458" s="333" t="s">
        <v>602</v>
      </c>
      <c r="AF458" s="200"/>
      <c r="AG458" s="200"/>
      <c r="AH458" s="200"/>
      <c r="AI458" s="333" t="s">
        <v>602</v>
      </c>
      <c r="AJ458" s="200"/>
      <c r="AK458" s="200"/>
      <c r="AL458" s="200"/>
      <c r="AM458" s="333" t="s">
        <v>602</v>
      </c>
      <c r="AN458" s="200"/>
      <c r="AO458" s="200"/>
      <c r="AP458" s="334"/>
      <c r="AQ458" s="333" t="s">
        <v>602</v>
      </c>
      <c r="AR458" s="200"/>
      <c r="AS458" s="200"/>
      <c r="AT458" s="334"/>
      <c r="AU458" s="200" t="s">
        <v>603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601</v>
      </c>
      <c r="AC459" s="198"/>
      <c r="AD459" s="198"/>
      <c r="AE459" s="333" t="s">
        <v>602</v>
      </c>
      <c r="AF459" s="200"/>
      <c r="AG459" s="200"/>
      <c r="AH459" s="334"/>
      <c r="AI459" s="333" t="s">
        <v>602</v>
      </c>
      <c r="AJ459" s="200"/>
      <c r="AK459" s="200"/>
      <c r="AL459" s="200"/>
      <c r="AM459" s="333" t="s">
        <v>602</v>
      </c>
      <c r="AN459" s="200"/>
      <c r="AO459" s="200"/>
      <c r="AP459" s="334"/>
      <c r="AQ459" s="333" t="s">
        <v>603</v>
      </c>
      <c r="AR459" s="200"/>
      <c r="AS459" s="200"/>
      <c r="AT459" s="334"/>
      <c r="AU459" s="200" t="s">
        <v>594</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593</v>
      </c>
      <c r="AF460" s="200"/>
      <c r="AG460" s="200"/>
      <c r="AH460" s="334"/>
      <c r="AI460" s="333" t="s">
        <v>593</v>
      </c>
      <c r="AJ460" s="200"/>
      <c r="AK460" s="200"/>
      <c r="AL460" s="200"/>
      <c r="AM460" s="333" t="s">
        <v>602</v>
      </c>
      <c r="AN460" s="200"/>
      <c r="AO460" s="200"/>
      <c r="AP460" s="334"/>
      <c r="AQ460" s="333" t="s">
        <v>603</v>
      </c>
      <c r="AR460" s="200"/>
      <c r="AS460" s="200"/>
      <c r="AT460" s="334"/>
      <c r="AU460" s="200" t="s">
        <v>603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108.7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567</v>
      </c>
      <c r="AH702" s="382"/>
      <c r="AI702" s="382"/>
      <c r="AJ702" s="382"/>
      <c r="AK702" s="382"/>
      <c r="AL702" s="382"/>
      <c r="AM702" s="382"/>
      <c r="AN702" s="382"/>
      <c r="AO702" s="382"/>
      <c r="AP702" s="382"/>
      <c r="AQ702" s="382"/>
      <c r="AR702" s="382"/>
      <c r="AS702" s="382"/>
      <c r="AT702" s="382"/>
      <c r="AU702" s="382"/>
      <c r="AV702" s="382"/>
      <c r="AW702" s="382"/>
      <c r="AX702" s="383"/>
    </row>
    <row r="703" spans="1:50" ht="71.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554</v>
      </c>
      <c r="AE703" s="322"/>
      <c r="AF703" s="322"/>
      <c r="AG703" s="94" t="s">
        <v>568</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554</v>
      </c>
      <c r="AE704" s="782"/>
      <c r="AF704" s="782"/>
      <c r="AG704" s="160" t="s">
        <v>569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554</v>
      </c>
      <c r="AE705" s="714"/>
      <c r="AF705" s="714"/>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571</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85.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554</v>
      </c>
      <c r="AE708" s="604"/>
      <c r="AF708" s="604"/>
      <c r="AG708" s="741" t="s">
        <v>572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573</v>
      </c>
      <c r="AE709" s="322"/>
      <c r="AF709" s="322"/>
      <c r="AG709" s="94" t="s">
        <v>559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t="s">
        <v>559</v>
      </c>
      <c r="AH710" s="95"/>
      <c r="AI710" s="95"/>
      <c r="AJ710" s="95"/>
      <c r="AK710" s="95"/>
      <c r="AL710" s="95"/>
      <c r="AM710" s="95"/>
      <c r="AN710" s="95"/>
      <c r="AO710" s="95"/>
      <c r="AP710" s="95"/>
      <c r="AQ710" s="95"/>
      <c r="AR710" s="95"/>
      <c r="AS710" s="95"/>
      <c r="AT710" s="95"/>
      <c r="AU710" s="95"/>
      <c r="AV710" s="95"/>
      <c r="AW710" s="95"/>
      <c r="AX710" s="96"/>
    </row>
    <row r="711" spans="1:50" ht="58.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94" t="s">
        <v>559</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573</v>
      </c>
      <c r="AE713" s="322"/>
      <c r="AF713" s="662"/>
      <c r="AG713" s="94" t="s">
        <v>559</v>
      </c>
      <c r="AH713" s="95"/>
      <c r="AI713" s="95"/>
      <c r="AJ713" s="95"/>
      <c r="AK713" s="95"/>
      <c r="AL713" s="95"/>
      <c r="AM713" s="95"/>
      <c r="AN713" s="95"/>
      <c r="AO713" s="95"/>
      <c r="AP713" s="95"/>
      <c r="AQ713" s="95"/>
      <c r="AR713" s="95"/>
      <c r="AS713" s="95"/>
      <c r="AT713" s="95"/>
      <c r="AU713" s="95"/>
      <c r="AV713" s="95"/>
      <c r="AW713" s="95"/>
      <c r="AX713" s="96"/>
    </row>
    <row r="714" spans="1:50" ht="49.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574</v>
      </c>
      <c r="AH714" s="736"/>
      <c r="AI714" s="736"/>
      <c r="AJ714" s="736"/>
      <c r="AK714" s="736"/>
      <c r="AL714" s="736"/>
      <c r="AM714" s="736"/>
      <c r="AN714" s="736"/>
      <c r="AO714" s="736"/>
      <c r="AP714" s="736"/>
      <c r="AQ714" s="736"/>
      <c r="AR714" s="736"/>
      <c r="AS714" s="736"/>
      <c r="AT714" s="736"/>
      <c r="AU714" s="736"/>
      <c r="AV714" s="736"/>
      <c r="AW714" s="736"/>
      <c r="AX714" s="737"/>
    </row>
    <row r="715" spans="1:50" ht="49.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629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573</v>
      </c>
      <c r="AE716" s="626"/>
      <c r="AF716" s="626"/>
      <c r="AG716" s="94" t="s">
        <v>559</v>
      </c>
      <c r="AH716" s="95"/>
      <c r="AI716" s="95"/>
      <c r="AJ716" s="95"/>
      <c r="AK716" s="95"/>
      <c r="AL716" s="95"/>
      <c r="AM716" s="95"/>
      <c r="AN716" s="95"/>
      <c r="AO716" s="95"/>
      <c r="AP716" s="95"/>
      <c r="AQ716" s="95"/>
      <c r="AR716" s="95"/>
      <c r="AS716" s="95"/>
      <c r="AT716" s="95"/>
      <c r="AU716" s="95"/>
      <c r="AV716" s="95"/>
      <c r="AW716" s="95"/>
      <c r="AX716" s="96"/>
    </row>
    <row r="717" spans="1:50" ht="66"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630</v>
      </c>
      <c r="AH717" s="95"/>
      <c r="AI717" s="95"/>
      <c r="AJ717" s="95"/>
      <c r="AK717" s="95"/>
      <c r="AL717" s="95"/>
      <c r="AM717" s="95"/>
      <c r="AN717" s="95"/>
      <c r="AO717" s="95"/>
      <c r="AP717" s="95"/>
      <c r="AQ717" s="95"/>
      <c r="AR717" s="95"/>
      <c r="AS717" s="95"/>
      <c r="AT717" s="95"/>
      <c r="AU717" s="95"/>
      <c r="AV717" s="95"/>
      <c r="AW717" s="95"/>
      <c r="AX717" s="96"/>
    </row>
    <row r="718" spans="1:50" ht="36"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t="s">
        <v>606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591</v>
      </c>
      <c r="K721" s="284"/>
      <c r="L721" s="83" t="str">
        <f>IF(M721="","","-")</f>
        <v/>
      </c>
      <c r="M721" s="84"/>
      <c r="N721" s="297" t="s">
        <v>599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t="s">
        <v>591</v>
      </c>
      <c r="K722" s="284"/>
      <c r="L722" s="83" t="str">
        <f t="shared" ref="L722:L725" si="5">IF(M722="","","-")</f>
        <v/>
      </c>
      <c r="M722" s="84"/>
      <c r="N722" s="297" t="s">
        <v>599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t="s">
        <v>591</v>
      </c>
      <c r="K723" s="284"/>
      <c r="L723" s="83" t="str">
        <f t="shared" si="5"/>
        <v/>
      </c>
      <c r="M723" s="84"/>
      <c r="N723" s="297" t="s">
        <v>599</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t="s">
        <v>591</v>
      </c>
      <c r="K724" s="284"/>
      <c r="L724" s="83" t="str">
        <f t="shared" si="5"/>
        <v/>
      </c>
      <c r="M724" s="84"/>
      <c r="N724" s="297" t="s">
        <v>599</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t="s">
        <v>591</v>
      </c>
      <c r="K725" s="285"/>
      <c r="L725" s="85" t="str">
        <f t="shared" si="5"/>
        <v/>
      </c>
      <c r="M725" s="86"/>
      <c r="N725" s="268" t="s">
        <v>599</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1" t="s">
        <v>53</v>
      </c>
      <c r="D726" s="833"/>
      <c r="E726" s="833"/>
      <c r="F726" s="834"/>
      <c r="G726" s="573" t="s">
        <v>657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5.75" customHeight="1" thickBot="1" x14ac:dyDescent="0.2">
      <c r="A727" s="802"/>
      <c r="B727" s="803"/>
      <c r="C727" s="747" t="s">
        <v>57</v>
      </c>
      <c r="D727" s="748"/>
      <c r="E727" s="748"/>
      <c r="F727" s="749"/>
      <c r="G727" s="571" t="s">
        <v>575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634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659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658</v>
      </c>
      <c r="B733" s="673"/>
      <c r="C733" s="673"/>
      <c r="D733" s="673"/>
      <c r="E733" s="674"/>
      <c r="F733" s="636" t="s">
        <v>660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631</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598</v>
      </c>
      <c r="F737" s="986"/>
      <c r="G737" s="986"/>
      <c r="H737" s="986"/>
      <c r="I737" s="986"/>
      <c r="J737" s="986"/>
      <c r="K737" s="986"/>
      <c r="L737" s="986"/>
      <c r="M737" s="986"/>
      <c r="N737" s="358" t="s">
        <v>358</v>
      </c>
      <c r="O737" s="358"/>
      <c r="P737" s="358"/>
      <c r="Q737" s="358"/>
      <c r="R737" s="986" t="s">
        <v>598</v>
      </c>
      <c r="S737" s="986"/>
      <c r="T737" s="986"/>
      <c r="U737" s="986"/>
      <c r="V737" s="986"/>
      <c r="W737" s="986"/>
      <c r="X737" s="986"/>
      <c r="Y737" s="986"/>
      <c r="Z737" s="986"/>
      <c r="AA737" s="358" t="s">
        <v>359</v>
      </c>
      <c r="AB737" s="358"/>
      <c r="AC737" s="358"/>
      <c r="AD737" s="358"/>
      <c r="AE737" s="986" t="s">
        <v>598</v>
      </c>
      <c r="AF737" s="986"/>
      <c r="AG737" s="986"/>
      <c r="AH737" s="986"/>
      <c r="AI737" s="986"/>
      <c r="AJ737" s="986"/>
      <c r="AK737" s="986"/>
      <c r="AL737" s="986"/>
      <c r="AM737" s="986"/>
      <c r="AN737" s="358" t="s">
        <v>360</v>
      </c>
      <c r="AO737" s="358"/>
      <c r="AP737" s="358"/>
      <c r="AQ737" s="358"/>
      <c r="AR737" s="987" t="s">
        <v>599</v>
      </c>
      <c r="AS737" s="988"/>
      <c r="AT737" s="988"/>
      <c r="AU737" s="988"/>
      <c r="AV737" s="988"/>
      <c r="AW737" s="988"/>
      <c r="AX737" s="989"/>
      <c r="AY737" s="89"/>
      <c r="AZ737" s="89"/>
    </row>
    <row r="738" spans="1:52" ht="24.75" customHeight="1" x14ac:dyDescent="0.15">
      <c r="A738" s="990" t="s">
        <v>361</v>
      </c>
      <c r="B738" s="203"/>
      <c r="C738" s="203"/>
      <c r="D738" s="204"/>
      <c r="E738" s="986" t="s">
        <v>607</v>
      </c>
      <c r="F738" s="986"/>
      <c r="G738" s="986"/>
      <c r="H738" s="986"/>
      <c r="I738" s="986"/>
      <c r="J738" s="986"/>
      <c r="K738" s="986"/>
      <c r="L738" s="986"/>
      <c r="M738" s="986"/>
      <c r="N738" s="358" t="s">
        <v>362</v>
      </c>
      <c r="O738" s="358"/>
      <c r="P738" s="358"/>
      <c r="Q738" s="358"/>
      <c r="R738" s="986" t="s">
        <v>608</v>
      </c>
      <c r="S738" s="986"/>
      <c r="T738" s="986"/>
      <c r="U738" s="986"/>
      <c r="V738" s="986"/>
      <c r="W738" s="986"/>
      <c r="X738" s="986"/>
      <c r="Y738" s="986"/>
      <c r="Z738" s="986"/>
      <c r="AA738" s="358" t="s">
        <v>482</v>
      </c>
      <c r="AB738" s="358"/>
      <c r="AC738" s="358"/>
      <c r="AD738" s="358"/>
      <c r="AE738" s="986" t="s">
        <v>609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581</v>
      </c>
      <c r="F739" s="998"/>
      <c r="G739" s="998"/>
      <c r="H739" s="91" t="str">
        <f>IF(E739="", "", "(")</f>
        <v>(</v>
      </c>
      <c r="I739" s="981" t="s">
        <v>484</v>
      </c>
      <c r="J739" s="981"/>
      <c r="K739" s="91" t="str">
        <f>IF(OR(I739="　", I739=""), "", "-")</f>
        <v/>
      </c>
      <c r="L739" s="982">
        <v>426</v>
      </c>
      <c r="M739" s="982"/>
      <c r="N739" s="92" t="str">
        <f>IF(O739="", "", "-")</f>
        <v/>
      </c>
      <c r="O739" s="93"/>
      <c r="P739" s="92" t="str">
        <f>IF(E739="", "", ")")</f>
        <v>)</v>
      </c>
      <c r="Q739" s="997" t="s">
        <v>581</v>
      </c>
      <c r="R739" s="998"/>
      <c r="S739" s="998"/>
      <c r="T739" s="91" t="str">
        <f>IF(Q739="", "", "(")</f>
        <v>(</v>
      </c>
      <c r="U739" s="981"/>
      <c r="V739" s="981"/>
      <c r="W739" s="91" t="str">
        <f>IF(OR(U739="　", U739=""), "", "-")</f>
        <v/>
      </c>
      <c r="X739" s="982">
        <v>379</v>
      </c>
      <c r="Y739" s="982"/>
      <c r="Z739" s="92" t="str">
        <f>IF(AA739="", "", "-")</f>
        <v/>
      </c>
      <c r="AA739" s="93"/>
      <c r="AB739" s="92" t="str">
        <f>IF(Q739="", "", ")")</f>
        <v>)</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t="s">
        <v>610</v>
      </c>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t="s">
        <v>617</v>
      </c>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611</v>
      </c>
      <c r="H781" s="670"/>
      <c r="I781" s="670"/>
      <c r="J781" s="670"/>
      <c r="K781" s="671"/>
      <c r="L781" s="663" t="s">
        <v>614</v>
      </c>
      <c r="M781" s="664"/>
      <c r="N781" s="664"/>
      <c r="O781" s="664"/>
      <c r="P781" s="664"/>
      <c r="Q781" s="664"/>
      <c r="R781" s="664"/>
      <c r="S781" s="664"/>
      <c r="T781" s="664"/>
      <c r="U781" s="664"/>
      <c r="V781" s="664"/>
      <c r="W781" s="664"/>
      <c r="X781" s="665"/>
      <c r="Y781" s="384">
        <v>10</v>
      </c>
      <c r="Z781" s="385"/>
      <c r="AA781" s="385"/>
      <c r="AB781" s="804"/>
      <c r="AC781" s="669" t="s">
        <v>579</v>
      </c>
      <c r="AD781" s="670"/>
      <c r="AE781" s="670"/>
      <c r="AF781" s="670"/>
      <c r="AG781" s="671"/>
      <c r="AH781" s="663" t="s">
        <v>638</v>
      </c>
      <c r="AI781" s="664"/>
      <c r="AJ781" s="664"/>
      <c r="AK781" s="664"/>
      <c r="AL781" s="664"/>
      <c r="AM781" s="664"/>
      <c r="AN781" s="664"/>
      <c r="AO781" s="664"/>
      <c r="AP781" s="664"/>
      <c r="AQ781" s="664"/>
      <c r="AR781" s="664"/>
      <c r="AS781" s="664"/>
      <c r="AT781" s="665"/>
      <c r="AU781" s="384">
        <v>0.7</v>
      </c>
      <c r="AV781" s="385"/>
      <c r="AW781" s="385"/>
      <c r="AX781" s="386"/>
    </row>
    <row r="782" spans="1:50" ht="24.75" customHeight="1" x14ac:dyDescent="0.15">
      <c r="A782" s="630"/>
      <c r="B782" s="631"/>
      <c r="C782" s="631"/>
      <c r="D782" s="631"/>
      <c r="E782" s="631"/>
      <c r="F782" s="632"/>
      <c r="G782" s="605" t="s">
        <v>612</v>
      </c>
      <c r="H782" s="606"/>
      <c r="I782" s="606"/>
      <c r="J782" s="606"/>
      <c r="K782" s="607"/>
      <c r="L782" s="597" t="s">
        <v>615</v>
      </c>
      <c r="M782" s="598"/>
      <c r="N782" s="598"/>
      <c r="O782" s="598"/>
      <c r="P782" s="598"/>
      <c r="Q782" s="598"/>
      <c r="R782" s="598"/>
      <c r="S782" s="598"/>
      <c r="T782" s="598"/>
      <c r="U782" s="598"/>
      <c r="V782" s="598"/>
      <c r="W782" s="598"/>
      <c r="X782" s="599"/>
      <c r="Y782" s="600">
        <v>1</v>
      </c>
      <c r="Z782" s="601"/>
      <c r="AA782" s="601"/>
      <c r="AB782" s="611"/>
      <c r="AC782" s="605" t="s">
        <v>639</v>
      </c>
      <c r="AD782" s="606"/>
      <c r="AE782" s="606"/>
      <c r="AF782" s="606"/>
      <c r="AG782" s="607"/>
      <c r="AH782" s="597" t="s">
        <v>640</v>
      </c>
      <c r="AI782" s="598"/>
      <c r="AJ782" s="598"/>
      <c r="AK782" s="598"/>
      <c r="AL782" s="598"/>
      <c r="AM782" s="598"/>
      <c r="AN782" s="598"/>
      <c r="AO782" s="598"/>
      <c r="AP782" s="598"/>
      <c r="AQ782" s="598"/>
      <c r="AR782" s="598"/>
      <c r="AS782" s="598"/>
      <c r="AT782" s="599"/>
      <c r="AU782" s="600">
        <v>0.4</v>
      </c>
      <c r="AV782" s="601"/>
      <c r="AW782" s="601"/>
      <c r="AX782" s="602"/>
    </row>
    <row r="783" spans="1:50" ht="24.75" customHeight="1" x14ac:dyDescent="0.15">
      <c r="A783" s="630"/>
      <c r="B783" s="631"/>
      <c r="C783" s="631"/>
      <c r="D783" s="631"/>
      <c r="E783" s="631"/>
      <c r="F783" s="632"/>
      <c r="G783" s="605" t="s">
        <v>613</v>
      </c>
      <c r="H783" s="606"/>
      <c r="I783" s="606"/>
      <c r="J783" s="606"/>
      <c r="K783" s="607"/>
      <c r="L783" s="597" t="s">
        <v>613</v>
      </c>
      <c r="M783" s="598"/>
      <c r="N783" s="598"/>
      <c r="O783" s="598"/>
      <c r="P783" s="598"/>
      <c r="Q783" s="598"/>
      <c r="R783" s="598"/>
      <c r="S783" s="598"/>
      <c r="T783" s="598"/>
      <c r="U783" s="598"/>
      <c r="V783" s="598"/>
      <c r="W783" s="598"/>
      <c r="X783" s="599"/>
      <c r="Y783" s="600">
        <v>1</v>
      </c>
      <c r="Z783" s="601"/>
      <c r="AA783" s="601"/>
      <c r="AB783" s="611"/>
      <c r="AC783" s="605" t="s">
        <v>641</v>
      </c>
      <c r="AD783" s="606"/>
      <c r="AE783" s="606"/>
      <c r="AF783" s="606"/>
      <c r="AG783" s="607"/>
      <c r="AH783" s="597" t="s">
        <v>642</v>
      </c>
      <c r="AI783" s="598"/>
      <c r="AJ783" s="598"/>
      <c r="AK783" s="598"/>
      <c r="AL783" s="598"/>
      <c r="AM783" s="598"/>
      <c r="AN783" s="598"/>
      <c r="AO783" s="598"/>
      <c r="AP783" s="598"/>
      <c r="AQ783" s="598"/>
      <c r="AR783" s="598"/>
      <c r="AS783" s="598"/>
      <c r="AT783" s="599"/>
      <c r="AU783" s="600">
        <v>0.1</v>
      </c>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12</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1.2000000000000002</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7" customHeight="1" x14ac:dyDescent="0.15">
      <c r="A837" s="372">
        <v>1</v>
      </c>
      <c r="B837" s="372">
        <v>1</v>
      </c>
      <c r="C837" s="354" t="s">
        <v>616</v>
      </c>
      <c r="D837" s="340"/>
      <c r="E837" s="340"/>
      <c r="F837" s="340"/>
      <c r="G837" s="340"/>
      <c r="H837" s="340"/>
      <c r="I837" s="340"/>
      <c r="J837" s="341">
        <v>1030005004315</v>
      </c>
      <c r="K837" s="342"/>
      <c r="L837" s="342"/>
      <c r="M837" s="342"/>
      <c r="N837" s="342"/>
      <c r="O837" s="342"/>
      <c r="P837" s="355" t="s">
        <v>632</v>
      </c>
      <c r="Q837" s="343"/>
      <c r="R837" s="343"/>
      <c r="S837" s="343"/>
      <c r="T837" s="343"/>
      <c r="U837" s="343"/>
      <c r="V837" s="343"/>
      <c r="W837" s="343"/>
      <c r="X837" s="343"/>
      <c r="Y837" s="344">
        <v>12</v>
      </c>
      <c r="Z837" s="345"/>
      <c r="AA837" s="345"/>
      <c r="AB837" s="346"/>
      <c r="AC837" s="356" t="s">
        <v>520</v>
      </c>
      <c r="AD837" s="364"/>
      <c r="AE837" s="364"/>
      <c r="AF837" s="364"/>
      <c r="AG837" s="364"/>
      <c r="AH837" s="365">
        <v>2</v>
      </c>
      <c r="AI837" s="366"/>
      <c r="AJ837" s="366"/>
      <c r="AK837" s="366"/>
      <c r="AL837" s="350">
        <v>75</v>
      </c>
      <c r="AM837" s="351"/>
      <c r="AN837" s="351"/>
      <c r="AO837" s="352"/>
      <c r="AP837" s="353" t="s">
        <v>618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7.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579</v>
      </c>
      <c r="D870" s="340"/>
      <c r="E870" s="340"/>
      <c r="F870" s="340"/>
      <c r="G870" s="340"/>
      <c r="H870" s="340"/>
      <c r="I870" s="340"/>
      <c r="J870" s="341" t="s">
        <v>466</v>
      </c>
      <c r="K870" s="342"/>
      <c r="L870" s="342"/>
      <c r="M870" s="342"/>
      <c r="N870" s="342"/>
      <c r="O870" s="342"/>
      <c r="P870" s="355" t="s">
        <v>643</v>
      </c>
      <c r="Q870" s="343"/>
      <c r="R870" s="343"/>
      <c r="S870" s="343"/>
      <c r="T870" s="343"/>
      <c r="U870" s="343"/>
      <c r="V870" s="343"/>
      <c r="W870" s="343"/>
      <c r="X870" s="343"/>
      <c r="Y870" s="344">
        <v>0.7</v>
      </c>
      <c r="Z870" s="345"/>
      <c r="AA870" s="345"/>
      <c r="AB870" s="346"/>
      <c r="AC870" s="356"/>
      <c r="AD870" s="364"/>
      <c r="AE870" s="364"/>
      <c r="AF870" s="364"/>
      <c r="AG870" s="364"/>
      <c r="AH870" s="365" t="s">
        <v>466</v>
      </c>
      <c r="AI870" s="366"/>
      <c r="AJ870" s="366"/>
      <c r="AK870" s="366"/>
      <c r="AL870" s="350" t="s">
        <v>466</v>
      </c>
      <c r="AM870" s="351"/>
      <c r="AN870" s="351"/>
      <c r="AO870" s="352"/>
      <c r="AP870" s="353" t="s">
        <v>644</v>
      </c>
      <c r="AQ870" s="353"/>
      <c r="AR870" s="353"/>
      <c r="AS870" s="353"/>
      <c r="AT870" s="353"/>
      <c r="AU870" s="353"/>
      <c r="AV870" s="353"/>
      <c r="AW870" s="353"/>
      <c r="AX870" s="353"/>
    </row>
    <row r="871" spans="1:50" ht="30" customHeight="1" x14ac:dyDescent="0.15">
      <c r="A871" s="372">
        <v>2</v>
      </c>
      <c r="B871" s="372">
        <v>1</v>
      </c>
      <c r="C871" s="354" t="s">
        <v>639</v>
      </c>
      <c r="D871" s="340"/>
      <c r="E871" s="340"/>
      <c r="F871" s="340"/>
      <c r="G871" s="340"/>
      <c r="H871" s="340"/>
      <c r="I871" s="340"/>
      <c r="J871" s="341" t="s">
        <v>644</v>
      </c>
      <c r="K871" s="342"/>
      <c r="L871" s="342"/>
      <c r="M871" s="342"/>
      <c r="N871" s="342"/>
      <c r="O871" s="342"/>
      <c r="P871" s="355" t="s">
        <v>640</v>
      </c>
      <c r="Q871" s="343"/>
      <c r="R871" s="343"/>
      <c r="S871" s="343"/>
      <c r="T871" s="343"/>
      <c r="U871" s="343"/>
      <c r="V871" s="343"/>
      <c r="W871" s="343"/>
      <c r="X871" s="343"/>
      <c r="Y871" s="344">
        <v>0.4</v>
      </c>
      <c r="Z871" s="345"/>
      <c r="AA871" s="345"/>
      <c r="AB871" s="346"/>
      <c r="AC871" s="356"/>
      <c r="AD871" s="356"/>
      <c r="AE871" s="356"/>
      <c r="AF871" s="356"/>
      <c r="AG871" s="356"/>
      <c r="AH871" s="365" t="s">
        <v>466</v>
      </c>
      <c r="AI871" s="366"/>
      <c r="AJ871" s="366"/>
      <c r="AK871" s="366"/>
      <c r="AL871" s="367" t="s">
        <v>466</v>
      </c>
      <c r="AM871" s="368"/>
      <c r="AN871" s="368"/>
      <c r="AO871" s="369"/>
      <c r="AP871" s="353" t="s">
        <v>644</v>
      </c>
      <c r="AQ871" s="353"/>
      <c r="AR871" s="353"/>
      <c r="AS871" s="353"/>
      <c r="AT871" s="353"/>
      <c r="AU871" s="353"/>
      <c r="AV871" s="353"/>
      <c r="AW871" s="353"/>
      <c r="AX871" s="353"/>
    </row>
    <row r="872" spans="1:50" ht="30" customHeight="1" x14ac:dyDescent="0.15">
      <c r="A872" s="372">
        <v>3</v>
      </c>
      <c r="B872" s="372">
        <v>1</v>
      </c>
      <c r="C872" s="354" t="s">
        <v>646</v>
      </c>
      <c r="D872" s="340"/>
      <c r="E872" s="340"/>
      <c r="F872" s="340"/>
      <c r="G872" s="340"/>
      <c r="H872" s="340"/>
      <c r="I872" s="340"/>
      <c r="J872" s="341" t="s">
        <v>466</v>
      </c>
      <c r="K872" s="342"/>
      <c r="L872" s="342"/>
      <c r="M872" s="342"/>
      <c r="N872" s="342"/>
      <c r="O872" s="342"/>
      <c r="P872" s="355" t="s">
        <v>642</v>
      </c>
      <c r="Q872" s="343"/>
      <c r="R872" s="343"/>
      <c r="S872" s="343"/>
      <c r="T872" s="343"/>
      <c r="U872" s="343"/>
      <c r="V872" s="343"/>
      <c r="W872" s="343"/>
      <c r="X872" s="343"/>
      <c r="Y872" s="344">
        <v>0.1</v>
      </c>
      <c r="Z872" s="345"/>
      <c r="AA872" s="345"/>
      <c r="AB872" s="346"/>
      <c r="AC872" s="356"/>
      <c r="AD872" s="356"/>
      <c r="AE872" s="356"/>
      <c r="AF872" s="356"/>
      <c r="AG872" s="356"/>
      <c r="AH872" s="348" t="s">
        <v>466</v>
      </c>
      <c r="AI872" s="349"/>
      <c r="AJ872" s="349"/>
      <c r="AK872" s="349"/>
      <c r="AL872" s="350" t="s">
        <v>466</v>
      </c>
      <c r="AM872" s="351"/>
      <c r="AN872" s="351"/>
      <c r="AO872" s="352"/>
      <c r="AP872" s="353" t="s">
        <v>645</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619</v>
      </c>
      <c r="F1102" s="371"/>
      <c r="G1102" s="371"/>
      <c r="H1102" s="371"/>
      <c r="I1102" s="371"/>
      <c r="J1102" s="341" t="s">
        <v>603</v>
      </c>
      <c r="K1102" s="342"/>
      <c r="L1102" s="342"/>
      <c r="M1102" s="342"/>
      <c r="N1102" s="342"/>
      <c r="O1102" s="342"/>
      <c r="P1102" s="355" t="s">
        <v>619</v>
      </c>
      <c r="Q1102" s="343"/>
      <c r="R1102" s="343"/>
      <c r="S1102" s="343"/>
      <c r="T1102" s="343"/>
      <c r="U1102" s="343"/>
      <c r="V1102" s="343"/>
      <c r="W1102" s="343"/>
      <c r="X1102" s="343"/>
      <c r="Y1102" s="344" t="s">
        <v>620</v>
      </c>
      <c r="Z1102" s="345"/>
      <c r="AA1102" s="345"/>
      <c r="AB1102" s="346"/>
      <c r="AC1102" s="347"/>
      <c r="AD1102" s="347"/>
      <c r="AE1102" s="347"/>
      <c r="AF1102" s="347"/>
      <c r="AG1102" s="347"/>
      <c r="AH1102" s="348" t="s">
        <v>620</v>
      </c>
      <c r="AI1102" s="349"/>
      <c r="AJ1102" s="349"/>
      <c r="AK1102" s="349"/>
      <c r="AL1102" s="350" t="s">
        <v>620</v>
      </c>
      <c r="AM1102" s="351"/>
      <c r="AN1102" s="351"/>
      <c r="AO1102" s="352"/>
      <c r="AP1102" s="353" t="s">
        <v>619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C14 AK14:AQ14">
    <cfRule type="expression" dxfId="2817" priority="14033">
      <formula>IF(RIGHT(TEXT(P14,"0.#"),1)=".",FALSE,TRUE)</formula>
    </cfRule>
    <cfRule type="expression" dxfId="2816" priority="14034">
      <formula>IF(RIGHT(TEXT(P14,"0.#"),1)=".",TRUE,FALSE)</formula>
    </cfRule>
  </conditionalFormatting>
  <conditionalFormatting sqref="AE32">
    <cfRule type="expression" dxfId="2815" priority="14023">
      <formula>IF(RIGHT(TEXT(AE32,"0.#"),1)=".",FALSE,TRUE)</formula>
    </cfRule>
    <cfRule type="expression" dxfId="2814" priority="14024">
      <formula>IF(RIGHT(TEXT(AE32,"0.#"),1)=".",TRUE,FALSE)</formula>
    </cfRule>
  </conditionalFormatting>
  <conditionalFormatting sqref="P18:AX18">
    <cfRule type="expression" dxfId="2813" priority="13909">
      <formula>IF(RIGHT(TEXT(P18,"0.#"),1)=".",FALSE,TRUE)</formula>
    </cfRule>
    <cfRule type="expression" dxfId="2812" priority="13910">
      <formula>IF(RIGHT(TEXT(P18,"0.#"),1)=".",TRUE,FALSE)</formula>
    </cfRule>
  </conditionalFormatting>
  <conditionalFormatting sqref="Y782">
    <cfRule type="expression" dxfId="2811" priority="13905">
      <formula>IF(RIGHT(TEXT(Y782,"0.#"),1)=".",FALSE,TRUE)</formula>
    </cfRule>
    <cfRule type="expression" dxfId="2810" priority="13906">
      <formula>IF(RIGHT(TEXT(Y782,"0.#"),1)=".",TRUE,FALSE)</formula>
    </cfRule>
  </conditionalFormatting>
  <conditionalFormatting sqref="Y791">
    <cfRule type="expression" dxfId="2809" priority="13901">
      <formula>IF(RIGHT(TEXT(Y791,"0.#"),1)=".",FALSE,TRUE)</formula>
    </cfRule>
    <cfRule type="expression" dxfId="2808" priority="13902">
      <formula>IF(RIGHT(TEXT(Y791,"0.#"),1)=".",TRUE,FALSE)</formula>
    </cfRule>
  </conditionalFormatting>
  <conditionalFormatting sqref="Y822:Y829 Y820 Y809:Y816 Y807 Y796:Y803 Y794">
    <cfRule type="expression" dxfId="2807" priority="13683">
      <formula>IF(RIGHT(TEXT(Y794,"0.#"),1)=".",FALSE,TRUE)</formula>
    </cfRule>
    <cfRule type="expression" dxfId="2806" priority="13684">
      <formula>IF(RIGHT(TEXT(Y794,"0.#"),1)=".",TRUE,FALSE)</formula>
    </cfRule>
  </conditionalFormatting>
  <conditionalFormatting sqref="P15:AC17 P13:AX13 AK15:AQ17">
    <cfRule type="expression" dxfId="2805" priority="13731">
      <formula>IF(RIGHT(TEXT(P13,"0.#"),1)=".",FALSE,TRUE)</formula>
    </cfRule>
    <cfRule type="expression" dxfId="2804" priority="13732">
      <formula>IF(RIGHT(TEXT(P13,"0.#"),1)=".",TRUE,FALSE)</formula>
    </cfRule>
  </conditionalFormatting>
  <conditionalFormatting sqref="P19:AC19">
    <cfRule type="expression" dxfId="2803" priority="13729">
      <formula>IF(RIGHT(TEXT(P19,"0.#"),1)=".",FALSE,TRUE)</formula>
    </cfRule>
    <cfRule type="expression" dxfId="2802" priority="13730">
      <formula>IF(RIGHT(TEXT(P19,"0.#"),1)=".",TRUE,FALSE)</formula>
    </cfRule>
  </conditionalFormatting>
  <conditionalFormatting sqref="AE101 AQ101">
    <cfRule type="expression" dxfId="2801" priority="13721">
      <formula>IF(RIGHT(TEXT(AE101,"0.#"),1)=".",FALSE,TRUE)</formula>
    </cfRule>
    <cfRule type="expression" dxfId="2800" priority="13722">
      <formula>IF(RIGHT(TEXT(AE101,"0.#"),1)=".",TRUE,FALSE)</formula>
    </cfRule>
  </conditionalFormatting>
  <conditionalFormatting sqref="Y783:Y790 Y781">
    <cfRule type="expression" dxfId="2799" priority="13707">
      <formula>IF(RIGHT(TEXT(Y781,"0.#"),1)=".",FALSE,TRUE)</formula>
    </cfRule>
    <cfRule type="expression" dxfId="2798" priority="13708">
      <formula>IF(RIGHT(TEXT(Y781,"0.#"),1)=".",TRUE,FALSE)</formula>
    </cfRule>
  </conditionalFormatting>
  <conditionalFormatting sqref="AU782">
    <cfRule type="expression" dxfId="2797" priority="13705">
      <formula>IF(RIGHT(TEXT(AU782,"0.#"),1)=".",FALSE,TRUE)</formula>
    </cfRule>
    <cfRule type="expression" dxfId="2796" priority="13706">
      <formula>IF(RIGHT(TEXT(AU782,"0.#"),1)=".",TRUE,FALSE)</formula>
    </cfRule>
  </conditionalFormatting>
  <conditionalFormatting sqref="AU791">
    <cfRule type="expression" dxfId="2795" priority="13703">
      <formula>IF(RIGHT(TEXT(AU791,"0.#"),1)=".",FALSE,TRUE)</formula>
    </cfRule>
    <cfRule type="expression" dxfId="2794" priority="13704">
      <formula>IF(RIGHT(TEXT(AU791,"0.#"),1)=".",TRUE,FALSE)</formula>
    </cfRule>
  </conditionalFormatting>
  <conditionalFormatting sqref="AU783:AU790 AU781">
    <cfRule type="expression" dxfId="2793" priority="13701">
      <formula>IF(RIGHT(TEXT(AU781,"0.#"),1)=".",FALSE,TRUE)</formula>
    </cfRule>
    <cfRule type="expression" dxfId="2792" priority="13702">
      <formula>IF(RIGHT(TEXT(AU781,"0.#"),1)=".",TRUE,FALSE)</formula>
    </cfRule>
  </conditionalFormatting>
  <conditionalFormatting sqref="Y821 Y808 Y795">
    <cfRule type="expression" dxfId="2791" priority="13687">
      <formula>IF(RIGHT(TEXT(Y795,"0.#"),1)=".",FALSE,TRUE)</formula>
    </cfRule>
    <cfRule type="expression" dxfId="2790" priority="13688">
      <formula>IF(RIGHT(TEXT(Y795,"0.#"),1)=".",TRUE,FALSE)</formula>
    </cfRule>
  </conditionalFormatting>
  <conditionalFormatting sqref="Y830 Y817 Y804">
    <cfRule type="expression" dxfId="2789" priority="13685">
      <formula>IF(RIGHT(TEXT(Y804,"0.#"),1)=".",FALSE,TRUE)</formula>
    </cfRule>
    <cfRule type="expression" dxfId="2788" priority="13686">
      <formula>IF(RIGHT(TEXT(Y804,"0.#"),1)=".",TRUE,FALSE)</formula>
    </cfRule>
  </conditionalFormatting>
  <conditionalFormatting sqref="AU821 AU808 AU795">
    <cfRule type="expression" dxfId="2787" priority="13681">
      <formula>IF(RIGHT(TEXT(AU795,"0.#"),1)=".",FALSE,TRUE)</formula>
    </cfRule>
    <cfRule type="expression" dxfId="2786" priority="13682">
      <formula>IF(RIGHT(TEXT(AU795,"0.#"),1)=".",TRUE,FALSE)</formula>
    </cfRule>
  </conditionalFormatting>
  <conditionalFormatting sqref="AU830 AU817 AU804">
    <cfRule type="expression" dxfId="2785" priority="13679">
      <formula>IF(RIGHT(TEXT(AU804,"0.#"),1)=".",FALSE,TRUE)</formula>
    </cfRule>
    <cfRule type="expression" dxfId="2784" priority="13680">
      <formula>IF(RIGHT(TEXT(AU804,"0.#"),1)=".",TRUE,FALSE)</formula>
    </cfRule>
  </conditionalFormatting>
  <conditionalFormatting sqref="AU822:AU829 AU820 AU809:AU816 AU807 AU796:AU803 AU794">
    <cfRule type="expression" dxfId="2783" priority="13677">
      <formula>IF(RIGHT(TEXT(AU794,"0.#"),1)=".",FALSE,TRUE)</formula>
    </cfRule>
    <cfRule type="expression" dxfId="2782" priority="13678">
      <formula>IF(RIGHT(TEXT(AU794,"0.#"),1)=".",TRUE,FALSE)</formula>
    </cfRule>
  </conditionalFormatting>
  <conditionalFormatting sqref="AM87">
    <cfRule type="expression" dxfId="2781" priority="13331">
      <formula>IF(RIGHT(TEXT(AM87,"0.#"),1)=".",FALSE,TRUE)</formula>
    </cfRule>
    <cfRule type="expression" dxfId="2780" priority="13332">
      <formula>IF(RIGHT(TEXT(AM87,"0.#"),1)=".",TRUE,FALSE)</formula>
    </cfRule>
  </conditionalFormatting>
  <conditionalFormatting sqref="AE55">
    <cfRule type="expression" dxfId="2779" priority="13399">
      <formula>IF(RIGHT(TEXT(AE55,"0.#"),1)=".",FALSE,TRUE)</formula>
    </cfRule>
    <cfRule type="expression" dxfId="2778" priority="13400">
      <formula>IF(RIGHT(TEXT(AE55,"0.#"),1)=".",TRUE,FALSE)</formula>
    </cfRule>
  </conditionalFormatting>
  <conditionalFormatting sqref="AI55">
    <cfRule type="expression" dxfId="2777" priority="13397">
      <formula>IF(RIGHT(TEXT(AI55,"0.#"),1)=".",FALSE,TRUE)</formula>
    </cfRule>
    <cfRule type="expression" dxfId="2776" priority="13398">
      <formula>IF(RIGHT(TEXT(AI55,"0.#"),1)=".",TRUE,FALSE)</formula>
    </cfRule>
  </conditionalFormatting>
  <conditionalFormatting sqref="AM34">
    <cfRule type="expression" dxfId="2775" priority="13477">
      <formula>IF(RIGHT(TEXT(AM34,"0.#"),1)=".",FALSE,TRUE)</formula>
    </cfRule>
    <cfRule type="expression" dxfId="2774" priority="13478">
      <formula>IF(RIGHT(TEXT(AM34,"0.#"),1)=".",TRUE,FALSE)</formula>
    </cfRule>
  </conditionalFormatting>
  <conditionalFormatting sqref="AE33">
    <cfRule type="expression" dxfId="2773" priority="13491">
      <formula>IF(RIGHT(TEXT(AE33,"0.#"),1)=".",FALSE,TRUE)</formula>
    </cfRule>
    <cfRule type="expression" dxfId="2772" priority="13492">
      <formula>IF(RIGHT(TEXT(AE33,"0.#"),1)=".",TRUE,FALSE)</formula>
    </cfRule>
  </conditionalFormatting>
  <conditionalFormatting sqref="AE34">
    <cfRule type="expression" dxfId="2771" priority="13489">
      <formula>IF(RIGHT(TEXT(AE34,"0.#"),1)=".",FALSE,TRUE)</formula>
    </cfRule>
    <cfRule type="expression" dxfId="2770" priority="13490">
      <formula>IF(RIGHT(TEXT(AE34,"0.#"),1)=".",TRUE,FALSE)</formula>
    </cfRule>
  </conditionalFormatting>
  <conditionalFormatting sqref="AI34">
    <cfRule type="expression" dxfId="2769" priority="13487">
      <formula>IF(RIGHT(TEXT(AI34,"0.#"),1)=".",FALSE,TRUE)</formula>
    </cfRule>
    <cfRule type="expression" dxfId="2768" priority="13488">
      <formula>IF(RIGHT(TEXT(AI34,"0.#"),1)=".",TRUE,FALSE)</formula>
    </cfRule>
  </conditionalFormatting>
  <conditionalFormatting sqref="AI33">
    <cfRule type="expression" dxfId="2767" priority="13485">
      <formula>IF(RIGHT(TEXT(AI33,"0.#"),1)=".",FALSE,TRUE)</formula>
    </cfRule>
    <cfRule type="expression" dxfId="2766" priority="13486">
      <formula>IF(RIGHT(TEXT(AI33,"0.#"),1)=".",TRUE,FALSE)</formula>
    </cfRule>
  </conditionalFormatting>
  <conditionalFormatting sqref="AI32">
    <cfRule type="expression" dxfId="2765" priority="13483">
      <formula>IF(RIGHT(TEXT(AI32,"0.#"),1)=".",FALSE,TRUE)</formula>
    </cfRule>
    <cfRule type="expression" dxfId="2764" priority="13484">
      <formula>IF(RIGHT(TEXT(AI32,"0.#"),1)=".",TRUE,FALSE)</formula>
    </cfRule>
  </conditionalFormatting>
  <conditionalFormatting sqref="AM32">
    <cfRule type="expression" dxfId="2763" priority="13481">
      <formula>IF(RIGHT(TEXT(AM32,"0.#"),1)=".",FALSE,TRUE)</formula>
    </cfRule>
    <cfRule type="expression" dxfId="2762" priority="13482">
      <formula>IF(RIGHT(TEXT(AM32,"0.#"),1)=".",TRUE,FALSE)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I101">
    <cfRule type="expression" dxfId="2671" priority="13253">
      <formula>IF(RIGHT(TEXT(AI101,"0.#"),1)=".",FALSE,TRUE)</formula>
    </cfRule>
    <cfRule type="expression" dxfId="2670" priority="13254">
      <formula>IF(RIGHT(TEXT(AI101,"0.#"),1)=".",TRUE,FALSE)</formula>
    </cfRule>
  </conditionalFormatting>
  <conditionalFormatting sqref="AM101">
    <cfRule type="expression" dxfId="2669" priority="13251">
      <formula>IF(RIGHT(TEXT(AM101,"0.#"),1)=".",FALSE,TRUE)</formula>
    </cfRule>
    <cfRule type="expression" dxfId="2668" priority="13252">
      <formula>IF(RIGHT(TEXT(AM101,"0.#"),1)=".",TRUE,FALSE)</formula>
    </cfRule>
  </conditionalFormatting>
  <conditionalFormatting sqref="AE102">
    <cfRule type="expression" dxfId="2667" priority="13249">
      <formula>IF(RIGHT(TEXT(AE102,"0.#"),1)=".",FALSE,TRUE)</formula>
    </cfRule>
    <cfRule type="expression" dxfId="2666" priority="13250">
      <formula>IF(RIGHT(TEXT(AE102,"0.#"),1)=".",TRUE,FALSE)</formula>
    </cfRule>
  </conditionalFormatting>
  <conditionalFormatting sqref="AI102">
    <cfRule type="expression" dxfId="2665" priority="13247">
      <formula>IF(RIGHT(TEXT(AI102,"0.#"),1)=".",FALSE,TRUE)</formula>
    </cfRule>
    <cfRule type="expression" dxfId="2664" priority="13248">
      <formula>IF(RIGHT(TEXT(AI102,"0.#"),1)=".",TRUE,FALSE)</formula>
    </cfRule>
  </conditionalFormatting>
  <conditionalFormatting sqref="AM102">
    <cfRule type="expression" dxfId="2663" priority="13245">
      <formula>IF(RIGHT(TEXT(AM102,"0.#"),1)=".",FALSE,TRUE)</formula>
    </cfRule>
    <cfRule type="expression" dxfId="2662" priority="13246">
      <formula>IF(RIGHT(TEXT(AM102,"0.#"),1)=".",TRUE,FALSE)</formula>
    </cfRule>
  </conditionalFormatting>
  <conditionalFormatting sqref="AQ102">
    <cfRule type="expression" dxfId="2661" priority="13243">
      <formula>IF(RIGHT(TEXT(AQ102,"0.#"),1)=".",FALSE,TRUE)</formula>
    </cfRule>
    <cfRule type="expression" dxfId="2660" priority="13244">
      <formula>IF(RIGHT(TEXT(AQ102,"0.#"),1)=".",TRUE,FALSE)</formula>
    </cfRule>
  </conditionalFormatting>
  <conditionalFormatting sqref="AE104">
    <cfRule type="expression" dxfId="2659" priority="13241">
      <formula>IF(RIGHT(TEXT(AE104,"0.#"),1)=".",FALSE,TRUE)</formula>
    </cfRule>
    <cfRule type="expression" dxfId="2658" priority="13242">
      <formula>IF(RIGHT(TEXT(AE104,"0.#"),1)=".",TRUE,FALSE)</formula>
    </cfRule>
  </conditionalFormatting>
  <conditionalFormatting sqref="AI104">
    <cfRule type="expression" dxfId="2657" priority="13239">
      <formula>IF(RIGHT(TEXT(AI104,"0.#"),1)=".",FALSE,TRUE)</formula>
    </cfRule>
    <cfRule type="expression" dxfId="2656" priority="13240">
      <formula>IF(RIGHT(TEXT(AI104,"0.#"),1)=".",TRUE,FALSE)</formula>
    </cfRule>
  </conditionalFormatting>
  <conditionalFormatting sqref="AM104">
    <cfRule type="expression" dxfId="2655" priority="13237">
      <formula>IF(RIGHT(TEXT(AM104,"0.#"),1)=".",FALSE,TRUE)</formula>
    </cfRule>
    <cfRule type="expression" dxfId="2654" priority="13238">
      <formula>IF(RIGHT(TEXT(AM104,"0.#"),1)=".",TRUE,FALSE)</formula>
    </cfRule>
  </conditionalFormatting>
  <conditionalFormatting sqref="AE105">
    <cfRule type="expression" dxfId="2653" priority="13235">
      <formula>IF(RIGHT(TEXT(AE105,"0.#"),1)=".",FALSE,TRUE)</formula>
    </cfRule>
    <cfRule type="expression" dxfId="2652" priority="13236">
      <formula>IF(RIGHT(TEXT(AE105,"0.#"),1)=".",TRUE,FALSE)</formula>
    </cfRule>
  </conditionalFormatting>
  <conditionalFormatting sqref="AI105">
    <cfRule type="expression" dxfId="2651" priority="13233">
      <formula>IF(RIGHT(TEXT(AI105,"0.#"),1)=".",FALSE,TRUE)</formula>
    </cfRule>
    <cfRule type="expression" dxfId="2650" priority="13234">
      <formula>IF(RIGHT(TEXT(AI105,"0.#"),1)=".",TRUE,FALSE)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Q116">
    <cfRule type="expression" dxfId="2611" priority="13185">
      <formula>IF(RIGHT(TEXT(AQ116,"0.#"),1)=".",FALSE,TRUE)</formula>
    </cfRule>
    <cfRule type="expression" dxfId="2610" priority="13186">
      <formula>IF(RIGHT(TEXT(AQ116,"0.#"),1)=".",TRUE,FALSE)</formula>
    </cfRule>
  </conditionalFormatting>
  <conditionalFormatting sqref="AM116">
    <cfRule type="expression" dxfId="2609" priority="13181">
      <formula>IF(RIGHT(TEXT(AM116,"0.#"),1)=".",FALSE,TRUE)</formula>
    </cfRule>
    <cfRule type="expression" dxfId="2608" priority="13182">
      <formula>IF(RIGHT(TEXT(AM116,"0.#"),1)=".",TRUE,FALSE)</formula>
    </cfRule>
  </conditionalFormatting>
  <conditionalFormatting sqref="AM117">
    <cfRule type="expression" dxfId="2607" priority="13179">
      <formula>IF(RIGHT(TEXT(AM117,"0.#"),1)=".",FALSE,TRUE)</formula>
    </cfRule>
    <cfRule type="expression" dxfId="2606" priority="13180">
      <formula>IF(RIGHT(TEXT(AM117,"0.#"),1)=".",TRUE,FALSE)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39:AO866">
    <cfRule type="expression" dxfId="2521" priority="6655">
      <formula>IF(AND(AL839&gt;=0, RIGHT(TEXT(AL839,"0.#"),1)&lt;&gt;"."),TRUE,FALSE)</formula>
    </cfRule>
    <cfRule type="expression" dxfId="2520" priority="6656">
      <formula>IF(AND(AL839&gt;=0, RIGHT(TEXT(AL839,"0.#"),1)="."),TRUE,FALSE)</formula>
    </cfRule>
    <cfRule type="expression" dxfId="2519" priority="6657">
      <formula>IF(AND(AL839&lt;0, RIGHT(TEXT(AL839,"0.#"),1)&lt;&gt;"."),TRUE,FALSE)</formula>
    </cfRule>
    <cfRule type="expression" dxfId="2518" priority="6658">
      <formula>IF(AND(AL839&lt;0, RIGHT(TEXT(AL839,"0.#"),1)="."),TRUE,FALSE)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39:Y866">
    <cfRule type="expression" dxfId="2447" priority="2983">
      <formula>IF(RIGHT(TEXT(Y839,"0.#"),1)=".",FALSE,TRUE)</formula>
    </cfRule>
    <cfRule type="expression" dxfId="2446" priority="2984">
      <formula>IF(RIGHT(TEXT(Y839,"0.#"),1)=".",TRUE,FALSE)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02:AO1131">
    <cfRule type="expression" dxfId="2417" priority="2889">
      <formula>IF(AND(AL1102&gt;=0, RIGHT(TEXT(AL1102,"0.#"),1)&lt;&gt;"."),TRUE,FALSE)</formula>
    </cfRule>
    <cfRule type="expression" dxfId="2416" priority="2890">
      <formula>IF(AND(AL1102&gt;=0, RIGHT(TEXT(AL1102,"0.#"),1)="."),TRUE,FALSE)</formula>
    </cfRule>
    <cfRule type="expression" dxfId="2415" priority="2891">
      <formula>IF(AND(AL1102&lt;0, RIGHT(TEXT(AL1102,"0.#"),1)&lt;&gt;"."),TRUE,FALSE)</formula>
    </cfRule>
    <cfRule type="expression" dxfId="2414" priority="2892">
      <formula>IF(AND(AL1102&lt;0, RIGHT(TEXT(AL1102,"0.#"),1)="."),TRUE,FALSE)</formula>
    </cfRule>
  </conditionalFormatting>
  <conditionalFormatting sqref="Y1102:Y1131">
    <cfRule type="expression" dxfId="2413" priority="2887">
      <formula>IF(RIGHT(TEXT(Y1102,"0.#"),1)=".",FALSE,TRUE)</formula>
    </cfRule>
    <cfRule type="expression" dxfId="2412" priority="2888">
      <formula>IF(RIGHT(TEXT(Y1102,"0.#"),1)=".",TRUE,FALSE)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37:AO838">
    <cfRule type="expression" dxfId="2403" priority="2841">
      <formula>IF(AND(AL837&gt;=0, RIGHT(TEXT(AL837,"0.#"),1)&lt;&gt;"."),TRUE,FALSE)</formula>
    </cfRule>
    <cfRule type="expression" dxfId="2402" priority="2842">
      <formula>IF(AND(AL837&gt;=0, RIGHT(TEXT(AL837,"0.#"),1)="."),TRUE,FALSE)</formula>
    </cfRule>
    <cfRule type="expression" dxfId="2401" priority="2843">
      <formula>IF(AND(AL837&lt;0, RIGHT(TEXT(AL837,"0.#"),1)&lt;&gt;"."),TRUE,FALSE)</formula>
    </cfRule>
    <cfRule type="expression" dxfId="2400" priority="2844">
      <formula>IF(AND(AL837&lt;0, RIGHT(TEXT(AL837,"0.#"),1)="."),TRUE,FALSE)</formula>
    </cfRule>
  </conditionalFormatting>
  <conditionalFormatting sqref="Y837:Y838">
    <cfRule type="expression" dxfId="2399" priority="2839">
      <formula>IF(RIGHT(TEXT(Y837,"0.#"),1)=".",FALSE,TRUE)</formula>
    </cfRule>
    <cfRule type="expression" dxfId="2398" priority="2840">
      <formula>IF(RIGHT(TEXT(Y837,"0.#"),1)=".",TRUE,FALSE)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3:Y899">
    <cfRule type="expression" dxfId="2081" priority="2099">
      <formula>IF(RIGHT(TEXT(Y873,"0.#"),1)=".",FALSE,TRUE)</formula>
    </cfRule>
    <cfRule type="expression" dxfId="2080" priority="2100">
      <formula>IF(RIGHT(TEXT(Y873,"0.#"),1)=".",TRUE,FALSE)</formula>
    </cfRule>
  </conditionalFormatting>
  <conditionalFormatting sqref="Y905:Y932">
    <cfRule type="expression" dxfId="2079" priority="2087">
      <formula>IF(RIGHT(TEXT(Y905,"0.#"),1)=".",FALSE,TRUE)</formula>
    </cfRule>
    <cfRule type="expression" dxfId="2078" priority="2088">
      <formula>IF(RIGHT(TEXT(Y905,"0.#"),1)=".",TRUE,FALSE)</formula>
    </cfRule>
  </conditionalFormatting>
  <conditionalFormatting sqref="Y903:Y904">
    <cfRule type="expression" dxfId="2077" priority="2081">
      <formula>IF(RIGHT(TEXT(Y903,"0.#"),1)=".",FALSE,TRUE)</formula>
    </cfRule>
    <cfRule type="expression" dxfId="2076" priority="2082">
      <formula>IF(RIGHT(TEXT(Y903,"0.#"),1)=".",TRUE,FALSE)</formula>
    </cfRule>
  </conditionalFormatting>
  <conditionalFormatting sqref="Y938:Y965">
    <cfRule type="expression" dxfId="2075" priority="2075">
      <formula>IF(RIGHT(TEXT(Y938,"0.#"),1)=".",FALSE,TRUE)</formula>
    </cfRule>
    <cfRule type="expression" dxfId="2074" priority="2076">
      <formula>IF(RIGHT(TEXT(Y938,"0.#"),1)=".",TRUE,FALSE)</formula>
    </cfRule>
  </conditionalFormatting>
  <conditionalFormatting sqref="Y936:Y937">
    <cfRule type="expression" dxfId="2073" priority="2069">
      <formula>IF(RIGHT(TEXT(Y936,"0.#"),1)=".",FALSE,TRUE)</formula>
    </cfRule>
    <cfRule type="expression" dxfId="2072" priority="2070">
      <formula>IF(RIGHT(TEXT(Y936,"0.#"),1)=".",TRUE,FALSE)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3:AO899">
    <cfRule type="expression" dxfId="1985" priority="2101">
      <formula>IF(AND(AL873&gt;=0, RIGHT(TEXT(AL873,"0.#"),1)&lt;&gt;"."),TRUE,FALSE)</formula>
    </cfRule>
    <cfRule type="expression" dxfId="1984" priority="2102">
      <formula>IF(AND(AL873&gt;=0, RIGHT(TEXT(AL873,"0.#"),1)="."),TRUE,FALSE)</formula>
    </cfRule>
    <cfRule type="expression" dxfId="1983" priority="2103">
      <formula>IF(AND(AL873&lt;0, RIGHT(TEXT(AL873,"0.#"),1)&lt;&gt;"."),TRUE,FALSE)</formula>
    </cfRule>
    <cfRule type="expression" dxfId="1982" priority="2104">
      <formula>IF(AND(AL873&lt;0, RIGHT(TEXT(AL873,"0.#"),1)="."),TRUE,FALSE)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D14:AJ14">
    <cfRule type="expression" dxfId="723" priority="23">
      <formula>IF(RIGHT(TEXT(AD14,"0.#"),1)=".",FALSE,TRUE)</formula>
    </cfRule>
    <cfRule type="expression" dxfId="722" priority="24">
      <formula>IF(RIGHT(TEXT(AD14,"0.#"),1)=".",TRUE,FALSE)</formula>
    </cfRule>
  </conditionalFormatting>
  <conditionalFormatting sqref="AD15:AJ17">
    <cfRule type="expression" dxfId="721" priority="21">
      <formula>IF(RIGHT(TEXT(AD15,"0.#"),1)=".",FALSE,TRUE)</formula>
    </cfRule>
    <cfRule type="expression" dxfId="720" priority="22">
      <formula>IF(RIGHT(TEXT(AD15,"0.#"),1)=".",TRUE,FALSE)</formula>
    </cfRule>
  </conditionalFormatting>
  <conditionalFormatting sqref="AM134:AM135 AQ134:AQ135 AU134:AU135">
    <cfRule type="expression" dxfId="719" priority="19">
      <formula>IF(RIGHT(TEXT(AM134,"0.#"),1)=".",FALSE,TRUE)</formula>
    </cfRule>
    <cfRule type="expression" dxfId="718" priority="20">
      <formula>IF(RIGHT(TEXT(AM134,"0.#"),1)=".",TRUE,FALSE)</formula>
    </cfRule>
  </conditionalFormatting>
  <conditionalFormatting sqref="AM138:AM139 AQ138:AQ139 AU138:AU139">
    <cfRule type="expression" dxfId="717" priority="17">
      <formula>IF(RIGHT(TEXT(AM138,"0.#"),1)=".",FALSE,TRUE)</formula>
    </cfRule>
    <cfRule type="expression" dxfId="716" priority="18">
      <formula>IF(RIGHT(TEXT(AM138,"0.#"),1)=".",TRUE,FALSE)</formula>
    </cfRule>
  </conditionalFormatting>
  <conditionalFormatting sqref="AD19:AJ19">
    <cfRule type="expression" dxfId="715" priority="15">
      <formula>IF(RIGHT(TEXT(AD19,"0.#"),1)=".",FALSE,TRUE)</formula>
    </cfRule>
    <cfRule type="expression" dxfId="714" priority="16">
      <formula>IF(RIGHT(TEXT(AD19,"0.#"),1)=".",TRUE,FALSE)</formula>
    </cfRule>
  </conditionalFormatting>
  <conditionalFormatting sqref="AR15:AX15">
    <cfRule type="expression" dxfId="713" priority="13">
      <formula>IF(RIGHT(TEXT(AR15,"0.#"),1)=".",FALSE,TRUE)</formula>
    </cfRule>
    <cfRule type="expression" dxfId="712" priority="14">
      <formula>IF(RIGHT(TEXT(AR15,"0.#"),1)=".",TRUE,FALSE)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Y872">
    <cfRule type="expression" dxfId="707" priority="7">
      <formula>IF(RIGHT(TEXT(Y872,"0.#"),1)=".",FALSE,TRUE)</formula>
    </cfRule>
    <cfRule type="expression" dxfId="706" priority="8">
      <formula>IF(RIGHT(TEXT(Y872,"0.#"),1)=".",TRUE,FALSE)</formula>
    </cfRule>
  </conditionalFormatting>
  <conditionalFormatting sqref="AL870:AO871">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2018-06-29T12:31:53Z</cp:lastPrinted>
  <dcterms:created xsi:type="dcterms:W3CDTF">2012-03-13T00:50:25Z</dcterms:created>
  <dcterms:modified xsi:type="dcterms:W3CDTF">2018-08-17T18:42:22Z</dcterms:modified>
</cp:coreProperties>
</file>