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AQ116" i="3" l="1"/>
  <c r="AI116" i="3"/>
  <c r="AI34" i="3"/>
  <c r="AE34" i="3"/>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<sst xmlns="http://schemas.openxmlformats.org/spreadsheetml/2006/main" count="2959" uniqueCount="646">
  <si>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</si>
  <si>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</si>
  <si>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</si>
  <si>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</si>
  <si>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</si>
  <si>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</si>
  <si>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</si>
  <si>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</si>
  <si>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</si>
  <si>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</si>
  <si>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</si>
  <si>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</si>
  <si>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</si>
  <si>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</si>
  <si>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</si>
  <si>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</si>
  <si>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</si>
  <si>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</si>
  <si>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</si>
  <si>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</si>
  <si>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</si>
  <si>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</si>
  <si>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</si>
  <si>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</si>
  <si>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</si>
  <si>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</si>
  <si>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</si>
  <si>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</si>
  <si>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</si>
  <si>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</si>
  <si>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</si>
  <si>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</si>
  <si>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</si>
  <si>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</si>
  <si>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</si>
  <si>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</si>
  <si>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</si>
  <si>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</si>
  <si>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</si>
  <si>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</si>
  <si>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</si>
  <si>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</si>
  <si>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</si>
  <si>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</si>
  <si>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</si>
  <si>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</si>
  <si>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</si>
  <si>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</si>
  <si>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</si>
  <si>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</si>
  <si>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</si>
  <si>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</si>
  <si>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</si>
  <si>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</si>
  <si>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</si>
  <si>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</si>
  <si>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</si>
  <si>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</si>
  <si>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</si>
  <si>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</si>
  <si>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</si>
  <si>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</si>
  <si>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</si>
  <si>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</si>
  <si>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</si>
  <si>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</si>
  <si>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</si>
  <si>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</si>
  <si>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</si>
  <si>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</si>
  <si>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</si>
  <si>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</si>
  <si>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</si>
  <si>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</si>
  <si>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</si>
  <si>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</si>
  <si>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</si>
  <si>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</si>
  <si>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</si>
  <si>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</si>
  <si>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</si>
  <si>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</si>
  <si>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</si>
  <si>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</si>
  <si>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</si>
  <si>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</si>
  <si>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</si>
  <si>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</si>
  <si>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</si>
  <si>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</si>
  <si>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</si>
  <si>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</si>
  <si>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</si>
  <si>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</si>
  <si>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</si>
  <si>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</si>
  <si>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</si>
  <si>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</si>
  <si>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</si>
  <si>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</si>
  <si>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</si>
  <si>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</si>
  <si>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</si>
  <si>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</si>
  <si>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</si>
  <si>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</si>
  <si>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</si>
  <si>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</si>
  <si>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</si>
  <si>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</si>
  <si>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</si>
  <si>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</si>
  <si>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</si>
  <si>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</si>
  <si>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</si>
  <si>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</si>
  <si>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</si>
  <si>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</si>
  <si>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</si>
  <si>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</si>
  <si>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</si>
  <si>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</si>
  <si>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</si>
  <si>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</si>
  <si>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</si>
  <si>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</si>
  <si>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</si>
  <si>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</si>
  <si>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</si>
  <si>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</si>
  <si>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</si>
  <si>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</si>
  <si>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</si>
  <si>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</si>
  <si>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</si>
  <si>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</si>
  <si>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</si>
  <si>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</si>
  <si>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</si>
  <si>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</si>
  <si>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</si>
  <si>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</si>
  <si>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</si>
  <si>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</si>
  <si>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</si>
  <si>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</si>
  <si>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</si>
  <si>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</si>
  <si>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</si>
  <si>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</si>
  <si>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</si>
  <si>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</si>
  <si>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</si>
  <si>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</si>
  <si>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</si>
  <si>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</si>
  <si>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</si>
  <si>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</si>
  <si>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</si>
  <si>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</si>
  <si>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</si>
  <si>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</si>
  <si>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</si>
  <si>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</si>
  <si>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</si>
  <si>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</si>
  <si>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</si>
  <si>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</si>
  <si>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</si>
  <si>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</si>
  <si>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</si>
  <si>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</si>
  <si>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</si>
  <si>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</si>
  <si>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</si>
  <si>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</si>
  <si>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</si>
  <si>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</si>
  <si>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</si>
  <si>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</si>
  <si>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</si>
  <si>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</si>
  <si>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</si>
  <si>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</si>
  <si>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</si>
  <si>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</si>
  <si>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</si>
  <si>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</si>
  <si>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</si>
  <si>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</si>
  <si>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</si>
  <si>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</si>
  <si>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</si>
  <si>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</si>
  <si>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</si>
  <si>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</si>
  <si>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</si>
  <si>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</si>
  <si>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</si>
  <si>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</si>
  <si>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</si>
  <si>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</si>
  <si>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</si>
  <si>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</si>
  <si>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</si>
  <si>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</si>
  <si>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</si>
  <si>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</si>
  <si>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</si>
  <si>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</si>
  <si>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</si>
  <si>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</si>
  <si>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</si>
  <si>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</si>
  <si>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</si>
  <si>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</si>
  <si>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</si>
  <si>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</si>
  <si>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</si>
  <si>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</si>
  <si>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</si>
  <si>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</si>
  <si>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</si>
  <si>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</si>
  <si>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</si>
  <si>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</si>
  <si>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</si>
  <si>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</si>
  <si>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</si>
  <si>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</si>
  <si>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</si>
  <si>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</si>
  <si>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</si>
  <si>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</si>
  <si>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</si>
  <si>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</si>
  <si>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</si>
  <si>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</si>
  <si>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</si>
  <si>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</si>
  <si>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</si>
  <si>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</si>
  <si>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</si>
  <si>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</si>
  <si>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</si>
  <si>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</si>
  <si>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</si>
  <si>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</si>
  <si>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</si>
  <si>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</si>
  <si>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</si>
  <si>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</si>
  <si>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</si>
  <si>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</si>
  <si>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</si>
  <si>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</si>
  <si>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</si>
  <si>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</si>
  <si>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</si>
  <si>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</si>
  <si>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</si>
  <si>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</si>
  <si>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</si>
  <si>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</si>
  <si>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</si>
  <si>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</si>
  <si>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</si>
  <si>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</si>
  <si>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</si>
  <si>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</si>
  <si>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</si>
  <si>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</si>
  <si>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</si>
  <si>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</si>
  <si>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</si>
  <si>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</si>
  <si>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</si>
  <si>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</si>
  <si>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</si>
  <si>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</si>
  <si>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</si>
  <si>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</si>
  <si>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</si>
  <si>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</si>
  <si>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</si>
  <si>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</si>
  <si>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</si>
  <si>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</si>
  <si>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</si>
  <si>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</si>
  <si>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</si>
  <si>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</si>
  <si>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</si>
  <si>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</si>
  <si>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</si>
  <si>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</si>
  <si>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</si>
  <si>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</si>
  <si>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</si>
  <si>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</si>
  <si>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</si>
  <si>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</si>
  <si>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</si>
  <si>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</si>
  <si>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</si>
  <si>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</si>
  <si>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</si>
  <si>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</si>
  <si>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</si>
  <si>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</si>
  <si>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</si>
  <si>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</si>
  <si>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</si>
  <si>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</si>
  <si>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</si>
  <si>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</si>
  <si>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</si>
  <si>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</si>
  <si>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</si>
  <si>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</si>
  <si>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</si>
  <si>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</si>
  <si>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</si>
  <si>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</si>
  <si>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</si>
  <si>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</si>
  <si>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</si>
  <si>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</si>
  <si>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</si>
  <si>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</si>
  <si>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</si>
  <si>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</si>
  <si>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</si>
  <si>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</si>
  <si>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</si>
  <si>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</si>
  <si>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</si>
  <si>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</si>
  <si>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</si>
  <si>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</si>
  <si>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</si>
  <si>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</si>
  <si>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</si>
  <si>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</si>
  <si>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</si>
  <si>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</si>
  <si>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</si>
  <si>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</si>
  <si>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</si>
  <si>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</si>
  <si>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</si>
  <si>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</si>
  <si>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</si>
  <si>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</si>
  <si>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</si>
  <si>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</si>
  <si>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</si>
  <si>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</si>
  <si>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</si>
  <si>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</si>
  <si>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</si>
  <si>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</si>
  <si>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</si>
  <si>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</si>
  <si>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</si>
  <si>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</si>
  <si>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</si>
  <si>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</si>
  <si>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</si>
  <si>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</si>
  <si>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</si>
  <si>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</si>
  <si>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</si>
  <si>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</si>
  <si>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</si>
  <si>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</si>
  <si>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</si>
  <si>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</si>
  <si>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</si>
  <si>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</si>
  <si>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</si>
  <si>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</si>
  <si>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</si>
  <si>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</si>
  <si>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</si>
  <si>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</si>
  <si>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</si>
  <si>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</si>
  <si>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</si>
  <si>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</si>
  <si>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</si>
  <si>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</si>
  <si>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</si>
  <si>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</si>
  <si>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</si>
  <si>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</si>
  <si>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</si>
  <si>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</si>
  <si>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</si>
  <si>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</si>
  <si>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</si>
  <si>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</si>
  <si>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</si>
  <si>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</si>
  <si>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</si>
  <si>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</si>
  <si>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</si>
  <si>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</si>
  <si>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</si>
  <si>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</si>
  <si>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</si>
  <si>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</si>
  <si>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</si>
  <si>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</si>
  <si>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</si>
  <si>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</si>
  <si>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</si>
  <si>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</si>
  <si>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</si>
  <si>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</si>
  <si>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</si>
  <si>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</si>
  <si>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</si>
  <si>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</si>
  <si>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</si>
  <si>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</si>
  <si>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</si>
  <si>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</si>
  <si>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</si>
  <si>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</si>
  <si>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</si>
  <si>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</si>
  <si>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</si>
  <si>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</si>
  <si>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</si>
  <si>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</si>
  <si>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</si>
  <si>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</si>
  <si>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</si>
  <si>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</si>
  <si>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</si>
  <si>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</si>
  <si>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</si>
  <si>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</si>
  <si>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</si>
  <si>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</si>
  <si>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</si>
  <si>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</si>
  <si>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</si>
  <si>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</si>
  <si>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</si>
  <si>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</si>
  <si>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</si>
  <si>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</si>
  <si>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</si>
  <si>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</si>
  <si>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</si>
  <si>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</si>
  <si>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</si>
  <si>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</si>
  <si>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</si>
  <si>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</si>
  <si>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</si>
  <si>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</si>
  <si>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</si>
  <si>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</si>
  <si>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</si>
  <si>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</si>
  <si>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</si>
  <si>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</si>
  <si>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</si>
  <si>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</si>
  <si>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</si>
  <si>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</si>
  <si>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</si>
  <si>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</si>
  <si>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</si>
  <si>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</si>
  <si>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</si>
  <si>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</si>
  <si>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</si>
  <si>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</si>
  <si>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</si>
  <si>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</si>
  <si>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</si>
  <si>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</si>
  <si>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</si>
  <si>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</si>
  <si>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</si>
  <si>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</si>
  <si>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</si>
  <si>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</si>
  <si>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</si>
  <si>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</si>
  <si>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</si>
  <si>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</si>
  <si>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</si>
  <si>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</si>
  <si>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</si>
  <si>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</si>
  <si>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</si>
  <si>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</si>
  <si>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</si>
  <si>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</si>
  <si>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</si>
  <si>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</si>
  <si>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</si>
  <si>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</si>
  <si>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</si>
  <si>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</si>
  <si>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</si>
  <si>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</si>
  <si>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</si>
  <si>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</si>
  <si>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</si>
  <si>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</si>
  <si>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</si>
  <si>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</si>
  <si>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</si>
  <si>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</si>
  <si>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</si>
  <si>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</si>
  <si>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</si>
  <si>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</si>
  <si>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</si>
  <si>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</si>
  <si>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</si>
  <si>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</si>
  <si>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</si>
  <si>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</si>
  <si>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</si>
  <si>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</si>
  <si>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</si>
  <si>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</si>
  <si>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</si>
  <si>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</si>
  <si>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</si>
  <si>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</si>
  <si>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</si>
  <si>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</si>
  <si>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</si>
  <si>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</si>
  <si>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</si>
  <si>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</si>
  <si>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</si>
  <si>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</si>
  <si>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</si>
  <si>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</si>
  <si>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</si>
  <si>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</si>
  <si>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</si>
  <si>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</si>
  <si>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医薬品副作用被害等判定調査事業</t>
    <phoneticPr fontId="5"/>
  </si>
  <si>
    <t>昭和５５年度</t>
    <phoneticPr fontId="5"/>
  </si>
  <si>
    <t>終了予定なし</t>
    <phoneticPr fontId="5"/>
  </si>
  <si>
    <t>医薬・生活衛生局</t>
    <phoneticPr fontId="5"/>
  </si>
  <si>
    <t>医薬安全対策課</t>
    <phoneticPr fontId="5"/>
  </si>
  <si>
    <t>○</t>
  </si>
  <si>
    <t>独立行政法人医薬品医療機器総合機構法第17条第2項、第20条第2項において準用する第17条第2項</t>
    <phoneticPr fontId="5"/>
  </si>
  <si>
    <t>-</t>
  </si>
  <si>
    <t>-</t>
    <phoneticPr fontId="5"/>
  </si>
  <si>
    <t>独立行政法人医薬品医療機器総合機構は、医薬品の副作用や生物由来製品を介した感染等による健康被害者に対して救済給付を行っているが、その支給の可否の決定に際し、医学的薬学的判定を要する事項を調査・審議する判定部会の運営に関連する業務を行う。</t>
    <phoneticPr fontId="5"/>
  </si>
  <si>
    <t>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う。</t>
    <phoneticPr fontId="5"/>
  </si>
  <si>
    <t>-</t>
    <phoneticPr fontId="5"/>
  </si>
  <si>
    <t>庁費</t>
    <phoneticPr fontId="5"/>
  </si>
  <si>
    <t>職員旅費</t>
    <phoneticPr fontId="5"/>
  </si>
  <si>
    <t>委員等旅費</t>
    <phoneticPr fontId="5"/>
  </si>
  <si>
    <t>副作用救済給付決定数（支給決定数、不支給決定数の合計）</t>
    <phoneticPr fontId="5"/>
  </si>
  <si>
    <t>数</t>
    <phoneticPr fontId="5"/>
  </si>
  <si>
    <t>副作用・感染等被害判定部会の開催数</t>
    <phoneticPr fontId="5"/>
  </si>
  <si>
    <t>回</t>
    <phoneticPr fontId="5"/>
  </si>
  <si>
    <t>回</t>
    <phoneticPr fontId="5"/>
  </si>
  <si>
    <t>-</t>
    <phoneticPr fontId="5"/>
  </si>
  <si>
    <t>-</t>
    <phoneticPr fontId="5"/>
  </si>
  <si>
    <t>-</t>
    <phoneticPr fontId="5"/>
  </si>
  <si>
    <t>　　Ｘ　/　Ｙ</t>
    <phoneticPr fontId="5"/>
  </si>
  <si>
    <t>医薬品等の品質確保の徹底を図るとともに、医薬品等の安全対策等を推進すること（Ⅰ-６-２）</t>
    <phoneticPr fontId="5"/>
  </si>
  <si>
    <t>-</t>
    <phoneticPr fontId="5"/>
  </si>
  <si>
    <t>-</t>
    <phoneticPr fontId="5"/>
  </si>
  <si>
    <t>独立行政法人医薬品医療機器総合機構は、医薬品の副作用や生物由来製品を介した感染等による健康被害者に対して救済給付を行っているが、その支給の可否の決定に際し、医学的薬学的判定を要する事項を調査・審議する判定部会を活動指標のとおり行った。　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った。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</si>
  <si>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</si>
  <si>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</si>
  <si>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</si>
  <si>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</si>
  <si>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</si>
  <si>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医薬品副作用被害等判定調査事業は、国民や社会のニーズを的確に反映している。</t>
    <phoneticPr fontId="5"/>
  </si>
  <si>
    <t>医薬品副作用被害等判定調査事業は救済制度を持つ国が統一的に行うべき事業であることから国が実施すべき事業である。</t>
    <phoneticPr fontId="5"/>
  </si>
  <si>
    <t>医薬品の副作用被害等判定を調査する事業は、国民にとって優先度が高い事業である。</t>
    <phoneticPr fontId="5"/>
  </si>
  <si>
    <t>無</t>
  </si>
  <si>
    <t>契約にあたっては、支出先の選定を適正に行っている。</t>
    <phoneticPr fontId="5"/>
  </si>
  <si>
    <t>‐</t>
  </si>
  <si>
    <t>費目・使途は事業内容を鑑み、真に必要なもののみ支出をしている。</t>
    <phoneticPr fontId="5"/>
  </si>
  <si>
    <t>成果実績は成果目標に見合ったものであり、適切である。</t>
    <phoneticPr fontId="5"/>
  </si>
  <si>
    <t>活動実績は見込みに見合ったものである。</t>
    <phoneticPr fontId="5"/>
  </si>
  <si>
    <t>-</t>
    <phoneticPr fontId="5"/>
  </si>
  <si>
    <t>点検対象外</t>
    <phoneticPr fontId="5"/>
  </si>
  <si>
    <t>213</t>
    <phoneticPr fontId="5"/>
  </si>
  <si>
    <t>190</t>
    <phoneticPr fontId="5"/>
  </si>
  <si>
    <t>159</t>
    <phoneticPr fontId="5"/>
  </si>
  <si>
    <t>185</t>
    <phoneticPr fontId="5"/>
  </si>
  <si>
    <t>199</t>
    <phoneticPr fontId="5"/>
  </si>
  <si>
    <t>208</t>
    <phoneticPr fontId="5"/>
  </si>
  <si>
    <t>208</t>
    <phoneticPr fontId="5"/>
  </si>
  <si>
    <t>-</t>
    <phoneticPr fontId="5"/>
  </si>
  <si>
    <t>-</t>
    <phoneticPr fontId="5"/>
  </si>
  <si>
    <t>１．９百万円</t>
    <rPh sb="3" eb="4">
      <t>ヒャク</t>
    </rPh>
    <rPh sb="4" eb="6">
      <t>マンエン</t>
    </rPh>
    <phoneticPr fontId="5"/>
  </si>
  <si>
    <t>非常勤職員Ｂ</t>
    <phoneticPr fontId="5"/>
  </si>
  <si>
    <t>非常勤職員Ｃ</t>
    <phoneticPr fontId="5"/>
  </si>
  <si>
    <t>委員Ａ</t>
    <rPh sb="0" eb="2">
      <t>イイン</t>
    </rPh>
    <phoneticPr fontId="5"/>
  </si>
  <si>
    <t>委員Ｂ</t>
    <rPh sb="0" eb="2">
      <t>イイン</t>
    </rPh>
    <phoneticPr fontId="5"/>
  </si>
  <si>
    <t>委員Ｃ</t>
    <rPh sb="0" eb="2">
      <t>イイン</t>
    </rPh>
    <phoneticPr fontId="5"/>
  </si>
  <si>
    <t>職員Ａ</t>
    <rPh sb="0" eb="2">
      <t>ショクイン</t>
    </rPh>
    <phoneticPr fontId="5"/>
  </si>
  <si>
    <t>委員Ｄ</t>
    <rPh sb="0" eb="2">
      <t>イイン</t>
    </rPh>
    <phoneticPr fontId="5"/>
  </si>
  <si>
    <t>委員Ｅ</t>
    <rPh sb="0" eb="2">
      <t>イイン</t>
    </rPh>
    <phoneticPr fontId="5"/>
  </si>
  <si>
    <t>委員Ｆ</t>
    <rPh sb="0" eb="2">
      <t>イイン</t>
    </rPh>
    <phoneticPr fontId="5"/>
  </si>
  <si>
    <t>-</t>
    <phoneticPr fontId="5"/>
  </si>
  <si>
    <t>副作用・感染等判定部会事務手続きに係る人件費</t>
    <phoneticPr fontId="5"/>
  </si>
  <si>
    <t>副作用・感染等判定部会事務手続きに係る人件費</t>
    <phoneticPr fontId="5"/>
  </si>
  <si>
    <t>副作用・感染等判定部会事務手続きに係る旅費</t>
    <phoneticPr fontId="5"/>
  </si>
  <si>
    <t>副作用・感染等判定部会事務手続きに係る旅費</t>
    <phoneticPr fontId="5"/>
  </si>
  <si>
    <t>-</t>
    <phoneticPr fontId="5"/>
  </si>
  <si>
    <t>－</t>
    <phoneticPr fontId="5"/>
  </si>
  <si>
    <t>-</t>
    <phoneticPr fontId="5"/>
  </si>
  <si>
    <t>－</t>
    <phoneticPr fontId="5"/>
  </si>
  <si>
    <t>-</t>
    <phoneticPr fontId="5"/>
  </si>
  <si>
    <t>非常勤職員Ａ</t>
    <phoneticPr fontId="5"/>
  </si>
  <si>
    <t>-</t>
    <phoneticPr fontId="5"/>
  </si>
  <si>
    <t>副作用救済給付決定数（支給決定数、不支給決定数の合計）を増加させる。</t>
    <phoneticPr fontId="5"/>
  </si>
  <si>
    <t>1,395,430
/1,500</t>
    <phoneticPr fontId="5"/>
  </si>
  <si>
    <t>円</t>
    <phoneticPr fontId="5"/>
  </si>
  <si>
    <t>品質・有効性・安全性の高い医薬品・医療機器・再生医療等製品を国民が適切に利用できるようにすること（Ⅰ-６）</t>
    <phoneticPr fontId="5"/>
  </si>
  <si>
    <t>Ｘ：「副作用・感染等被害判定部会に関する支出額」（円）
Ｙ：「副作用救済給付決定数」（件数）
＊30年度見込みは、Xは30年度予算、Ｙは目標値を記入</t>
    <rPh sb="52" eb="54">
      <t>ミコ</t>
    </rPh>
    <rPh sb="61" eb="63">
      <t>ネンド</t>
    </rPh>
    <rPh sb="63" eb="65">
      <t>ヨサン</t>
    </rPh>
    <rPh sb="68" eb="71">
      <t>モクヒョウチ</t>
    </rPh>
    <phoneticPr fontId="5"/>
  </si>
  <si>
    <t>今後も、引き続き高い水準で給付申請数が推移することが見込まれるため、計画的な執行ができるよう適宜見直しをするよう努めたい。</t>
    <rPh sb="4" eb="5">
      <t>ヒ</t>
    </rPh>
    <rPh sb="6" eb="7">
      <t>ツヅ</t>
    </rPh>
    <rPh sb="8" eb="9">
      <t>タカ</t>
    </rPh>
    <rPh sb="10" eb="12">
      <t>スイジュン</t>
    </rPh>
    <rPh sb="13" eb="15">
      <t>キュウフ</t>
    </rPh>
    <rPh sb="15" eb="18">
      <t>シンセイスウ</t>
    </rPh>
    <rPh sb="19" eb="21">
      <t>スイイ</t>
    </rPh>
    <rPh sb="26" eb="28">
      <t>ミコ</t>
    </rPh>
    <phoneticPr fontId="5"/>
  </si>
  <si>
    <t>2,259,000
/1,500</t>
    <phoneticPr fontId="5"/>
  </si>
  <si>
    <t>医薬品の副作用等の判定部会の運営業務であり、引き続き、必要な予算額を確保し、適正な執行に努めること。</t>
    <rPh sb="0" eb="3">
      <t>イヤクヒン</t>
    </rPh>
    <rPh sb="4" eb="7">
      <t>フクサヨウ</t>
    </rPh>
    <rPh sb="7" eb="8">
      <t>トウ</t>
    </rPh>
    <rPh sb="9" eb="13">
      <t>ハンテイブカイ</t>
    </rPh>
    <rPh sb="14" eb="16">
      <t>ウンエイ</t>
    </rPh>
    <rPh sb="16" eb="18">
      <t>ギョウム</t>
    </rPh>
    <phoneticPr fontId="5"/>
  </si>
  <si>
    <t>課長　関野 秀人</t>
    <phoneticPr fontId="5"/>
  </si>
  <si>
    <t>-</t>
    <phoneticPr fontId="5"/>
  </si>
  <si>
    <t>-</t>
    <phoneticPr fontId="5"/>
  </si>
  <si>
    <t>1,824,845
/1,987</t>
    <phoneticPr fontId="5"/>
  </si>
  <si>
    <t>1,945,205
/1,603</t>
    <phoneticPr fontId="5"/>
  </si>
  <si>
    <t>-</t>
    <phoneticPr fontId="5"/>
  </si>
  <si>
    <t>-</t>
    <phoneticPr fontId="5"/>
  </si>
  <si>
    <t>副作用・感染等被害判定部会の開催について12回実施し、判定の申出が行われる事例の、申請資料等の整理、検討等を行うとともに、副作用・感染等被害判定部会の判定結果を独立行政法人医薬品医療機器総合機構に対して直実に通知した。</t>
    <phoneticPr fontId="5"/>
  </si>
  <si>
    <t>A.非常勤職員A</t>
    <rPh sb="2" eb="5">
      <t>ヒジョウキン</t>
    </rPh>
    <rPh sb="5" eb="7">
      <t>ショクイン</t>
    </rPh>
    <phoneticPr fontId="5"/>
  </si>
  <si>
    <t>人件費</t>
    <rPh sb="0" eb="3">
      <t>ジンケンヒ</t>
    </rPh>
    <phoneticPr fontId="5"/>
  </si>
  <si>
    <t>副作用・感染等判定部会事務手続きに係る人件費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</si>
</sst>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22413</xdr:rowOff>
    </xdr:from>
    <xdr:to>
      <xdr:col>18</xdr:col>
      <xdr:colOff>179296</xdr:colOff>
      <xdr:row>744</xdr:row>
      <xdr:rowOff>0</xdr:rowOff>
    </xdr:to>
    <xdr:sp macro="" textlink="">
      <xdr:nvSpPr>
        <xdr:cNvPr id="2" name="正方形/長方形 1"/>
        <xdr:cNvSpPr/>
      </xdr:nvSpPr>
      <xdr:spPr>
        <a:xfrm>
          <a:off x="1390653" y="38436738"/>
          <a:ext cx="2389093" cy="10348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67234</xdr:colOff>
      <xdr:row>741</xdr:row>
      <xdr:rowOff>145676</xdr:rowOff>
    </xdr:from>
    <xdr:to>
      <xdr:col>49</xdr:col>
      <xdr:colOff>394607</xdr:colOff>
      <xdr:row>742</xdr:row>
      <xdr:rowOff>326650</xdr:rowOff>
    </xdr:to>
    <xdr:sp macro="" textlink="">
      <xdr:nvSpPr>
        <xdr:cNvPr id="3" name="大かっこ 2"/>
        <xdr:cNvSpPr/>
      </xdr:nvSpPr>
      <xdr:spPr>
        <a:xfrm>
          <a:off x="3945270" y="36435926"/>
          <a:ext cx="6450587" cy="5347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49</xdr:col>
      <xdr:colOff>149679</xdr:colOff>
      <xdr:row>742</xdr:row>
      <xdr:rowOff>300317</xdr:rowOff>
    </xdr:to>
    <xdr:sp macro="" textlink="">
      <xdr:nvSpPr>
        <xdr:cNvPr id="4" name="Text Box 2"/>
        <xdr:cNvSpPr txBox="1">
          <a:spLocks noChangeArrowheads="1"/>
        </xdr:cNvSpPr>
      </xdr:nvSpPr>
      <xdr:spPr bwMode="auto">
        <a:xfrm>
          <a:off x="4034916" y="36514368"/>
          <a:ext cx="6116013" cy="4299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独立行政法人医薬品医療機器総合機構法に基づき行われる副作用・感染等の被害の判定を行うための事務</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20</xdr:col>
      <xdr:colOff>11205</xdr:colOff>
      <xdr:row>746</xdr:row>
      <xdr:rowOff>5944</xdr:rowOff>
    </xdr:from>
    <xdr:to>
      <xdr:col>49</xdr:col>
      <xdr:colOff>353786</xdr:colOff>
      <xdr:row>749</xdr:row>
      <xdr:rowOff>230746</xdr:rowOff>
    </xdr:to>
    <xdr:grpSp>
      <xdr:nvGrpSpPr>
        <xdr:cNvPr id="5" name="グループ化 4"/>
        <xdr:cNvGrpSpPr/>
      </xdr:nvGrpSpPr>
      <xdr:grpSpPr>
        <a:xfrm>
          <a:off x="4011705" y="38096419"/>
          <a:ext cx="6143306" cy="1282077"/>
          <a:chOff x="1355911" y="46151768"/>
          <a:chExt cx="2173941" cy="1289360"/>
        </a:xfrm>
      </xdr:grpSpPr>
      <xdr:sp macro="" textlink="">
        <xdr:nvSpPr>
          <xdr:cNvPr id="6" name="大かっこ 5"/>
          <xdr:cNvSpPr/>
        </xdr:nvSpPr>
        <xdr:spPr>
          <a:xfrm>
            <a:off x="1355911" y="46960778"/>
            <a:ext cx="2155044"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a:t>
            </a:r>
            <a:r>
              <a:rPr kumimoji="1" lang="ja-JP" altLang="en-US" sz="1000">
                <a:solidFill>
                  <a:schemeClr val="tx1"/>
                </a:solidFill>
                <a:latin typeface="+mn-ea"/>
                <a:ea typeface="+mn-ea"/>
              </a:rPr>
              <a:t>１．９百万円</a:t>
            </a:r>
          </a:p>
        </xdr:txBody>
      </xdr:sp>
      <xdr:sp macro="" textlink="">
        <xdr:nvSpPr>
          <xdr:cNvPr id="8" name="Text Box 2"/>
          <xdr:cNvSpPr txBox="1">
            <a:spLocks noChangeArrowheads="1"/>
          </xdr:cNvSpPr>
        </xdr:nvSpPr>
        <xdr:spPr bwMode="auto">
          <a:xfrm>
            <a:off x="1456764" y="47049265"/>
            <a:ext cx="1703295" cy="2907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人件費、職員旅費、委員等旅費</a:t>
            </a:r>
          </a:p>
        </xdr:txBody>
      </xdr:sp>
    </xdr:grpSp>
    <xdr:clientData/>
  </xdr:twoCellAnchor>
  <xdr:twoCellAnchor>
    <xdr:from>
      <xdr:col>11</xdr:col>
      <xdr:colOff>179294</xdr:colOff>
      <xdr:row>744</xdr:row>
      <xdr:rowOff>33618</xdr:rowOff>
    </xdr:from>
    <xdr:to>
      <xdr:col>12</xdr:col>
      <xdr:colOff>11205</xdr:colOff>
      <xdr:row>746</xdr:row>
      <xdr:rowOff>336176</xdr:rowOff>
    </xdr:to>
    <xdr:cxnSp macro="">
      <xdr:nvCxnSpPr>
        <xdr:cNvPr id="9" name="直線矢印コネクタ 8"/>
        <xdr:cNvCxnSpPr/>
      </xdr:nvCxnSpPr>
      <xdr:spPr>
        <a:xfrm>
          <a:off x="2379569" y="39505218"/>
          <a:ext cx="31936" cy="100740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10" name="直線矢印コネクタ 9"/>
        <xdr:cNvCxnSpPr/>
      </xdr:nvCxnSpPr>
      <xdr:spPr>
        <a:xfrm>
          <a:off x="2422712" y="40540083"/>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Normal="75" zoomScaleSheetLayoutView="100" zoomScalePageLayoutView="85" workbookViewId="0">
      <selection activeCell="Y787" sqref="Y787:AB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222</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553</v>
      </c>
      <c r="H5" s="842"/>
      <c r="I5" s="842"/>
      <c r="J5" s="842"/>
      <c r="K5" s="842"/>
      <c r="L5" s="842"/>
      <c r="M5" s="843" t="s">
        <v>66</v>
      </c>
      <c r="N5" s="844"/>
      <c r="O5" s="844"/>
      <c r="P5" s="844"/>
      <c r="Q5" s="844"/>
      <c r="R5" s="845"/>
      <c r="S5" s="846" t="s">
        <v>554</v>
      </c>
      <c r="T5" s="842"/>
      <c r="U5" s="842"/>
      <c r="V5" s="842"/>
      <c r="W5" s="842"/>
      <c r="X5" s="847"/>
      <c r="Y5" s="700" t="s">
        <v>3</v>
      </c>
      <c r="Z5" s="541"/>
      <c r="AA5" s="541"/>
      <c r="AB5" s="541"/>
      <c r="AC5" s="541"/>
      <c r="AD5" s="542"/>
      <c r="AE5" s="701" t="s">
        <v>556</v>
      </c>
      <c r="AF5" s="701"/>
      <c r="AG5" s="701"/>
      <c r="AH5" s="701"/>
      <c r="AI5" s="701"/>
      <c r="AJ5" s="701"/>
      <c r="AK5" s="701"/>
      <c r="AL5" s="701"/>
      <c r="AM5" s="701"/>
      <c r="AN5" s="701"/>
      <c r="AO5" s="701"/>
      <c r="AP5" s="702"/>
      <c r="AQ5" s="703" t="s">
        <v>635</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558</v>
      </c>
      <c r="H7" s="497"/>
      <c r="I7" s="497"/>
      <c r="J7" s="497"/>
      <c r="K7" s="497"/>
      <c r="L7" s="497"/>
      <c r="M7" s="497"/>
      <c r="N7" s="497"/>
      <c r="O7" s="497"/>
      <c r="P7" s="497"/>
      <c r="Q7" s="497"/>
      <c r="R7" s="497"/>
      <c r="S7" s="497"/>
      <c r="T7" s="497"/>
      <c r="U7" s="497"/>
      <c r="V7" s="497"/>
      <c r="W7" s="497"/>
      <c r="X7" s="498"/>
      <c r="Y7" s="923" t="s">
        <v>548</v>
      </c>
      <c r="Z7" s="441"/>
      <c r="AA7" s="441"/>
      <c r="AB7" s="441"/>
      <c r="AC7" s="441"/>
      <c r="AD7" s="924"/>
      <c r="AE7" s="913" t="s">
        <v>560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562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2</v>
      </c>
      <c r="AE13" s="660"/>
      <c r="AF13" s="660"/>
      <c r="AG13" s="660"/>
      <c r="AH13" s="660"/>
      <c r="AI13" s="660"/>
      <c r="AJ13" s="661"/>
      <c r="AK13" s="659">
        <v>2</v>
      </c>
      <c r="AL13" s="660"/>
      <c r="AM13" s="660"/>
      <c r="AN13" s="660"/>
      <c r="AO13" s="660"/>
      <c r="AP13" s="660"/>
      <c r="AQ13" s="661"/>
      <c r="AR13" s="920">
        <f>ROUND(2259/1000,0)</f>
        <v>2</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563</v>
      </c>
      <c r="Q14" s="660"/>
      <c r="R14" s="660"/>
      <c r="S14" s="660"/>
      <c r="T14" s="660"/>
      <c r="U14" s="660"/>
      <c r="V14" s="661"/>
      <c r="W14" s="659" t="s">
        <v>563</v>
      </c>
      <c r="X14" s="660"/>
      <c r="Y14" s="660"/>
      <c r="Z14" s="660"/>
      <c r="AA14" s="660"/>
      <c r="AB14" s="660"/>
      <c r="AC14" s="661"/>
      <c r="AD14" s="659" t="s">
        <v>563</v>
      </c>
      <c r="AE14" s="660"/>
      <c r="AF14" s="660"/>
      <c r="AG14" s="660"/>
      <c r="AH14" s="660"/>
      <c r="AI14" s="660"/>
      <c r="AJ14" s="661"/>
      <c r="AK14" s="659" t="s">
        <v>563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563</v>
      </c>
      <c r="Q15" s="660"/>
      <c r="R15" s="660"/>
      <c r="S15" s="660"/>
      <c r="T15" s="660"/>
      <c r="U15" s="660"/>
      <c r="V15" s="661"/>
      <c r="W15" s="659" t="s">
        <v>563</v>
      </c>
      <c r="X15" s="660"/>
      <c r="Y15" s="660"/>
      <c r="Z15" s="660"/>
      <c r="AA15" s="660"/>
      <c r="AB15" s="660"/>
      <c r="AC15" s="661"/>
      <c r="AD15" s="659" t="s">
        <v>563</v>
      </c>
      <c r="AE15" s="660"/>
      <c r="AF15" s="660"/>
      <c r="AG15" s="660"/>
      <c r="AH15" s="660"/>
      <c r="AI15" s="660"/>
      <c r="AJ15" s="661"/>
      <c r="AK15" s="659" t="s">
        <v>563</v>
      </c>
      <c r="AL15" s="660"/>
      <c r="AM15" s="660"/>
      <c r="AN15" s="660"/>
      <c r="AO15" s="660"/>
      <c r="AP15" s="660"/>
      <c r="AQ15" s="661"/>
      <c r="AR15" s="659" t="s">
        <v>636</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563</v>
      </c>
      <c r="Q16" s="660"/>
      <c r="R16" s="660"/>
      <c r="S16" s="660"/>
      <c r="T16" s="660"/>
      <c r="U16" s="660"/>
      <c r="V16" s="661"/>
      <c r="W16" s="659" t="s">
        <v>563</v>
      </c>
      <c r="X16" s="660"/>
      <c r="Y16" s="660"/>
      <c r="Z16" s="660"/>
      <c r="AA16" s="660"/>
      <c r="AB16" s="660"/>
      <c r="AC16" s="661"/>
      <c r="AD16" s="659" t="s">
        <v>563</v>
      </c>
      <c r="AE16" s="660"/>
      <c r="AF16" s="660"/>
      <c r="AG16" s="660"/>
      <c r="AH16" s="660"/>
      <c r="AI16" s="660"/>
      <c r="AJ16" s="661"/>
      <c r="AK16" s="659" t="s">
        <v>563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563</v>
      </c>
      <c r="Q17" s="660"/>
      <c r="R17" s="660"/>
      <c r="S17" s="660"/>
      <c r="T17" s="660"/>
      <c r="U17" s="660"/>
      <c r="V17" s="661"/>
      <c r="W17" s="659" t="s">
        <v>563</v>
      </c>
      <c r="X17" s="660"/>
      <c r="Y17" s="660"/>
      <c r="Z17" s="660"/>
      <c r="AA17" s="660"/>
      <c r="AB17" s="660"/>
      <c r="AC17" s="661"/>
      <c r="AD17" s="659" t="s">
        <v>563</v>
      </c>
      <c r="AE17" s="660"/>
      <c r="AF17" s="660"/>
      <c r="AG17" s="660"/>
      <c r="AH17" s="660"/>
      <c r="AI17" s="660"/>
      <c r="AJ17" s="661"/>
      <c r="AK17" s="659" t="s">
        <v>563</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2</v>
      </c>
      <c r="AE18" s="881"/>
      <c r="AF18" s="881"/>
      <c r="AG18" s="881"/>
      <c r="AH18" s="881"/>
      <c r="AI18" s="881"/>
      <c r="AJ18" s="882"/>
      <c r="AK18" s="880">
        <f>SUM(AK13:AQ17)</f>
        <v>2</v>
      </c>
      <c r="AL18" s="881"/>
      <c r="AM18" s="881"/>
      <c r="AN18" s="881"/>
      <c r="AO18" s="881"/>
      <c r="AP18" s="881"/>
      <c r="AQ18" s="882"/>
      <c r="AR18" s="880">
        <f>SUM(AR13:AX17)</f>
        <v>2</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v>
      </c>
      <c r="Q19" s="660"/>
      <c r="R19" s="660"/>
      <c r="S19" s="660"/>
      <c r="T19" s="660"/>
      <c r="U19" s="660"/>
      <c r="V19" s="661"/>
      <c r="W19" s="659">
        <v>2</v>
      </c>
      <c r="X19" s="660"/>
      <c r="Y19" s="660"/>
      <c r="Z19" s="660"/>
      <c r="AA19" s="660"/>
      <c r="AB19" s="660"/>
      <c r="AC19" s="661"/>
      <c r="AD19" s="659">
        <v>2</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8" t="s">
        <v>10</v>
      </c>
      <c r="H20" s="879"/>
      <c r="I20" s="879"/>
      <c r="J20" s="879"/>
      <c r="K20" s="879"/>
      <c r="L20" s="879"/>
      <c r="M20" s="879"/>
      <c r="N20" s="879"/>
      <c r="O20" s="879"/>
      <c r="P20" s="310">
        <f>IF(P18=0, "-", SUM(P19)/P18)</f>
        <v>0.5</v>
      </c>
      <c r="Q20" s="310"/>
      <c r="R20" s="310"/>
      <c r="S20" s="310"/>
      <c r="T20" s="310"/>
      <c r="U20" s="310"/>
      <c r="V20" s="310"/>
      <c r="W20" s="310">
        <f t="shared" ref="W20" si="0">IF(W18=0, "-", SUM(W19)/W18)</f>
        <v>1</v>
      </c>
      <c r="X20" s="310"/>
      <c r="Y20" s="310"/>
      <c r="Z20" s="310"/>
      <c r="AA20" s="310"/>
      <c r="AB20" s="310"/>
      <c r="AC20" s="310"/>
      <c r="AD20" s="310">
        <f t="shared" ref="AD20" si="1">IF(AD18=0, "-", SUM(AD19)/AD18)</f>
        <v>1</v>
      </c>
      <c r="AE20" s="310"/>
      <c r="AF20" s="310"/>
      <c r="AG20" s="310"/>
      <c r="AH20" s="310"/>
      <c r="AI20" s="310"/>
      <c r="AJ20" s="310"/>
      <c r="AK20" s="325"/>
      <c r="AL20" s="325"/>
      <c r="AM20" s="325"/>
      <c r="AN20" s="325"/>
      <c r="AO20" s="325"/>
      <c r="AP20" s="325"/>
      <c r="AQ20" s="326"/>
      <c r="AR20" s="326"/>
      <c r="AS20" s="326"/>
      <c r="AT20" s="326"/>
      <c r="AU20" s="325"/>
      <c r="AV20" s="325"/>
      <c r="AW20" s="325"/>
      <c r="AX20" s="327"/>
    </row>
    <row r="21" spans="1:50" ht="25.5" customHeight="1" x14ac:dyDescent="0.15">
      <c r="A21" s="851"/>
      <c r="B21" s="852"/>
      <c r="C21" s="852"/>
      <c r="D21" s="852"/>
      <c r="E21" s="852"/>
      <c r="F21" s="947"/>
      <c r="G21" s="308" t="s">
        <v>497</v>
      </c>
      <c r="H21" s="309"/>
      <c r="I21" s="309"/>
      <c r="J21" s="309"/>
      <c r="K21" s="309"/>
      <c r="L21" s="309"/>
      <c r="M21" s="309"/>
      <c r="N21" s="309"/>
      <c r="O21" s="309"/>
      <c r="P21" s="310">
        <f>IF(P19=0, "-", SUM(P19)/SUM(P13,P14))</f>
        <v>0.5</v>
      </c>
      <c r="Q21" s="310"/>
      <c r="R21" s="310"/>
      <c r="S21" s="310"/>
      <c r="T21" s="310"/>
      <c r="U21" s="310"/>
      <c r="V21" s="310"/>
      <c r="W21" s="310">
        <f t="shared" ref="W21" si="2">IF(W19=0, "-", SUM(W19)/SUM(W13,W14))</f>
        <v>1</v>
      </c>
      <c r="X21" s="310"/>
      <c r="Y21" s="310"/>
      <c r="Z21" s="310"/>
      <c r="AA21" s="310"/>
      <c r="AB21" s="310"/>
      <c r="AC21" s="310"/>
      <c r="AD21" s="310">
        <f t="shared" ref="AD21" si="3">IF(AD19=0, "-", SUM(AD19)/SUM(AD13,AD14))</f>
        <v>1</v>
      </c>
      <c r="AE21" s="310"/>
      <c r="AF21" s="310"/>
      <c r="AG21" s="310"/>
      <c r="AH21" s="310"/>
      <c r="AI21" s="310"/>
      <c r="AJ21" s="310"/>
      <c r="AK21" s="325"/>
      <c r="AL21" s="325"/>
      <c r="AM21" s="325"/>
      <c r="AN21" s="325"/>
      <c r="AO21" s="325"/>
      <c r="AP21" s="325"/>
      <c r="AQ21" s="326"/>
      <c r="AR21" s="326"/>
      <c r="AS21" s="326"/>
      <c r="AT21" s="326"/>
      <c r="AU21" s="325"/>
      <c r="AV21" s="325"/>
      <c r="AW21" s="325"/>
      <c r="AX21" s="327"/>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564</v>
      </c>
      <c r="H23" s="954"/>
      <c r="I23" s="954"/>
      <c r="J23" s="954"/>
      <c r="K23" s="954"/>
      <c r="L23" s="954"/>
      <c r="M23" s="954"/>
      <c r="N23" s="954"/>
      <c r="O23" s="955"/>
      <c r="P23" s="920">
        <v>2</v>
      </c>
      <c r="Q23" s="921"/>
      <c r="R23" s="921"/>
      <c r="S23" s="921"/>
      <c r="T23" s="921"/>
      <c r="U23" s="921"/>
      <c r="V23" s="938"/>
      <c r="W23" s="920">
        <v>2</v>
      </c>
      <c r="X23" s="921"/>
      <c r="Y23" s="921"/>
      <c r="Z23" s="921"/>
      <c r="AA23" s="921"/>
      <c r="AB23" s="921"/>
      <c r="AC23" s="938"/>
      <c r="AD23" s="975" t="s">
        <v>637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565</v>
      </c>
      <c r="H24" s="957"/>
      <c r="I24" s="957"/>
      <c r="J24" s="957"/>
      <c r="K24" s="957"/>
      <c r="L24" s="957"/>
      <c r="M24" s="957"/>
      <c r="N24" s="957"/>
      <c r="O24" s="958"/>
      <c r="P24" s="659">
        <v>0</v>
      </c>
      <c r="Q24" s="660"/>
      <c r="R24" s="660"/>
      <c r="S24" s="660"/>
      <c r="T24" s="660"/>
      <c r="U24" s="660"/>
      <c r="V24" s="661"/>
      <c r="W24" s="659">
        <v>0</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566</v>
      </c>
      <c r="H25" s="957"/>
      <c r="I25" s="957"/>
      <c r="J25" s="957"/>
      <c r="K25" s="957"/>
      <c r="L25" s="957"/>
      <c r="M25" s="957"/>
      <c r="N25" s="957"/>
      <c r="O25" s="958"/>
      <c r="P25" s="659">
        <v>0</v>
      </c>
      <c r="Q25" s="660"/>
      <c r="R25" s="660"/>
      <c r="S25" s="660"/>
      <c r="T25" s="660"/>
      <c r="U25" s="660"/>
      <c r="V25" s="661"/>
      <c r="W25" s="659">
        <v>0</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v>
      </c>
      <c r="Q29" s="935"/>
      <c r="R29" s="935"/>
      <c r="S29" s="935"/>
      <c r="T29" s="935"/>
      <c r="U29" s="935"/>
      <c r="V29" s="936"/>
      <c r="W29" s="934">
        <f>AR13</f>
        <v>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563</v>
      </c>
      <c r="AR31" s="193"/>
      <c r="AS31" s="126" t="s">
        <v>356</v>
      </c>
      <c r="AT31" s="127"/>
      <c r="AU31" s="192">
        <v>30</v>
      </c>
      <c r="AV31" s="192"/>
      <c r="AW31" s="396" t="s">
        <v>300</v>
      </c>
      <c r="AX31" s="397"/>
    </row>
    <row r="32" spans="1:50" ht="23.25" customHeight="1" x14ac:dyDescent="0.15">
      <c r="A32" s="401"/>
      <c r="B32" s="399"/>
      <c r="C32" s="399"/>
      <c r="D32" s="399"/>
      <c r="E32" s="399"/>
      <c r="F32" s="400"/>
      <c r="G32" s="562" t="s">
        <v>627</v>
      </c>
      <c r="H32" s="563"/>
      <c r="I32" s="563"/>
      <c r="J32" s="563"/>
      <c r="K32" s="563"/>
      <c r="L32" s="563"/>
      <c r="M32" s="563"/>
      <c r="N32" s="563"/>
      <c r="O32" s="564"/>
      <c r="P32" s="98" t="s">
        <v>567</v>
      </c>
      <c r="Q32" s="98"/>
      <c r="R32" s="98"/>
      <c r="S32" s="98"/>
      <c r="T32" s="98"/>
      <c r="U32" s="98"/>
      <c r="V32" s="98"/>
      <c r="W32" s="98"/>
      <c r="X32" s="99"/>
      <c r="Y32" s="469" t="s">
        <v>12</v>
      </c>
      <c r="Z32" s="529"/>
      <c r="AA32" s="530"/>
      <c r="AB32" s="459" t="s">
        <v>568</v>
      </c>
      <c r="AC32" s="459"/>
      <c r="AD32" s="459"/>
      <c r="AE32" s="211">
        <v>1500</v>
      </c>
      <c r="AF32" s="212"/>
      <c r="AG32" s="212"/>
      <c r="AH32" s="212"/>
      <c r="AI32" s="211">
        <v>1987</v>
      </c>
      <c r="AJ32" s="212"/>
      <c r="AK32" s="212"/>
      <c r="AL32" s="212"/>
      <c r="AM32" s="211">
        <v>1603</v>
      </c>
      <c r="AN32" s="212"/>
      <c r="AO32" s="212"/>
      <c r="AP32" s="212"/>
      <c r="AQ32" s="335" t="s">
        <v>563</v>
      </c>
      <c r="AR32" s="200"/>
      <c r="AS32" s="200"/>
      <c r="AT32" s="336"/>
      <c r="AU32" s="212" t="s">
        <v>563</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568</v>
      </c>
      <c r="AC33" s="521"/>
      <c r="AD33" s="521"/>
      <c r="AE33" s="211">
        <v>1400</v>
      </c>
      <c r="AF33" s="212"/>
      <c r="AG33" s="212"/>
      <c r="AH33" s="212"/>
      <c r="AI33" s="211">
        <v>1500</v>
      </c>
      <c r="AJ33" s="212"/>
      <c r="AK33" s="212"/>
      <c r="AL33" s="212"/>
      <c r="AM33" s="211">
        <v>1500</v>
      </c>
      <c r="AN33" s="212"/>
      <c r="AO33" s="212"/>
      <c r="AP33" s="212"/>
      <c r="AQ33" s="335" t="s">
        <v>563</v>
      </c>
      <c r="AR33" s="200"/>
      <c r="AS33" s="200"/>
      <c r="AT33" s="336"/>
      <c r="AU33" s="212">
        <v>1500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f>ROUND(AE32/AE33*100,0)</f>
        <v>107</v>
      </c>
      <c r="AF34" s="212"/>
      <c r="AG34" s="212"/>
      <c r="AH34" s="212"/>
      <c r="AI34" s="211">
        <f>ROUND(AI32/AI33*100,0)</f>
        <v>132</v>
      </c>
      <c r="AJ34" s="212"/>
      <c r="AK34" s="212"/>
      <c r="AL34" s="212"/>
      <c r="AM34" s="211">
        <v>107</v>
      </c>
      <c r="AN34" s="212"/>
      <c r="AO34" s="212"/>
      <c r="AP34" s="212"/>
      <c r="AQ34" s="335" t="s">
        <v>563</v>
      </c>
      <c r="AR34" s="200"/>
      <c r="AS34" s="200"/>
      <c r="AT34" s="336"/>
      <c r="AU34" s="212" t="s">
        <v>574</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299"/>
      <c r="I70" s="299"/>
      <c r="J70" s="299"/>
      <c r="K70" s="299"/>
      <c r="L70" s="299"/>
      <c r="M70" s="299"/>
      <c r="N70" s="299"/>
      <c r="O70" s="299"/>
      <c r="P70" s="299"/>
      <c r="Q70" s="299"/>
      <c r="R70" s="299"/>
      <c r="S70" s="299"/>
      <c r="T70" s="299"/>
      <c r="U70" s="299"/>
      <c r="V70" s="299"/>
      <c r="W70" s="302" t="s">
        <v>517</v>
      </c>
      <c r="X70" s="303"/>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0"/>
      <c r="I71" s="300"/>
      <c r="J71" s="300"/>
      <c r="K71" s="300"/>
      <c r="L71" s="300"/>
      <c r="M71" s="300"/>
      <c r="N71" s="300"/>
      <c r="O71" s="300"/>
      <c r="P71" s="300"/>
      <c r="Q71" s="300"/>
      <c r="R71" s="300"/>
      <c r="S71" s="300"/>
      <c r="T71" s="300"/>
      <c r="U71" s="300"/>
      <c r="V71" s="300"/>
      <c r="W71" s="304"/>
      <c r="X71" s="305"/>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1"/>
      <c r="I72" s="301"/>
      <c r="J72" s="301"/>
      <c r="K72" s="301"/>
      <c r="L72" s="301"/>
      <c r="M72" s="301"/>
      <c r="N72" s="301"/>
      <c r="O72" s="301"/>
      <c r="P72" s="301"/>
      <c r="Q72" s="301"/>
      <c r="R72" s="301"/>
      <c r="S72" s="301"/>
      <c r="T72" s="301"/>
      <c r="U72" s="301"/>
      <c r="V72" s="301"/>
      <c r="W72" s="306"/>
      <c r="X72" s="307"/>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2"/>
      <c r="AF77" s="893"/>
      <c r="AG77" s="893"/>
      <c r="AH77" s="893"/>
      <c r="AI77" s="892"/>
      <c r="AJ77" s="893"/>
      <c r="AK77" s="893"/>
      <c r="AL77" s="893"/>
      <c r="AM77" s="892"/>
      <c r="AN77" s="893"/>
      <c r="AO77" s="893"/>
      <c r="AP77" s="893"/>
      <c r="AQ77" s="335"/>
      <c r="AR77" s="200"/>
      <c r="AS77" s="200"/>
      <c r="AT77" s="336"/>
      <c r="AU77" s="212"/>
      <c r="AV77" s="212"/>
      <c r="AW77" s="212"/>
      <c r="AX77" s="214"/>
    </row>
    <row r="78" spans="1:50" ht="69.75" hidden="1" customHeight="1" x14ac:dyDescent="0.15">
      <c r="A78" s="330" t="s">
        <v>531</v>
      </c>
      <c r="B78" s="331"/>
      <c r="C78" s="331"/>
      <c r="D78" s="331"/>
      <c r="E78" s="328" t="s">
        <v>465</v>
      </c>
      <c r="F78" s="329"/>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8"/>
    </row>
    <row r="80" spans="1:50" ht="18.75" hidden="1" customHeight="1" x14ac:dyDescent="0.15">
      <c r="A80" s="866"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472</v>
      </c>
      <c r="AN100" s="538"/>
      <c r="AO100" s="538"/>
      <c r="AP100" s="539"/>
      <c r="AQ100" s="312" t="s">
        <v>494</v>
      </c>
      <c r="AR100" s="313"/>
      <c r="AS100" s="313"/>
      <c r="AT100" s="314"/>
      <c r="AU100" s="312" t="s">
        <v>541</v>
      </c>
      <c r="AV100" s="313"/>
      <c r="AW100" s="313"/>
      <c r="AX100" s="315"/>
    </row>
    <row r="101" spans="1:60" ht="23.25" customHeight="1" x14ac:dyDescent="0.15">
      <c r="A101" s="420"/>
      <c r="B101" s="421"/>
      <c r="C101" s="421"/>
      <c r="D101" s="421"/>
      <c r="E101" s="421"/>
      <c r="F101" s="422"/>
      <c r="G101" s="98" t="s">
        <v>569</v>
      </c>
      <c r="H101" s="98"/>
      <c r="I101" s="98"/>
      <c r="J101" s="98"/>
      <c r="K101" s="98"/>
      <c r="L101" s="98"/>
      <c r="M101" s="98"/>
      <c r="N101" s="98"/>
      <c r="O101" s="98"/>
      <c r="P101" s="98"/>
      <c r="Q101" s="98"/>
      <c r="R101" s="98"/>
      <c r="S101" s="98"/>
      <c r="T101" s="98"/>
      <c r="U101" s="98"/>
      <c r="V101" s="98"/>
      <c r="W101" s="98"/>
      <c r="X101" s="99"/>
      <c r="Y101" s="540" t="s">
        <v>55</v>
      </c>
      <c r="Z101" s="541"/>
      <c r="AA101" s="542"/>
      <c r="AB101" s="459" t="s">
        <v>570</v>
      </c>
      <c r="AC101" s="459"/>
      <c r="AD101" s="459"/>
      <c r="AE101" s="211">
        <v>14</v>
      </c>
      <c r="AF101" s="212"/>
      <c r="AG101" s="212"/>
      <c r="AH101" s="213"/>
      <c r="AI101" s="211">
        <v>12</v>
      </c>
      <c r="AJ101" s="212"/>
      <c r="AK101" s="212"/>
      <c r="AL101" s="213"/>
      <c r="AM101" s="211">
        <v>12</v>
      </c>
      <c r="AN101" s="212"/>
      <c r="AO101" s="212"/>
      <c r="AP101" s="213"/>
      <c r="AQ101" s="211" t="s">
        <v>563</v>
      </c>
      <c r="AR101" s="212"/>
      <c r="AS101" s="212"/>
      <c r="AT101" s="213"/>
      <c r="AU101" s="211" t="s">
        <v>572</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571</v>
      </c>
      <c r="AC102" s="459"/>
      <c r="AD102" s="459"/>
      <c r="AE102" s="416">
        <v>12</v>
      </c>
      <c r="AF102" s="416"/>
      <c r="AG102" s="416"/>
      <c r="AH102" s="416"/>
      <c r="AI102" s="416">
        <v>12</v>
      </c>
      <c r="AJ102" s="416"/>
      <c r="AK102" s="416"/>
      <c r="AL102" s="416"/>
      <c r="AM102" s="416">
        <v>12</v>
      </c>
      <c r="AN102" s="416"/>
      <c r="AO102" s="416"/>
      <c r="AP102" s="416"/>
      <c r="AQ102" s="266">
        <v>12</v>
      </c>
      <c r="AR102" s="267"/>
      <c r="AS102" s="267"/>
      <c r="AT102" s="311"/>
      <c r="AU102" s="266">
        <v>12</v>
      </c>
      <c r="AV102" s="267"/>
      <c r="AW102" s="267"/>
      <c r="AX102" s="311"/>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6"/>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1"/>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6"/>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1"/>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6"/>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1"/>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6"/>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542</v>
      </c>
      <c r="AR115" s="594"/>
      <c r="AS115" s="594"/>
      <c r="AT115" s="594"/>
      <c r="AU115" s="594"/>
      <c r="AV115" s="594"/>
      <c r="AW115" s="594"/>
      <c r="AX115" s="595"/>
    </row>
    <row r="116" spans="1:50" ht="23.25" customHeight="1" x14ac:dyDescent="0.15">
      <c r="A116" s="437"/>
      <c r="B116" s="438"/>
      <c r="C116" s="438"/>
      <c r="D116" s="438"/>
      <c r="E116" s="438"/>
      <c r="F116" s="439"/>
      <c r="G116" s="391" t="s">
        <v>631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629</v>
      </c>
      <c r="AC116" s="461"/>
      <c r="AD116" s="462"/>
      <c r="AE116" s="416">
        <f>ROUND(1395430/1500,0)</f>
        <v>930</v>
      </c>
      <c r="AF116" s="416"/>
      <c r="AG116" s="416"/>
      <c r="AH116" s="416"/>
      <c r="AI116" s="416">
        <f>ROUND(1824845/1987,0)</f>
        <v>918</v>
      </c>
      <c r="AJ116" s="416"/>
      <c r="AK116" s="416"/>
      <c r="AL116" s="416"/>
      <c r="AM116" s="416">
        <v>1213</v>
      </c>
      <c r="AN116" s="416"/>
      <c r="AO116" s="416"/>
      <c r="AP116" s="416"/>
      <c r="AQ116" s="211">
        <f>ROUND(2259000/1500,0)</f>
        <v>1506</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575</v>
      </c>
      <c r="AC117" s="471"/>
      <c r="AD117" s="472"/>
      <c r="AE117" s="592" t="s">
        <v>628</v>
      </c>
      <c r="AF117" s="549"/>
      <c r="AG117" s="549"/>
      <c r="AH117" s="549"/>
      <c r="AI117" s="592" t="s">
        <v>638</v>
      </c>
      <c r="AJ117" s="549"/>
      <c r="AK117" s="549"/>
      <c r="AL117" s="549"/>
      <c r="AM117" s="592" t="s">
        <v>639</v>
      </c>
      <c r="AN117" s="549"/>
      <c r="AO117" s="549"/>
      <c r="AP117" s="549"/>
      <c r="AQ117" s="592" t="s">
        <v>633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542</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542</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542</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472</v>
      </c>
      <c r="AN127" s="414"/>
      <c r="AO127" s="414"/>
      <c r="AP127" s="415"/>
      <c r="AQ127" s="593" t="s">
        <v>542</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0" customHeight="1" x14ac:dyDescent="0.15">
      <c r="A130" s="181" t="s">
        <v>369</v>
      </c>
      <c r="B130" s="178"/>
      <c r="C130" s="177" t="s">
        <v>366</v>
      </c>
      <c r="D130" s="178"/>
      <c r="E130" s="162" t="s">
        <v>399</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4.2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4.2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t="s">
        <v>577</v>
      </c>
      <c r="AV133" s="193"/>
      <c r="AW133" s="126" t="s">
        <v>300</v>
      </c>
      <c r="AX133" s="188"/>
    </row>
    <row r="134" spans="1:50" ht="19.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577</v>
      </c>
      <c r="AF134" s="200"/>
      <c r="AG134" s="200"/>
      <c r="AH134" s="200"/>
      <c r="AI134" s="199" t="s">
        <v>577</v>
      </c>
      <c r="AJ134" s="200"/>
      <c r="AK134" s="200"/>
      <c r="AL134" s="200"/>
      <c r="AM134" s="199" t="s">
        <v>578</v>
      </c>
      <c r="AN134" s="200"/>
      <c r="AO134" s="200"/>
      <c r="AP134" s="200"/>
      <c r="AQ134" s="199" t="s">
        <v>577</v>
      </c>
      <c r="AR134" s="200"/>
      <c r="AS134" s="200"/>
      <c r="AT134" s="200"/>
      <c r="AU134" s="199" t="s">
        <v>577</v>
      </c>
      <c r="AV134" s="200"/>
      <c r="AW134" s="200"/>
      <c r="AX134" s="201"/>
    </row>
    <row r="135" spans="1:50" ht="1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577</v>
      </c>
      <c r="AF135" s="200"/>
      <c r="AG135" s="200"/>
      <c r="AH135" s="200"/>
      <c r="AI135" s="199" t="s">
        <v>577</v>
      </c>
      <c r="AJ135" s="200"/>
      <c r="AK135" s="200"/>
      <c r="AL135" s="200"/>
      <c r="AM135" s="199" t="s">
        <v>577</v>
      </c>
      <c r="AN135" s="200"/>
      <c r="AO135" s="200"/>
      <c r="AP135" s="200"/>
      <c r="AQ135" s="199" t="s">
        <v>578</v>
      </c>
      <c r="AR135" s="200"/>
      <c r="AS135" s="200"/>
      <c r="AT135" s="200"/>
      <c r="AU135" s="199" t="s">
        <v>578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9.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9.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0.5" customHeight="1" x14ac:dyDescent="0.15">
      <c r="A154" s="182"/>
      <c r="B154" s="179"/>
      <c r="C154" s="173"/>
      <c r="D154" s="179"/>
      <c r="E154" s="173"/>
      <c r="F154" s="174"/>
      <c r="G154" s="97" t="s">
        <v>622</v>
      </c>
      <c r="H154" s="98"/>
      <c r="I154" s="98"/>
      <c r="J154" s="98"/>
      <c r="K154" s="98"/>
      <c r="L154" s="98"/>
      <c r="M154" s="98"/>
      <c r="N154" s="98"/>
      <c r="O154" s="98"/>
      <c r="P154" s="99"/>
      <c r="Q154" s="118" t="s">
        <v>623</v>
      </c>
      <c r="R154" s="98"/>
      <c r="S154" s="98"/>
      <c r="T154" s="98"/>
      <c r="U154" s="98"/>
      <c r="V154" s="98"/>
      <c r="W154" s="98"/>
      <c r="X154" s="98"/>
      <c r="Y154" s="98"/>
      <c r="Z154" s="98"/>
      <c r="AA154" s="286"/>
      <c r="AB154" s="134" t="s">
        <v>624</v>
      </c>
      <c r="AC154" s="135"/>
      <c r="AD154" s="135"/>
      <c r="AE154" s="140" t="s">
        <v>622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0.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9.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1.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11.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40.5" customHeight="1" x14ac:dyDescent="0.15">
      <c r="A308" s="182"/>
      <c r="B308" s="179"/>
      <c r="C308" s="173"/>
      <c r="D308" s="179"/>
      <c r="E308" s="118" t="s">
        <v>579</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40.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559</v>
      </c>
      <c r="K430" s="902"/>
      <c r="L430" s="902"/>
      <c r="M430" s="902"/>
      <c r="N430" s="902"/>
      <c r="O430" s="902"/>
      <c r="P430" s="902"/>
      <c r="Q430" s="902"/>
      <c r="R430" s="902"/>
      <c r="S430" s="902"/>
      <c r="T430" s="903"/>
      <c r="U430" s="589" t="s">
        <v>580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1" t="s">
        <v>581</v>
      </c>
      <c r="AR432" s="193"/>
      <c r="AS432" s="126" t="s">
        <v>356</v>
      </c>
      <c r="AT432" s="127"/>
      <c r="AU432" s="193" t="s">
        <v>581</v>
      </c>
      <c r="AV432" s="193"/>
      <c r="AW432" s="126" t="s">
        <v>300</v>
      </c>
      <c r="AX432" s="188"/>
    </row>
    <row r="433" spans="1:50" ht="15.75" customHeight="1" x14ac:dyDescent="0.15">
      <c r="A433" s="182"/>
      <c r="B433" s="179"/>
      <c r="C433" s="173"/>
      <c r="D433" s="179"/>
      <c r="E433" s="337"/>
      <c r="F433" s="338"/>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5" t="s">
        <v>563</v>
      </c>
      <c r="AF433" s="200"/>
      <c r="AG433" s="200"/>
      <c r="AH433" s="200"/>
      <c r="AI433" s="335" t="s">
        <v>581</v>
      </c>
      <c r="AJ433" s="200"/>
      <c r="AK433" s="200"/>
      <c r="AL433" s="200"/>
      <c r="AM433" s="335" t="s">
        <v>581</v>
      </c>
      <c r="AN433" s="200"/>
      <c r="AO433" s="200"/>
      <c r="AP433" s="336"/>
      <c r="AQ433" s="335" t="s">
        <v>581</v>
      </c>
      <c r="AR433" s="200"/>
      <c r="AS433" s="200"/>
      <c r="AT433" s="336"/>
      <c r="AU433" s="200" t="s">
        <v>581</v>
      </c>
      <c r="AV433" s="200"/>
      <c r="AW433" s="200"/>
      <c r="AX433" s="201"/>
    </row>
    <row r="434" spans="1:50" ht="15.7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5" t="s">
        <v>581</v>
      </c>
      <c r="AF434" s="200"/>
      <c r="AG434" s="200"/>
      <c r="AH434" s="336"/>
      <c r="AI434" s="335" t="s">
        <v>573</v>
      </c>
      <c r="AJ434" s="200"/>
      <c r="AK434" s="200"/>
      <c r="AL434" s="200"/>
      <c r="AM434" s="335" t="s">
        <v>581</v>
      </c>
      <c r="AN434" s="200"/>
      <c r="AO434" s="200"/>
      <c r="AP434" s="336"/>
      <c r="AQ434" s="335" t="s">
        <v>573</v>
      </c>
      <c r="AR434" s="200"/>
      <c r="AS434" s="200"/>
      <c r="AT434" s="336"/>
      <c r="AU434" s="200" t="s">
        <v>574</v>
      </c>
      <c r="AV434" s="200"/>
      <c r="AW434" s="200"/>
      <c r="AX434" s="201"/>
    </row>
    <row r="435" spans="1:50" ht="15.7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581</v>
      </c>
      <c r="AF435" s="200"/>
      <c r="AG435" s="200"/>
      <c r="AH435" s="336"/>
      <c r="AI435" s="335" t="s">
        <v>573</v>
      </c>
      <c r="AJ435" s="200"/>
      <c r="AK435" s="200"/>
      <c r="AL435" s="200"/>
      <c r="AM435" s="335" t="s">
        <v>573</v>
      </c>
      <c r="AN435" s="200"/>
      <c r="AO435" s="200"/>
      <c r="AP435" s="336"/>
      <c r="AQ435" s="335" t="s">
        <v>573</v>
      </c>
      <c r="AR435" s="200"/>
      <c r="AS435" s="200"/>
      <c r="AT435" s="336"/>
      <c r="AU435" s="200" t="s">
        <v>573</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91" t="s">
        <v>573</v>
      </c>
      <c r="AR457" s="193"/>
      <c r="AS457" s="126" t="s">
        <v>356</v>
      </c>
      <c r="AT457" s="127"/>
      <c r="AU457" s="193" t="s">
        <v>577</v>
      </c>
      <c r="AV457" s="193"/>
      <c r="AW457" s="126" t="s">
        <v>300</v>
      </c>
      <c r="AX457" s="188"/>
    </row>
    <row r="458" spans="1:50" ht="18" customHeight="1" x14ac:dyDescent="0.15">
      <c r="A458" s="182"/>
      <c r="B458" s="179"/>
      <c r="C458" s="173"/>
      <c r="D458" s="179"/>
      <c r="E458" s="337"/>
      <c r="F458" s="338"/>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5" t="s">
        <v>577</v>
      </c>
      <c r="AF458" s="200"/>
      <c r="AG458" s="200"/>
      <c r="AH458" s="200"/>
      <c r="AI458" s="335" t="s">
        <v>577</v>
      </c>
      <c r="AJ458" s="200"/>
      <c r="AK458" s="200"/>
      <c r="AL458" s="200"/>
      <c r="AM458" s="335" t="s">
        <v>577</v>
      </c>
      <c r="AN458" s="200"/>
      <c r="AO458" s="200"/>
      <c r="AP458" s="336"/>
      <c r="AQ458" s="335" t="s">
        <v>577</v>
      </c>
      <c r="AR458" s="200"/>
      <c r="AS458" s="200"/>
      <c r="AT458" s="336"/>
      <c r="AU458" s="200" t="s">
        <v>577</v>
      </c>
      <c r="AV458" s="200"/>
      <c r="AW458" s="200"/>
      <c r="AX458" s="201"/>
    </row>
    <row r="459" spans="1:50" ht="18"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5" t="s">
        <v>577</v>
      </c>
      <c r="AF459" s="200"/>
      <c r="AG459" s="200"/>
      <c r="AH459" s="336"/>
      <c r="AI459" s="335" t="s">
        <v>574</v>
      </c>
      <c r="AJ459" s="200"/>
      <c r="AK459" s="200"/>
      <c r="AL459" s="200"/>
      <c r="AM459" s="335" t="s">
        <v>577</v>
      </c>
      <c r="AN459" s="200"/>
      <c r="AO459" s="200"/>
      <c r="AP459" s="336"/>
      <c r="AQ459" s="335" t="s">
        <v>577</v>
      </c>
      <c r="AR459" s="200"/>
      <c r="AS459" s="200"/>
      <c r="AT459" s="336"/>
      <c r="AU459" s="200" t="s">
        <v>577</v>
      </c>
      <c r="AV459" s="200"/>
      <c r="AW459" s="200"/>
      <c r="AX459" s="201"/>
    </row>
    <row r="460" spans="1:50" ht="18"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577</v>
      </c>
      <c r="AF460" s="200"/>
      <c r="AG460" s="200"/>
      <c r="AH460" s="336"/>
      <c r="AI460" s="335" t="s">
        <v>577</v>
      </c>
      <c r="AJ460" s="200"/>
      <c r="AK460" s="200"/>
      <c r="AL460" s="200"/>
      <c r="AM460" s="335" t="s">
        <v>583</v>
      </c>
      <c r="AN460" s="200"/>
      <c r="AO460" s="200"/>
      <c r="AP460" s="336"/>
      <c r="AQ460" s="335" t="s">
        <v>583</v>
      </c>
      <c r="AR460" s="200"/>
      <c r="AS460" s="200"/>
      <c r="AT460" s="336"/>
      <c r="AU460" s="200" t="s">
        <v>583</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0.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0.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584</v>
      </c>
      <c r="AE702" s="341"/>
      <c r="AF702" s="341"/>
      <c r="AG702" s="383" t="s">
        <v>585</v>
      </c>
      <c r="AH702" s="384"/>
      <c r="AI702" s="384"/>
      <c r="AJ702" s="384"/>
      <c r="AK702" s="384"/>
      <c r="AL702" s="384"/>
      <c r="AM702" s="384"/>
      <c r="AN702" s="384"/>
      <c r="AO702" s="384"/>
      <c r="AP702" s="384"/>
      <c r="AQ702" s="384"/>
      <c r="AR702" s="384"/>
      <c r="AS702" s="384"/>
      <c r="AT702" s="384"/>
      <c r="AU702" s="384"/>
      <c r="AV702" s="384"/>
      <c r="AW702" s="384"/>
      <c r="AX702" s="385"/>
    </row>
    <row r="703" spans="1:50" ht="3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3" t="s">
        <v>557</v>
      </c>
      <c r="AE703" s="324"/>
      <c r="AF703" s="324"/>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0.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557</v>
      </c>
      <c r="AE705" s="717"/>
      <c r="AF705" s="717"/>
      <c r="AG705" s="118" t="s">
        <v>589</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588</v>
      </c>
      <c r="AE706" s="324"/>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19.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590</v>
      </c>
      <c r="AE708" s="607"/>
      <c r="AF708" s="607"/>
      <c r="AG708" s="744" t="s">
        <v>577</v>
      </c>
      <c r="AH708" s="745"/>
      <c r="AI708" s="745"/>
      <c r="AJ708" s="745"/>
      <c r="AK708" s="745"/>
      <c r="AL708" s="745"/>
      <c r="AM708" s="745"/>
      <c r="AN708" s="745"/>
      <c r="AO708" s="745"/>
      <c r="AP708" s="745"/>
      <c r="AQ708" s="745"/>
      <c r="AR708" s="745"/>
      <c r="AS708" s="745"/>
      <c r="AT708" s="745"/>
      <c r="AU708" s="745"/>
      <c r="AV708" s="745"/>
      <c r="AW708" s="745"/>
      <c r="AX708" s="746"/>
    </row>
    <row r="709" spans="1:50" ht="19.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590</v>
      </c>
      <c r="AE709" s="324"/>
      <c r="AF709" s="324"/>
      <c r="AG709" s="94" t="s">
        <v>583</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590</v>
      </c>
      <c r="AE710" s="324"/>
      <c r="AF710" s="324"/>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557</v>
      </c>
      <c r="AE711" s="324"/>
      <c r="AF711" s="324"/>
      <c r="AG711" s="94" t="s">
        <v>591</v>
      </c>
      <c r="AH711" s="95"/>
      <c r="AI711" s="95"/>
      <c r="AJ711" s="95"/>
      <c r="AK711" s="95"/>
      <c r="AL711" s="95"/>
      <c r="AM711" s="95"/>
      <c r="AN711" s="95"/>
      <c r="AO711" s="95"/>
      <c r="AP711" s="95"/>
      <c r="AQ711" s="95"/>
      <c r="AR711" s="95"/>
      <c r="AS711" s="95"/>
      <c r="AT711" s="95"/>
      <c r="AU711" s="95"/>
      <c r="AV711" s="95"/>
      <c r="AW711" s="95"/>
      <c r="AX711" s="96"/>
    </row>
    <row r="712" spans="1:50" ht="19.5"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590</v>
      </c>
      <c r="AE712" s="785"/>
      <c r="AF712" s="785"/>
      <c r="AG712" s="812" t="s">
        <v>581</v>
      </c>
      <c r="AH712" s="813"/>
      <c r="AI712" s="813"/>
      <c r="AJ712" s="813"/>
      <c r="AK712" s="813"/>
      <c r="AL712" s="813"/>
      <c r="AM712" s="813"/>
      <c r="AN712" s="813"/>
      <c r="AO712" s="813"/>
      <c r="AP712" s="813"/>
      <c r="AQ712" s="813"/>
      <c r="AR712" s="813"/>
      <c r="AS712" s="813"/>
      <c r="AT712" s="813"/>
      <c r="AU712" s="813"/>
      <c r="AV712" s="813"/>
      <c r="AW712" s="813"/>
      <c r="AX712" s="814"/>
    </row>
    <row r="713" spans="1:50" ht="19.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590</v>
      </c>
      <c r="AE713" s="324"/>
      <c r="AF713" s="665"/>
      <c r="AG713" s="94" t="s">
        <v>583</v>
      </c>
      <c r="AH713" s="95"/>
      <c r="AI713" s="95"/>
      <c r="AJ713" s="95"/>
      <c r="AK713" s="95"/>
      <c r="AL713" s="95"/>
      <c r="AM713" s="95"/>
      <c r="AN713" s="95"/>
      <c r="AO713" s="95"/>
      <c r="AP713" s="95"/>
      <c r="AQ713" s="95"/>
      <c r="AR713" s="95"/>
      <c r="AS713" s="95"/>
      <c r="AT713" s="95"/>
      <c r="AU713" s="95"/>
      <c r="AV713" s="95"/>
      <c r="AW713" s="95"/>
      <c r="AX713" s="96"/>
    </row>
    <row r="714" spans="1:50" ht="19.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590</v>
      </c>
      <c r="AE714" s="810"/>
      <c r="AF714" s="811"/>
      <c r="AG714" s="738" t="s">
        <v>583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557</v>
      </c>
      <c r="AE715" s="607"/>
      <c r="AF715" s="658"/>
      <c r="AG715" s="744" t="s">
        <v>592</v>
      </c>
      <c r="AH715" s="745"/>
      <c r="AI715" s="745"/>
      <c r="AJ715" s="745"/>
      <c r="AK715" s="745"/>
      <c r="AL715" s="745"/>
      <c r="AM715" s="745"/>
      <c r="AN715" s="745"/>
      <c r="AO715" s="745"/>
      <c r="AP715" s="745"/>
      <c r="AQ715" s="745"/>
      <c r="AR715" s="745"/>
      <c r="AS715" s="745"/>
      <c r="AT715" s="745"/>
      <c r="AU715" s="745"/>
      <c r="AV715" s="745"/>
      <c r="AW715" s="745"/>
      <c r="AX715" s="746"/>
    </row>
    <row r="716" spans="1:50" ht="30.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590</v>
      </c>
      <c r="AE716" s="629"/>
      <c r="AF716" s="629"/>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557</v>
      </c>
      <c r="AE717" s="324"/>
      <c r="AF717" s="324"/>
      <c r="AG717" s="94" t="s">
        <v>593</v>
      </c>
      <c r="AH717" s="95"/>
      <c r="AI717" s="95"/>
      <c r="AJ717" s="95"/>
      <c r="AK717" s="95"/>
      <c r="AL717" s="95"/>
      <c r="AM717" s="95"/>
      <c r="AN717" s="95"/>
      <c r="AO717" s="95"/>
      <c r="AP717" s="95"/>
      <c r="AQ717" s="95"/>
      <c r="AR717" s="95"/>
      <c r="AS717" s="95"/>
      <c r="AT717" s="95"/>
      <c r="AU717" s="95"/>
      <c r="AV717" s="95"/>
      <c r="AW717" s="95"/>
      <c r="AX717" s="96"/>
    </row>
    <row r="718" spans="1:50" ht="24"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590</v>
      </c>
      <c r="AE718" s="324"/>
      <c r="AF718" s="324"/>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31.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4" t="s">
        <v>480</v>
      </c>
      <c r="D720" s="292"/>
      <c r="E720" s="292"/>
      <c r="F720" s="295"/>
      <c r="G720" s="291" t="s">
        <v>481</v>
      </c>
      <c r="H720" s="292"/>
      <c r="I720" s="292"/>
      <c r="J720" s="292"/>
      <c r="K720" s="292"/>
      <c r="L720" s="292"/>
      <c r="M720" s="292"/>
      <c r="N720" s="291" t="s">
        <v>485</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626</v>
      </c>
      <c r="D721" s="289"/>
      <c r="E721" s="289"/>
      <c r="F721" s="290"/>
      <c r="G721" s="280"/>
      <c r="H721" s="281"/>
      <c r="I721" s="83" t="str">
        <f>IF(OR(G721="　", G721=""), "", "-")</f>
        <v/>
      </c>
      <c r="J721" s="284" t="s">
        <v>594</v>
      </c>
      <c r="K721" s="284"/>
      <c r="L721" s="83" t="str">
        <f>IF(M721="","","-")</f>
        <v/>
      </c>
      <c r="M721" s="84"/>
      <c r="N721" s="296" t="s">
        <v>573</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317"/>
      <c r="D722" s="318"/>
      <c r="E722" s="318"/>
      <c r="F722" s="319"/>
      <c r="G722" s="280"/>
      <c r="H722" s="281"/>
      <c r="I722" s="83" t="str">
        <f t="shared" ref="I722:I725" si="4">IF(OR(G722="　", G722=""), "", "-")</f>
        <v/>
      </c>
      <c r="J722" s="284"/>
      <c r="K722" s="284"/>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317"/>
      <c r="D723" s="318"/>
      <c r="E723" s="318"/>
      <c r="F723" s="319"/>
      <c r="G723" s="280"/>
      <c r="H723" s="281"/>
      <c r="I723" s="83" t="str">
        <f t="shared" si="4"/>
        <v/>
      </c>
      <c r="J723" s="284"/>
      <c r="K723" s="284"/>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317"/>
      <c r="D724" s="318"/>
      <c r="E724" s="318"/>
      <c r="F724" s="319"/>
      <c r="G724" s="280"/>
      <c r="H724" s="281"/>
      <c r="I724" s="83" t="str">
        <f t="shared" si="4"/>
        <v/>
      </c>
      <c r="J724" s="284"/>
      <c r="K724" s="284"/>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2" t="s">
        <v>48</v>
      </c>
      <c r="B726" s="804"/>
      <c r="C726" s="817" t="s">
        <v>53</v>
      </c>
      <c r="D726" s="839"/>
      <c r="E726" s="839"/>
      <c r="F726" s="840"/>
      <c r="G726" s="575" t="s">
        <v>642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9.25" customHeight="1" thickBot="1" x14ac:dyDescent="0.2">
      <c r="A727" s="805"/>
      <c r="B727" s="806"/>
      <c r="C727" s="750" t="s">
        <v>57</v>
      </c>
      <c r="D727" s="751"/>
      <c r="E727" s="751"/>
      <c r="F727" s="752"/>
      <c r="G727" s="573" t="s">
        <v>632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8.25" customHeight="1" thickBot="1" x14ac:dyDescent="0.2">
      <c r="A729" s="636" t="s">
        <v>595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634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640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641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9.2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9.25" customHeight="1" x14ac:dyDescent="0.15">
      <c r="A737" s="993" t="s">
        <v>431</v>
      </c>
      <c r="B737" s="203"/>
      <c r="C737" s="203"/>
      <c r="D737" s="204"/>
      <c r="E737" s="989" t="s">
        <v>596</v>
      </c>
      <c r="F737" s="989"/>
      <c r="G737" s="989"/>
      <c r="H737" s="989"/>
      <c r="I737" s="989"/>
      <c r="J737" s="989"/>
      <c r="K737" s="989"/>
      <c r="L737" s="989"/>
      <c r="M737" s="989"/>
      <c r="N737" s="360" t="s">
        <v>358</v>
      </c>
      <c r="O737" s="360"/>
      <c r="P737" s="360"/>
      <c r="Q737" s="360"/>
      <c r="R737" s="989" t="s">
        <v>597</v>
      </c>
      <c r="S737" s="989"/>
      <c r="T737" s="989"/>
      <c r="U737" s="989"/>
      <c r="V737" s="989"/>
      <c r="W737" s="989"/>
      <c r="X737" s="989"/>
      <c r="Y737" s="989"/>
      <c r="Z737" s="989"/>
      <c r="AA737" s="360" t="s">
        <v>359</v>
      </c>
      <c r="AB737" s="360"/>
      <c r="AC737" s="360"/>
      <c r="AD737" s="360"/>
      <c r="AE737" s="989" t="s">
        <v>598</v>
      </c>
      <c r="AF737" s="989"/>
      <c r="AG737" s="989"/>
      <c r="AH737" s="989"/>
      <c r="AI737" s="989"/>
      <c r="AJ737" s="989"/>
      <c r="AK737" s="989"/>
      <c r="AL737" s="989"/>
      <c r="AM737" s="989"/>
      <c r="AN737" s="360" t="s">
        <v>360</v>
      </c>
      <c r="AO737" s="360"/>
      <c r="AP737" s="360"/>
      <c r="AQ737" s="360"/>
      <c r="AR737" s="990" t="s">
        <v>599</v>
      </c>
      <c r="AS737" s="991"/>
      <c r="AT737" s="991"/>
      <c r="AU737" s="991"/>
      <c r="AV737" s="991"/>
      <c r="AW737" s="991"/>
      <c r="AX737" s="992"/>
      <c r="AY737" s="89"/>
      <c r="AZ737" s="89"/>
    </row>
    <row r="738" spans="1:52" ht="29.25" customHeight="1" x14ac:dyDescent="0.15">
      <c r="A738" s="993" t="s">
        <v>361</v>
      </c>
      <c r="B738" s="203"/>
      <c r="C738" s="203"/>
      <c r="D738" s="204"/>
      <c r="E738" s="989" t="s">
        <v>600</v>
      </c>
      <c r="F738" s="989"/>
      <c r="G738" s="989"/>
      <c r="H738" s="989"/>
      <c r="I738" s="989"/>
      <c r="J738" s="989"/>
      <c r="K738" s="989"/>
      <c r="L738" s="989"/>
      <c r="M738" s="989"/>
      <c r="N738" s="360" t="s">
        <v>362</v>
      </c>
      <c r="O738" s="360"/>
      <c r="P738" s="360"/>
      <c r="Q738" s="360"/>
      <c r="R738" s="989" t="s">
        <v>601</v>
      </c>
      <c r="S738" s="989"/>
      <c r="T738" s="989"/>
      <c r="U738" s="989"/>
      <c r="V738" s="989"/>
      <c r="W738" s="989"/>
      <c r="X738" s="989"/>
      <c r="Y738" s="989"/>
      <c r="Z738" s="989"/>
      <c r="AA738" s="360" t="s">
        <v>482</v>
      </c>
      <c r="AB738" s="360"/>
      <c r="AC738" s="360"/>
      <c r="AD738" s="360"/>
      <c r="AE738" s="989" t="s">
        <v>602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9.25" customHeight="1" thickBot="1" x14ac:dyDescent="0.2">
      <c r="A739" s="997" t="s">
        <v>543</v>
      </c>
      <c r="B739" s="998"/>
      <c r="C739" s="998"/>
      <c r="D739" s="999"/>
      <c r="E739" s="1000" t="s">
        <v>550</v>
      </c>
      <c r="F739" s="1001"/>
      <c r="G739" s="1001"/>
      <c r="H739" s="91" t="str">
        <f>IF(E739="", "", "(")</f>
        <v>(</v>
      </c>
      <c r="I739" s="984"/>
      <c r="J739" s="984"/>
      <c r="K739" s="91" t="str">
        <f>IF(OR(I739="　", I739=""), "", "-")</f>
        <v/>
      </c>
      <c r="L739" s="985">
        <v>211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t="s">
        <v>605</v>
      </c>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7.25" customHeight="1" thickBo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630" t="s">
        <v>534</v>
      </c>
      <c r="B779" s="631"/>
      <c r="C779" s="631"/>
      <c r="D779" s="631"/>
      <c r="E779" s="631"/>
      <c r="F779" s="632"/>
      <c r="G779" s="597" t="s">
        <v>643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1.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1.5" customHeight="1" x14ac:dyDescent="0.15">
      <c r="A781" s="633"/>
      <c r="B781" s="634"/>
      <c r="C781" s="634"/>
      <c r="D781" s="634"/>
      <c r="E781" s="634"/>
      <c r="F781" s="635"/>
      <c r="G781" s="672" t="s">
        <v>644</v>
      </c>
      <c r="H781" s="673"/>
      <c r="I781" s="673"/>
      <c r="J781" s="673"/>
      <c r="K781" s="674"/>
      <c r="L781" s="666" t="s">
        <v>645</v>
      </c>
      <c r="M781" s="667"/>
      <c r="N781" s="667"/>
      <c r="O781" s="667"/>
      <c r="P781" s="667"/>
      <c r="Q781" s="667"/>
      <c r="R781" s="667"/>
      <c r="S781" s="667"/>
      <c r="T781" s="667"/>
      <c r="U781" s="667"/>
      <c r="V781" s="667"/>
      <c r="W781" s="667"/>
      <c r="X781" s="668"/>
      <c r="Y781" s="386">
        <v>0.5</v>
      </c>
      <c r="Z781" s="387"/>
      <c r="AA781" s="387"/>
      <c r="AB781" s="807"/>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42"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42"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42"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42"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42"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42"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42"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42"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42"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5.2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625</v>
      </c>
      <c r="D837" s="342"/>
      <c r="E837" s="342"/>
      <c r="F837" s="342"/>
      <c r="G837" s="342"/>
      <c r="H837" s="342"/>
      <c r="I837" s="342"/>
      <c r="J837" s="343" t="s">
        <v>615</v>
      </c>
      <c r="K837" s="344"/>
      <c r="L837" s="344"/>
      <c r="M837" s="344"/>
      <c r="N837" s="344"/>
      <c r="O837" s="344"/>
      <c r="P837" s="357" t="s">
        <v>616</v>
      </c>
      <c r="Q837" s="345"/>
      <c r="R837" s="345"/>
      <c r="S837" s="345"/>
      <c r="T837" s="345"/>
      <c r="U837" s="345"/>
      <c r="V837" s="345"/>
      <c r="W837" s="345"/>
      <c r="X837" s="345"/>
      <c r="Y837" s="346">
        <v>0.5</v>
      </c>
      <c r="Z837" s="347"/>
      <c r="AA837" s="347"/>
      <c r="AB837" s="348"/>
      <c r="AC837" s="358" t="s">
        <v>196</v>
      </c>
      <c r="AD837" s="366"/>
      <c r="AE837" s="366"/>
      <c r="AF837" s="366"/>
      <c r="AG837" s="366"/>
      <c r="AH837" s="367" t="s">
        <v>620</v>
      </c>
      <c r="AI837" s="368"/>
      <c r="AJ837" s="368"/>
      <c r="AK837" s="368"/>
      <c r="AL837" s="352" t="s">
        <v>615</v>
      </c>
      <c r="AM837" s="353"/>
      <c r="AN837" s="353"/>
      <c r="AO837" s="354"/>
      <c r="AP837" s="355" t="s">
        <v>621</v>
      </c>
      <c r="AQ837" s="355"/>
      <c r="AR837" s="355"/>
      <c r="AS837" s="355"/>
      <c r="AT837" s="355"/>
      <c r="AU837" s="355"/>
      <c r="AV837" s="355"/>
      <c r="AW837" s="355"/>
      <c r="AX837" s="355"/>
    </row>
    <row r="838" spans="1:50" ht="30" customHeight="1" x14ac:dyDescent="0.15">
      <c r="A838" s="374">
        <v>2</v>
      </c>
      <c r="B838" s="374">
        <v>1</v>
      </c>
      <c r="C838" s="356" t="s">
        <v>606</v>
      </c>
      <c r="D838" s="342"/>
      <c r="E838" s="342"/>
      <c r="F838" s="342"/>
      <c r="G838" s="342"/>
      <c r="H838" s="342"/>
      <c r="I838" s="342"/>
      <c r="J838" s="343" t="s">
        <v>615</v>
      </c>
      <c r="K838" s="344"/>
      <c r="L838" s="344"/>
      <c r="M838" s="344"/>
      <c r="N838" s="344"/>
      <c r="O838" s="344"/>
      <c r="P838" s="357" t="s">
        <v>617</v>
      </c>
      <c r="Q838" s="345"/>
      <c r="R838" s="345"/>
      <c r="S838" s="345"/>
      <c r="T838" s="345"/>
      <c r="U838" s="345"/>
      <c r="V838" s="345"/>
      <c r="W838" s="345"/>
      <c r="X838" s="345"/>
      <c r="Y838" s="346">
        <v>0.5</v>
      </c>
      <c r="Z838" s="347"/>
      <c r="AA838" s="347"/>
      <c r="AB838" s="348"/>
      <c r="AC838" s="358" t="s">
        <v>196</v>
      </c>
      <c r="AD838" s="366"/>
      <c r="AE838" s="366"/>
      <c r="AF838" s="366"/>
      <c r="AG838" s="366"/>
      <c r="AH838" s="367" t="s">
        <v>620</v>
      </c>
      <c r="AI838" s="368"/>
      <c r="AJ838" s="368"/>
      <c r="AK838" s="368"/>
      <c r="AL838" s="352" t="s">
        <v>615</v>
      </c>
      <c r="AM838" s="353"/>
      <c r="AN838" s="353"/>
      <c r="AO838" s="354"/>
      <c r="AP838" s="355" t="s">
        <v>621</v>
      </c>
      <c r="AQ838" s="355"/>
      <c r="AR838" s="355"/>
      <c r="AS838" s="355"/>
      <c r="AT838" s="355"/>
      <c r="AU838" s="355"/>
      <c r="AV838" s="355"/>
      <c r="AW838" s="355"/>
      <c r="AX838" s="355"/>
    </row>
    <row r="839" spans="1:50" ht="30" customHeight="1" x14ac:dyDescent="0.15">
      <c r="A839" s="374">
        <v>3</v>
      </c>
      <c r="B839" s="374">
        <v>1</v>
      </c>
      <c r="C839" s="356" t="s">
        <v>607</v>
      </c>
      <c r="D839" s="342"/>
      <c r="E839" s="342"/>
      <c r="F839" s="342"/>
      <c r="G839" s="342"/>
      <c r="H839" s="342"/>
      <c r="I839" s="342"/>
      <c r="J839" s="343" t="s">
        <v>615</v>
      </c>
      <c r="K839" s="344"/>
      <c r="L839" s="344"/>
      <c r="M839" s="344"/>
      <c r="N839" s="344"/>
      <c r="O839" s="344"/>
      <c r="P839" s="357" t="s">
        <v>617</v>
      </c>
      <c r="Q839" s="345"/>
      <c r="R839" s="345"/>
      <c r="S839" s="345"/>
      <c r="T839" s="345"/>
      <c r="U839" s="345"/>
      <c r="V839" s="345"/>
      <c r="W839" s="345"/>
      <c r="X839" s="345"/>
      <c r="Y839" s="346">
        <v>0.4</v>
      </c>
      <c r="Z839" s="347"/>
      <c r="AA839" s="347"/>
      <c r="AB839" s="348"/>
      <c r="AC839" s="358" t="s">
        <v>196</v>
      </c>
      <c r="AD839" s="366"/>
      <c r="AE839" s="366"/>
      <c r="AF839" s="366"/>
      <c r="AG839" s="366"/>
      <c r="AH839" s="367" t="s">
        <v>620</v>
      </c>
      <c r="AI839" s="368"/>
      <c r="AJ839" s="368"/>
      <c r="AK839" s="368"/>
      <c r="AL839" s="352" t="s">
        <v>615</v>
      </c>
      <c r="AM839" s="353"/>
      <c r="AN839" s="353"/>
      <c r="AO839" s="354"/>
      <c r="AP839" s="355" t="s">
        <v>621</v>
      </c>
      <c r="AQ839" s="355"/>
      <c r="AR839" s="355"/>
      <c r="AS839" s="355"/>
      <c r="AT839" s="355"/>
      <c r="AU839" s="355"/>
      <c r="AV839" s="355"/>
      <c r="AW839" s="355"/>
      <c r="AX839" s="355"/>
    </row>
    <row r="840" spans="1:50" ht="30" customHeight="1" x14ac:dyDescent="0.15">
      <c r="A840" s="374">
        <v>4</v>
      </c>
      <c r="B840" s="374">
        <v>1</v>
      </c>
      <c r="C840" s="356" t="s">
        <v>608</v>
      </c>
      <c r="D840" s="342"/>
      <c r="E840" s="342"/>
      <c r="F840" s="342"/>
      <c r="G840" s="342"/>
      <c r="H840" s="342"/>
      <c r="I840" s="342"/>
      <c r="J840" s="343" t="s">
        <v>615</v>
      </c>
      <c r="K840" s="344"/>
      <c r="L840" s="344"/>
      <c r="M840" s="344"/>
      <c r="N840" s="344"/>
      <c r="O840" s="344"/>
      <c r="P840" s="357" t="s">
        <v>618</v>
      </c>
      <c r="Q840" s="345"/>
      <c r="R840" s="345"/>
      <c r="S840" s="345"/>
      <c r="T840" s="345"/>
      <c r="U840" s="345"/>
      <c r="V840" s="345"/>
      <c r="W840" s="345"/>
      <c r="X840" s="345"/>
      <c r="Y840" s="346">
        <v>0.2</v>
      </c>
      <c r="Z840" s="347"/>
      <c r="AA840" s="347"/>
      <c r="AB840" s="348"/>
      <c r="AC840" s="358" t="s">
        <v>196</v>
      </c>
      <c r="AD840" s="366"/>
      <c r="AE840" s="366"/>
      <c r="AF840" s="366"/>
      <c r="AG840" s="366"/>
      <c r="AH840" s="367" t="s">
        <v>620</v>
      </c>
      <c r="AI840" s="368"/>
      <c r="AJ840" s="368"/>
      <c r="AK840" s="368"/>
      <c r="AL840" s="352" t="s">
        <v>615</v>
      </c>
      <c r="AM840" s="353"/>
      <c r="AN840" s="353"/>
      <c r="AO840" s="354"/>
      <c r="AP840" s="355" t="s">
        <v>621</v>
      </c>
      <c r="AQ840" s="355"/>
      <c r="AR840" s="355"/>
      <c r="AS840" s="355"/>
      <c r="AT840" s="355"/>
      <c r="AU840" s="355"/>
      <c r="AV840" s="355"/>
      <c r="AW840" s="355"/>
      <c r="AX840" s="355"/>
    </row>
    <row r="841" spans="1:50" ht="30" customHeight="1" x14ac:dyDescent="0.15">
      <c r="A841" s="374">
        <v>5</v>
      </c>
      <c r="B841" s="374">
        <v>1</v>
      </c>
      <c r="C841" s="356" t="s">
        <v>609</v>
      </c>
      <c r="D841" s="342"/>
      <c r="E841" s="342"/>
      <c r="F841" s="342"/>
      <c r="G841" s="342"/>
      <c r="H841" s="342"/>
      <c r="I841" s="342"/>
      <c r="J841" s="343" t="s">
        <v>615</v>
      </c>
      <c r="K841" s="344"/>
      <c r="L841" s="344"/>
      <c r="M841" s="344"/>
      <c r="N841" s="344"/>
      <c r="O841" s="344"/>
      <c r="P841" s="357" t="s">
        <v>618</v>
      </c>
      <c r="Q841" s="345"/>
      <c r="R841" s="345"/>
      <c r="S841" s="345"/>
      <c r="T841" s="345"/>
      <c r="U841" s="345"/>
      <c r="V841" s="345"/>
      <c r="W841" s="345"/>
      <c r="X841" s="345"/>
      <c r="Y841" s="346">
        <v>0.1</v>
      </c>
      <c r="Z841" s="347"/>
      <c r="AA841" s="347"/>
      <c r="AB841" s="348"/>
      <c r="AC841" s="358" t="s">
        <v>196</v>
      </c>
      <c r="AD841" s="366"/>
      <c r="AE841" s="366"/>
      <c r="AF841" s="366"/>
      <c r="AG841" s="366"/>
      <c r="AH841" s="367" t="s">
        <v>620</v>
      </c>
      <c r="AI841" s="368"/>
      <c r="AJ841" s="368"/>
      <c r="AK841" s="368"/>
      <c r="AL841" s="352" t="s">
        <v>615</v>
      </c>
      <c r="AM841" s="353"/>
      <c r="AN841" s="353"/>
      <c r="AO841" s="354"/>
      <c r="AP841" s="355" t="s">
        <v>621</v>
      </c>
      <c r="AQ841" s="355"/>
      <c r="AR841" s="355"/>
      <c r="AS841" s="355"/>
      <c r="AT841" s="355"/>
      <c r="AU841" s="355"/>
      <c r="AV841" s="355"/>
      <c r="AW841" s="355"/>
      <c r="AX841" s="355"/>
    </row>
    <row r="842" spans="1:50" ht="30" customHeight="1" x14ac:dyDescent="0.15">
      <c r="A842" s="374">
        <v>6</v>
      </c>
      <c r="B842" s="374">
        <v>1</v>
      </c>
      <c r="C842" s="356" t="s">
        <v>610</v>
      </c>
      <c r="D842" s="342"/>
      <c r="E842" s="342"/>
      <c r="F842" s="342"/>
      <c r="G842" s="342"/>
      <c r="H842" s="342"/>
      <c r="I842" s="342"/>
      <c r="J842" s="343" t="s">
        <v>615</v>
      </c>
      <c r="K842" s="344"/>
      <c r="L842" s="344"/>
      <c r="M842" s="344"/>
      <c r="N842" s="344"/>
      <c r="O842" s="344"/>
      <c r="P842" s="357" t="s">
        <v>618</v>
      </c>
      <c r="Q842" s="345"/>
      <c r="R842" s="345"/>
      <c r="S842" s="345"/>
      <c r="T842" s="345"/>
      <c r="U842" s="345"/>
      <c r="V842" s="345"/>
      <c r="W842" s="345"/>
      <c r="X842" s="345"/>
      <c r="Y842" s="346">
        <v>0.1</v>
      </c>
      <c r="Z842" s="347"/>
      <c r="AA842" s="347"/>
      <c r="AB842" s="348"/>
      <c r="AC842" s="358" t="s">
        <v>196</v>
      </c>
      <c r="AD842" s="366"/>
      <c r="AE842" s="366"/>
      <c r="AF842" s="366"/>
      <c r="AG842" s="366"/>
      <c r="AH842" s="367" t="s">
        <v>620</v>
      </c>
      <c r="AI842" s="368"/>
      <c r="AJ842" s="368"/>
      <c r="AK842" s="368"/>
      <c r="AL842" s="352" t="s">
        <v>615</v>
      </c>
      <c r="AM842" s="353"/>
      <c r="AN842" s="353"/>
      <c r="AO842" s="354"/>
      <c r="AP842" s="355" t="s">
        <v>621</v>
      </c>
      <c r="AQ842" s="355"/>
      <c r="AR842" s="355"/>
      <c r="AS842" s="355"/>
      <c r="AT842" s="355"/>
      <c r="AU842" s="355"/>
      <c r="AV842" s="355"/>
      <c r="AW842" s="355"/>
      <c r="AX842" s="355"/>
    </row>
    <row r="843" spans="1:50" ht="30" customHeight="1" x14ac:dyDescent="0.15">
      <c r="A843" s="374">
        <v>7</v>
      </c>
      <c r="B843" s="374">
        <v>1</v>
      </c>
      <c r="C843" s="356" t="s">
        <v>611</v>
      </c>
      <c r="D843" s="342"/>
      <c r="E843" s="342"/>
      <c r="F843" s="342"/>
      <c r="G843" s="342"/>
      <c r="H843" s="342"/>
      <c r="I843" s="342"/>
      <c r="J843" s="343" t="s">
        <v>615</v>
      </c>
      <c r="K843" s="344"/>
      <c r="L843" s="344"/>
      <c r="M843" s="344"/>
      <c r="N843" s="344"/>
      <c r="O843" s="344"/>
      <c r="P843" s="357" t="s">
        <v>618</v>
      </c>
      <c r="Q843" s="345"/>
      <c r="R843" s="345"/>
      <c r="S843" s="345"/>
      <c r="T843" s="345"/>
      <c r="U843" s="345"/>
      <c r="V843" s="345"/>
      <c r="W843" s="345"/>
      <c r="X843" s="345"/>
      <c r="Y843" s="346">
        <v>0.1</v>
      </c>
      <c r="Z843" s="347"/>
      <c r="AA843" s="347"/>
      <c r="AB843" s="348"/>
      <c r="AC843" s="358" t="s">
        <v>196</v>
      </c>
      <c r="AD843" s="366"/>
      <c r="AE843" s="366"/>
      <c r="AF843" s="366"/>
      <c r="AG843" s="366"/>
      <c r="AH843" s="367" t="s">
        <v>620</v>
      </c>
      <c r="AI843" s="368"/>
      <c r="AJ843" s="368"/>
      <c r="AK843" s="368"/>
      <c r="AL843" s="352" t="s">
        <v>615</v>
      </c>
      <c r="AM843" s="353"/>
      <c r="AN843" s="353"/>
      <c r="AO843" s="354"/>
      <c r="AP843" s="355" t="s">
        <v>621</v>
      </c>
      <c r="AQ843" s="355"/>
      <c r="AR843" s="355"/>
      <c r="AS843" s="355"/>
      <c r="AT843" s="355"/>
      <c r="AU843" s="355"/>
      <c r="AV843" s="355"/>
      <c r="AW843" s="355"/>
      <c r="AX843" s="355"/>
    </row>
    <row r="844" spans="1:50" ht="30" customHeight="1" x14ac:dyDescent="0.15">
      <c r="A844" s="374">
        <v>8</v>
      </c>
      <c r="B844" s="374">
        <v>1</v>
      </c>
      <c r="C844" s="356" t="s">
        <v>612</v>
      </c>
      <c r="D844" s="342"/>
      <c r="E844" s="342"/>
      <c r="F844" s="342"/>
      <c r="G844" s="342"/>
      <c r="H844" s="342"/>
      <c r="I844" s="342"/>
      <c r="J844" s="343" t="s">
        <v>615</v>
      </c>
      <c r="K844" s="344"/>
      <c r="L844" s="344"/>
      <c r="M844" s="344"/>
      <c r="N844" s="344"/>
      <c r="O844" s="344"/>
      <c r="P844" s="357" t="s">
        <v>618</v>
      </c>
      <c r="Q844" s="345"/>
      <c r="R844" s="345"/>
      <c r="S844" s="345"/>
      <c r="T844" s="345"/>
      <c r="U844" s="345"/>
      <c r="V844" s="345"/>
      <c r="W844" s="345"/>
      <c r="X844" s="345"/>
      <c r="Y844" s="346">
        <v>0.1</v>
      </c>
      <c r="Z844" s="347"/>
      <c r="AA844" s="347"/>
      <c r="AB844" s="348"/>
      <c r="AC844" s="358" t="s">
        <v>196</v>
      </c>
      <c r="AD844" s="366"/>
      <c r="AE844" s="366"/>
      <c r="AF844" s="366"/>
      <c r="AG844" s="366"/>
      <c r="AH844" s="367" t="s">
        <v>620</v>
      </c>
      <c r="AI844" s="368"/>
      <c r="AJ844" s="368"/>
      <c r="AK844" s="368"/>
      <c r="AL844" s="352" t="s">
        <v>615</v>
      </c>
      <c r="AM844" s="353"/>
      <c r="AN844" s="353"/>
      <c r="AO844" s="354"/>
      <c r="AP844" s="355" t="s">
        <v>621</v>
      </c>
      <c r="AQ844" s="355"/>
      <c r="AR844" s="355"/>
      <c r="AS844" s="355"/>
      <c r="AT844" s="355"/>
      <c r="AU844" s="355"/>
      <c r="AV844" s="355"/>
      <c r="AW844" s="355"/>
      <c r="AX844" s="355"/>
    </row>
    <row r="845" spans="1:50" ht="30" customHeight="1" x14ac:dyDescent="0.15">
      <c r="A845" s="374">
        <v>9</v>
      </c>
      <c r="B845" s="374">
        <v>1</v>
      </c>
      <c r="C845" s="356" t="s">
        <v>613</v>
      </c>
      <c r="D845" s="342"/>
      <c r="E845" s="342"/>
      <c r="F845" s="342"/>
      <c r="G845" s="342"/>
      <c r="H845" s="342"/>
      <c r="I845" s="342"/>
      <c r="J845" s="343" t="s">
        <v>615</v>
      </c>
      <c r="K845" s="344"/>
      <c r="L845" s="344"/>
      <c r="M845" s="344"/>
      <c r="N845" s="344"/>
      <c r="O845" s="344"/>
      <c r="P845" s="357" t="s">
        <v>619</v>
      </c>
      <c r="Q845" s="345"/>
      <c r="R845" s="345"/>
      <c r="S845" s="345"/>
      <c r="T845" s="345"/>
      <c r="U845" s="345"/>
      <c r="V845" s="345"/>
      <c r="W845" s="345"/>
      <c r="X845" s="345"/>
      <c r="Y845" s="346">
        <v>0</v>
      </c>
      <c r="Z845" s="347"/>
      <c r="AA845" s="347"/>
      <c r="AB845" s="348"/>
      <c r="AC845" s="358" t="s">
        <v>196</v>
      </c>
      <c r="AD845" s="366"/>
      <c r="AE845" s="366"/>
      <c r="AF845" s="366"/>
      <c r="AG845" s="366"/>
      <c r="AH845" s="367" t="s">
        <v>620</v>
      </c>
      <c r="AI845" s="368"/>
      <c r="AJ845" s="368"/>
      <c r="AK845" s="368"/>
      <c r="AL845" s="352" t="s">
        <v>615</v>
      </c>
      <c r="AM845" s="353"/>
      <c r="AN845" s="353"/>
      <c r="AO845" s="354"/>
      <c r="AP845" s="355" t="s">
        <v>621</v>
      </c>
      <c r="AQ845" s="355"/>
      <c r="AR845" s="355"/>
      <c r="AS845" s="355"/>
      <c r="AT845" s="355"/>
      <c r="AU845" s="355"/>
      <c r="AV845" s="355"/>
      <c r="AW845" s="355"/>
      <c r="AX845" s="355"/>
    </row>
    <row r="846" spans="1:50" ht="30" customHeight="1" x14ac:dyDescent="0.15">
      <c r="A846" s="374">
        <v>10</v>
      </c>
      <c r="B846" s="374">
        <v>1</v>
      </c>
      <c r="C846" s="356" t="s">
        <v>614</v>
      </c>
      <c r="D846" s="342"/>
      <c r="E846" s="342"/>
      <c r="F846" s="342"/>
      <c r="G846" s="342"/>
      <c r="H846" s="342"/>
      <c r="I846" s="342"/>
      <c r="J846" s="343" t="s">
        <v>615</v>
      </c>
      <c r="K846" s="344"/>
      <c r="L846" s="344"/>
      <c r="M846" s="344"/>
      <c r="N846" s="344"/>
      <c r="O846" s="344"/>
      <c r="P846" s="357" t="s">
        <v>618</v>
      </c>
      <c r="Q846" s="345"/>
      <c r="R846" s="345"/>
      <c r="S846" s="345"/>
      <c r="T846" s="345"/>
      <c r="U846" s="345"/>
      <c r="V846" s="345"/>
      <c r="W846" s="345"/>
      <c r="X846" s="345"/>
      <c r="Y846" s="346">
        <v>0</v>
      </c>
      <c r="Z846" s="347"/>
      <c r="AA846" s="347"/>
      <c r="AB846" s="348"/>
      <c r="AC846" s="358" t="s">
        <v>196</v>
      </c>
      <c r="AD846" s="366"/>
      <c r="AE846" s="366"/>
      <c r="AF846" s="366"/>
      <c r="AG846" s="366"/>
      <c r="AH846" s="367" t="s">
        <v>620</v>
      </c>
      <c r="AI846" s="368"/>
      <c r="AJ846" s="368"/>
      <c r="AK846" s="368"/>
      <c r="AL846" s="352" t="s">
        <v>615</v>
      </c>
      <c r="AM846" s="353"/>
      <c r="AN846" s="353"/>
      <c r="AO846" s="354"/>
      <c r="AP846" s="355" t="s">
        <v>621</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603</v>
      </c>
      <c r="F1102" s="373"/>
      <c r="G1102" s="373"/>
      <c r="H1102" s="373"/>
      <c r="I1102" s="373"/>
      <c r="J1102" s="343" t="s">
        <v>580</v>
      </c>
      <c r="K1102" s="344"/>
      <c r="L1102" s="344"/>
      <c r="M1102" s="344"/>
      <c r="N1102" s="344"/>
      <c r="O1102" s="344"/>
      <c r="P1102" s="357" t="s">
        <v>580</v>
      </c>
      <c r="Q1102" s="345"/>
      <c r="R1102" s="345"/>
      <c r="S1102" s="345"/>
      <c r="T1102" s="345"/>
      <c r="U1102" s="345"/>
      <c r="V1102" s="345"/>
      <c r="W1102" s="345"/>
      <c r="X1102" s="345"/>
      <c r="Y1102" s="346" t="s">
        <v>580</v>
      </c>
      <c r="Z1102" s="347"/>
      <c r="AA1102" s="347"/>
      <c r="AB1102" s="348"/>
      <c r="AC1102" s="349"/>
      <c r="AD1102" s="349"/>
      <c r="AE1102" s="349"/>
      <c r="AF1102" s="349"/>
      <c r="AG1102" s="349"/>
      <c r="AH1102" s="350" t="s">
        <v>604</v>
      </c>
      <c r="AI1102" s="351"/>
      <c r="AJ1102" s="351"/>
      <c r="AK1102" s="351"/>
      <c r="AL1102" s="352" t="s">
        <v>604</v>
      </c>
      <c r="AM1102" s="353"/>
      <c r="AN1102" s="353"/>
      <c r="AO1102" s="354"/>
      <c r="AP1102" s="355" t="s">
        <v>580</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3:AX13 AR15:AX15 P15:AQ17">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66">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2018-05-22T04:13:27Z</cp:lastPrinted>
  <dcterms:created xsi:type="dcterms:W3CDTF">2012-03-13T00:50:25Z</dcterms:created>
  <dcterms:modified xsi:type="dcterms:W3CDTF">2020-11-17T13:47:52Z</dcterms:modified>
</cp:coreProperties>
</file>