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012 介護基盤緊急整備臨時特例交付金" sheetId="1" r:id="rId1"/>
  </sheets>
  <definedNames>
    <definedName name="_xlnm.Print_Area" localSheetId="0">'012 介護基盤緊急整備臨時特例交付金'!$A$1:$X$104</definedName>
  </definedNames>
  <calcPr fullCalcOnLoad="1"/>
</workbook>
</file>

<file path=xl/comments1.xml><?xml version="1.0" encoding="utf-8"?>
<comments xmlns="http://schemas.openxmlformats.org/spreadsheetml/2006/main">
  <authors>
    <author> </author>
    <author>厚生労働省ネットワークシステム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  <comment ref="P59" authorId="1">
      <text>
        <r>
          <rPr>
            <b/>
            <sz val="12"/>
            <rFont val="ＭＳ Ｐゴシック"/>
            <family val="3"/>
          </rPr>
          <t>黄色セル部分のみ、ご記入ください。</t>
        </r>
      </text>
    </comment>
    <comment ref="E69" authorId="1">
      <text>
        <r>
          <rPr>
            <b/>
            <sz val="9"/>
            <rFont val="ＭＳ Ｐゴシック"/>
            <family val="3"/>
          </rPr>
          <t>厚生労働省ネットワークシステム:</t>
        </r>
        <r>
          <rPr>
            <sz val="9"/>
            <rFont val="ＭＳ Ｐゴシック"/>
            <family val="3"/>
          </rPr>
          <t xml:space="preserve">
昨年度55
</t>
        </r>
      </text>
    </comment>
  </commentList>
</comments>
</file>

<file path=xl/sharedStrings.xml><?xml version="1.0" encoding="utf-8"?>
<sst xmlns="http://schemas.openxmlformats.org/spreadsheetml/2006/main" count="206" uniqueCount="89">
  <si>
    <t>番
号</t>
  </si>
  <si>
    <t>都道府県名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</si>
  <si>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</si>
  <si>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</si>
  <si>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</si>
  <si>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</si>
  <si>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</si>
  <si>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</si>
  <si>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</si>
  <si>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</si>
  <si>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</si>
  <si>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</si>
  <si>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</si>
  <si>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</si>
  <si>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</si>
  <si>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</si>
  <si>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</si>
  <si>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</si>
  <si>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</si>
  <si>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</si>
  <si>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</si>
  <si>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</si>
  <si>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</si>
  <si>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</si>
  <si>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</si>
  <si>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</si>
  <si>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</si>
  <si>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</si>
  <si>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北海道</t>
  </si>
  <si>
    <t>介護基盤緊急整備臨時特例基金</t>
  </si>
  <si>
    <t>・介護基盤の緊急整備特別対策事業・既存施設のスプリンクラー等整備特別対策事業・認知症高齢者グループホーム等防災改修等特別対策事業</t>
  </si>
  <si>
    <t>青森県</t>
  </si>
  <si>
    <t>岩手県</t>
  </si>
  <si>
    <t>介護基盤緊急整備臨時特例基金</t>
  </si>
  <si>
    <t>宮城県</t>
  </si>
  <si>
    <t>秋田県</t>
  </si>
  <si>
    <t>秋田県小規模介護施設整備等促進臨時対策基金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</si>
  <si>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</si>
  <si>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</si>
  <si>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</si>
  <si>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</si>
  <si>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</si>
  <si>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</si>
  <si>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</si>
  <si>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</si>
  <si>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</si>
  <si>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</si>
  <si>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</si>
  <si>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</si>
  <si>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</si>
  <si>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</si>
  <si>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</si>
  <si>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</si>
  <si>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</si>
  <si>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介護基盤緊急整備臨時特例基金</t>
  </si>
  <si>
    <t>-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</si>
  <si>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</si>
  <si>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</si>
  <si>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</si>
  <si>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</si>
  <si>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</si>
  <si>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</si>
  <si>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</si>
  <si>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</si>
  <si>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・介護基盤の緊急整備特別対策事業・既存施設のスプリンクラー等整備特別対策事業・認知症高齢者グループホーム等防災改修等特別対策事業</t>
  </si>
  <si>
    <t>-</t>
  </si>
  <si>
    <t>鳥取県</t>
  </si>
  <si>
    <t>島根県</t>
  </si>
  <si>
    <t>岡山県</t>
  </si>
  <si>
    <t>広島県</t>
  </si>
  <si>
    <t>介護基盤緊急整備等臨時特例基金</t>
  </si>
  <si>
    <t>山口県</t>
  </si>
  <si>
    <t>徳島県</t>
  </si>
  <si>
    <t>・介護基盤の緊急整備特別対策事業・既存施設のスプリンクラー等整備特別対策事業・認知症高齢者グループホーム等防災改修等特別対策事業</t>
  </si>
  <si>
    <t>-</t>
  </si>
  <si>
    <t>香川県</t>
  </si>
  <si>
    <t>愛媛県</t>
  </si>
  <si>
    <t>・介護基盤の緊急整備特別対策事業・既存施設のスプリンクラー等整備特別対策事業・認知症高齢者グループホーム等防災改修等特別対策事業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</si>
  <si>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</si>
  <si>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</si>
  <si>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</si>
  <si>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</si>
  <si>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</si>
  <si>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</si>
  <si>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</si>
  <si>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</si>
  <si>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</si>
  <si>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計数の記載は、100万円単位により行う（端数処理は四捨五入）。四捨五入により計数が単位未満となる場合は「０」と記載し、該当がない場合は「－」と記載。</t>
  </si>
  <si>
    <t>【個別表】基金造成団体別基金執行状況表（012 介護基盤緊急整備臨時特例基金）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</si>
</sst>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  <numFmt numFmtId="179" formatCode="0;&quot;▲ &quot;0"/>
    <numFmt numFmtId="180" formatCode="#,##0;&quot;▲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8" fontId="51" fillId="33" borderId="11" xfId="0" applyNumberFormat="1" applyFont="1" applyFill="1" applyBorder="1" applyAlignment="1">
      <alignment horizontal="right" vertical="center"/>
    </xf>
    <xf numFmtId="178" fontId="51" fillId="0" borderId="11" xfId="0" applyNumberFormat="1" applyFont="1" applyFill="1" applyBorder="1" applyAlignment="1">
      <alignment horizontal="right" vertical="center"/>
    </xf>
    <xf numFmtId="178" fontId="51" fillId="0" borderId="12" xfId="0" applyNumberFormat="1" applyFont="1" applyBorder="1" applyAlignment="1">
      <alignment horizontal="right" vertical="center"/>
    </xf>
    <xf numFmtId="177" fontId="51" fillId="33" borderId="13" xfId="0" applyNumberFormat="1" applyFont="1" applyFill="1" applyBorder="1" applyAlignment="1">
      <alignment horizontal="right" vertical="center"/>
    </xf>
    <xf numFmtId="177" fontId="51" fillId="0" borderId="13" xfId="0" applyNumberFormat="1" applyFont="1" applyFill="1" applyBorder="1" applyAlignment="1">
      <alignment horizontal="right" vertical="center"/>
    </xf>
    <xf numFmtId="177" fontId="51" fillId="0" borderId="12" xfId="0" applyNumberFormat="1" applyFont="1" applyBorder="1" applyAlignment="1">
      <alignment horizontal="right" vertical="center"/>
    </xf>
    <xf numFmtId="178" fontId="11" fillId="33" borderId="11" xfId="0" applyNumberFormat="1" applyFont="1" applyFill="1" applyBorder="1" applyAlignment="1">
      <alignment horizontal="right" vertical="center"/>
    </xf>
    <xf numFmtId="177" fontId="11" fillId="33" borderId="13" xfId="0" applyNumberFormat="1" applyFont="1" applyFill="1" applyBorder="1" applyAlignment="1">
      <alignment horizontal="right" vertical="center"/>
    </xf>
    <xf numFmtId="177" fontId="51" fillId="34" borderId="11" xfId="0" applyNumberFormat="1" applyFont="1" applyFill="1" applyBorder="1" applyAlignment="1">
      <alignment horizontal="right" vertical="center"/>
    </xf>
    <xf numFmtId="177" fontId="51" fillId="34" borderId="14" xfId="0" applyNumberFormat="1" applyFont="1" applyFill="1" applyBorder="1" applyAlignment="1">
      <alignment horizontal="right" vertical="center"/>
    </xf>
    <xf numFmtId="177" fontId="51" fillId="34" borderId="13" xfId="0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2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left" vertical="center" wrapText="1"/>
    </xf>
    <xf numFmtId="0" fontId="53" fillId="35" borderId="16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 wrapText="1"/>
    </xf>
    <xf numFmtId="0" fontId="0" fillId="35" borderId="20" xfId="0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left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/>
    </xf>
    <xf numFmtId="0" fontId="52" fillId="35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vertical="center" wrapText="1"/>
    </xf>
    <xf numFmtId="177" fontId="51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7" fontId="51" fillId="33" borderId="14" xfId="0" applyNumberFormat="1" applyFont="1" applyFill="1" applyBorder="1" applyAlignment="1">
      <alignment vertical="center"/>
    </xf>
    <xf numFmtId="177" fontId="0" fillId="33" borderId="14" xfId="0" applyNumberFormat="1" applyFill="1" applyBorder="1" applyAlignment="1">
      <alignment vertical="center"/>
    </xf>
    <xf numFmtId="177" fontId="51" fillId="34" borderId="14" xfId="0" applyNumberFormat="1" applyFont="1" applyFill="1" applyBorder="1" applyAlignment="1">
      <alignment horizontal="right" vertical="center"/>
    </xf>
    <xf numFmtId="177" fontId="0" fillId="34" borderId="14" xfId="0" applyNumberFormat="1" applyFill="1" applyBorder="1" applyAlignment="1">
      <alignment horizontal="right" vertical="center"/>
    </xf>
    <xf numFmtId="177" fontId="51" fillId="33" borderId="11" xfId="0" applyNumberFormat="1" applyFont="1" applyFill="1" applyBorder="1" applyAlignment="1">
      <alignment horizontal="right" vertical="center"/>
    </xf>
    <xf numFmtId="177" fontId="51" fillId="33" borderId="13" xfId="0" applyNumberFormat="1" applyFont="1" applyFill="1" applyBorder="1" applyAlignment="1">
      <alignment horizontal="right" vertical="center"/>
    </xf>
    <xf numFmtId="176" fontId="51" fillId="0" borderId="14" xfId="0" applyNumberFormat="1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/>
    </xf>
    <xf numFmtId="0" fontId="56" fillId="33" borderId="14" xfId="0" applyFont="1" applyFill="1" applyBorder="1" applyAlignment="1">
      <alignment horizontal="left" vertical="center" wrapText="1"/>
    </xf>
    <xf numFmtId="177" fontId="51" fillId="33" borderId="14" xfId="0" applyNumberFormat="1" applyFont="1" applyFill="1" applyBorder="1" applyAlignment="1">
      <alignment horizontal="right" vertical="center"/>
    </xf>
    <xf numFmtId="177" fontId="0" fillId="33" borderId="14" xfId="0" applyNumberFormat="1" applyFill="1" applyBorder="1" applyAlignment="1">
      <alignment horizontal="right" vertical="center"/>
    </xf>
    <xf numFmtId="0" fontId="51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38" fontId="51" fillId="0" borderId="14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1" fontId="51" fillId="0" borderId="14" xfId="0" applyNumberFormat="1" applyFon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right" vertical="center"/>
    </xf>
    <xf numFmtId="0" fontId="51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179" fontId="51" fillId="0" borderId="14" xfId="0" applyNumberFormat="1" applyFon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177" fontId="5" fillId="33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vertical="center"/>
    </xf>
    <xf numFmtId="177" fontId="5" fillId="34" borderId="14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180" fontId="51" fillId="0" borderId="14" xfId="0" applyNumberFormat="1" applyFon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49" fontId="51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0" fontId="51" fillId="33" borderId="14" xfId="0" applyNumberFormat="1" applyFon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51" fillId="34" borderId="14" xfId="0" applyNumberFormat="1" applyFont="1" applyFill="1" applyBorder="1" applyAlignment="1">
      <alignment horizontal="right" vertical="center"/>
    </xf>
    <xf numFmtId="0" fontId="0" fillId="34" borderId="14" xfId="0" applyNumberFormat="1" applyFill="1" applyBorder="1" applyAlignment="1">
      <alignment horizontal="right" vertical="center"/>
    </xf>
    <xf numFmtId="176" fontId="51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177" fontId="0" fillId="34" borderId="14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X105"/>
  <sheetViews>
    <sheetView tabSelected="1" view="pageBreakPreview" zoomScale="80" zoomScaleNormal="85" zoomScaleSheetLayoutView="80" zoomScalePageLayoutView="0" workbookViewId="0" topLeftCell="A1">
      <pane xSplit="16" ySplit="8" topLeftCell="Q81" activePane="bottomRight" state="frozen"/>
      <selection pane="topLeft" activeCell="A1" sqref="A1"/>
      <selection pane="topRight" activeCell="Q1" sqref="Q1"/>
      <selection pane="bottomLeft" activeCell="A9" sqref="A9"/>
      <selection pane="bottomRight" activeCell="Q103" sqref="Q103"/>
    </sheetView>
  </sheetViews>
  <sheetFormatPr defaultColWidth="9.00390625" defaultRowHeight="13.5"/>
  <cols>
    <col min="1" max="1" width="6.00390625" style="0" customWidth="1"/>
    <col min="2" max="2" width="7.00390625" style="0" customWidth="1"/>
    <col min="3" max="3" width="17.50390625" style="0" customWidth="1"/>
    <col min="4" max="4" width="30.375" style="0" customWidth="1"/>
    <col min="5" max="14" width="10.25390625" style="0" customWidth="1"/>
    <col min="15" max="15" width="7.00390625" style="0" bestFit="1" customWidth="1"/>
    <col min="16" max="16" width="9.125" style="0" bestFit="1" customWidth="1"/>
    <col min="17" max="17" width="8.125" style="0" bestFit="1" customWidth="1"/>
  </cols>
  <sheetData>
    <row r="1" spans="10:12" ht="13.5">
      <c r="J1" s="1"/>
      <c r="K1" s="1"/>
      <c r="L1" s="1"/>
    </row>
    <row r="2" spans="1:16" ht="15.75">
      <c r="A2" s="2" t="s">
        <v>88</v>
      </c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24" ht="13.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4"/>
      <c r="G3" s="32" t="s">
        <v>5</v>
      </c>
      <c r="H3" s="36"/>
      <c r="I3" s="36"/>
      <c r="J3" s="36"/>
      <c r="K3" s="36"/>
      <c r="L3" s="36"/>
      <c r="M3" s="36"/>
      <c r="N3" s="52" t="s">
        <v>6</v>
      </c>
      <c r="O3" s="32" t="s">
        <v>7</v>
      </c>
      <c r="P3" s="34"/>
      <c r="Q3" s="32" t="s">
        <v>8</v>
      </c>
      <c r="R3" s="36"/>
      <c r="S3" s="36"/>
      <c r="T3" s="36"/>
      <c r="U3" s="36"/>
      <c r="V3" s="32" t="s">
        <v>9</v>
      </c>
      <c r="W3" s="36"/>
      <c r="X3" s="36"/>
    </row>
    <row r="4" spans="1:24" ht="13.5">
      <c r="A4" s="33"/>
      <c r="B4" s="32"/>
      <c r="C4" s="33"/>
      <c r="D4" s="33"/>
      <c r="E4" s="35"/>
      <c r="F4" s="35"/>
      <c r="G4" s="36"/>
      <c r="H4" s="36"/>
      <c r="I4" s="36"/>
      <c r="J4" s="36"/>
      <c r="K4" s="36"/>
      <c r="L4" s="36"/>
      <c r="M4" s="36"/>
      <c r="N4" s="52"/>
      <c r="O4" s="35"/>
      <c r="P4" s="35"/>
      <c r="Q4" s="21" t="s">
        <v>10</v>
      </c>
      <c r="R4" s="38" t="s">
        <v>11</v>
      </c>
      <c r="S4" s="38" t="s">
        <v>12</v>
      </c>
      <c r="T4" s="38" t="s">
        <v>13</v>
      </c>
      <c r="U4" s="38" t="s">
        <v>14</v>
      </c>
      <c r="V4" s="54" t="s">
        <v>11</v>
      </c>
      <c r="W4" s="38" t="s">
        <v>12</v>
      </c>
      <c r="X4" s="38" t="s">
        <v>13</v>
      </c>
    </row>
    <row r="5" spans="1:24" ht="13.5">
      <c r="A5" s="33"/>
      <c r="B5" s="32"/>
      <c r="C5" s="33"/>
      <c r="D5" s="33"/>
      <c r="E5" s="41"/>
      <c r="F5" s="22"/>
      <c r="G5" s="44" t="s">
        <v>15</v>
      </c>
      <c r="H5" s="45"/>
      <c r="I5" s="45"/>
      <c r="J5" s="45"/>
      <c r="K5" s="45"/>
      <c r="L5" s="46"/>
      <c r="M5" s="32" t="s">
        <v>16</v>
      </c>
      <c r="N5" s="52"/>
      <c r="O5" s="41"/>
      <c r="P5" s="23"/>
      <c r="Q5" s="47" t="s">
        <v>17</v>
      </c>
      <c r="R5" s="39"/>
      <c r="S5" s="39"/>
      <c r="T5" s="39"/>
      <c r="U5" s="53"/>
      <c r="V5" s="55"/>
      <c r="W5" s="39"/>
      <c r="X5" s="39"/>
    </row>
    <row r="6" spans="1:24" ht="13.5">
      <c r="A6" s="33"/>
      <c r="B6" s="32"/>
      <c r="C6" s="33"/>
      <c r="D6" s="33"/>
      <c r="E6" s="42"/>
      <c r="F6" s="49" t="s">
        <v>18</v>
      </c>
      <c r="G6" s="51"/>
      <c r="H6" s="24" t="s">
        <v>19</v>
      </c>
      <c r="I6" s="25"/>
      <c r="J6" s="25"/>
      <c r="K6" s="25"/>
      <c r="L6" s="26"/>
      <c r="M6" s="32"/>
      <c r="N6" s="52"/>
      <c r="O6" s="42"/>
      <c r="P6" s="49" t="s">
        <v>18</v>
      </c>
      <c r="Q6" s="48"/>
      <c r="R6" s="40"/>
      <c r="S6" s="40"/>
      <c r="T6" s="40"/>
      <c r="U6" s="40"/>
      <c r="V6" s="40"/>
      <c r="W6" s="40"/>
      <c r="X6" s="40"/>
    </row>
    <row r="7" spans="1:24" ht="13.5">
      <c r="A7" s="33"/>
      <c r="B7" s="32"/>
      <c r="C7" s="33"/>
      <c r="D7" s="33"/>
      <c r="E7" s="42"/>
      <c r="F7" s="50"/>
      <c r="G7" s="42"/>
      <c r="H7" s="27" t="s">
        <v>20</v>
      </c>
      <c r="I7" s="37" t="s">
        <v>21</v>
      </c>
      <c r="J7" s="37"/>
      <c r="K7" s="37"/>
      <c r="L7" s="37" t="s">
        <v>22</v>
      </c>
      <c r="M7" s="32"/>
      <c r="N7" s="52"/>
      <c r="O7" s="42"/>
      <c r="P7" s="50"/>
      <c r="Q7" s="28" t="s">
        <v>23</v>
      </c>
      <c r="R7" s="28" t="s">
        <v>23</v>
      </c>
      <c r="S7" s="28" t="s">
        <v>23</v>
      </c>
      <c r="T7" s="28" t="s">
        <v>23</v>
      </c>
      <c r="U7" s="28" t="s">
        <v>23</v>
      </c>
      <c r="V7" s="28" t="s">
        <v>23</v>
      </c>
      <c r="W7" s="28" t="s">
        <v>23</v>
      </c>
      <c r="X7" s="28" t="s">
        <v>23</v>
      </c>
    </row>
    <row r="8" spans="1:24" ht="13.5">
      <c r="A8" s="33"/>
      <c r="B8" s="32"/>
      <c r="C8" s="33"/>
      <c r="D8" s="33"/>
      <c r="E8" s="43"/>
      <c r="F8" s="50"/>
      <c r="G8" s="43"/>
      <c r="H8" s="29"/>
      <c r="I8" s="30" t="s">
        <v>24</v>
      </c>
      <c r="J8" s="30" t="s">
        <v>25</v>
      </c>
      <c r="K8" s="30" t="s">
        <v>26</v>
      </c>
      <c r="L8" s="37"/>
      <c r="M8" s="32"/>
      <c r="N8" s="52"/>
      <c r="O8" s="43"/>
      <c r="P8" s="50"/>
      <c r="Q8" s="31" t="s">
        <v>27</v>
      </c>
      <c r="R8" s="31" t="s">
        <v>27</v>
      </c>
      <c r="S8" s="31" t="s">
        <v>27</v>
      </c>
      <c r="T8" s="31" t="s">
        <v>27</v>
      </c>
      <c r="U8" s="31" t="s">
        <v>27</v>
      </c>
      <c r="V8" s="31" t="s">
        <v>27</v>
      </c>
      <c r="W8" s="31" t="s">
        <v>27</v>
      </c>
      <c r="X8" s="31" t="s">
        <v>27</v>
      </c>
    </row>
    <row r="9" spans="1:24" ht="13.5">
      <c r="A9" s="64">
        <v>1</v>
      </c>
      <c r="B9" s="65" t="s">
        <v>28</v>
      </c>
      <c r="C9" s="66" t="s">
        <v>29</v>
      </c>
      <c r="D9" s="68" t="s">
        <v>30</v>
      </c>
      <c r="E9" s="69">
        <v>19</v>
      </c>
      <c r="F9" s="69">
        <v>19</v>
      </c>
      <c r="G9" s="69">
        <v>18</v>
      </c>
      <c r="H9" s="56">
        <v>18</v>
      </c>
      <c r="I9" s="56">
        <v>0</v>
      </c>
      <c r="J9" s="56">
        <v>0</v>
      </c>
      <c r="K9" s="56">
        <v>0</v>
      </c>
      <c r="L9" s="71">
        <v>18</v>
      </c>
      <c r="M9" s="56"/>
      <c r="N9" s="58"/>
      <c r="O9" s="60">
        <f>+(+E9+G9)-(M9+N9)</f>
        <v>37</v>
      </c>
      <c r="P9" s="62">
        <f>O9</f>
        <v>37</v>
      </c>
      <c r="Q9" s="6">
        <v>0</v>
      </c>
      <c r="R9" s="7">
        <v>0</v>
      </c>
      <c r="S9" s="7">
        <v>0</v>
      </c>
      <c r="T9" s="7">
        <v>0</v>
      </c>
      <c r="U9" s="7">
        <v>0</v>
      </c>
      <c r="V9" s="8">
        <v>0</v>
      </c>
      <c r="W9" s="8">
        <v>0</v>
      </c>
      <c r="X9" s="8">
        <v>0</v>
      </c>
    </row>
    <row r="10" spans="1:24" ht="13.5">
      <c r="A10" s="64"/>
      <c r="B10" s="65"/>
      <c r="C10" s="67"/>
      <c r="D10" s="68"/>
      <c r="E10" s="70"/>
      <c r="F10" s="70"/>
      <c r="G10" s="70"/>
      <c r="H10" s="57"/>
      <c r="I10" s="57"/>
      <c r="J10" s="57"/>
      <c r="K10" s="57"/>
      <c r="L10" s="72"/>
      <c r="M10" s="57"/>
      <c r="N10" s="59"/>
      <c r="O10" s="61"/>
      <c r="P10" s="63"/>
      <c r="Q10" s="9">
        <v>0</v>
      </c>
      <c r="R10" s="10">
        <v>0</v>
      </c>
      <c r="S10" s="10">
        <v>0</v>
      </c>
      <c r="T10" s="10">
        <v>0</v>
      </c>
      <c r="U10" s="10">
        <v>0</v>
      </c>
      <c r="V10" s="11">
        <v>0</v>
      </c>
      <c r="W10" s="11">
        <v>0</v>
      </c>
      <c r="X10" s="11">
        <v>0</v>
      </c>
    </row>
    <row r="11" spans="1:24" ht="13.5">
      <c r="A11" s="64">
        <v>2</v>
      </c>
      <c r="B11" s="65" t="s">
        <v>31</v>
      </c>
      <c r="C11" s="66" t="s">
        <v>29</v>
      </c>
      <c r="D11" s="68" t="s">
        <v>30</v>
      </c>
      <c r="E11" s="69">
        <v>232</v>
      </c>
      <c r="F11" s="69">
        <v>232</v>
      </c>
      <c r="G11" s="69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8">
        <v>61</v>
      </c>
      <c r="O11" s="60">
        <f>+(+E11+G11)-(M11+N11)</f>
        <v>171</v>
      </c>
      <c r="P11" s="62">
        <f>O11</f>
        <v>171</v>
      </c>
      <c r="Q11" s="6">
        <v>0</v>
      </c>
      <c r="R11" s="7">
        <v>0</v>
      </c>
      <c r="S11" s="7">
        <v>0</v>
      </c>
      <c r="T11" s="7">
        <v>0</v>
      </c>
      <c r="U11" s="7">
        <v>0</v>
      </c>
      <c r="V11" s="8">
        <v>0</v>
      </c>
      <c r="W11" s="8">
        <v>0</v>
      </c>
      <c r="X11" s="8">
        <v>0</v>
      </c>
    </row>
    <row r="12" spans="1:24" ht="13.5">
      <c r="A12" s="64"/>
      <c r="B12" s="65"/>
      <c r="C12" s="67"/>
      <c r="D12" s="68"/>
      <c r="E12" s="70"/>
      <c r="F12" s="70"/>
      <c r="G12" s="70"/>
      <c r="H12" s="57"/>
      <c r="I12" s="57"/>
      <c r="J12" s="57"/>
      <c r="K12" s="57"/>
      <c r="L12" s="57"/>
      <c r="M12" s="57"/>
      <c r="N12" s="59"/>
      <c r="O12" s="61"/>
      <c r="P12" s="63"/>
      <c r="Q12" s="9">
        <v>0</v>
      </c>
      <c r="R12" s="10">
        <v>0</v>
      </c>
      <c r="S12" s="10">
        <v>0</v>
      </c>
      <c r="T12" s="10">
        <v>0</v>
      </c>
      <c r="U12" s="10">
        <v>0</v>
      </c>
      <c r="V12" s="11">
        <v>0</v>
      </c>
      <c r="W12" s="11">
        <v>0</v>
      </c>
      <c r="X12" s="11">
        <v>0</v>
      </c>
    </row>
    <row r="13" spans="1:24" ht="14.25" customHeight="1">
      <c r="A13" s="64">
        <v>3</v>
      </c>
      <c r="B13" s="65" t="s">
        <v>32</v>
      </c>
      <c r="C13" s="66" t="s">
        <v>33</v>
      </c>
      <c r="D13" s="68" t="s">
        <v>30</v>
      </c>
      <c r="E13" s="69">
        <v>3658</v>
      </c>
      <c r="F13" s="69">
        <f>E13</f>
        <v>3658</v>
      </c>
      <c r="G13" s="69">
        <f>L13</f>
        <v>1</v>
      </c>
      <c r="H13" s="56">
        <v>1</v>
      </c>
      <c r="I13" s="56">
        <v>0</v>
      </c>
      <c r="J13" s="56">
        <v>0</v>
      </c>
      <c r="K13" s="56">
        <v>0</v>
      </c>
      <c r="L13" s="71">
        <f>1</f>
        <v>1</v>
      </c>
      <c r="M13" s="56">
        <v>1047</v>
      </c>
      <c r="N13" s="58">
        <v>307</v>
      </c>
      <c r="O13" s="60">
        <f>+(+E13+G13)-(M13+N13)</f>
        <v>2305</v>
      </c>
      <c r="P13" s="62">
        <f>O13</f>
        <v>2305</v>
      </c>
      <c r="Q13" s="6">
        <v>57</v>
      </c>
      <c r="R13" s="7">
        <v>0</v>
      </c>
      <c r="S13" s="7">
        <v>0</v>
      </c>
      <c r="T13" s="7">
        <v>0</v>
      </c>
      <c r="U13" s="7">
        <v>0</v>
      </c>
      <c r="V13" s="8">
        <v>0</v>
      </c>
      <c r="W13" s="8">
        <v>0</v>
      </c>
      <c r="X13" s="8">
        <v>0</v>
      </c>
    </row>
    <row r="14" spans="1:24" ht="13.5">
      <c r="A14" s="64"/>
      <c r="B14" s="65"/>
      <c r="C14" s="66"/>
      <c r="D14" s="68"/>
      <c r="E14" s="69"/>
      <c r="F14" s="69"/>
      <c r="G14" s="70"/>
      <c r="H14" s="57"/>
      <c r="I14" s="57"/>
      <c r="J14" s="57"/>
      <c r="K14" s="57"/>
      <c r="L14" s="72"/>
      <c r="M14" s="57"/>
      <c r="N14" s="59"/>
      <c r="O14" s="61"/>
      <c r="P14" s="63"/>
      <c r="Q14" s="9">
        <v>1047</v>
      </c>
      <c r="R14" s="10">
        <v>0</v>
      </c>
      <c r="S14" s="10">
        <v>0</v>
      </c>
      <c r="T14" s="10">
        <v>0</v>
      </c>
      <c r="U14" s="10">
        <v>0</v>
      </c>
      <c r="V14" s="11">
        <v>0</v>
      </c>
      <c r="W14" s="11">
        <v>0</v>
      </c>
      <c r="X14" s="11">
        <v>0</v>
      </c>
    </row>
    <row r="15" spans="1:24" ht="13.5">
      <c r="A15" s="64">
        <v>4</v>
      </c>
      <c r="B15" s="65" t="s">
        <v>34</v>
      </c>
      <c r="C15" s="66" t="s">
        <v>29</v>
      </c>
      <c r="D15" s="68" t="s">
        <v>30</v>
      </c>
      <c r="E15" s="69">
        <f>2827.004433</f>
        <v>2827.004433</v>
      </c>
      <c r="F15" s="69">
        <f>E15</f>
        <v>2827.004433</v>
      </c>
      <c r="G15" s="69">
        <f>H15</f>
        <v>1768.912368</v>
      </c>
      <c r="H15" s="56">
        <f>I15+L15</f>
        <v>1768.912368</v>
      </c>
      <c r="I15" s="73">
        <v>1766.717</v>
      </c>
      <c r="J15" s="56">
        <v>0</v>
      </c>
      <c r="K15" s="56">
        <v>0</v>
      </c>
      <c r="L15" s="75">
        <f>2.195368</f>
        <v>2.195368</v>
      </c>
      <c r="M15" s="56">
        <f>1725.216</f>
        <v>1725.216</v>
      </c>
      <c r="N15" s="58">
        <v>879.249876</v>
      </c>
      <c r="O15" s="60">
        <f>+(+E15+G15)-(M15+N15)</f>
        <v>1991.4509250000006</v>
      </c>
      <c r="P15" s="62">
        <f>O15</f>
        <v>1991.4509250000006</v>
      </c>
      <c r="Q15" s="6">
        <v>63</v>
      </c>
      <c r="R15" s="7">
        <v>0</v>
      </c>
      <c r="S15" s="7">
        <v>0</v>
      </c>
      <c r="T15" s="7">
        <v>0</v>
      </c>
      <c r="U15" s="7">
        <v>0</v>
      </c>
      <c r="V15" s="8">
        <v>0</v>
      </c>
      <c r="W15" s="8">
        <v>0</v>
      </c>
      <c r="X15" s="8">
        <v>0</v>
      </c>
    </row>
    <row r="16" spans="1:24" ht="13.5">
      <c r="A16" s="64"/>
      <c r="B16" s="65"/>
      <c r="C16" s="67"/>
      <c r="D16" s="68"/>
      <c r="E16" s="70"/>
      <c r="F16" s="70"/>
      <c r="G16" s="70"/>
      <c r="H16" s="57"/>
      <c r="I16" s="74"/>
      <c r="J16" s="57"/>
      <c r="K16" s="57"/>
      <c r="L16" s="76"/>
      <c r="M16" s="57"/>
      <c r="N16" s="59"/>
      <c r="O16" s="61"/>
      <c r="P16" s="63"/>
      <c r="Q16" s="9">
        <v>1725</v>
      </c>
      <c r="R16" s="10">
        <v>0</v>
      </c>
      <c r="S16" s="10">
        <v>0</v>
      </c>
      <c r="T16" s="10">
        <v>0</v>
      </c>
      <c r="U16" s="10">
        <v>0</v>
      </c>
      <c r="V16" s="11">
        <v>0</v>
      </c>
      <c r="W16" s="11">
        <v>0</v>
      </c>
      <c r="X16" s="11">
        <v>0</v>
      </c>
    </row>
    <row r="17" spans="1:24" ht="13.5" customHeight="1">
      <c r="A17" s="64">
        <v>5</v>
      </c>
      <c r="B17" s="65" t="s">
        <v>35</v>
      </c>
      <c r="C17" s="66" t="s">
        <v>36</v>
      </c>
      <c r="D17" s="68" t="s">
        <v>30</v>
      </c>
      <c r="E17" s="69">
        <v>15.631074</v>
      </c>
      <c r="F17" s="69">
        <v>15.631074</v>
      </c>
      <c r="G17" s="69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8">
        <v>0</v>
      </c>
      <c r="O17" s="60">
        <f>+(+E17+G17)-(M17+N17)</f>
        <v>15.631074</v>
      </c>
      <c r="P17" s="62">
        <f>O17</f>
        <v>15.631074</v>
      </c>
      <c r="Q17" s="6">
        <v>0</v>
      </c>
      <c r="R17" s="7">
        <v>0</v>
      </c>
      <c r="S17" s="7">
        <v>0</v>
      </c>
      <c r="T17" s="7">
        <v>0</v>
      </c>
      <c r="U17" s="7">
        <v>0</v>
      </c>
      <c r="V17" s="8">
        <v>0</v>
      </c>
      <c r="W17" s="8">
        <v>0</v>
      </c>
      <c r="X17" s="8">
        <v>0</v>
      </c>
    </row>
    <row r="18" spans="1:24" ht="13.5">
      <c r="A18" s="64"/>
      <c r="B18" s="65"/>
      <c r="C18" s="67"/>
      <c r="D18" s="68"/>
      <c r="E18" s="70"/>
      <c r="F18" s="70"/>
      <c r="G18" s="70"/>
      <c r="H18" s="57"/>
      <c r="I18" s="57"/>
      <c r="J18" s="57"/>
      <c r="K18" s="57"/>
      <c r="L18" s="57"/>
      <c r="M18" s="57"/>
      <c r="N18" s="59"/>
      <c r="O18" s="61"/>
      <c r="P18" s="63"/>
      <c r="Q18" s="9">
        <v>0</v>
      </c>
      <c r="R18" s="10">
        <v>0</v>
      </c>
      <c r="S18" s="10">
        <v>0</v>
      </c>
      <c r="T18" s="10">
        <v>0</v>
      </c>
      <c r="U18" s="10">
        <v>0</v>
      </c>
      <c r="V18" s="11">
        <v>0</v>
      </c>
      <c r="W18" s="11">
        <v>0</v>
      </c>
      <c r="X18" s="11">
        <v>0</v>
      </c>
    </row>
    <row r="19" spans="1:24" ht="13.5">
      <c r="A19" s="64">
        <v>6</v>
      </c>
      <c r="B19" s="65" t="s">
        <v>37</v>
      </c>
      <c r="C19" s="66" t="s">
        <v>29</v>
      </c>
      <c r="D19" s="68" t="s">
        <v>30</v>
      </c>
      <c r="E19" s="69">
        <v>12</v>
      </c>
      <c r="F19" s="69">
        <v>12</v>
      </c>
      <c r="G19" s="69">
        <v>7</v>
      </c>
      <c r="H19" s="56">
        <v>7</v>
      </c>
      <c r="I19" s="56">
        <v>0</v>
      </c>
      <c r="J19" s="56">
        <v>0</v>
      </c>
      <c r="K19" s="56">
        <v>0</v>
      </c>
      <c r="L19" s="56">
        <v>7</v>
      </c>
      <c r="M19" s="56">
        <v>0</v>
      </c>
      <c r="N19" s="58">
        <v>19</v>
      </c>
      <c r="O19" s="60">
        <f>+(+E19+G19)-(M19+N19)</f>
        <v>0</v>
      </c>
      <c r="P19" s="62">
        <f>O19</f>
        <v>0</v>
      </c>
      <c r="Q19" s="6">
        <v>0</v>
      </c>
      <c r="R19" s="7">
        <v>0</v>
      </c>
      <c r="S19" s="7">
        <v>0</v>
      </c>
      <c r="T19" s="7">
        <v>0</v>
      </c>
      <c r="U19" s="7">
        <v>0</v>
      </c>
      <c r="V19" s="8">
        <v>0</v>
      </c>
      <c r="W19" s="8">
        <v>0</v>
      </c>
      <c r="X19" s="8">
        <v>0</v>
      </c>
    </row>
    <row r="20" spans="1:24" ht="13.5">
      <c r="A20" s="64"/>
      <c r="B20" s="65"/>
      <c r="C20" s="67"/>
      <c r="D20" s="68"/>
      <c r="E20" s="70"/>
      <c r="F20" s="70"/>
      <c r="G20" s="70"/>
      <c r="H20" s="57"/>
      <c r="I20" s="57"/>
      <c r="J20" s="57"/>
      <c r="K20" s="57"/>
      <c r="L20" s="57"/>
      <c r="M20" s="57"/>
      <c r="N20" s="59"/>
      <c r="O20" s="61"/>
      <c r="P20" s="63"/>
      <c r="Q20" s="9">
        <v>0</v>
      </c>
      <c r="R20" s="10">
        <v>0</v>
      </c>
      <c r="S20" s="10">
        <v>0</v>
      </c>
      <c r="T20" s="10">
        <v>0</v>
      </c>
      <c r="U20" s="10">
        <v>0</v>
      </c>
      <c r="V20" s="11">
        <v>0</v>
      </c>
      <c r="W20" s="11">
        <v>0</v>
      </c>
      <c r="X20" s="11">
        <v>0</v>
      </c>
    </row>
    <row r="21" spans="1:24" ht="13.5">
      <c r="A21" s="64">
        <v>7</v>
      </c>
      <c r="B21" s="65" t="s">
        <v>38</v>
      </c>
      <c r="C21" s="66" t="s">
        <v>29</v>
      </c>
      <c r="D21" s="68" t="s">
        <v>30</v>
      </c>
      <c r="E21" s="69">
        <v>2499</v>
      </c>
      <c r="F21" s="69">
        <v>2499</v>
      </c>
      <c r="G21" s="69"/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806</v>
      </c>
      <c r="N21" s="58">
        <v>157</v>
      </c>
      <c r="O21" s="60">
        <f>+(+E21+G21)-(M21+N21)</f>
        <v>1536</v>
      </c>
      <c r="P21" s="62">
        <f>O21</f>
        <v>1536</v>
      </c>
      <c r="Q21" s="6">
        <v>19</v>
      </c>
      <c r="R21" s="7">
        <v>0</v>
      </c>
      <c r="S21" s="7">
        <v>0</v>
      </c>
      <c r="T21" s="7">
        <v>0</v>
      </c>
      <c r="U21" s="7">
        <v>0</v>
      </c>
      <c r="V21" s="8">
        <v>0</v>
      </c>
      <c r="W21" s="8">
        <v>0</v>
      </c>
      <c r="X21" s="8">
        <v>0</v>
      </c>
    </row>
    <row r="22" spans="1:24" ht="13.5">
      <c r="A22" s="64"/>
      <c r="B22" s="65"/>
      <c r="C22" s="67"/>
      <c r="D22" s="68"/>
      <c r="E22" s="70"/>
      <c r="F22" s="70"/>
      <c r="G22" s="69"/>
      <c r="H22" s="56"/>
      <c r="I22" s="57"/>
      <c r="J22" s="57"/>
      <c r="K22" s="57"/>
      <c r="L22" s="57"/>
      <c r="M22" s="57"/>
      <c r="N22" s="59"/>
      <c r="O22" s="61"/>
      <c r="P22" s="63"/>
      <c r="Q22" s="9">
        <v>806</v>
      </c>
      <c r="R22" s="10">
        <v>0</v>
      </c>
      <c r="S22" s="10">
        <v>0</v>
      </c>
      <c r="T22" s="10">
        <v>0</v>
      </c>
      <c r="U22" s="10">
        <v>0</v>
      </c>
      <c r="V22" s="11">
        <v>0</v>
      </c>
      <c r="W22" s="11">
        <v>0</v>
      </c>
      <c r="X22" s="11">
        <v>0</v>
      </c>
    </row>
    <row r="23" spans="1:24" ht="13.5">
      <c r="A23" s="64">
        <v>8</v>
      </c>
      <c r="B23" s="65" t="s">
        <v>39</v>
      </c>
      <c r="C23" s="66" t="s">
        <v>29</v>
      </c>
      <c r="D23" s="68" t="s">
        <v>30</v>
      </c>
      <c r="E23" s="69">
        <v>32.402582</v>
      </c>
      <c r="F23" s="69">
        <v>32.402582</v>
      </c>
      <c r="G23" s="69">
        <v>0.05382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30.9</v>
      </c>
      <c r="N23" s="58">
        <v>0</v>
      </c>
      <c r="O23" s="60">
        <f>(+E23+G23)-(M23+N23)</f>
        <v>1.5564020000000056</v>
      </c>
      <c r="P23" s="62">
        <f>O23</f>
        <v>1.5564020000000056</v>
      </c>
      <c r="Q23" s="6">
        <v>1</v>
      </c>
      <c r="R23" s="7">
        <v>0</v>
      </c>
      <c r="S23" s="7">
        <v>0</v>
      </c>
      <c r="T23" s="7">
        <v>0</v>
      </c>
      <c r="U23" s="7">
        <v>0</v>
      </c>
      <c r="V23" s="8">
        <v>0</v>
      </c>
      <c r="W23" s="8">
        <v>0</v>
      </c>
      <c r="X23" s="8">
        <v>0</v>
      </c>
    </row>
    <row r="24" spans="1:24" ht="13.5">
      <c r="A24" s="64"/>
      <c r="B24" s="65"/>
      <c r="C24" s="67"/>
      <c r="D24" s="68"/>
      <c r="E24" s="70"/>
      <c r="F24" s="70"/>
      <c r="G24" s="70"/>
      <c r="H24" s="57"/>
      <c r="I24" s="57"/>
      <c r="J24" s="57"/>
      <c r="K24" s="57"/>
      <c r="L24" s="57"/>
      <c r="M24" s="57"/>
      <c r="N24" s="59"/>
      <c r="O24" s="61"/>
      <c r="P24" s="63"/>
      <c r="Q24" s="9">
        <v>31</v>
      </c>
      <c r="R24" s="10">
        <v>0</v>
      </c>
      <c r="S24" s="10">
        <v>0</v>
      </c>
      <c r="T24" s="10">
        <v>0</v>
      </c>
      <c r="U24" s="10">
        <v>0</v>
      </c>
      <c r="V24" s="11">
        <v>0</v>
      </c>
      <c r="W24" s="11">
        <v>0</v>
      </c>
      <c r="X24" s="11">
        <v>0</v>
      </c>
    </row>
    <row r="25" spans="1:24" ht="13.5">
      <c r="A25" s="64">
        <v>9</v>
      </c>
      <c r="B25" s="65" t="s">
        <v>40</v>
      </c>
      <c r="C25" s="66" t="s">
        <v>29</v>
      </c>
      <c r="D25" s="68" t="s">
        <v>30</v>
      </c>
      <c r="E25" s="69">
        <v>480</v>
      </c>
      <c r="F25" s="69">
        <v>480</v>
      </c>
      <c r="G25" s="69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428</v>
      </c>
      <c r="N25" s="58">
        <v>52</v>
      </c>
      <c r="O25" s="60">
        <f>+(+E25+G25)-(M25+N25)</f>
        <v>0</v>
      </c>
      <c r="P25" s="62">
        <f>O25</f>
        <v>0</v>
      </c>
      <c r="Q25" s="6">
        <v>5</v>
      </c>
      <c r="R25" s="7">
        <v>0</v>
      </c>
      <c r="S25" s="7">
        <v>0</v>
      </c>
      <c r="T25" s="7">
        <v>0</v>
      </c>
      <c r="U25" s="7">
        <v>0</v>
      </c>
      <c r="V25" s="8">
        <v>0</v>
      </c>
      <c r="W25" s="8">
        <v>0</v>
      </c>
      <c r="X25" s="8">
        <v>0</v>
      </c>
    </row>
    <row r="26" spans="1:24" ht="13.5">
      <c r="A26" s="64"/>
      <c r="B26" s="65"/>
      <c r="C26" s="67"/>
      <c r="D26" s="68"/>
      <c r="E26" s="70"/>
      <c r="F26" s="70"/>
      <c r="G26" s="70"/>
      <c r="H26" s="57"/>
      <c r="I26" s="57"/>
      <c r="J26" s="57"/>
      <c r="K26" s="57"/>
      <c r="L26" s="57"/>
      <c r="M26" s="57"/>
      <c r="N26" s="59"/>
      <c r="O26" s="61"/>
      <c r="P26" s="63"/>
      <c r="Q26" s="9">
        <v>428</v>
      </c>
      <c r="R26" s="10">
        <v>0</v>
      </c>
      <c r="S26" s="10">
        <v>0</v>
      </c>
      <c r="T26" s="10">
        <v>0</v>
      </c>
      <c r="U26" s="10">
        <v>0</v>
      </c>
      <c r="V26" s="11">
        <v>0</v>
      </c>
      <c r="W26" s="11">
        <v>0</v>
      </c>
      <c r="X26" s="11">
        <v>0</v>
      </c>
    </row>
    <row r="27" spans="1:24" ht="13.5">
      <c r="A27" s="64">
        <v>10</v>
      </c>
      <c r="B27" s="65" t="s">
        <v>41</v>
      </c>
      <c r="C27" s="66" t="s">
        <v>29</v>
      </c>
      <c r="D27" s="68" t="s">
        <v>30</v>
      </c>
      <c r="E27" s="69">
        <v>139</v>
      </c>
      <c r="F27" s="69">
        <v>139</v>
      </c>
      <c r="G27" s="69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5</v>
      </c>
      <c r="N27" s="58"/>
      <c r="O27" s="60">
        <f>+(+E27+G27)-(M27+N27)</f>
        <v>134</v>
      </c>
      <c r="P27" s="62">
        <f>O27</f>
        <v>134</v>
      </c>
      <c r="Q27" s="6">
        <v>1</v>
      </c>
      <c r="R27" s="7">
        <v>0</v>
      </c>
      <c r="S27" s="7">
        <v>0</v>
      </c>
      <c r="T27" s="7">
        <v>0</v>
      </c>
      <c r="U27" s="7">
        <v>0</v>
      </c>
      <c r="V27" s="8">
        <v>0</v>
      </c>
      <c r="W27" s="8">
        <v>0</v>
      </c>
      <c r="X27" s="8">
        <v>0</v>
      </c>
    </row>
    <row r="28" spans="1:24" ht="13.5">
      <c r="A28" s="64"/>
      <c r="B28" s="65"/>
      <c r="C28" s="67"/>
      <c r="D28" s="68"/>
      <c r="E28" s="70"/>
      <c r="F28" s="70"/>
      <c r="G28" s="70"/>
      <c r="H28" s="57"/>
      <c r="I28" s="57"/>
      <c r="J28" s="57"/>
      <c r="K28" s="57"/>
      <c r="L28" s="57"/>
      <c r="M28" s="57"/>
      <c r="N28" s="59"/>
      <c r="O28" s="61"/>
      <c r="P28" s="63"/>
      <c r="Q28" s="9">
        <v>5</v>
      </c>
      <c r="R28" s="10">
        <v>0</v>
      </c>
      <c r="S28" s="10">
        <v>0</v>
      </c>
      <c r="T28" s="10">
        <v>0</v>
      </c>
      <c r="U28" s="10">
        <v>0</v>
      </c>
      <c r="V28" s="11">
        <v>0</v>
      </c>
      <c r="W28" s="11">
        <v>0</v>
      </c>
      <c r="X28" s="11">
        <v>0</v>
      </c>
    </row>
    <row r="29" spans="1:24" ht="13.5">
      <c r="A29" s="64">
        <v>11</v>
      </c>
      <c r="B29" s="65" t="s">
        <v>42</v>
      </c>
      <c r="C29" s="66" t="s">
        <v>29</v>
      </c>
      <c r="D29" s="68" t="s">
        <v>30</v>
      </c>
      <c r="E29" s="69">
        <v>500</v>
      </c>
      <c r="F29" s="69">
        <v>500</v>
      </c>
      <c r="G29" s="69">
        <v>2</v>
      </c>
      <c r="H29" s="56">
        <v>2</v>
      </c>
      <c r="I29" s="56">
        <v>0</v>
      </c>
      <c r="J29" s="56">
        <v>0</v>
      </c>
      <c r="K29" s="56">
        <v>0</v>
      </c>
      <c r="L29" s="56">
        <v>2</v>
      </c>
      <c r="M29" s="56"/>
      <c r="N29" s="58"/>
      <c r="O29" s="60">
        <f>+(+E29+G29)-(M29+N29)</f>
        <v>502</v>
      </c>
      <c r="P29" s="62">
        <f>O29</f>
        <v>502</v>
      </c>
      <c r="Q29" s="6">
        <v>0</v>
      </c>
      <c r="R29" s="7">
        <v>0</v>
      </c>
      <c r="S29" s="7">
        <v>0</v>
      </c>
      <c r="T29" s="7">
        <v>0</v>
      </c>
      <c r="U29" s="7">
        <v>0</v>
      </c>
      <c r="V29" s="8">
        <v>0</v>
      </c>
      <c r="W29" s="8">
        <v>0</v>
      </c>
      <c r="X29" s="8">
        <v>0</v>
      </c>
    </row>
    <row r="30" spans="1:24" ht="13.5">
      <c r="A30" s="64"/>
      <c r="B30" s="65"/>
      <c r="C30" s="67"/>
      <c r="D30" s="68"/>
      <c r="E30" s="70"/>
      <c r="F30" s="70"/>
      <c r="G30" s="70"/>
      <c r="H30" s="56"/>
      <c r="I30" s="57"/>
      <c r="J30" s="57"/>
      <c r="K30" s="57"/>
      <c r="L30" s="57"/>
      <c r="M30" s="57"/>
      <c r="N30" s="59"/>
      <c r="O30" s="61"/>
      <c r="P30" s="63"/>
      <c r="Q30" s="9">
        <v>0</v>
      </c>
      <c r="R30" s="10">
        <v>0</v>
      </c>
      <c r="S30" s="10">
        <v>0</v>
      </c>
      <c r="T30" s="10">
        <v>0</v>
      </c>
      <c r="U30" s="10">
        <v>0</v>
      </c>
      <c r="V30" s="11">
        <v>0</v>
      </c>
      <c r="W30" s="11">
        <v>0</v>
      </c>
      <c r="X30" s="11">
        <v>0</v>
      </c>
    </row>
    <row r="31" spans="1:24" ht="13.5">
      <c r="A31" s="64">
        <v>12</v>
      </c>
      <c r="B31" s="65" t="s">
        <v>43</v>
      </c>
      <c r="C31" s="66" t="s">
        <v>29</v>
      </c>
      <c r="D31" s="68" t="s">
        <v>30</v>
      </c>
      <c r="E31" s="69">
        <v>2852</v>
      </c>
      <c r="F31" s="69">
        <v>2852</v>
      </c>
      <c r="G31" s="69">
        <v>5</v>
      </c>
      <c r="H31" s="56">
        <v>5</v>
      </c>
      <c r="I31" s="56">
        <v>0</v>
      </c>
      <c r="J31" s="56">
        <v>0</v>
      </c>
      <c r="K31" s="56">
        <v>0</v>
      </c>
      <c r="L31" s="71">
        <v>5</v>
      </c>
      <c r="M31" s="56">
        <v>420</v>
      </c>
      <c r="N31" s="58"/>
      <c r="O31" s="60">
        <f>+(+E31+G31)-(M31+N31)</f>
        <v>2437</v>
      </c>
      <c r="P31" s="62">
        <f>O31</f>
        <v>2437</v>
      </c>
      <c r="Q31" s="6">
        <v>7</v>
      </c>
      <c r="R31" s="7">
        <v>0</v>
      </c>
      <c r="S31" s="7">
        <v>0</v>
      </c>
      <c r="T31" s="7">
        <v>0</v>
      </c>
      <c r="U31" s="7">
        <v>0</v>
      </c>
      <c r="V31" s="8">
        <v>0</v>
      </c>
      <c r="W31" s="8">
        <v>0</v>
      </c>
      <c r="X31" s="8">
        <v>0</v>
      </c>
    </row>
    <row r="32" spans="1:24" ht="13.5">
      <c r="A32" s="64"/>
      <c r="B32" s="65"/>
      <c r="C32" s="67"/>
      <c r="D32" s="68"/>
      <c r="E32" s="70"/>
      <c r="F32" s="70"/>
      <c r="G32" s="70"/>
      <c r="H32" s="57"/>
      <c r="I32" s="57"/>
      <c r="J32" s="57"/>
      <c r="K32" s="57"/>
      <c r="L32" s="72"/>
      <c r="M32" s="57"/>
      <c r="N32" s="59"/>
      <c r="O32" s="61"/>
      <c r="P32" s="63"/>
      <c r="Q32" s="9">
        <v>420</v>
      </c>
      <c r="R32" s="10">
        <v>0</v>
      </c>
      <c r="S32" s="10">
        <v>0</v>
      </c>
      <c r="T32" s="10">
        <v>0</v>
      </c>
      <c r="U32" s="10">
        <v>0</v>
      </c>
      <c r="V32" s="11">
        <v>0</v>
      </c>
      <c r="W32" s="11">
        <v>0</v>
      </c>
      <c r="X32" s="11">
        <v>0</v>
      </c>
    </row>
    <row r="33" spans="1:24" ht="13.5">
      <c r="A33" s="64">
        <v>13</v>
      </c>
      <c r="B33" s="65" t="s">
        <v>44</v>
      </c>
      <c r="C33" s="66" t="s">
        <v>29</v>
      </c>
      <c r="D33" s="68" t="s">
        <v>30</v>
      </c>
      <c r="E33" s="69">
        <v>11023.739</v>
      </c>
      <c r="F33" s="69">
        <v>11023.739</v>
      </c>
      <c r="G33" s="69">
        <f>+H33</f>
        <v>22.066</v>
      </c>
      <c r="H33" s="56">
        <f>+L33</f>
        <v>22.066</v>
      </c>
      <c r="I33" s="56">
        <v>0</v>
      </c>
      <c r="J33" s="56">
        <v>0</v>
      </c>
      <c r="K33" s="56">
        <v>0</v>
      </c>
      <c r="L33" s="75">
        <f>16.066+6</f>
        <v>22.066</v>
      </c>
      <c r="M33" s="56">
        <f>193.202-5.709+6</f>
        <v>193.493</v>
      </c>
      <c r="N33" s="58">
        <v>0</v>
      </c>
      <c r="O33" s="60">
        <f>+(+E33+G33)-(M33+N33)</f>
        <v>10852.312</v>
      </c>
      <c r="P33" s="62">
        <f>O33</f>
        <v>10852.312</v>
      </c>
      <c r="Q33" s="6">
        <v>3</v>
      </c>
      <c r="R33" s="7">
        <v>0</v>
      </c>
      <c r="S33" s="7">
        <v>0</v>
      </c>
      <c r="T33" s="7">
        <v>0</v>
      </c>
      <c r="U33" s="7">
        <v>0</v>
      </c>
      <c r="V33" s="8">
        <v>0</v>
      </c>
      <c r="W33" s="8">
        <v>0</v>
      </c>
      <c r="X33" s="8">
        <v>0</v>
      </c>
    </row>
    <row r="34" spans="1:24" ht="13.5">
      <c r="A34" s="64"/>
      <c r="B34" s="65"/>
      <c r="C34" s="67"/>
      <c r="D34" s="68"/>
      <c r="E34" s="70"/>
      <c r="F34" s="70"/>
      <c r="G34" s="70"/>
      <c r="H34" s="57"/>
      <c r="I34" s="57"/>
      <c r="J34" s="57"/>
      <c r="K34" s="57"/>
      <c r="L34" s="76"/>
      <c r="M34" s="57"/>
      <c r="N34" s="59"/>
      <c r="O34" s="61"/>
      <c r="P34" s="63"/>
      <c r="Q34" s="9">
        <v>193</v>
      </c>
      <c r="R34" s="10">
        <v>0</v>
      </c>
      <c r="S34" s="10">
        <v>0</v>
      </c>
      <c r="T34" s="10">
        <v>0</v>
      </c>
      <c r="U34" s="10">
        <v>0</v>
      </c>
      <c r="V34" s="11">
        <v>0</v>
      </c>
      <c r="W34" s="11">
        <v>0</v>
      </c>
      <c r="X34" s="11">
        <v>0</v>
      </c>
    </row>
    <row r="35" spans="1:24" ht="13.5" customHeight="1">
      <c r="A35" s="64">
        <v>14</v>
      </c>
      <c r="B35" s="65" t="s">
        <v>45</v>
      </c>
      <c r="C35" s="66" t="s">
        <v>29</v>
      </c>
      <c r="D35" s="68" t="s">
        <v>30</v>
      </c>
      <c r="E35" s="69">
        <v>1070.581798</v>
      </c>
      <c r="F35" s="69">
        <v>1070.581798</v>
      </c>
      <c r="G35" s="69">
        <f>H35</f>
        <v>3.478465</v>
      </c>
      <c r="H35" s="56">
        <f>I35+J35+K35+L35</f>
        <v>3.478465</v>
      </c>
      <c r="I35" s="56">
        <v>0</v>
      </c>
      <c r="J35" s="56">
        <v>0</v>
      </c>
      <c r="K35" s="56">
        <v>0</v>
      </c>
      <c r="L35" s="56">
        <f>2.86229+0.616175</f>
        <v>3.478465</v>
      </c>
      <c r="M35" s="56">
        <v>46</v>
      </c>
      <c r="N35" s="58"/>
      <c r="O35" s="60">
        <f>+(+E35+G35)-(M35+N35)</f>
        <v>1028.0602629999998</v>
      </c>
      <c r="P35" s="62">
        <f>O35</f>
        <v>1028.0602629999998</v>
      </c>
      <c r="Q35" s="12">
        <v>3</v>
      </c>
      <c r="R35" s="7">
        <v>0</v>
      </c>
      <c r="S35" s="7">
        <v>0</v>
      </c>
      <c r="T35" s="7">
        <v>0</v>
      </c>
      <c r="U35" s="7">
        <v>0</v>
      </c>
      <c r="V35" s="8">
        <v>0</v>
      </c>
      <c r="W35" s="8">
        <v>0</v>
      </c>
      <c r="X35" s="8">
        <v>0</v>
      </c>
    </row>
    <row r="36" spans="1:24" ht="13.5">
      <c r="A36" s="64"/>
      <c r="B36" s="65"/>
      <c r="C36" s="67"/>
      <c r="D36" s="68"/>
      <c r="E36" s="70"/>
      <c r="F36" s="70"/>
      <c r="G36" s="70"/>
      <c r="H36" s="57"/>
      <c r="I36" s="56"/>
      <c r="J36" s="56"/>
      <c r="K36" s="56"/>
      <c r="L36" s="56"/>
      <c r="M36" s="57"/>
      <c r="N36" s="59"/>
      <c r="O36" s="61"/>
      <c r="P36" s="63"/>
      <c r="Q36" s="13">
        <v>46</v>
      </c>
      <c r="R36" s="10">
        <v>0</v>
      </c>
      <c r="S36" s="10">
        <v>0</v>
      </c>
      <c r="T36" s="10">
        <v>0</v>
      </c>
      <c r="U36" s="10">
        <v>0</v>
      </c>
      <c r="V36" s="11">
        <v>0</v>
      </c>
      <c r="W36" s="11">
        <v>0</v>
      </c>
      <c r="X36" s="11">
        <v>0</v>
      </c>
    </row>
    <row r="37" spans="1:24" ht="13.5">
      <c r="A37" s="64">
        <v>15</v>
      </c>
      <c r="B37" s="65" t="s">
        <v>46</v>
      </c>
      <c r="C37" s="66" t="s">
        <v>29</v>
      </c>
      <c r="D37" s="68" t="s">
        <v>30</v>
      </c>
      <c r="E37" s="69">
        <v>86.185865</v>
      </c>
      <c r="F37" s="69">
        <v>86.185865</v>
      </c>
      <c r="G37" s="69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33.409</v>
      </c>
      <c r="N37" s="58"/>
      <c r="O37" s="60">
        <f>+(+E37+G37)-(M37+N37)</f>
        <v>52.77686500000001</v>
      </c>
      <c r="P37" s="62">
        <f>O37</f>
        <v>52.77686500000001</v>
      </c>
      <c r="Q37" s="12">
        <v>2</v>
      </c>
      <c r="R37" s="7">
        <v>0</v>
      </c>
      <c r="S37" s="7">
        <v>0</v>
      </c>
      <c r="T37" s="7">
        <v>0</v>
      </c>
      <c r="U37" s="7">
        <v>0</v>
      </c>
      <c r="V37" s="8">
        <v>0</v>
      </c>
      <c r="W37" s="8">
        <v>0</v>
      </c>
      <c r="X37" s="8">
        <v>0</v>
      </c>
    </row>
    <row r="38" spans="1:24" ht="13.5">
      <c r="A38" s="64"/>
      <c r="B38" s="65"/>
      <c r="C38" s="67"/>
      <c r="D38" s="68"/>
      <c r="E38" s="70"/>
      <c r="F38" s="70"/>
      <c r="G38" s="70"/>
      <c r="H38" s="57"/>
      <c r="I38" s="57"/>
      <c r="J38" s="57"/>
      <c r="K38" s="57"/>
      <c r="L38" s="57"/>
      <c r="M38" s="57"/>
      <c r="N38" s="59"/>
      <c r="O38" s="61"/>
      <c r="P38" s="63"/>
      <c r="Q38" s="13">
        <v>33</v>
      </c>
      <c r="R38" s="10">
        <v>0</v>
      </c>
      <c r="S38" s="10">
        <v>0</v>
      </c>
      <c r="T38" s="10">
        <v>0</v>
      </c>
      <c r="U38" s="10">
        <v>0</v>
      </c>
      <c r="V38" s="11">
        <v>0</v>
      </c>
      <c r="W38" s="11">
        <v>0</v>
      </c>
      <c r="X38" s="11">
        <v>0</v>
      </c>
    </row>
    <row r="39" spans="1:24" ht="13.5">
      <c r="A39" s="64">
        <v>16</v>
      </c>
      <c r="B39" s="65" t="s">
        <v>47</v>
      </c>
      <c r="C39" s="77" t="s">
        <v>29</v>
      </c>
      <c r="D39" s="68" t="s">
        <v>30</v>
      </c>
      <c r="E39" s="69">
        <v>107</v>
      </c>
      <c r="F39" s="69">
        <v>107</v>
      </c>
      <c r="G39" s="69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73</v>
      </c>
      <c r="N39" s="58"/>
      <c r="O39" s="60">
        <f>+(+E39+G39)-(M39+N39)</f>
        <v>34</v>
      </c>
      <c r="P39" s="62">
        <f>O39</f>
        <v>34</v>
      </c>
      <c r="Q39" s="12">
        <v>4</v>
      </c>
      <c r="R39" s="7">
        <v>0</v>
      </c>
      <c r="S39" s="7">
        <v>0</v>
      </c>
      <c r="T39" s="7">
        <v>0</v>
      </c>
      <c r="U39" s="7">
        <v>0</v>
      </c>
      <c r="V39" s="11"/>
      <c r="W39" s="11"/>
      <c r="X39" s="11"/>
    </row>
    <row r="40" spans="1:24" ht="13.5">
      <c r="A40" s="64"/>
      <c r="B40" s="65"/>
      <c r="C40" s="78"/>
      <c r="D40" s="68"/>
      <c r="E40" s="70"/>
      <c r="F40" s="70"/>
      <c r="G40" s="70"/>
      <c r="H40" s="57"/>
      <c r="I40" s="57"/>
      <c r="J40" s="57"/>
      <c r="K40" s="57"/>
      <c r="L40" s="57"/>
      <c r="M40" s="57"/>
      <c r="N40" s="59"/>
      <c r="O40" s="61"/>
      <c r="P40" s="63"/>
      <c r="Q40" s="13">
        <v>73</v>
      </c>
      <c r="R40" s="10">
        <v>0</v>
      </c>
      <c r="S40" s="10">
        <v>0</v>
      </c>
      <c r="T40" s="10">
        <v>0</v>
      </c>
      <c r="U40" s="10">
        <v>0</v>
      </c>
      <c r="V40" s="11"/>
      <c r="W40" s="11"/>
      <c r="X40" s="11"/>
    </row>
    <row r="41" spans="1:24" ht="13.5">
      <c r="A41" s="64">
        <v>17</v>
      </c>
      <c r="B41" s="65" t="s">
        <v>48</v>
      </c>
      <c r="C41" s="66" t="s">
        <v>29</v>
      </c>
      <c r="D41" s="68" t="s">
        <v>30</v>
      </c>
      <c r="E41" s="69">
        <v>75</v>
      </c>
      <c r="F41" s="69">
        <v>75</v>
      </c>
      <c r="G41" s="69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68</v>
      </c>
      <c r="N41" s="58"/>
      <c r="O41" s="60">
        <f>+(+E41+G41)-(M41+N41)</f>
        <v>7</v>
      </c>
      <c r="P41" s="62">
        <f>O41</f>
        <v>7</v>
      </c>
      <c r="Q41" s="12">
        <v>3</v>
      </c>
      <c r="R41" s="7">
        <v>0</v>
      </c>
      <c r="S41" s="7">
        <v>0</v>
      </c>
      <c r="T41" s="7">
        <v>0</v>
      </c>
      <c r="U41" s="7">
        <v>0</v>
      </c>
      <c r="V41" s="8">
        <v>0</v>
      </c>
      <c r="W41" s="8">
        <v>0</v>
      </c>
      <c r="X41" s="8">
        <v>0</v>
      </c>
    </row>
    <row r="42" spans="1:24" ht="13.5">
      <c r="A42" s="64"/>
      <c r="B42" s="65"/>
      <c r="C42" s="67"/>
      <c r="D42" s="68"/>
      <c r="E42" s="70"/>
      <c r="F42" s="70"/>
      <c r="G42" s="70"/>
      <c r="H42" s="57"/>
      <c r="I42" s="57"/>
      <c r="J42" s="57"/>
      <c r="K42" s="57"/>
      <c r="L42" s="57"/>
      <c r="M42" s="57"/>
      <c r="N42" s="59"/>
      <c r="O42" s="61"/>
      <c r="P42" s="63"/>
      <c r="Q42" s="13">
        <v>68</v>
      </c>
      <c r="R42" s="10">
        <v>0</v>
      </c>
      <c r="S42" s="10">
        <v>0</v>
      </c>
      <c r="T42" s="10">
        <v>0</v>
      </c>
      <c r="U42" s="10">
        <v>0</v>
      </c>
      <c r="V42" s="11">
        <v>0</v>
      </c>
      <c r="W42" s="11">
        <v>0</v>
      </c>
      <c r="X42" s="11">
        <v>0</v>
      </c>
    </row>
    <row r="43" spans="1:24" ht="13.5">
      <c r="A43" s="64">
        <v>18</v>
      </c>
      <c r="B43" s="65" t="s">
        <v>49</v>
      </c>
      <c r="C43" s="66" t="s">
        <v>29</v>
      </c>
      <c r="D43" s="68" t="s">
        <v>30</v>
      </c>
      <c r="E43" s="69">
        <v>38</v>
      </c>
      <c r="F43" s="69">
        <v>38</v>
      </c>
      <c r="G43" s="69">
        <v>2</v>
      </c>
      <c r="H43" s="56">
        <v>2</v>
      </c>
      <c r="I43" s="56">
        <v>0</v>
      </c>
      <c r="J43" s="56">
        <v>0</v>
      </c>
      <c r="K43" s="56">
        <v>0</v>
      </c>
      <c r="L43" s="79">
        <v>2.311754</v>
      </c>
      <c r="M43" s="56">
        <v>0</v>
      </c>
      <c r="N43" s="58">
        <v>0</v>
      </c>
      <c r="O43" s="60">
        <f>+(+E43+G43)-(M43+N43)</f>
        <v>40</v>
      </c>
      <c r="P43" s="62">
        <f>O43</f>
        <v>40</v>
      </c>
      <c r="Q43" s="12">
        <v>0</v>
      </c>
      <c r="R43" s="7">
        <v>0</v>
      </c>
      <c r="S43" s="7">
        <v>0</v>
      </c>
      <c r="T43" s="7">
        <v>0</v>
      </c>
      <c r="U43" s="7">
        <v>0</v>
      </c>
      <c r="V43" s="8">
        <v>0</v>
      </c>
      <c r="W43" s="8">
        <v>0</v>
      </c>
      <c r="X43" s="8">
        <v>0</v>
      </c>
    </row>
    <row r="44" spans="1:24" ht="13.5">
      <c r="A44" s="64"/>
      <c r="B44" s="65"/>
      <c r="C44" s="67"/>
      <c r="D44" s="68"/>
      <c r="E44" s="70"/>
      <c r="F44" s="70"/>
      <c r="G44" s="70"/>
      <c r="H44" s="57"/>
      <c r="I44" s="57"/>
      <c r="J44" s="57"/>
      <c r="K44" s="57"/>
      <c r="L44" s="80"/>
      <c r="M44" s="57"/>
      <c r="N44" s="59"/>
      <c r="O44" s="61"/>
      <c r="P44" s="63"/>
      <c r="Q44" s="13">
        <v>0</v>
      </c>
      <c r="R44" s="10">
        <v>0</v>
      </c>
      <c r="S44" s="10">
        <v>0</v>
      </c>
      <c r="T44" s="10">
        <v>0</v>
      </c>
      <c r="U44" s="10">
        <v>0</v>
      </c>
      <c r="V44" s="11">
        <v>0</v>
      </c>
      <c r="W44" s="11">
        <v>0</v>
      </c>
      <c r="X44" s="11">
        <v>0</v>
      </c>
    </row>
    <row r="45" spans="1:24" ht="13.5">
      <c r="A45" s="64">
        <v>19</v>
      </c>
      <c r="B45" s="65" t="s">
        <v>50</v>
      </c>
      <c r="C45" s="66" t="s">
        <v>29</v>
      </c>
      <c r="D45" s="68" t="s">
        <v>30</v>
      </c>
      <c r="E45" s="69">
        <v>134</v>
      </c>
      <c r="F45" s="69">
        <v>134</v>
      </c>
      <c r="G45" s="69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119</v>
      </c>
      <c r="N45" s="58">
        <v>0</v>
      </c>
      <c r="O45" s="60">
        <f>+(+E45+G45)-(M45+N45)</f>
        <v>15</v>
      </c>
      <c r="P45" s="62">
        <f>O45</f>
        <v>15</v>
      </c>
      <c r="Q45" s="12">
        <v>1</v>
      </c>
      <c r="R45" s="7">
        <v>0</v>
      </c>
      <c r="S45" s="7">
        <v>0</v>
      </c>
      <c r="T45" s="7">
        <v>0</v>
      </c>
      <c r="U45" s="7">
        <v>0</v>
      </c>
      <c r="V45" s="8">
        <v>0</v>
      </c>
      <c r="W45" s="8">
        <v>0</v>
      </c>
      <c r="X45" s="8">
        <v>0</v>
      </c>
    </row>
    <row r="46" spans="1:24" ht="13.5">
      <c r="A46" s="64"/>
      <c r="B46" s="65"/>
      <c r="C46" s="67"/>
      <c r="D46" s="68"/>
      <c r="E46" s="70"/>
      <c r="F46" s="70"/>
      <c r="G46" s="70"/>
      <c r="H46" s="57"/>
      <c r="I46" s="57"/>
      <c r="J46" s="57"/>
      <c r="K46" s="57"/>
      <c r="L46" s="57"/>
      <c r="M46" s="57"/>
      <c r="N46" s="59"/>
      <c r="O46" s="61"/>
      <c r="P46" s="63"/>
      <c r="Q46" s="13">
        <v>119</v>
      </c>
      <c r="R46" s="10">
        <v>0</v>
      </c>
      <c r="S46" s="10">
        <v>0</v>
      </c>
      <c r="T46" s="10">
        <v>0</v>
      </c>
      <c r="U46" s="10">
        <v>0</v>
      </c>
      <c r="V46" s="11">
        <v>0</v>
      </c>
      <c r="W46" s="11">
        <v>0</v>
      </c>
      <c r="X46" s="11">
        <v>0</v>
      </c>
    </row>
    <row r="47" spans="1:24" ht="13.5">
      <c r="A47" s="64">
        <v>20</v>
      </c>
      <c r="B47" s="65" t="s">
        <v>51</v>
      </c>
      <c r="C47" s="66" t="s">
        <v>29</v>
      </c>
      <c r="D47" s="68" t="s">
        <v>30</v>
      </c>
      <c r="E47" s="69">
        <v>3</v>
      </c>
      <c r="F47" s="69">
        <v>3</v>
      </c>
      <c r="G47" s="69">
        <v>3</v>
      </c>
      <c r="H47" s="56">
        <v>3</v>
      </c>
      <c r="I47" s="56">
        <v>0</v>
      </c>
      <c r="J47" s="56">
        <v>0</v>
      </c>
      <c r="K47" s="56">
        <v>0</v>
      </c>
      <c r="L47" s="71">
        <v>3</v>
      </c>
      <c r="M47" s="56">
        <v>0</v>
      </c>
      <c r="N47" s="58"/>
      <c r="O47" s="60">
        <f>+(+E47+G47)-(M47+N47)</f>
        <v>6</v>
      </c>
      <c r="P47" s="62">
        <f>O47</f>
        <v>6</v>
      </c>
      <c r="Q47" s="12">
        <v>0</v>
      </c>
      <c r="R47" s="7">
        <v>0</v>
      </c>
      <c r="S47" s="7">
        <v>0</v>
      </c>
      <c r="T47" s="7">
        <v>0</v>
      </c>
      <c r="U47" s="7">
        <v>0</v>
      </c>
      <c r="V47" s="8">
        <v>0</v>
      </c>
      <c r="W47" s="8">
        <v>0</v>
      </c>
      <c r="X47" s="8">
        <v>0</v>
      </c>
    </row>
    <row r="48" spans="1:24" ht="13.5">
      <c r="A48" s="64"/>
      <c r="B48" s="65"/>
      <c r="C48" s="67"/>
      <c r="D48" s="68"/>
      <c r="E48" s="70"/>
      <c r="F48" s="70"/>
      <c r="G48" s="69"/>
      <c r="H48" s="57"/>
      <c r="I48" s="57"/>
      <c r="J48" s="57"/>
      <c r="K48" s="57"/>
      <c r="L48" s="71"/>
      <c r="M48" s="57"/>
      <c r="N48" s="59"/>
      <c r="O48" s="61"/>
      <c r="P48" s="63"/>
      <c r="Q48" s="13">
        <v>0</v>
      </c>
      <c r="R48" s="10">
        <v>0</v>
      </c>
      <c r="S48" s="10">
        <v>0</v>
      </c>
      <c r="T48" s="10">
        <v>0</v>
      </c>
      <c r="U48" s="10">
        <v>0</v>
      </c>
      <c r="V48" s="11">
        <v>0</v>
      </c>
      <c r="W48" s="11">
        <v>0</v>
      </c>
      <c r="X48" s="11">
        <v>0</v>
      </c>
    </row>
    <row r="49" spans="1:24" ht="13.5">
      <c r="A49" s="64">
        <v>21</v>
      </c>
      <c r="B49" s="65" t="s">
        <v>52</v>
      </c>
      <c r="C49" s="66" t="s">
        <v>29</v>
      </c>
      <c r="D49" s="68" t="s">
        <v>30</v>
      </c>
      <c r="E49" s="69">
        <v>144</v>
      </c>
      <c r="F49" s="69">
        <v>144</v>
      </c>
      <c r="G49" s="69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8">
        <v>0</v>
      </c>
      <c r="O49" s="60">
        <f>+(+E49+G49)-(M49+N49)</f>
        <v>144</v>
      </c>
      <c r="P49" s="62">
        <f>O49</f>
        <v>144</v>
      </c>
      <c r="Q49" s="12">
        <v>0</v>
      </c>
      <c r="R49" s="7">
        <v>0</v>
      </c>
      <c r="S49" s="7">
        <v>0</v>
      </c>
      <c r="T49" s="7">
        <v>0</v>
      </c>
      <c r="U49" s="7">
        <v>0</v>
      </c>
      <c r="V49" s="8">
        <v>0</v>
      </c>
      <c r="W49" s="8">
        <v>0</v>
      </c>
      <c r="X49" s="8">
        <v>0</v>
      </c>
    </row>
    <row r="50" spans="1:24" ht="13.5">
      <c r="A50" s="64"/>
      <c r="B50" s="65"/>
      <c r="C50" s="67"/>
      <c r="D50" s="68"/>
      <c r="E50" s="70"/>
      <c r="F50" s="70"/>
      <c r="G50" s="70"/>
      <c r="H50" s="57"/>
      <c r="I50" s="57"/>
      <c r="J50" s="57"/>
      <c r="K50" s="57"/>
      <c r="L50" s="57"/>
      <c r="M50" s="57"/>
      <c r="N50" s="59"/>
      <c r="O50" s="61"/>
      <c r="P50" s="63"/>
      <c r="Q50" s="13">
        <v>0</v>
      </c>
      <c r="R50" s="10">
        <v>0</v>
      </c>
      <c r="S50" s="10">
        <v>0</v>
      </c>
      <c r="T50" s="10">
        <v>0</v>
      </c>
      <c r="U50" s="10">
        <v>0</v>
      </c>
      <c r="V50" s="11">
        <v>0</v>
      </c>
      <c r="W50" s="11">
        <v>0</v>
      </c>
      <c r="X50" s="11">
        <v>0</v>
      </c>
    </row>
    <row r="51" spans="1:24" ht="13.5">
      <c r="A51" s="64">
        <v>22</v>
      </c>
      <c r="B51" s="88" t="s">
        <v>53</v>
      </c>
      <c r="C51" s="81" t="s">
        <v>54</v>
      </c>
      <c r="D51" s="68" t="s">
        <v>30</v>
      </c>
      <c r="E51" s="83">
        <v>4502</v>
      </c>
      <c r="F51" s="83">
        <v>4502</v>
      </c>
      <c r="G51" s="83">
        <v>42</v>
      </c>
      <c r="H51" s="84">
        <v>42</v>
      </c>
      <c r="I51" s="87" t="s">
        <v>55</v>
      </c>
      <c r="J51" s="87" t="s">
        <v>55</v>
      </c>
      <c r="K51" s="87" t="s">
        <v>55</v>
      </c>
      <c r="L51" s="87">
        <v>42</v>
      </c>
      <c r="M51" s="84">
        <v>239</v>
      </c>
      <c r="N51" s="85"/>
      <c r="O51" s="86">
        <f>+(+E51+G51)-(M51+N51)</f>
        <v>4305</v>
      </c>
      <c r="P51" s="62">
        <f>O51</f>
        <v>4305</v>
      </c>
      <c r="Q51" s="12">
        <v>2</v>
      </c>
      <c r="R51" s="7">
        <v>0</v>
      </c>
      <c r="S51" s="7">
        <v>0</v>
      </c>
      <c r="T51" s="7">
        <v>0</v>
      </c>
      <c r="U51" s="7">
        <v>0</v>
      </c>
      <c r="V51" s="8">
        <v>0</v>
      </c>
      <c r="W51" s="8">
        <v>0</v>
      </c>
      <c r="X51" s="8">
        <v>0</v>
      </c>
    </row>
    <row r="52" spans="1:24" ht="13.5">
      <c r="A52" s="64"/>
      <c r="B52" s="88"/>
      <c r="C52" s="82"/>
      <c r="D52" s="68"/>
      <c r="E52" s="70"/>
      <c r="F52" s="70"/>
      <c r="G52" s="70"/>
      <c r="H52" s="57"/>
      <c r="I52" s="72"/>
      <c r="J52" s="72"/>
      <c r="K52" s="72"/>
      <c r="L52" s="72"/>
      <c r="M52" s="57"/>
      <c r="N52" s="59"/>
      <c r="O52" s="61"/>
      <c r="P52" s="63"/>
      <c r="Q52" s="13">
        <v>239</v>
      </c>
      <c r="R52" s="10">
        <v>0</v>
      </c>
      <c r="S52" s="10">
        <v>0</v>
      </c>
      <c r="T52" s="10">
        <v>0</v>
      </c>
      <c r="U52" s="10">
        <v>0</v>
      </c>
      <c r="V52" s="11">
        <v>0</v>
      </c>
      <c r="W52" s="11">
        <v>0</v>
      </c>
      <c r="X52" s="11">
        <v>0</v>
      </c>
    </row>
    <row r="53" spans="1:24" ht="13.5">
      <c r="A53" s="64">
        <v>23</v>
      </c>
      <c r="B53" s="65" t="s">
        <v>56</v>
      </c>
      <c r="C53" s="66" t="s">
        <v>29</v>
      </c>
      <c r="D53" s="68" t="s">
        <v>30</v>
      </c>
      <c r="E53" s="69">
        <v>561</v>
      </c>
      <c r="F53" s="69">
        <v>561</v>
      </c>
      <c r="G53" s="69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8">
        <v>0</v>
      </c>
      <c r="O53" s="60">
        <f>+(+E53+G53)-(M53+N53)</f>
        <v>561</v>
      </c>
      <c r="P53" s="62">
        <f>O53</f>
        <v>561</v>
      </c>
      <c r="Q53" s="12">
        <v>0</v>
      </c>
      <c r="R53" s="7">
        <v>0</v>
      </c>
      <c r="S53" s="7">
        <v>0</v>
      </c>
      <c r="T53" s="7">
        <v>0</v>
      </c>
      <c r="U53" s="7">
        <v>0</v>
      </c>
      <c r="V53" s="8">
        <v>0</v>
      </c>
      <c r="W53" s="8">
        <v>0</v>
      </c>
      <c r="X53" s="8">
        <v>0</v>
      </c>
    </row>
    <row r="54" spans="1:24" ht="13.5">
      <c r="A54" s="64"/>
      <c r="B54" s="65"/>
      <c r="C54" s="67"/>
      <c r="D54" s="68"/>
      <c r="E54" s="70"/>
      <c r="F54" s="70"/>
      <c r="G54" s="70"/>
      <c r="H54" s="57"/>
      <c r="I54" s="57"/>
      <c r="J54" s="57"/>
      <c r="K54" s="57"/>
      <c r="L54" s="57"/>
      <c r="M54" s="57"/>
      <c r="N54" s="59"/>
      <c r="O54" s="61"/>
      <c r="P54" s="63"/>
      <c r="Q54" s="13">
        <v>0</v>
      </c>
      <c r="R54" s="10">
        <v>0</v>
      </c>
      <c r="S54" s="10">
        <v>0</v>
      </c>
      <c r="T54" s="10">
        <v>0</v>
      </c>
      <c r="U54" s="10">
        <v>0</v>
      </c>
      <c r="V54" s="11">
        <v>0</v>
      </c>
      <c r="W54" s="11">
        <v>0</v>
      </c>
      <c r="X54" s="11">
        <v>0</v>
      </c>
    </row>
    <row r="55" spans="1:24" ht="13.5">
      <c r="A55" s="64">
        <v>24</v>
      </c>
      <c r="B55" s="65" t="s">
        <v>57</v>
      </c>
      <c r="C55" s="66" t="s">
        <v>29</v>
      </c>
      <c r="D55" s="68" t="s">
        <v>30</v>
      </c>
      <c r="E55" s="69">
        <v>171</v>
      </c>
      <c r="F55" s="69">
        <v>171</v>
      </c>
      <c r="G55" s="69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36</v>
      </c>
      <c r="N55" s="58">
        <v>0</v>
      </c>
      <c r="O55" s="60">
        <f>+(+E55+G55)-(M55+N55)</f>
        <v>135</v>
      </c>
      <c r="P55" s="62">
        <f>O55</f>
        <v>135</v>
      </c>
      <c r="Q55" s="12">
        <v>1</v>
      </c>
      <c r="R55" s="7">
        <v>0</v>
      </c>
      <c r="S55" s="7">
        <v>0</v>
      </c>
      <c r="T55" s="7">
        <v>0</v>
      </c>
      <c r="U55" s="7">
        <v>0</v>
      </c>
      <c r="V55" s="8">
        <v>0</v>
      </c>
      <c r="W55" s="8">
        <v>0</v>
      </c>
      <c r="X55" s="8">
        <v>0</v>
      </c>
    </row>
    <row r="56" spans="1:24" ht="13.5">
      <c r="A56" s="64"/>
      <c r="B56" s="65"/>
      <c r="C56" s="67"/>
      <c r="D56" s="68"/>
      <c r="E56" s="70"/>
      <c r="F56" s="70"/>
      <c r="G56" s="70"/>
      <c r="H56" s="57"/>
      <c r="I56" s="57"/>
      <c r="J56" s="57"/>
      <c r="K56" s="57"/>
      <c r="L56" s="57"/>
      <c r="M56" s="57"/>
      <c r="N56" s="59"/>
      <c r="O56" s="61"/>
      <c r="P56" s="63"/>
      <c r="Q56" s="13">
        <v>36</v>
      </c>
      <c r="R56" s="10">
        <v>0</v>
      </c>
      <c r="S56" s="10">
        <v>0</v>
      </c>
      <c r="T56" s="10">
        <v>0</v>
      </c>
      <c r="U56" s="10">
        <v>0</v>
      </c>
      <c r="V56" s="11">
        <v>0</v>
      </c>
      <c r="W56" s="11">
        <v>0</v>
      </c>
      <c r="X56" s="11">
        <v>0</v>
      </c>
    </row>
    <row r="57" spans="1:24" ht="13.5">
      <c r="A57" s="64">
        <v>25</v>
      </c>
      <c r="B57" s="65" t="s">
        <v>58</v>
      </c>
      <c r="C57" s="66" t="s">
        <v>29</v>
      </c>
      <c r="D57" s="68" t="s">
        <v>30</v>
      </c>
      <c r="E57" s="69">
        <v>467.263885</v>
      </c>
      <c r="F57" s="69">
        <v>467.263885</v>
      </c>
      <c r="G57" s="69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161.965</v>
      </c>
      <c r="N57" s="58"/>
      <c r="O57" s="60">
        <f>+(+E57+G57)-(M57+N57)</f>
        <v>305.29888500000004</v>
      </c>
      <c r="P57" s="62">
        <f>O57</f>
        <v>305.29888500000004</v>
      </c>
      <c r="Q57" s="12">
        <v>3</v>
      </c>
      <c r="R57" s="7">
        <v>0</v>
      </c>
      <c r="S57" s="7">
        <v>0</v>
      </c>
      <c r="T57" s="7">
        <v>0</v>
      </c>
      <c r="U57" s="7">
        <v>0</v>
      </c>
      <c r="V57" s="8">
        <v>0</v>
      </c>
      <c r="W57" s="8">
        <v>0</v>
      </c>
      <c r="X57" s="8">
        <v>0</v>
      </c>
    </row>
    <row r="58" spans="1:24" ht="13.5">
      <c r="A58" s="64"/>
      <c r="B58" s="65"/>
      <c r="C58" s="67"/>
      <c r="D58" s="68"/>
      <c r="E58" s="70"/>
      <c r="F58" s="70"/>
      <c r="G58" s="70"/>
      <c r="H58" s="57"/>
      <c r="I58" s="57"/>
      <c r="J58" s="57"/>
      <c r="K58" s="57"/>
      <c r="L58" s="57"/>
      <c r="M58" s="57"/>
      <c r="N58" s="59"/>
      <c r="O58" s="61"/>
      <c r="P58" s="63"/>
      <c r="Q58" s="13">
        <v>162</v>
      </c>
      <c r="R58" s="10">
        <v>0</v>
      </c>
      <c r="S58" s="10">
        <v>0</v>
      </c>
      <c r="T58" s="10">
        <v>0</v>
      </c>
      <c r="U58" s="10">
        <v>0</v>
      </c>
      <c r="V58" s="11">
        <v>0</v>
      </c>
      <c r="W58" s="11">
        <v>0</v>
      </c>
      <c r="X58" s="11">
        <v>0</v>
      </c>
    </row>
    <row r="59" spans="1:24" ht="13.5">
      <c r="A59" s="64">
        <v>26</v>
      </c>
      <c r="B59" s="65" t="s">
        <v>59</v>
      </c>
      <c r="C59" s="66" t="s">
        <v>29</v>
      </c>
      <c r="D59" s="68" t="s">
        <v>30</v>
      </c>
      <c r="E59" s="69">
        <v>370.337385</v>
      </c>
      <c r="F59" s="69">
        <v>370.337385</v>
      </c>
      <c r="G59" s="69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89">
        <v>0</v>
      </c>
      <c r="N59" s="58">
        <v>0</v>
      </c>
      <c r="O59" s="60">
        <f>+(+E59+G59)-(M59+N59)</f>
        <v>370.337385</v>
      </c>
      <c r="P59" s="62">
        <f>O59</f>
        <v>370.337385</v>
      </c>
      <c r="Q59" s="12">
        <v>0</v>
      </c>
      <c r="R59" s="7">
        <v>0</v>
      </c>
      <c r="S59" s="7">
        <v>0</v>
      </c>
      <c r="T59" s="7">
        <v>0</v>
      </c>
      <c r="U59" s="7">
        <v>0</v>
      </c>
      <c r="V59" s="8">
        <v>0</v>
      </c>
      <c r="W59" s="8">
        <v>0</v>
      </c>
      <c r="X59" s="8">
        <v>0</v>
      </c>
    </row>
    <row r="60" spans="1:24" ht="13.5">
      <c r="A60" s="64"/>
      <c r="B60" s="65"/>
      <c r="C60" s="67"/>
      <c r="D60" s="68"/>
      <c r="E60" s="70"/>
      <c r="F60" s="70"/>
      <c r="G60" s="70"/>
      <c r="H60" s="57"/>
      <c r="I60" s="57"/>
      <c r="J60" s="57"/>
      <c r="K60" s="57"/>
      <c r="L60" s="57"/>
      <c r="M60" s="90"/>
      <c r="N60" s="59"/>
      <c r="O60" s="61"/>
      <c r="P60" s="63"/>
      <c r="Q60" s="13">
        <v>0</v>
      </c>
      <c r="R60" s="10">
        <v>0</v>
      </c>
      <c r="S60" s="10">
        <v>0</v>
      </c>
      <c r="T60" s="10">
        <v>0</v>
      </c>
      <c r="U60" s="10">
        <v>0</v>
      </c>
      <c r="V60" s="11">
        <v>0</v>
      </c>
      <c r="W60" s="11">
        <v>0</v>
      </c>
      <c r="X60" s="11">
        <v>0</v>
      </c>
    </row>
    <row r="61" spans="1:24" ht="13.5">
      <c r="A61" s="64">
        <v>27</v>
      </c>
      <c r="B61" s="65" t="s">
        <v>60</v>
      </c>
      <c r="C61" s="66" t="s">
        <v>29</v>
      </c>
      <c r="D61" s="68" t="s">
        <v>30</v>
      </c>
      <c r="E61" s="69">
        <v>4109</v>
      </c>
      <c r="F61" s="69">
        <v>4109</v>
      </c>
      <c r="G61" s="69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1146</v>
      </c>
      <c r="N61" s="58">
        <v>0</v>
      </c>
      <c r="O61" s="60">
        <f>+(+E61+G61)-(M61+N61)</f>
        <v>2963</v>
      </c>
      <c r="P61" s="62">
        <f>O61</f>
        <v>2963</v>
      </c>
      <c r="Q61" s="12">
        <v>5</v>
      </c>
      <c r="R61" s="7">
        <v>0</v>
      </c>
      <c r="S61" s="7">
        <v>0</v>
      </c>
      <c r="T61" s="7">
        <v>0</v>
      </c>
      <c r="U61" s="7">
        <v>0</v>
      </c>
      <c r="V61" s="8">
        <v>0</v>
      </c>
      <c r="W61" s="8">
        <v>0</v>
      </c>
      <c r="X61" s="8">
        <v>0</v>
      </c>
    </row>
    <row r="62" spans="1:24" ht="13.5">
      <c r="A62" s="64"/>
      <c r="B62" s="65"/>
      <c r="C62" s="67"/>
      <c r="D62" s="68"/>
      <c r="E62" s="70"/>
      <c r="F62" s="70"/>
      <c r="G62" s="70"/>
      <c r="H62" s="57"/>
      <c r="I62" s="57"/>
      <c r="J62" s="57"/>
      <c r="K62" s="57"/>
      <c r="L62" s="57"/>
      <c r="M62" s="57"/>
      <c r="N62" s="59"/>
      <c r="O62" s="61"/>
      <c r="P62" s="63"/>
      <c r="Q62" s="13">
        <v>1146</v>
      </c>
      <c r="R62" s="10">
        <v>0</v>
      </c>
      <c r="S62" s="10">
        <v>0</v>
      </c>
      <c r="T62" s="10">
        <v>0</v>
      </c>
      <c r="U62" s="10">
        <v>0</v>
      </c>
      <c r="V62" s="11">
        <v>0</v>
      </c>
      <c r="W62" s="11">
        <v>0</v>
      </c>
      <c r="X62" s="11">
        <v>0</v>
      </c>
    </row>
    <row r="63" spans="1:24" ht="13.5">
      <c r="A63" s="64">
        <v>28</v>
      </c>
      <c r="B63" s="65" t="s">
        <v>61</v>
      </c>
      <c r="C63" s="66" t="s">
        <v>29</v>
      </c>
      <c r="D63" s="68" t="s">
        <v>30</v>
      </c>
      <c r="E63" s="69">
        <v>1140</v>
      </c>
      <c r="F63" s="69">
        <v>1140</v>
      </c>
      <c r="G63" s="69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839</v>
      </c>
      <c r="N63" s="58"/>
      <c r="O63" s="60">
        <f>+(+E63+G63)-(M63+N63)</f>
        <v>301</v>
      </c>
      <c r="P63" s="62">
        <f>O63</f>
        <v>301</v>
      </c>
      <c r="Q63" s="12">
        <v>4</v>
      </c>
      <c r="R63" s="7">
        <v>0</v>
      </c>
      <c r="S63" s="7">
        <v>0</v>
      </c>
      <c r="T63" s="7">
        <v>0</v>
      </c>
      <c r="U63" s="7">
        <v>0</v>
      </c>
      <c r="V63" s="8">
        <v>0</v>
      </c>
      <c r="W63" s="8">
        <v>0</v>
      </c>
      <c r="X63" s="8">
        <v>0</v>
      </c>
    </row>
    <row r="64" spans="1:24" ht="13.5">
      <c r="A64" s="64"/>
      <c r="B64" s="65"/>
      <c r="C64" s="67"/>
      <c r="D64" s="68"/>
      <c r="E64" s="70"/>
      <c r="F64" s="70"/>
      <c r="G64" s="70"/>
      <c r="H64" s="57"/>
      <c r="I64" s="57"/>
      <c r="J64" s="57"/>
      <c r="K64" s="57"/>
      <c r="L64" s="57"/>
      <c r="M64" s="57"/>
      <c r="N64" s="59"/>
      <c r="O64" s="61"/>
      <c r="P64" s="63"/>
      <c r="Q64" s="13">
        <v>839</v>
      </c>
      <c r="R64" s="10">
        <v>0</v>
      </c>
      <c r="S64" s="10">
        <v>0</v>
      </c>
      <c r="T64" s="10">
        <v>0</v>
      </c>
      <c r="U64" s="10">
        <v>0</v>
      </c>
      <c r="V64" s="11">
        <v>0</v>
      </c>
      <c r="W64" s="11">
        <v>0</v>
      </c>
      <c r="X64" s="11">
        <v>0</v>
      </c>
    </row>
    <row r="65" spans="1:24" ht="13.5">
      <c r="A65" s="64">
        <v>29</v>
      </c>
      <c r="B65" s="65" t="s">
        <v>62</v>
      </c>
      <c r="C65" s="66" t="s">
        <v>29</v>
      </c>
      <c r="D65" s="68" t="s">
        <v>30</v>
      </c>
      <c r="E65" s="69">
        <v>223</v>
      </c>
      <c r="F65" s="69">
        <v>223</v>
      </c>
      <c r="G65" s="69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91">
        <v>0</v>
      </c>
      <c r="N65" s="58"/>
      <c r="O65" s="60">
        <f>+(+E65+G65)-(M65+N65)</f>
        <v>223</v>
      </c>
      <c r="P65" s="62">
        <f>O65</f>
        <v>223</v>
      </c>
      <c r="Q65" s="12">
        <v>0</v>
      </c>
      <c r="R65" s="7">
        <v>0</v>
      </c>
      <c r="S65" s="7">
        <v>0</v>
      </c>
      <c r="T65" s="7">
        <v>0</v>
      </c>
      <c r="U65" s="7">
        <v>0</v>
      </c>
      <c r="V65" s="8">
        <v>0</v>
      </c>
      <c r="W65" s="8">
        <v>0</v>
      </c>
      <c r="X65" s="8">
        <v>0</v>
      </c>
    </row>
    <row r="66" spans="1:24" ht="13.5">
      <c r="A66" s="64"/>
      <c r="B66" s="65"/>
      <c r="C66" s="67"/>
      <c r="D66" s="68"/>
      <c r="E66" s="70"/>
      <c r="F66" s="70"/>
      <c r="G66" s="70"/>
      <c r="H66" s="57"/>
      <c r="I66" s="57"/>
      <c r="J66" s="57"/>
      <c r="K66" s="57"/>
      <c r="L66" s="57"/>
      <c r="M66" s="92"/>
      <c r="N66" s="59"/>
      <c r="O66" s="61"/>
      <c r="P66" s="63"/>
      <c r="Q66" s="13">
        <v>0</v>
      </c>
      <c r="R66" s="10">
        <v>0</v>
      </c>
      <c r="S66" s="10">
        <v>0</v>
      </c>
      <c r="T66" s="10">
        <v>0</v>
      </c>
      <c r="U66" s="10">
        <v>0</v>
      </c>
      <c r="V66" s="11">
        <v>0</v>
      </c>
      <c r="W66" s="11">
        <v>0</v>
      </c>
      <c r="X66" s="11">
        <v>0</v>
      </c>
    </row>
    <row r="67" spans="1:24" ht="13.5">
      <c r="A67" s="64">
        <v>30</v>
      </c>
      <c r="B67" s="65" t="s">
        <v>63</v>
      </c>
      <c r="C67" s="66" t="s">
        <v>29</v>
      </c>
      <c r="D67" s="68" t="s">
        <v>64</v>
      </c>
      <c r="E67" s="69">
        <v>116</v>
      </c>
      <c r="F67" s="69">
        <v>116</v>
      </c>
      <c r="G67" s="69">
        <v>9</v>
      </c>
      <c r="H67" s="56">
        <v>9</v>
      </c>
      <c r="I67" s="71" t="s">
        <v>65</v>
      </c>
      <c r="J67" s="71" t="s">
        <v>65</v>
      </c>
      <c r="K67" s="71" t="s">
        <v>65</v>
      </c>
      <c r="L67" s="71">
        <v>9</v>
      </c>
      <c r="M67" s="56">
        <v>0</v>
      </c>
      <c r="N67" s="58">
        <v>0</v>
      </c>
      <c r="O67" s="60">
        <f>+(+E67+G67)-(M67+N67)</f>
        <v>125</v>
      </c>
      <c r="P67" s="62">
        <f>O67</f>
        <v>125</v>
      </c>
      <c r="Q67" s="12">
        <v>0</v>
      </c>
      <c r="R67" s="7">
        <v>0</v>
      </c>
      <c r="S67" s="7">
        <v>0</v>
      </c>
      <c r="T67" s="7">
        <v>0</v>
      </c>
      <c r="U67" s="7">
        <v>0</v>
      </c>
      <c r="V67" s="8">
        <v>0</v>
      </c>
      <c r="W67" s="8">
        <v>0</v>
      </c>
      <c r="X67" s="8">
        <v>0</v>
      </c>
    </row>
    <row r="68" spans="1:24" ht="13.5">
      <c r="A68" s="64"/>
      <c r="B68" s="65"/>
      <c r="C68" s="67"/>
      <c r="D68" s="68"/>
      <c r="E68" s="70"/>
      <c r="F68" s="70"/>
      <c r="G68" s="70"/>
      <c r="H68" s="57"/>
      <c r="I68" s="72"/>
      <c r="J68" s="72"/>
      <c r="K68" s="72"/>
      <c r="L68" s="72"/>
      <c r="M68" s="57"/>
      <c r="N68" s="59"/>
      <c r="O68" s="61"/>
      <c r="P68" s="63"/>
      <c r="Q68" s="13">
        <v>0</v>
      </c>
      <c r="R68" s="10">
        <v>0</v>
      </c>
      <c r="S68" s="10">
        <v>0</v>
      </c>
      <c r="T68" s="10">
        <v>0</v>
      </c>
      <c r="U68" s="10">
        <v>0</v>
      </c>
      <c r="V68" s="11">
        <v>0</v>
      </c>
      <c r="W68" s="11">
        <v>0</v>
      </c>
      <c r="X68" s="11">
        <v>0</v>
      </c>
    </row>
    <row r="69" spans="1:24" ht="13.5">
      <c r="A69" s="64">
        <v>31</v>
      </c>
      <c r="B69" s="65" t="s">
        <v>66</v>
      </c>
      <c r="C69" s="66" t="s">
        <v>29</v>
      </c>
      <c r="D69" s="68" t="s">
        <v>30</v>
      </c>
      <c r="E69" s="69">
        <v>55</v>
      </c>
      <c r="F69" s="69">
        <v>55</v>
      </c>
      <c r="G69" s="69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48</v>
      </c>
      <c r="N69" s="58"/>
      <c r="O69" s="60">
        <f>+(+E69+G69)-(M69+N69)</f>
        <v>7</v>
      </c>
      <c r="P69" s="62">
        <f>O69</f>
        <v>7</v>
      </c>
      <c r="Q69" s="12">
        <v>0</v>
      </c>
      <c r="R69" s="7">
        <v>0</v>
      </c>
      <c r="S69" s="7">
        <v>0</v>
      </c>
      <c r="T69" s="7">
        <v>0</v>
      </c>
      <c r="U69" s="7">
        <v>0</v>
      </c>
      <c r="V69" s="8">
        <v>0</v>
      </c>
      <c r="W69" s="8">
        <v>0</v>
      </c>
      <c r="X69" s="8">
        <v>0</v>
      </c>
    </row>
    <row r="70" spans="1:24" ht="13.5">
      <c r="A70" s="64"/>
      <c r="B70" s="65"/>
      <c r="C70" s="67"/>
      <c r="D70" s="68"/>
      <c r="E70" s="70"/>
      <c r="F70" s="70"/>
      <c r="G70" s="70"/>
      <c r="H70" s="57"/>
      <c r="I70" s="57"/>
      <c r="J70" s="57"/>
      <c r="K70" s="57"/>
      <c r="L70" s="57"/>
      <c r="M70" s="57"/>
      <c r="N70" s="59"/>
      <c r="O70" s="61"/>
      <c r="P70" s="63"/>
      <c r="Q70" s="13">
        <v>0</v>
      </c>
      <c r="R70" s="10">
        <v>0</v>
      </c>
      <c r="S70" s="10">
        <v>0</v>
      </c>
      <c r="T70" s="10">
        <v>0</v>
      </c>
      <c r="U70" s="10">
        <v>0</v>
      </c>
      <c r="V70" s="11">
        <v>0</v>
      </c>
      <c r="W70" s="11">
        <v>0</v>
      </c>
      <c r="X70" s="11">
        <v>0</v>
      </c>
    </row>
    <row r="71" spans="1:24" ht="13.5">
      <c r="A71" s="64">
        <v>32</v>
      </c>
      <c r="B71" s="65" t="s">
        <v>67</v>
      </c>
      <c r="C71" s="66" t="s">
        <v>29</v>
      </c>
      <c r="D71" s="68" t="s">
        <v>30</v>
      </c>
      <c r="E71" s="69">
        <v>21</v>
      </c>
      <c r="F71" s="69">
        <v>21</v>
      </c>
      <c r="G71" s="69">
        <v>11</v>
      </c>
      <c r="H71" s="56">
        <v>11</v>
      </c>
      <c r="I71" s="71" t="s">
        <v>55</v>
      </c>
      <c r="J71" s="71" t="s">
        <v>55</v>
      </c>
      <c r="K71" s="71" t="s">
        <v>55</v>
      </c>
      <c r="L71" s="71">
        <v>11</v>
      </c>
      <c r="M71" s="56">
        <v>0</v>
      </c>
      <c r="N71" s="58"/>
      <c r="O71" s="60">
        <f>+(+E71+G71)-(M71+N71)</f>
        <v>32</v>
      </c>
      <c r="P71" s="62">
        <f>O71</f>
        <v>32</v>
      </c>
      <c r="Q71" s="12">
        <v>0</v>
      </c>
      <c r="R71" s="7">
        <v>0</v>
      </c>
      <c r="S71" s="7">
        <v>0</v>
      </c>
      <c r="T71" s="7">
        <v>0</v>
      </c>
      <c r="U71" s="7">
        <v>0</v>
      </c>
      <c r="V71" s="8">
        <v>0</v>
      </c>
      <c r="W71" s="8">
        <v>0</v>
      </c>
      <c r="X71" s="8">
        <v>0</v>
      </c>
    </row>
    <row r="72" spans="1:24" ht="13.5">
      <c r="A72" s="64"/>
      <c r="B72" s="65"/>
      <c r="C72" s="67"/>
      <c r="D72" s="68"/>
      <c r="E72" s="70"/>
      <c r="F72" s="70"/>
      <c r="G72" s="70"/>
      <c r="H72" s="57"/>
      <c r="I72" s="72"/>
      <c r="J72" s="72"/>
      <c r="K72" s="72"/>
      <c r="L72" s="72"/>
      <c r="M72" s="57"/>
      <c r="N72" s="59"/>
      <c r="O72" s="61"/>
      <c r="P72" s="63"/>
      <c r="Q72" s="13">
        <v>0</v>
      </c>
      <c r="R72" s="10">
        <v>0</v>
      </c>
      <c r="S72" s="10">
        <v>0</v>
      </c>
      <c r="T72" s="10">
        <v>0</v>
      </c>
      <c r="U72" s="10">
        <v>0</v>
      </c>
      <c r="V72" s="11">
        <v>0</v>
      </c>
      <c r="W72" s="11">
        <v>0</v>
      </c>
      <c r="X72" s="11">
        <v>0</v>
      </c>
    </row>
    <row r="73" spans="1:24" ht="13.5">
      <c r="A73" s="64">
        <v>33</v>
      </c>
      <c r="B73" s="65" t="s">
        <v>68</v>
      </c>
      <c r="C73" s="66" t="s">
        <v>29</v>
      </c>
      <c r="D73" s="68" t="s">
        <v>30</v>
      </c>
      <c r="E73" s="69">
        <v>173</v>
      </c>
      <c r="F73" s="69">
        <v>173</v>
      </c>
      <c r="G73" s="69">
        <v>36</v>
      </c>
      <c r="H73" s="56">
        <v>36</v>
      </c>
      <c r="I73" s="71" t="s">
        <v>55</v>
      </c>
      <c r="J73" s="71" t="s">
        <v>55</v>
      </c>
      <c r="K73" s="71" t="s">
        <v>55</v>
      </c>
      <c r="L73" s="71">
        <v>36</v>
      </c>
      <c r="M73" s="56">
        <v>0</v>
      </c>
      <c r="N73" s="58"/>
      <c r="O73" s="60">
        <f>+(+E73+G73)-(M73+N73)</f>
        <v>209</v>
      </c>
      <c r="P73" s="62">
        <f>O73</f>
        <v>209</v>
      </c>
      <c r="Q73" s="12">
        <v>0</v>
      </c>
      <c r="R73" s="7">
        <v>0</v>
      </c>
      <c r="S73" s="7">
        <v>0</v>
      </c>
      <c r="T73" s="7">
        <v>0</v>
      </c>
      <c r="U73" s="7">
        <v>0</v>
      </c>
      <c r="V73" s="8">
        <v>0</v>
      </c>
      <c r="W73" s="8">
        <v>0</v>
      </c>
      <c r="X73" s="8">
        <v>0</v>
      </c>
    </row>
    <row r="74" spans="1:24" ht="13.5">
      <c r="A74" s="64"/>
      <c r="B74" s="65"/>
      <c r="C74" s="67"/>
      <c r="D74" s="68"/>
      <c r="E74" s="70"/>
      <c r="F74" s="70"/>
      <c r="G74" s="70"/>
      <c r="H74" s="57"/>
      <c r="I74" s="72"/>
      <c r="J74" s="72"/>
      <c r="K74" s="72"/>
      <c r="L74" s="72"/>
      <c r="M74" s="57"/>
      <c r="N74" s="59"/>
      <c r="O74" s="61"/>
      <c r="P74" s="63"/>
      <c r="Q74" s="13">
        <v>0</v>
      </c>
      <c r="R74" s="10">
        <v>0</v>
      </c>
      <c r="S74" s="10">
        <v>0</v>
      </c>
      <c r="T74" s="10">
        <v>0</v>
      </c>
      <c r="U74" s="10">
        <v>0</v>
      </c>
      <c r="V74" s="11">
        <v>0</v>
      </c>
      <c r="W74" s="11">
        <v>0</v>
      </c>
      <c r="X74" s="11">
        <v>0</v>
      </c>
    </row>
    <row r="75" spans="1:24" ht="13.5">
      <c r="A75" s="64">
        <v>34</v>
      </c>
      <c r="B75" s="65" t="s">
        <v>69</v>
      </c>
      <c r="C75" s="66" t="s">
        <v>70</v>
      </c>
      <c r="D75" s="68" t="s">
        <v>30</v>
      </c>
      <c r="E75" s="69">
        <v>350</v>
      </c>
      <c r="F75" s="69">
        <v>350</v>
      </c>
      <c r="G75" s="69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297</v>
      </c>
      <c r="N75" s="58">
        <v>0</v>
      </c>
      <c r="O75" s="60">
        <f>+(+E75+G75)-(M75+N75)</f>
        <v>53</v>
      </c>
      <c r="P75" s="62">
        <f>O75</f>
        <v>53</v>
      </c>
      <c r="Q75" s="12">
        <v>1</v>
      </c>
      <c r="R75" s="7">
        <v>0</v>
      </c>
      <c r="S75" s="7">
        <v>0</v>
      </c>
      <c r="T75" s="7">
        <v>0</v>
      </c>
      <c r="U75" s="7">
        <v>0</v>
      </c>
      <c r="V75" s="8">
        <v>0</v>
      </c>
      <c r="W75" s="8">
        <v>0</v>
      </c>
      <c r="X75" s="8">
        <v>0</v>
      </c>
    </row>
    <row r="76" spans="1:24" ht="13.5">
      <c r="A76" s="64"/>
      <c r="B76" s="65"/>
      <c r="C76" s="67"/>
      <c r="D76" s="68"/>
      <c r="E76" s="70"/>
      <c r="F76" s="70"/>
      <c r="G76" s="70"/>
      <c r="H76" s="57"/>
      <c r="I76" s="57"/>
      <c r="J76" s="57"/>
      <c r="K76" s="57"/>
      <c r="L76" s="57"/>
      <c r="M76" s="57"/>
      <c r="N76" s="59"/>
      <c r="O76" s="61"/>
      <c r="P76" s="63"/>
      <c r="Q76" s="13">
        <v>297</v>
      </c>
      <c r="R76" s="10">
        <v>0</v>
      </c>
      <c r="S76" s="10">
        <v>0</v>
      </c>
      <c r="T76" s="10">
        <v>0</v>
      </c>
      <c r="U76" s="10">
        <v>0</v>
      </c>
      <c r="V76" s="11">
        <v>0</v>
      </c>
      <c r="W76" s="11">
        <v>0</v>
      </c>
      <c r="X76" s="11">
        <v>0</v>
      </c>
    </row>
    <row r="77" spans="1:24" ht="13.5">
      <c r="A77" s="64">
        <v>35</v>
      </c>
      <c r="B77" s="65" t="s">
        <v>71</v>
      </c>
      <c r="C77" s="66" t="s">
        <v>29</v>
      </c>
      <c r="D77" s="68" t="s">
        <v>30</v>
      </c>
      <c r="E77" s="69">
        <v>144</v>
      </c>
      <c r="F77" s="69">
        <v>144</v>
      </c>
      <c r="G77" s="69">
        <v>3</v>
      </c>
      <c r="H77" s="56">
        <v>3</v>
      </c>
      <c r="I77" s="56">
        <v>0</v>
      </c>
      <c r="J77" s="56">
        <v>0</v>
      </c>
      <c r="K77" s="56">
        <v>0</v>
      </c>
      <c r="L77" s="71">
        <v>3</v>
      </c>
      <c r="M77" s="56">
        <v>116</v>
      </c>
      <c r="N77" s="58"/>
      <c r="O77" s="60">
        <f>+(+E77+G77)-(M77+N77)</f>
        <v>31</v>
      </c>
      <c r="P77" s="62">
        <f>O77</f>
        <v>31</v>
      </c>
      <c r="Q77" s="12">
        <v>1</v>
      </c>
      <c r="R77" s="7">
        <v>0</v>
      </c>
      <c r="S77" s="7">
        <v>0</v>
      </c>
      <c r="T77" s="7">
        <v>0</v>
      </c>
      <c r="U77" s="7">
        <v>0</v>
      </c>
      <c r="V77" s="8">
        <v>0</v>
      </c>
      <c r="W77" s="8">
        <v>0</v>
      </c>
      <c r="X77" s="8">
        <v>0</v>
      </c>
    </row>
    <row r="78" spans="1:24" ht="13.5">
      <c r="A78" s="64"/>
      <c r="B78" s="65"/>
      <c r="C78" s="67"/>
      <c r="D78" s="68"/>
      <c r="E78" s="70"/>
      <c r="F78" s="70"/>
      <c r="G78" s="70"/>
      <c r="H78" s="57"/>
      <c r="I78" s="57"/>
      <c r="J78" s="57"/>
      <c r="K78" s="57"/>
      <c r="L78" s="72"/>
      <c r="M78" s="57"/>
      <c r="N78" s="59"/>
      <c r="O78" s="61"/>
      <c r="P78" s="63"/>
      <c r="Q78" s="13">
        <v>116</v>
      </c>
      <c r="R78" s="10">
        <v>0</v>
      </c>
      <c r="S78" s="10">
        <v>0</v>
      </c>
      <c r="T78" s="10">
        <v>0</v>
      </c>
      <c r="U78" s="10">
        <v>0</v>
      </c>
      <c r="V78" s="11">
        <v>0</v>
      </c>
      <c r="W78" s="11">
        <v>0</v>
      </c>
      <c r="X78" s="11">
        <v>0</v>
      </c>
    </row>
    <row r="79" spans="1:24" ht="13.5">
      <c r="A79" s="64">
        <v>36</v>
      </c>
      <c r="B79" s="65" t="s">
        <v>72</v>
      </c>
      <c r="C79" s="66" t="s">
        <v>29</v>
      </c>
      <c r="D79" s="68" t="s">
        <v>73</v>
      </c>
      <c r="E79" s="69">
        <v>7</v>
      </c>
      <c r="F79" s="69">
        <v>7</v>
      </c>
      <c r="G79" s="69">
        <v>0</v>
      </c>
      <c r="H79" s="56" t="s">
        <v>74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8"/>
      <c r="O79" s="60">
        <f>+(+E79+G79)-(M79+N79)</f>
        <v>7</v>
      </c>
      <c r="P79" s="62">
        <f>O79</f>
        <v>7</v>
      </c>
      <c r="Q79" s="12">
        <v>0</v>
      </c>
      <c r="R79" s="7">
        <v>0</v>
      </c>
      <c r="S79" s="7">
        <v>0</v>
      </c>
      <c r="T79" s="7">
        <v>0</v>
      </c>
      <c r="U79" s="7">
        <v>0</v>
      </c>
      <c r="V79" s="8">
        <v>0</v>
      </c>
      <c r="W79" s="8">
        <v>0</v>
      </c>
      <c r="X79" s="8">
        <v>0</v>
      </c>
    </row>
    <row r="80" spans="1:24" ht="13.5">
      <c r="A80" s="64"/>
      <c r="B80" s="65"/>
      <c r="C80" s="67"/>
      <c r="D80" s="68"/>
      <c r="E80" s="70"/>
      <c r="F80" s="70"/>
      <c r="G80" s="70"/>
      <c r="H80" s="57"/>
      <c r="I80" s="57"/>
      <c r="J80" s="57"/>
      <c r="K80" s="57"/>
      <c r="L80" s="57"/>
      <c r="M80" s="57"/>
      <c r="N80" s="59"/>
      <c r="O80" s="61"/>
      <c r="P80" s="63"/>
      <c r="Q80" s="13">
        <v>0</v>
      </c>
      <c r="R80" s="10">
        <v>0</v>
      </c>
      <c r="S80" s="10">
        <v>0</v>
      </c>
      <c r="T80" s="10">
        <v>0</v>
      </c>
      <c r="U80" s="10">
        <v>0</v>
      </c>
      <c r="V80" s="11">
        <v>0</v>
      </c>
      <c r="W80" s="11">
        <v>0</v>
      </c>
      <c r="X80" s="11">
        <v>0</v>
      </c>
    </row>
    <row r="81" spans="1:24" ht="13.5">
      <c r="A81" s="64">
        <v>37</v>
      </c>
      <c r="B81" s="65" t="s">
        <v>75</v>
      </c>
      <c r="C81" s="66" t="s">
        <v>29</v>
      </c>
      <c r="D81" s="68" t="s">
        <v>30</v>
      </c>
      <c r="E81" s="69">
        <v>29</v>
      </c>
      <c r="F81" s="69">
        <v>29</v>
      </c>
      <c r="G81" s="69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8">
        <v>0</v>
      </c>
      <c r="O81" s="60">
        <f>+(+E81+G81)-(M81+N81)</f>
        <v>29</v>
      </c>
      <c r="P81" s="62">
        <f>O81</f>
        <v>29</v>
      </c>
      <c r="Q81" s="12">
        <v>0</v>
      </c>
      <c r="R81" s="7">
        <v>0</v>
      </c>
      <c r="S81" s="7">
        <v>0</v>
      </c>
      <c r="T81" s="7">
        <v>0</v>
      </c>
      <c r="U81" s="7">
        <v>0</v>
      </c>
      <c r="V81" s="8">
        <v>0</v>
      </c>
      <c r="W81" s="8">
        <v>0</v>
      </c>
      <c r="X81" s="8">
        <v>0</v>
      </c>
    </row>
    <row r="82" spans="1:24" ht="13.5">
      <c r="A82" s="64"/>
      <c r="B82" s="65"/>
      <c r="C82" s="67"/>
      <c r="D82" s="68"/>
      <c r="E82" s="70"/>
      <c r="F82" s="70"/>
      <c r="G82" s="70"/>
      <c r="H82" s="57"/>
      <c r="I82" s="57"/>
      <c r="J82" s="57"/>
      <c r="K82" s="57"/>
      <c r="L82" s="57"/>
      <c r="M82" s="57"/>
      <c r="N82" s="59"/>
      <c r="O82" s="61"/>
      <c r="P82" s="63"/>
      <c r="Q82" s="13">
        <v>0</v>
      </c>
      <c r="R82" s="10">
        <v>0</v>
      </c>
      <c r="S82" s="10">
        <v>0</v>
      </c>
      <c r="T82" s="10">
        <v>0</v>
      </c>
      <c r="U82" s="10">
        <v>0</v>
      </c>
      <c r="V82" s="11">
        <v>0</v>
      </c>
      <c r="W82" s="11">
        <v>0</v>
      </c>
      <c r="X82" s="11">
        <v>0</v>
      </c>
    </row>
    <row r="83" spans="1:24" ht="13.5" customHeight="1">
      <c r="A83" s="64">
        <v>38</v>
      </c>
      <c r="B83" s="65" t="s">
        <v>76</v>
      </c>
      <c r="C83" s="66" t="s">
        <v>29</v>
      </c>
      <c r="D83" s="68" t="s">
        <v>77</v>
      </c>
      <c r="E83" s="69">
        <v>304</v>
      </c>
      <c r="F83" s="69">
        <v>304</v>
      </c>
      <c r="G83" s="69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71">
        <v>297</v>
      </c>
      <c r="N83" s="93"/>
      <c r="O83" s="95">
        <f>+(+E83+G83)-(M83+N83)</f>
        <v>7</v>
      </c>
      <c r="P83" s="62">
        <f>O83</f>
        <v>7</v>
      </c>
      <c r="Q83" s="12">
        <v>1</v>
      </c>
      <c r="R83" s="7">
        <v>0</v>
      </c>
      <c r="S83" s="7">
        <v>0</v>
      </c>
      <c r="T83" s="7">
        <v>0</v>
      </c>
      <c r="U83" s="7">
        <v>0</v>
      </c>
      <c r="V83" s="8">
        <v>0</v>
      </c>
      <c r="W83" s="8">
        <v>0</v>
      </c>
      <c r="X83" s="8">
        <v>0</v>
      </c>
    </row>
    <row r="84" spans="1:24" ht="13.5">
      <c r="A84" s="64"/>
      <c r="B84" s="65"/>
      <c r="C84" s="67"/>
      <c r="D84" s="68"/>
      <c r="E84" s="70"/>
      <c r="F84" s="70"/>
      <c r="G84" s="70"/>
      <c r="H84" s="57"/>
      <c r="I84" s="57"/>
      <c r="J84" s="57"/>
      <c r="K84" s="57"/>
      <c r="L84" s="57"/>
      <c r="M84" s="72"/>
      <c r="N84" s="94"/>
      <c r="O84" s="96"/>
      <c r="P84" s="63"/>
      <c r="Q84" s="13">
        <v>297</v>
      </c>
      <c r="R84" s="10">
        <v>0</v>
      </c>
      <c r="S84" s="10">
        <v>0</v>
      </c>
      <c r="T84" s="10">
        <v>0</v>
      </c>
      <c r="U84" s="10">
        <v>0</v>
      </c>
      <c r="V84" s="11">
        <v>0</v>
      </c>
      <c r="W84" s="11">
        <v>0</v>
      </c>
      <c r="X84" s="11">
        <v>0</v>
      </c>
    </row>
    <row r="85" spans="1:24" ht="13.5">
      <c r="A85" s="64">
        <v>39</v>
      </c>
      <c r="B85" s="65" t="s">
        <v>78</v>
      </c>
      <c r="C85" s="66" t="s">
        <v>29</v>
      </c>
      <c r="D85" s="68" t="s">
        <v>30</v>
      </c>
      <c r="E85" s="69">
        <v>146</v>
      </c>
      <c r="F85" s="69">
        <v>146</v>
      </c>
      <c r="G85" s="69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/>
      <c r="N85" s="58"/>
      <c r="O85" s="60">
        <f>+(+E85+G85)-(M85+N85)</f>
        <v>146</v>
      </c>
      <c r="P85" s="62">
        <f>O85</f>
        <v>146</v>
      </c>
      <c r="Q85" s="12">
        <v>0</v>
      </c>
      <c r="R85" s="7">
        <v>0</v>
      </c>
      <c r="S85" s="7">
        <v>0</v>
      </c>
      <c r="T85" s="7">
        <v>0</v>
      </c>
      <c r="U85" s="7">
        <v>0</v>
      </c>
      <c r="V85" s="8">
        <v>0</v>
      </c>
      <c r="W85" s="8">
        <v>0</v>
      </c>
      <c r="X85" s="8">
        <v>0</v>
      </c>
    </row>
    <row r="86" spans="1:24" ht="13.5">
      <c r="A86" s="64"/>
      <c r="B86" s="65"/>
      <c r="C86" s="67"/>
      <c r="D86" s="68"/>
      <c r="E86" s="70"/>
      <c r="F86" s="70"/>
      <c r="G86" s="70"/>
      <c r="H86" s="57"/>
      <c r="I86" s="57"/>
      <c r="J86" s="57"/>
      <c r="K86" s="57"/>
      <c r="L86" s="57"/>
      <c r="M86" s="57"/>
      <c r="N86" s="59"/>
      <c r="O86" s="61"/>
      <c r="P86" s="63"/>
      <c r="Q86" s="13">
        <v>0</v>
      </c>
      <c r="R86" s="10">
        <v>0</v>
      </c>
      <c r="S86" s="10">
        <v>0</v>
      </c>
      <c r="T86" s="10">
        <v>0</v>
      </c>
      <c r="U86" s="10">
        <v>0</v>
      </c>
      <c r="V86" s="11">
        <v>0</v>
      </c>
      <c r="W86" s="11">
        <v>0</v>
      </c>
      <c r="X86" s="11">
        <v>0</v>
      </c>
    </row>
    <row r="87" spans="1:24" ht="13.5">
      <c r="A87" s="64">
        <v>40</v>
      </c>
      <c r="B87" s="65" t="s">
        <v>79</v>
      </c>
      <c r="C87" s="66" t="s">
        <v>29</v>
      </c>
      <c r="D87" s="68" t="s">
        <v>30</v>
      </c>
      <c r="E87" s="69">
        <v>324</v>
      </c>
      <c r="F87" s="69">
        <v>324</v>
      </c>
      <c r="G87" s="69">
        <v>8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255</v>
      </c>
      <c r="N87" s="58"/>
      <c r="O87" s="60">
        <f>+(+E87+G87)-(M87+N87)</f>
        <v>77</v>
      </c>
      <c r="P87" s="62">
        <f>O87</f>
        <v>77</v>
      </c>
      <c r="Q87" s="12">
        <v>2</v>
      </c>
      <c r="R87" s="7">
        <v>0</v>
      </c>
      <c r="S87" s="7">
        <v>0</v>
      </c>
      <c r="T87" s="7">
        <v>0</v>
      </c>
      <c r="U87" s="7">
        <v>0</v>
      </c>
      <c r="V87" s="8">
        <v>0</v>
      </c>
      <c r="W87" s="8">
        <v>0</v>
      </c>
      <c r="X87" s="8">
        <v>0</v>
      </c>
    </row>
    <row r="88" spans="1:24" ht="13.5">
      <c r="A88" s="64"/>
      <c r="B88" s="65"/>
      <c r="C88" s="67"/>
      <c r="D88" s="68"/>
      <c r="E88" s="70"/>
      <c r="F88" s="70"/>
      <c r="G88" s="70"/>
      <c r="H88" s="57"/>
      <c r="I88" s="57"/>
      <c r="J88" s="57"/>
      <c r="K88" s="57"/>
      <c r="L88" s="57"/>
      <c r="M88" s="57"/>
      <c r="N88" s="59"/>
      <c r="O88" s="61"/>
      <c r="P88" s="63"/>
      <c r="Q88" s="13">
        <v>255</v>
      </c>
      <c r="R88" s="10">
        <v>0</v>
      </c>
      <c r="S88" s="10">
        <v>0</v>
      </c>
      <c r="T88" s="10">
        <v>0</v>
      </c>
      <c r="U88" s="10">
        <v>0</v>
      </c>
      <c r="V88" s="11">
        <v>0</v>
      </c>
      <c r="W88" s="11">
        <v>0</v>
      </c>
      <c r="X88" s="11">
        <v>0</v>
      </c>
    </row>
    <row r="89" spans="1:24" ht="13.5">
      <c r="A89" s="64">
        <v>41</v>
      </c>
      <c r="B89" s="65" t="s">
        <v>80</v>
      </c>
      <c r="C89" s="66" t="s">
        <v>29</v>
      </c>
      <c r="D89" s="68" t="s">
        <v>30</v>
      </c>
      <c r="E89" s="69">
        <v>154</v>
      </c>
      <c r="F89" s="69">
        <v>154</v>
      </c>
      <c r="G89" s="69">
        <v>6</v>
      </c>
      <c r="H89" s="56">
        <v>6</v>
      </c>
      <c r="I89" s="56">
        <v>0</v>
      </c>
      <c r="J89" s="56">
        <v>0</v>
      </c>
      <c r="K89" s="56">
        <v>0</v>
      </c>
      <c r="L89" s="71">
        <v>6</v>
      </c>
      <c r="M89" s="56">
        <v>0</v>
      </c>
      <c r="N89" s="58"/>
      <c r="O89" s="60">
        <f>+(+E89+G89)-(M89+N89)</f>
        <v>160</v>
      </c>
      <c r="P89" s="62">
        <f>O89</f>
        <v>160</v>
      </c>
      <c r="Q89" s="12">
        <v>0</v>
      </c>
      <c r="R89" s="7">
        <v>0</v>
      </c>
      <c r="S89" s="7">
        <v>0</v>
      </c>
      <c r="T89" s="7">
        <v>0</v>
      </c>
      <c r="U89" s="7">
        <v>0</v>
      </c>
      <c r="V89" s="8">
        <v>0</v>
      </c>
      <c r="W89" s="8">
        <v>0</v>
      </c>
      <c r="X89" s="8">
        <v>0</v>
      </c>
    </row>
    <row r="90" spans="1:24" ht="13.5">
      <c r="A90" s="64"/>
      <c r="B90" s="65"/>
      <c r="C90" s="67"/>
      <c r="D90" s="68"/>
      <c r="E90" s="70"/>
      <c r="F90" s="70"/>
      <c r="G90" s="70"/>
      <c r="H90" s="57"/>
      <c r="I90" s="57"/>
      <c r="J90" s="57"/>
      <c r="K90" s="57"/>
      <c r="L90" s="72"/>
      <c r="M90" s="57"/>
      <c r="N90" s="59"/>
      <c r="O90" s="61"/>
      <c r="P90" s="63"/>
      <c r="Q90" s="13">
        <v>0</v>
      </c>
      <c r="R90" s="10">
        <v>0</v>
      </c>
      <c r="S90" s="10">
        <v>0</v>
      </c>
      <c r="T90" s="10">
        <v>0</v>
      </c>
      <c r="U90" s="10">
        <v>0</v>
      </c>
      <c r="V90" s="11">
        <v>0</v>
      </c>
      <c r="W90" s="11">
        <v>0</v>
      </c>
      <c r="X90" s="11">
        <v>0</v>
      </c>
    </row>
    <row r="91" spans="1:24" ht="13.5">
      <c r="A91" s="64">
        <v>42</v>
      </c>
      <c r="B91" s="88" t="s">
        <v>81</v>
      </c>
      <c r="C91" s="81" t="s">
        <v>54</v>
      </c>
      <c r="D91" s="68" t="s">
        <v>30</v>
      </c>
      <c r="E91" s="83">
        <v>469</v>
      </c>
      <c r="F91" s="83">
        <v>469</v>
      </c>
      <c r="G91" s="83">
        <v>22</v>
      </c>
      <c r="H91" s="84">
        <v>22</v>
      </c>
      <c r="I91" s="56">
        <v>0</v>
      </c>
      <c r="J91" s="56">
        <v>0</v>
      </c>
      <c r="K91" s="56">
        <v>0</v>
      </c>
      <c r="L91" s="87">
        <v>22</v>
      </c>
      <c r="M91" s="84">
        <v>234</v>
      </c>
      <c r="N91" s="85"/>
      <c r="O91" s="86">
        <f>+(+E91+G91)-(M91+N91)</f>
        <v>257</v>
      </c>
      <c r="P91" s="62">
        <f>O91</f>
        <v>257</v>
      </c>
      <c r="Q91" s="12">
        <v>11</v>
      </c>
      <c r="R91" s="7">
        <v>0</v>
      </c>
      <c r="S91" s="7">
        <v>0</v>
      </c>
      <c r="T91" s="7">
        <v>0</v>
      </c>
      <c r="U91" s="7">
        <v>0</v>
      </c>
      <c r="V91" s="8">
        <v>0</v>
      </c>
      <c r="W91" s="8">
        <v>0</v>
      </c>
      <c r="X91" s="8">
        <v>0</v>
      </c>
    </row>
    <row r="92" spans="1:24" ht="13.5">
      <c r="A92" s="64"/>
      <c r="B92" s="88"/>
      <c r="C92" s="82"/>
      <c r="D92" s="68"/>
      <c r="E92" s="70"/>
      <c r="F92" s="70"/>
      <c r="G92" s="70"/>
      <c r="H92" s="57"/>
      <c r="I92" s="57"/>
      <c r="J92" s="57"/>
      <c r="K92" s="57"/>
      <c r="L92" s="72"/>
      <c r="M92" s="57"/>
      <c r="N92" s="59"/>
      <c r="O92" s="61"/>
      <c r="P92" s="63"/>
      <c r="Q92" s="13">
        <v>234</v>
      </c>
      <c r="R92" s="10">
        <v>0</v>
      </c>
      <c r="S92" s="10">
        <v>0</v>
      </c>
      <c r="T92" s="10">
        <v>0</v>
      </c>
      <c r="U92" s="10">
        <v>0</v>
      </c>
      <c r="V92" s="11">
        <v>0</v>
      </c>
      <c r="W92" s="11">
        <v>0</v>
      </c>
      <c r="X92" s="11">
        <v>0</v>
      </c>
    </row>
    <row r="93" spans="1:24" ht="13.5">
      <c r="A93" s="64">
        <v>43</v>
      </c>
      <c r="B93" s="65" t="s">
        <v>82</v>
      </c>
      <c r="C93" s="66" t="s">
        <v>29</v>
      </c>
      <c r="D93" s="68" t="s">
        <v>30</v>
      </c>
      <c r="E93" s="69">
        <v>11</v>
      </c>
      <c r="F93" s="69">
        <v>11</v>
      </c>
      <c r="G93" s="69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8"/>
      <c r="O93" s="60">
        <f>+(+E93+G93)-(M93+N93)</f>
        <v>11</v>
      </c>
      <c r="P93" s="62">
        <f>O93</f>
        <v>11</v>
      </c>
      <c r="Q93" s="12">
        <v>0</v>
      </c>
      <c r="R93" s="7">
        <v>0</v>
      </c>
      <c r="S93" s="7">
        <v>0</v>
      </c>
      <c r="T93" s="7">
        <v>0</v>
      </c>
      <c r="U93" s="7">
        <v>0</v>
      </c>
      <c r="V93" s="8">
        <v>0</v>
      </c>
      <c r="W93" s="8">
        <v>0</v>
      </c>
      <c r="X93" s="8">
        <v>0</v>
      </c>
    </row>
    <row r="94" spans="1:24" ht="13.5">
      <c r="A94" s="64"/>
      <c r="B94" s="65"/>
      <c r="C94" s="67"/>
      <c r="D94" s="68"/>
      <c r="E94" s="70"/>
      <c r="F94" s="70"/>
      <c r="G94" s="70"/>
      <c r="H94" s="57"/>
      <c r="I94" s="57"/>
      <c r="J94" s="57"/>
      <c r="K94" s="57"/>
      <c r="L94" s="57"/>
      <c r="M94" s="57"/>
      <c r="N94" s="59"/>
      <c r="O94" s="61"/>
      <c r="P94" s="63"/>
      <c r="Q94" s="13">
        <v>0</v>
      </c>
      <c r="R94" s="10">
        <v>0</v>
      </c>
      <c r="S94" s="10">
        <v>0</v>
      </c>
      <c r="T94" s="10">
        <v>0</v>
      </c>
      <c r="U94" s="10">
        <v>0</v>
      </c>
      <c r="V94" s="11">
        <v>0</v>
      </c>
      <c r="W94" s="11">
        <v>0</v>
      </c>
      <c r="X94" s="11">
        <v>0</v>
      </c>
    </row>
    <row r="95" spans="1:24" ht="13.5">
      <c r="A95" s="64">
        <v>44</v>
      </c>
      <c r="B95" s="65" t="s">
        <v>83</v>
      </c>
      <c r="C95" s="66" t="s">
        <v>29</v>
      </c>
      <c r="D95" s="68" t="s">
        <v>30</v>
      </c>
      <c r="E95" s="69">
        <v>283</v>
      </c>
      <c r="F95" s="69">
        <v>283</v>
      </c>
      <c r="G95" s="69">
        <v>3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257</v>
      </c>
      <c r="N95" s="58"/>
      <c r="O95" s="60">
        <f>+(+E95+G95)-(M95+N95)</f>
        <v>29</v>
      </c>
      <c r="P95" s="62">
        <f>O95</f>
        <v>29</v>
      </c>
      <c r="Q95" s="12">
        <v>3</v>
      </c>
      <c r="R95" s="7">
        <v>0</v>
      </c>
      <c r="S95" s="7">
        <v>0</v>
      </c>
      <c r="T95" s="7">
        <v>0</v>
      </c>
      <c r="U95" s="7">
        <v>0</v>
      </c>
      <c r="V95" s="8">
        <v>0</v>
      </c>
      <c r="W95" s="8">
        <v>0</v>
      </c>
      <c r="X95" s="8">
        <v>0</v>
      </c>
    </row>
    <row r="96" spans="1:24" ht="13.5">
      <c r="A96" s="64"/>
      <c r="B96" s="65"/>
      <c r="C96" s="67"/>
      <c r="D96" s="68"/>
      <c r="E96" s="70"/>
      <c r="F96" s="70"/>
      <c r="G96" s="70"/>
      <c r="H96" s="57"/>
      <c r="I96" s="57"/>
      <c r="J96" s="57"/>
      <c r="K96" s="57"/>
      <c r="L96" s="57"/>
      <c r="M96" s="57"/>
      <c r="N96" s="59"/>
      <c r="O96" s="61"/>
      <c r="P96" s="63"/>
      <c r="Q96" s="13">
        <v>257</v>
      </c>
      <c r="R96" s="10">
        <v>0</v>
      </c>
      <c r="S96" s="10">
        <v>0</v>
      </c>
      <c r="T96" s="10">
        <v>0</v>
      </c>
      <c r="U96" s="10">
        <v>0</v>
      </c>
      <c r="V96" s="11">
        <v>0</v>
      </c>
      <c r="W96" s="11">
        <v>0</v>
      </c>
      <c r="X96" s="11">
        <v>0</v>
      </c>
    </row>
    <row r="97" spans="1:24" ht="13.5">
      <c r="A97" s="64">
        <v>45</v>
      </c>
      <c r="B97" s="65" t="s">
        <v>84</v>
      </c>
      <c r="C97" s="66" t="s">
        <v>29</v>
      </c>
      <c r="D97" s="68" t="s">
        <v>30</v>
      </c>
      <c r="E97" s="69">
        <v>163.574595</v>
      </c>
      <c r="F97" s="69">
        <v>164</v>
      </c>
      <c r="G97" s="69">
        <v>2.049068</v>
      </c>
      <c r="H97" s="56">
        <v>2</v>
      </c>
      <c r="I97" s="56">
        <v>0</v>
      </c>
      <c r="J97" s="56">
        <v>0</v>
      </c>
      <c r="K97" s="56">
        <v>0</v>
      </c>
      <c r="L97" s="71">
        <v>2</v>
      </c>
      <c r="M97" s="56">
        <v>61.797613</v>
      </c>
      <c r="N97" s="58"/>
      <c r="O97" s="60">
        <f>+(+E97+G97)-(M97+N97)</f>
        <v>103.82605</v>
      </c>
      <c r="P97" s="62">
        <f>O97</f>
        <v>103.82605</v>
      </c>
      <c r="Q97" s="12">
        <v>2</v>
      </c>
      <c r="R97" s="7">
        <v>0</v>
      </c>
      <c r="S97" s="7">
        <v>0</v>
      </c>
      <c r="T97" s="7">
        <v>0</v>
      </c>
      <c r="U97" s="7">
        <v>0</v>
      </c>
      <c r="V97" s="8">
        <v>0</v>
      </c>
      <c r="W97" s="8">
        <v>0</v>
      </c>
      <c r="X97" s="8">
        <v>0</v>
      </c>
    </row>
    <row r="98" spans="1:24" ht="13.5">
      <c r="A98" s="64"/>
      <c r="B98" s="65"/>
      <c r="C98" s="67"/>
      <c r="D98" s="68"/>
      <c r="E98" s="70"/>
      <c r="F98" s="70"/>
      <c r="G98" s="70"/>
      <c r="H98" s="57"/>
      <c r="I98" s="57"/>
      <c r="J98" s="57"/>
      <c r="K98" s="57"/>
      <c r="L98" s="72"/>
      <c r="M98" s="57"/>
      <c r="N98" s="59"/>
      <c r="O98" s="61"/>
      <c r="P98" s="63"/>
      <c r="Q98" s="13">
        <v>62</v>
      </c>
      <c r="R98" s="10">
        <v>0</v>
      </c>
      <c r="S98" s="10">
        <v>0</v>
      </c>
      <c r="T98" s="10">
        <v>0</v>
      </c>
      <c r="U98" s="10">
        <v>0</v>
      </c>
      <c r="V98" s="11">
        <v>0</v>
      </c>
      <c r="W98" s="11">
        <v>0</v>
      </c>
      <c r="X98" s="11">
        <v>0</v>
      </c>
    </row>
    <row r="99" spans="1:24" ht="13.5">
      <c r="A99" s="64">
        <v>46</v>
      </c>
      <c r="B99" s="65" t="s">
        <v>85</v>
      </c>
      <c r="C99" s="66" t="s">
        <v>29</v>
      </c>
      <c r="D99" s="68" t="s">
        <v>30</v>
      </c>
      <c r="E99" s="69">
        <v>39</v>
      </c>
      <c r="F99" s="69">
        <v>39</v>
      </c>
      <c r="G99" s="69">
        <v>4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8">
        <v>0</v>
      </c>
      <c r="O99" s="60">
        <f>+(+E99+G99)-(M99+N99)</f>
        <v>43</v>
      </c>
      <c r="P99" s="62">
        <f>O99</f>
        <v>43</v>
      </c>
      <c r="Q99" s="12">
        <v>0</v>
      </c>
      <c r="R99" s="7">
        <v>0</v>
      </c>
      <c r="S99" s="7">
        <v>0</v>
      </c>
      <c r="T99" s="7">
        <v>0</v>
      </c>
      <c r="U99" s="7">
        <v>0</v>
      </c>
      <c r="V99" s="8">
        <v>0</v>
      </c>
      <c r="W99" s="8">
        <v>0</v>
      </c>
      <c r="X99" s="8">
        <v>0</v>
      </c>
    </row>
    <row r="100" spans="1:24" ht="13.5">
      <c r="A100" s="64"/>
      <c r="B100" s="65"/>
      <c r="C100" s="67"/>
      <c r="D100" s="68"/>
      <c r="E100" s="70"/>
      <c r="F100" s="70"/>
      <c r="G100" s="70"/>
      <c r="H100" s="57"/>
      <c r="I100" s="57"/>
      <c r="J100" s="57"/>
      <c r="K100" s="57"/>
      <c r="L100" s="57"/>
      <c r="M100" s="57"/>
      <c r="N100" s="59"/>
      <c r="O100" s="61"/>
      <c r="P100" s="63"/>
      <c r="Q100" s="13">
        <v>0</v>
      </c>
      <c r="R100" s="10">
        <v>0</v>
      </c>
      <c r="S100" s="10">
        <v>0</v>
      </c>
      <c r="T100" s="10">
        <v>0</v>
      </c>
      <c r="U100" s="10">
        <v>0</v>
      </c>
      <c r="V100" s="11">
        <v>0</v>
      </c>
      <c r="W100" s="11">
        <v>0</v>
      </c>
      <c r="X100" s="11">
        <v>0</v>
      </c>
    </row>
    <row r="101" spans="1:24" ht="13.5">
      <c r="A101" s="64">
        <v>47</v>
      </c>
      <c r="B101" s="65" t="s">
        <v>86</v>
      </c>
      <c r="C101" s="66" t="s">
        <v>29</v>
      </c>
      <c r="D101" s="68" t="s">
        <v>30</v>
      </c>
      <c r="E101" s="69">
        <v>308</v>
      </c>
      <c r="F101" s="69">
        <v>308</v>
      </c>
      <c r="G101" s="69">
        <v>0</v>
      </c>
      <c r="H101" s="56">
        <v>0</v>
      </c>
      <c r="I101" s="71" t="s">
        <v>55</v>
      </c>
      <c r="J101" s="71" t="s">
        <v>55</v>
      </c>
      <c r="K101" s="71" t="s">
        <v>55</v>
      </c>
      <c r="L101" s="71" t="s">
        <v>55</v>
      </c>
      <c r="M101" s="56">
        <v>68</v>
      </c>
      <c r="N101" s="58">
        <v>0</v>
      </c>
      <c r="O101" s="60">
        <v>240</v>
      </c>
      <c r="P101" s="62">
        <f>O101</f>
        <v>240</v>
      </c>
      <c r="Q101" s="12">
        <v>4</v>
      </c>
      <c r="R101" s="7">
        <v>0</v>
      </c>
      <c r="S101" s="7">
        <v>0</v>
      </c>
      <c r="T101" s="7">
        <v>0</v>
      </c>
      <c r="U101" s="7">
        <v>0</v>
      </c>
      <c r="V101" s="8">
        <v>0</v>
      </c>
      <c r="W101" s="8">
        <v>0</v>
      </c>
      <c r="X101" s="8">
        <v>0</v>
      </c>
    </row>
    <row r="102" spans="1:24" ht="13.5">
      <c r="A102" s="64"/>
      <c r="B102" s="65"/>
      <c r="C102" s="67"/>
      <c r="D102" s="68"/>
      <c r="E102" s="70"/>
      <c r="F102" s="70"/>
      <c r="G102" s="70"/>
      <c r="H102" s="57"/>
      <c r="I102" s="72"/>
      <c r="J102" s="72"/>
      <c r="K102" s="72"/>
      <c r="L102" s="72"/>
      <c r="M102" s="57"/>
      <c r="N102" s="59"/>
      <c r="O102" s="61"/>
      <c r="P102" s="63"/>
      <c r="Q102" s="13">
        <v>68</v>
      </c>
      <c r="R102" s="10">
        <v>0</v>
      </c>
      <c r="S102" s="10">
        <v>0</v>
      </c>
      <c r="T102" s="10">
        <v>0</v>
      </c>
      <c r="U102" s="10">
        <v>0</v>
      </c>
      <c r="V102" s="11">
        <v>0</v>
      </c>
      <c r="W102" s="11">
        <v>0</v>
      </c>
      <c r="X102" s="11">
        <v>0</v>
      </c>
    </row>
    <row r="103" spans="1:24" ht="13.5">
      <c r="A103" s="97"/>
      <c r="B103" s="98">
        <v>47</v>
      </c>
      <c r="C103" s="99"/>
      <c r="D103" s="99"/>
      <c r="E103" s="100">
        <f aca="true" t="shared" si="0" ref="E103:P103">SUM(E9:E102)</f>
        <v>40587.720617</v>
      </c>
      <c r="F103" s="100">
        <f t="shared" si="0"/>
        <v>40588.146022</v>
      </c>
      <c r="G103" s="100">
        <f t="shared" si="0"/>
        <v>1978.559721</v>
      </c>
      <c r="H103" s="100">
        <f t="shared" si="0"/>
        <v>1963.456833</v>
      </c>
      <c r="I103" s="100">
        <f t="shared" si="0"/>
        <v>1766.717</v>
      </c>
      <c r="J103" s="100">
        <f t="shared" si="0"/>
        <v>0</v>
      </c>
      <c r="K103" s="100">
        <f t="shared" si="0"/>
        <v>0</v>
      </c>
      <c r="L103" s="100">
        <f t="shared" si="0"/>
        <v>197.051587</v>
      </c>
      <c r="M103" s="100">
        <f t="shared" si="0"/>
        <v>9050.780613</v>
      </c>
      <c r="N103" s="100">
        <f t="shared" si="0"/>
        <v>1475.2498759999999</v>
      </c>
      <c r="O103" s="100">
        <f t="shared" si="0"/>
        <v>32040.249849</v>
      </c>
      <c r="P103" s="100">
        <f t="shared" si="0"/>
        <v>32040.249849</v>
      </c>
      <c r="Q103" s="14">
        <f>Q9+Q11+Q13+Q15+Q17+Q19+Q21+Q23+Q25+Q27+Q29+Q31+Q33+Q35+Q37+Q41+Q43+Q45+Q47+Q49+Q51+Q53+Q55+Q57+Q59+Q61+Q63+Q65+Q67+Q69+Q71+Q73+Q75+Q77+Q79+Q81+Q83+Q85+Q87+Q89+Q91+Q93+Q95+Q97+Q99+Q101+Q39</f>
        <v>209</v>
      </c>
      <c r="R103" s="14"/>
      <c r="S103" s="14"/>
      <c r="T103" s="14"/>
      <c r="U103" s="14"/>
      <c r="V103" s="15"/>
      <c r="W103" s="15"/>
      <c r="X103" s="15"/>
    </row>
    <row r="104" spans="1:24" ht="24" customHeight="1">
      <c r="A104" s="97"/>
      <c r="B104" s="98"/>
      <c r="C104" s="99"/>
      <c r="D104" s="99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6">
        <f>Q10+Q12+Q14+Q16+Q18+Q20+Q22+Q24+Q26+Q28+Q30+Q32+Q34+Q36+Q38+Q40+Q42+Q44+Q46+Q48+Q50+Q52+Q54+Q56+Q58+Q60+Q62+Q64+Q66+Q68+Q70+Q72+Q74+Q76+Q78+Q80+Q82+Q84+Q86+Q88+Q90+Q92+Q94+Q96+Q98+Q100+Q102</f>
        <v>9002</v>
      </c>
      <c r="R104" s="17"/>
      <c r="S104" s="17"/>
      <c r="T104" s="17"/>
      <c r="U104" s="17"/>
      <c r="V104" s="18"/>
      <c r="W104" s="18"/>
      <c r="X104" s="18"/>
    </row>
    <row r="105" spans="1:17" ht="27.75" customHeight="1">
      <c r="A105" s="19" t="s">
        <v>87</v>
      </c>
      <c r="Q105" s="20">
        <f>SUM(Q9:Q102)</f>
        <v>9211</v>
      </c>
    </row>
  </sheetData>
  <sheetProtection/>
  <mergeCells count="795"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G101:G102"/>
    <mergeCell ref="H101:H102"/>
    <mergeCell ref="I101:I102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99:G100"/>
    <mergeCell ref="H99:H100"/>
    <mergeCell ref="I99:I100"/>
    <mergeCell ref="J99:J100"/>
    <mergeCell ref="K99:K100"/>
    <mergeCell ref="L99:L100"/>
    <mergeCell ref="M101:M102"/>
    <mergeCell ref="N101:N102"/>
    <mergeCell ref="O101:O102"/>
    <mergeCell ref="P101:P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F99:F100"/>
    <mergeCell ref="G97:G98"/>
    <mergeCell ref="H97:H98"/>
    <mergeCell ref="I97:I98"/>
    <mergeCell ref="M95:M96"/>
    <mergeCell ref="C95:C96"/>
    <mergeCell ref="D95:D96"/>
    <mergeCell ref="E95:E96"/>
    <mergeCell ref="F95:F96"/>
    <mergeCell ref="M99:M100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K95:K96"/>
    <mergeCell ref="L95:L96"/>
    <mergeCell ref="M97:M98"/>
    <mergeCell ref="N97:N98"/>
    <mergeCell ref="O97:O98"/>
    <mergeCell ref="P97:P98"/>
    <mergeCell ref="J97:J98"/>
    <mergeCell ref="K97:K98"/>
    <mergeCell ref="L97:L98"/>
    <mergeCell ref="A95:A96"/>
    <mergeCell ref="B95:B96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1:G92"/>
    <mergeCell ref="H91:H92"/>
    <mergeCell ref="I91:I92"/>
    <mergeCell ref="J91:J92"/>
    <mergeCell ref="K91:K92"/>
    <mergeCell ref="L91:L92"/>
    <mergeCell ref="M93:M94"/>
    <mergeCell ref="N93:N94"/>
    <mergeCell ref="O93:O94"/>
    <mergeCell ref="P93:P94"/>
    <mergeCell ref="J93:J94"/>
    <mergeCell ref="K93:K94"/>
    <mergeCell ref="L93:L94"/>
    <mergeCell ref="A91:A92"/>
    <mergeCell ref="B91:B92"/>
    <mergeCell ref="C91:C92"/>
    <mergeCell ref="D91:D92"/>
    <mergeCell ref="E91:E92"/>
    <mergeCell ref="F91:F92"/>
    <mergeCell ref="G89:G90"/>
    <mergeCell ref="H89:H90"/>
    <mergeCell ref="I89:I90"/>
    <mergeCell ref="G93:G94"/>
    <mergeCell ref="H93:H94"/>
    <mergeCell ref="I93:I94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7:G88"/>
    <mergeCell ref="H87:H88"/>
    <mergeCell ref="I87:I88"/>
    <mergeCell ref="J87:J88"/>
    <mergeCell ref="K87:K88"/>
    <mergeCell ref="L87:L88"/>
    <mergeCell ref="M89:M90"/>
    <mergeCell ref="N89:N90"/>
    <mergeCell ref="O89:O90"/>
    <mergeCell ref="P89:P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5:G86"/>
    <mergeCell ref="H85:H86"/>
    <mergeCell ref="I85:I86"/>
    <mergeCell ref="M83:M84"/>
    <mergeCell ref="C83:C84"/>
    <mergeCell ref="D83:D84"/>
    <mergeCell ref="E83:E84"/>
    <mergeCell ref="F83:F84"/>
    <mergeCell ref="M87:M88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3:G84"/>
    <mergeCell ref="H83:H84"/>
    <mergeCell ref="I83:I84"/>
    <mergeCell ref="J83:J84"/>
    <mergeCell ref="K83:K84"/>
    <mergeCell ref="L83:L84"/>
    <mergeCell ref="M85:M86"/>
    <mergeCell ref="N85:N86"/>
    <mergeCell ref="O85:O86"/>
    <mergeCell ref="P85:P86"/>
    <mergeCell ref="J85:J86"/>
    <mergeCell ref="K85:K86"/>
    <mergeCell ref="L85:L86"/>
    <mergeCell ref="A83:A84"/>
    <mergeCell ref="B83:B84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79:G80"/>
    <mergeCell ref="H79:H80"/>
    <mergeCell ref="I79:I80"/>
    <mergeCell ref="J79:J80"/>
    <mergeCell ref="K79:K80"/>
    <mergeCell ref="L79:L80"/>
    <mergeCell ref="M81:M82"/>
    <mergeCell ref="N81:N82"/>
    <mergeCell ref="O81:O82"/>
    <mergeCell ref="P81:P82"/>
    <mergeCell ref="J81:J82"/>
    <mergeCell ref="K81:K82"/>
    <mergeCell ref="L81:L82"/>
    <mergeCell ref="A79:A80"/>
    <mergeCell ref="B79:B80"/>
    <mergeCell ref="C79:C80"/>
    <mergeCell ref="D79:D80"/>
    <mergeCell ref="E79:E80"/>
    <mergeCell ref="F79:F80"/>
    <mergeCell ref="G77:G78"/>
    <mergeCell ref="H77:H78"/>
    <mergeCell ref="I77:I78"/>
    <mergeCell ref="G81:G82"/>
    <mergeCell ref="H81:H82"/>
    <mergeCell ref="I81:I82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J75:J76"/>
    <mergeCell ref="K75:K76"/>
    <mergeCell ref="L75:L76"/>
    <mergeCell ref="M77:M78"/>
    <mergeCell ref="N77:N78"/>
    <mergeCell ref="O77:O78"/>
    <mergeCell ref="P77:P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3:G74"/>
    <mergeCell ref="H73:H74"/>
    <mergeCell ref="I73:I74"/>
    <mergeCell ref="M71:M72"/>
    <mergeCell ref="C71:C72"/>
    <mergeCell ref="D71:D72"/>
    <mergeCell ref="E71:E72"/>
    <mergeCell ref="F71:F72"/>
    <mergeCell ref="M75:M76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1:G72"/>
    <mergeCell ref="H71:H72"/>
    <mergeCell ref="I71:I72"/>
    <mergeCell ref="J71:J72"/>
    <mergeCell ref="K71:K72"/>
    <mergeCell ref="L71:L72"/>
    <mergeCell ref="M73:M74"/>
    <mergeCell ref="N73:N74"/>
    <mergeCell ref="O73:O74"/>
    <mergeCell ref="P73:P74"/>
    <mergeCell ref="J73:J74"/>
    <mergeCell ref="K73:K74"/>
    <mergeCell ref="L73:L74"/>
    <mergeCell ref="A71:A72"/>
    <mergeCell ref="B71:B72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7:G68"/>
    <mergeCell ref="H67:H68"/>
    <mergeCell ref="I67:I68"/>
    <mergeCell ref="J67:J68"/>
    <mergeCell ref="K67:K68"/>
    <mergeCell ref="L67:L68"/>
    <mergeCell ref="M69:M70"/>
    <mergeCell ref="N69:N70"/>
    <mergeCell ref="O69:O70"/>
    <mergeCell ref="P69:P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5:G66"/>
    <mergeCell ref="H65:H66"/>
    <mergeCell ref="I65:I66"/>
    <mergeCell ref="G69:G70"/>
    <mergeCell ref="H69:H70"/>
    <mergeCell ref="I69:I70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3:G64"/>
    <mergeCell ref="H63:H64"/>
    <mergeCell ref="I63:I64"/>
    <mergeCell ref="J63:J64"/>
    <mergeCell ref="K63:K64"/>
    <mergeCell ref="L63:L64"/>
    <mergeCell ref="M65:M66"/>
    <mergeCell ref="N65:N66"/>
    <mergeCell ref="O65:O66"/>
    <mergeCell ref="P65:P66"/>
    <mergeCell ref="J65:J66"/>
    <mergeCell ref="K65:K66"/>
    <mergeCell ref="L65:L66"/>
    <mergeCell ref="A63:A64"/>
    <mergeCell ref="B63:B64"/>
    <mergeCell ref="C63:C64"/>
    <mergeCell ref="D63:D64"/>
    <mergeCell ref="E63:E64"/>
    <mergeCell ref="F63:F64"/>
    <mergeCell ref="G61:G62"/>
    <mergeCell ref="H61:H62"/>
    <mergeCell ref="I61:I62"/>
    <mergeCell ref="M59:M60"/>
    <mergeCell ref="C59:C60"/>
    <mergeCell ref="D59:D60"/>
    <mergeCell ref="E59:E60"/>
    <mergeCell ref="F59:F60"/>
    <mergeCell ref="M63:M64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K59:K60"/>
    <mergeCell ref="L59:L60"/>
    <mergeCell ref="M61:M62"/>
    <mergeCell ref="N61:N62"/>
    <mergeCell ref="O61:O62"/>
    <mergeCell ref="P61:P62"/>
    <mergeCell ref="J61:J62"/>
    <mergeCell ref="K61:K62"/>
    <mergeCell ref="L61:L62"/>
    <mergeCell ref="A59:A60"/>
    <mergeCell ref="B59:B60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5:G56"/>
    <mergeCell ref="H55:H56"/>
    <mergeCell ref="I55:I56"/>
    <mergeCell ref="J55:J56"/>
    <mergeCell ref="K55:K56"/>
    <mergeCell ref="L55:L56"/>
    <mergeCell ref="M57:M58"/>
    <mergeCell ref="N57:N58"/>
    <mergeCell ref="O57:O58"/>
    <mergeCell ref="P57:P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G57:G58"/>
    <mergeCell ref="H57:H58"/>
    <mergeCell ref="I57:I58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3:M54"/>
    <mergeCell ref="N53:N54"/>
    <mergeCell ref="O53:O54"/>
    <mergeCell ref="P53:P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M47:M48"/>
    <mergeCell ref="C47:C48"/>
    <mergeCell ref="D47:D48"/>
    <mergeCell ref="E47:E48"/>
    <mergeCell ref="F47:F48"/>
    <mergeCell ref="M51:M52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7:G48"/>
    <mergeCell ref="H47:H48"/>
    <mergeCell ref="I47:I48"/>
    <mergeCell ref="J47:J48"/>
    <mergeCell ref="K47:K48"/>
    <mergeCell ref="L47:L48"/>
    <mergeCell ref="M49:M50"/>
    <mergeCell ref="N49:N50"/>
    <mergeCell ref="O49:O50"/>
    <mergeCell ref="P49:P50"/>
    <mergeCell ref="J49:J50"/>
    <mergeCell ref="K49:K50"/>
    <mergeCell ref="L49:L50"/>
    <mergeCell ref="A47:A48"/>
    <mergeCell ref="B47:B48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3:G44"/>
    <mergeCell ref="H43:H44"/>
    <mergeCell ref="I43:I44"/>
    <mergeCell ref="J43:J44"/>
    <mergeCell ref="K43:K44"/>
    <mergeCell ref="L43:L44"/>
    <mergeCell ref="M45:M46"/>
    <mergeCell ref="N45:N46"/>
    <mergeCell ref="O45:O46"/>
    <mergeCell ref="P45:P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1:G42"/>
    <mergeCell ref="H41:H42"/>
    <mergeCell ref="I41:I42"/>
    <mergeCell ref="G45:G46"/>
    <mergeCell ref="H45:H46"/>
    <mergeCell ref="I45:I46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39:G40"/>
    <mergeCell ref="H39:H40"/>
    <mergeCell ref="I39:I40"/>
    <mergeCell ref="J39:J40"/>
    <mergeCell ref="K39:K40"/>
    <mergeCell ref="L39:L40"/>
    <mergeCell ref="M41:M42"/>
    <mergeCell ref="N41:N42"/>
    <mergeCell ref="O41:O42"/>
    <mergeCell ref="P41:P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7:G38"/>
    <mergeCell ref="H37:H38"/>
    <mergeCell ref="I37:I38"/>
    <mergeCell ref="M35:M36"/>
    <mergeCell ref="C35:C36"/>
    <mergeCell ref="D35:D36"/>
    <mergeCell ref="E35:E36"/>
    <mergeCell ref="F35:F36"/>
    <mergeCell ref="M39:M40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M37:M38"/>
    <mergeCell ref="N37:N38"/>
    <mergeCell ref="O37:O38"/>
    <mergeCell ref="P37:P38"/>
    <mergeCell ref="J37:J38"/>
    <mergeCell ref="K37:K38"/>
    <mergeCell ref="L37:L38"/>
    <mergeCell ref="A35:A36"/>
    <mergeCell ref="B35:B36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33:M34"/>
    <mergeCell ref="N33:N34"/>
    <mergeCell ref="O33:O34"/>
    <mergeCell ref="P33:P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G33:G34"/>
    <mergeCell ref="H33:H34"/>
    <mergeCell ref="I33:I34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9:M30"/>
    <mergeCell ref="N29:N30"/>
    <mergeCell ref="O29:O30"/>
    <mergeCell ref="P29:P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M23:M24"/>
    <mergeCell ref="C23:C24"/>
    <mergeCell ref="D23:D24"/>
    <mergeCell ref="E23:E24"/>
    <mergeCell ref="F23:F24"/>
    <mergeCell ref="M27:M28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3:G24"/>
    <mergeCell ref="H23:H24"/>
    <mergeCell ref="I23:I24"/>
    <mergeCell ref="J23:J24"/>
    <mergeCell ref="K23:K24"/>
    <mergeCell ref="L23:L24"/>
    <mergeCell ref="M25:M26"/>
    <mergeCell ref="N25:N26"/>
    <mergeCell ref="O25:O26"/>
    <mergeCell ref="P25:P26"/>
    <mergeCell ref="J25:J26"/>
    <mergeCell ref="K25:K26"/>
    <mergeCell ref="L25:L26"/>
    <mergeCell ref="A23:A24"/>
    <mergeCell ref="B23:B24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  <mergeCell ref="M21:M22"/>
    <mergeCell ref="N21:N22"/>
    <mergeCell ref="O21:O22"/>
    <mergeCell ref="P21:P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G21:G22"/>
    <mergeCell ref="H21:H22"/>
    <mergeCell ref="I21:I22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F9:F10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13:M14"/>
    <mergeCell ref="N13:N14"/>
    <mergeCell ref="O13:O14"/>
    <mergeCell ref="P13:P14"/>
    <mergeCell ref="J13:J14"/>
    <mergeCell ref="K13:K14"/>
    <mergeCell ref="L13:L14"/>
    <mergeCell ref="U4:U6"/>
    <mergeCell ref="V4:V6"/>
    <mergeCell ref="W4:W6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A3:A8"/>
    <mergeCell ref="B3:B8"/>
    <mergeCell ref="C3:C8"/>
    <mergeCell ref="D3:D8"/>
    <mergeCell ref="E3:F4"/>
    <mergeCell ref="G3:M4"/>
    <mergeCell ref="L7:L8"/>
    <mergeCell ref="X4:X6"/>
    <mergeCell ref="E5:E8"/>
    <mergeCell ref="G5:L5"/>
    <mergeCell ref="M5:M8"/>
    <mergeCell ref="O5:O8"/>
    <mergeCell ref="Q5:Q6"/>
    <mergeCell ref="F6:F8"/>
    <mergeCell ref="G6:G8"/>
    <mergeCell ref="P6:P8"/>
    <mergeCell ref="I7:K7"/>
    <mergeCell ref="N3:N8"/>
    <mergeCell ref="O3:P4"/>
    <mergeCell ref="Q3:U3"/>
    <mergeCell ref="V3:X3"/>
    <mergeCell ref="R4:R6"/>
    <mergeCell ref="S4:S6"/>
    <mergeCell ref="T4:T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&amp;L&amp;14様式１</oddHeader>
  </headerFooter>
  <rowBreaks count="1" manualBreakCount="1">
    <brk id="7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2016-10-21T06:38:34Z</cp:lastPrinted>
  <dcterms:created xsi:type="dcterms:W3CDTF">2016-09-26T13:13:45Z</dcterms:created>
  <dcterms:modified xsi:type="dcterms:W3CDTF">2016-10-27T00:40:13Z</dcterms:modified>
  <cp:category/>
  <cp:version/>
  <cp:contentType/>
  <cp:contentStatus/>
</cp:coreProperties>
</file>