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<sst xmlns="http://schemas.openxmlformats.org/spreadsheetml/2006/main" count="2213" uniqueCount="517">
  <si>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</si>
  <si>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</si>
  <si>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</si>
  <si>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</si>
  <si>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</si>
  <si>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</si>
  <si>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</si>
  <si>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</si>
  <si>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</si>
  <si>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</si>
  <si>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</si>
  <si>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</si>
  <si>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</si>
  <si>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</si>
  <si>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</si>
  <si>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</si>
  <si>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</si>
  <si>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</si>
  <si>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</si>
  <si>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</si>
  <si>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</si>
  <si>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</si>
  <si>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</si>
  <si>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</si>
  <si>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</si>
  <si>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</si>
  <si>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</si>
  <si>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</si>
  <si>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</si>
  <si>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</si>
  <si>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</si>
  <si>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</si>
  <si>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</si>
  <si>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</si>
  <si>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</si>
  <si>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</si>
  <si>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</si>
  <si>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</si>
  <si>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</si>
  <si>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</si>
  <si>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</si>
  <si>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</si>
  <si>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</si>
  <si>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</si>
  <si>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</si>
  <si>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</si>
  <si>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</si>
  <si>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</si>
  <si>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</si>
  <si>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</si>
  <si>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</si>
  <si>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</si>
  <si>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</si>
  <si>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</si>
  <si>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</si>
  <si>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</si>
  <si>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</si>
  <si>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</si>
  <si>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</si>
  <si>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</si>
  <si>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</si>
  <si>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</si>
  <si>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</si>
  <si>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</si>
  <si>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</si>
  <si>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</si>
  <si>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</si>
  <si>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</si>
  <si>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</si>
  <si>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</si>
  <si>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</si>
  <si>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</si>
  <si>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</si>
  <si>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</si>
  <si>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</si>
  <si>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</si>
  <si>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</si>
  <si>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</si>
  <si>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</si>
  <si>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</si>
  <si>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</si>
  <si>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</si>
  <si>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</si>
  <si>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</si>
  <si>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</si>
  <si>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</si>
  <si>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</si>
  <si>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</si>
  <si>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</si>
  <si>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</si>
  <si>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</si>
  <si>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</si>
  <si>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</si>
  <si>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</si>
  <si>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</si>
  <si>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</si>
  <si>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</si>
  <si>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</si>
  <si>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</si>
  <si>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</si>
  <si>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</si>
  <si>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</si>
  <si>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</si>
  <si>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</si>
  <si>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</si>
  <si>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</si>
  <si>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</si>
  <si>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</si>
  <si>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</si>
  <si>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</si>
  <si>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</si>
  <si>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</si>
  <si>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</si>
  <si>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</si>
  <si>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</si>
  <si>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</si>
  <si>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</si>
  <si>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</si>
  <si>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</si>
  <si>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</si>
  <si>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</si>
  <si>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</si>
  <si>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</si>
  <si>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</si>
  <si>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</si>
  <si>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</si>
  <si>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</si>
  <si>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</si>
  <si>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</si>
  <si>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</si>
  <si>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</si>
  <si>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</si>
  <si>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</si>
  <si>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</si>
  <si>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</si>
  <si>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</si>
  <si>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</si>
  <si>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</si>
  <si>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</si>
  <si>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</si>
  <si>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</si>
  <si>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</si>
  <si>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</si>
  <si>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</si>
  <si>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</si>
  <si>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</si>
  <si>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</si>
  <si>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</si>
  <si>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</si>
  <si>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</si>
  <si>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</si>
  <si>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</si>
  <si>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</si>
  <si>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</si>
  <si>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</si>
  <si>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</si>
  <si>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</si>
  <si>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</si>
  <si>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</si>
  <si>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</si>
  <si>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</si>
  <si>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</si>
  <si>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</si>
  <si>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</si>
  <si>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</si>
  <si>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</si>
  <si>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</si>
  <si>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</si>
  <si>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</si>
  <si>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</si>
  <si>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</si>
  <si>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</si>
  <si>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</si>
  <si>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</si>
  <si>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</si>
  <si>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</si>
  <si>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</si>
  <si>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</si>
  <si>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</si>
  <si>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</si>
  <si>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</si>
  <si>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</si>
  <si>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</si>
  <si>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</si>
  <si>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</si>
  <si>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</si>
  <si>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</si>
  <si>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</si>
  <si>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</si>
  <si>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</si>
  <si>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</si>
  <si>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</si>
  <si>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</si>
  <si>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</si>
  <si>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</si>
  <si>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</si>
  <si>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</si>
  <si>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</si>
  <si>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</si>
  <si>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</si>
  <si>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</si>
  <si>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</si>
  <si>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</si>
  <si>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</si>
  <si>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</si>
  <si>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</si>
  <si>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</si>
  <si>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</si>
  <si>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</si>
  <si>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</si>
  <si>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</si>
  <si>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</si>
  <si>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</si>
  <si>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</si>
  <si>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</si>
  <si>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</si>
  <si>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</si>
  <si>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</si>
  <si>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</si>
  <si>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</si>
  <si>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</si>
  <si>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</si>
  <si>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</si>
  <si>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</si>
  <si>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</si>
  <si>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</si>
  <si>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</si>
  <si>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</si>
  <si>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</si>
  <si>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</si>
  <si>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</si>
  <si>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</si>
  <si>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</si>
  <si>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</si>
  <si>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</si>
  <si>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</si>
  <si>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</si>
  <si>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</si>
  <si>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</si>
  <si>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</si>
  <si>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</si>
  <si>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</si>
  <si>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</si>
  <si>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</si>
  <si>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</si>
  <si>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</si>
  <si>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</si>
  <si>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</si>
  <si>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</si>
  <si>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</si>
  <si>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</si>
  <si>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</si>
  <si>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</si>
  <si>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</si>
  <si>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</si>
  <si>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</si>
  <si>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</si>
  <si>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</si>
  <si>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</si>
  <si>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</si>
  <si>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</si>
  <si>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</si>
  <si>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</si>
  <si>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</si>
  <si>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</si>
  <si>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</si>
  <si>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</si>
  <si>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</si>
  <si>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</si>
  <si>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</si>
  <si>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</si>
  <si>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</si>
  <si>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</si>
  <si>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</si>
  <si>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</si>
  <si>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</si>
  <si>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</si>
  <si>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</si>
  <si>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</si>
  <si>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</si>
  <si>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</si>
  <si>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</si>
  <si>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</si>
  <si>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</si>
  <si>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</si>
  <si>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</si>
  <si>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</si>
  <si>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</si>
  <si>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</si>
  <si>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</si>
  <si>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</si>
  <si>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</si>
  <si>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</si>
  <si>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</si>
  <si>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</si>
  <si>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</si>
  <si>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</si>
  <si>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</si>
  <si>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</si>
  <si>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</si>
  <si>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</si>
  <si>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</si>
  <si>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</si>
  <si>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</si>
  <si>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</si>
  <si>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</si>
  <si>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</si>
  <si>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</si>
  <si>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</si>
  <si>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</si>
  <si>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</si>
  <si>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</si>
  <si>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</si>
  <si>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</si>
  <si>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</si>
  <si>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</si>
  <si>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</si>
  <si>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</si>
  <si>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</si>
  <si>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</si>
  <si>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</si>
  <si>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</si>
  <si>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</si>
  <si>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</si>
  <si>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</si>
  <si>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</si>
  <si>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</si>
  <si>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</si>
  <si>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</si>
  <si>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</si>
  <si>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</si>
  <si>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</si>
  <si>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</si>
  <si>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</si>
  <si>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</si>
  <si>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</si>
  <si>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</si>
  <si>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</si>
  <si>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</si>
  <si>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</si>
  <si>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</si>
  <si>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</si>
  <si>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</si>
  <si>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</si>
  <si>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</si>
  <si>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</si>
  <si>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</si>
  <si>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</si>
  <si>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</si>
  <si>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</si>
  <si>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</si>
  <si>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</si>
  <si>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</si>
  <si>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</si>
  <si>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</si>
  <si>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</si>
  <si>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</si>
  <si>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</si>
  <si>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</si>
  <si>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</si>
  <si>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</si>
  <si>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</si>
  <si>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</si>
  <si>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</si>
  <si>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</si>
  <si>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</si>
  <si>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</si>
  <si>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</si>
  <si>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</si>
  <si>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</si>
  <si>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</si>
  <si>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</si>
  <si>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</si>
  <si>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</si>
  <si>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</si>
  <si>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</si>
  <si>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</si>
  <si>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</si>
  <si>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</si>
  <si>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</si>
  <si>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</si>
  <si>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</si>
  <si>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</si>
  <si>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</si>
  <si>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</si>
  <si>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</si>
  <si>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</si>
  <si>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</si>
  <si>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</si>
  <si>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</si>
  <si>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</si>
  <si>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</si>
  <si>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</si>
  <si>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</si>
  <si>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</si>
  <si>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</si>
  <si>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</si>
  <si>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</si>
  <si>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</si>
  <si>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</si>
  <si>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</si>
  <si>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</si>
  <si>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</si>
  <si>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</si>
  <si>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</si>
  <si>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</si>
  <si>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</si>
  <si>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</si>
  <si>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</si>
  <si>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</si>
  <si>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</si>
  <si>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</si>
  <si>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</si>
  <si>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</si>
  <si>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</si>
  <si>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</si>
  <si>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</si>
  <si>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</si>
  <si>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</si>
  <si>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</si>
  <si>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</si>
  <si>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</si>
  <si>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</si>
  <si>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</si>
  <si>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</si>
  <si>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</si>
  <si>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</si>
  <si>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</si>
  <si>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</si>
  <si>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</si>
  <si>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</si>
  <si>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</si>
  <si>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</si>
  <si>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</si>
  <si>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</si>
  <si>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</si>
  <si>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</si>
  <si>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</si>
  <si>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</si>
  <si>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</si>
  <si>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</si>
  <si>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</si>
  <si>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</si>
  <si>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</si>
  <si>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</si>
  <si>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</si>
  <si>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</si>
  <si>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</si>
  <si>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</si>
  <si>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</si>
  <si>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</si>
  <si>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</si>
  <si>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</si>
  <si>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</si>
  <si>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</si>
  <si>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</si>
  <si>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</si>
  <si>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</si>
  <si>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</si>
  <si>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</si>
  <si>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</si>
  <si>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</si>
  <si>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</si>
  <si>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</si>
  <si>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</si>
  <si>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</si>
  <si>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</si>
  <si>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</si>
  <si>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</si>
  <si>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</si>
  <si>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</si>
  <si>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</si>
  <si>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</si>
  <si>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</si>
  <si>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</si>
  <si>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</si>
  <si>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</si>
  <si>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</si>
  <si>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</si>
  <si>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</si>
  <si>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</si>
  <si>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</si>
  <si>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</si>
  <si>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</si>
  <si>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</si>
  <si>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</si>
  <si>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</si>
  <si>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</si>
  <si>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</si>
  <si>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</si>
  <si>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</si>
  <si>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</si>
  <si>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</si>
  <si>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</si>
  <si>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</si>
  <si>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</si>
  <si>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</si>
  <si>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</si>
  <si>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</si>
  <si>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</si>
  <si>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</si>
  <si>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</si>
  <si>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</si>
  <si>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</si>
  <si>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</si>
  <si>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</si>
  <si>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</si>
  <si>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</si>
  <si>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</si>
  <si>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</si>
  <si>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</si>
  <si>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</si>
  <si>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特定事業所加算（I）</t>
  </si>
  <si>
    <t>特定事業所加算（II）</t>
  </si>
  <si>
    <t>特定事業所加算（Ⅰ）又は（Ⅱ）に準じる市町村独自の加算</t>
  </si>
  <si>
    <t>サービス提供体制強化加算（I）イ</t>
  </si>
  <si>
    <t>サービス提供体制強化加算（Ⅰ）イに準じる市町村独自の加算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</si>
</sst>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2" borderId="142" xfId="0" applyFont="1" applyFill="1" applyBorder="1" applyAlignment="1">
      <alignment horizontal="center" vertical="center"/>
    </xf>
    <xf numFmtId="0" fontId="60" fillId="33" borderId="26" xfId="0" applyFont="1" applyFill="1" applyBorder="1">
      <alignment vertical="center"/>
    </xf>
    <xf numFmtId="0" fontId="60" fillId="33" borderId="31" xfId="0" applyFont="1" applyFill="1" applyBorder="1">
      <alignment vertical="center"/>
    </xf>
    <xf numFmtId="0" fontId="65" fillId="33"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3" borderId="21" xfId="0" applyFont="1" applyFill="1" applyBorder="1">
      <alignment vertical="center"/>
    </xf>
    <xf numFmtId="0" fontId="62" fillId="33"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3" borderId="0" xfId="0" applyFont="1" applyFill="1">
      <alignment vertical="center"/>
    </xf>
    <xf numFmtId="0" fontId="62" fillId="33"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37" xfId="0" applyFont="1" applyFill="1" applyBorder="1" applyAlignment="1" applyProtection="1">
      <alignment horizontal="center" vertical="center"/>
      <protection locked="0"/>
    </xf>
    <xf numFmtId="0" fontId="60" fillId="33"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179" fontId="33" fillId="26" borderId="154" xfId="28" applyNumberFormat="1" applyFont="1" applyFill="1" applyBorder="1" applyAlignment="1">
      <alignment vertical="center" wrapText="1"/>
    </xf>
    <xf numFmtId="179" fontId="33" fillId="26" borderId="24" xfId="28" applyNumberFormat="1" applyFont="1" applyFill="1" applyBorder="1" applyAlignment="1">
      <alignment vertical="center" wrapText="1"/>
    </xf>
    <xf numFmtId="179" fontId="33" fillId="26" borderId="22" xfId="28" applyNumberFormat="1" applyFont="1" applyFill="1" applyBorder="1" applyAlignment="1">
      <alignment vertical="center" wrapText="1"/>
    </xf>
    <xf numFmtId="179" fontId="33" fillId="26" borderId="53" xfId="28" applyNumberFormat="1" applyFont="1" applyFill="1" applyBorder="1" applyAlignment="1">
      <alignment vertical="center" wrapText="1"/>
    </xf>
    <xf numFmtId="179" fontId="33" fillId="26" borderId="52" xfId="28" applyNumberFormat="1" applyFont="1" applyFill="1" applyBorder="1" applyAlignment="1">
      <alignment vertical="center" wrapText="1"/>
    </xf>
    <xf numFmtId="179" fontId="33" fillId="26" borderId="27" xfId="28" applyNumberFormat="1" applyFont="1" applyFill="1" applyBorder="1" applyAlignment="1">
      <alignment vertical="center" wrapText="1"/>
    </xf>
    <xf numFmtId="0" fontId="66" fillId="25" borderId="10" xfId="0" applyFont="1" applyFill="1" applyBorder="1" applyAlignment="1" applyProtection="1">
      <alignment vertical="center" shrinkToFit="1"/>
      <protection locked="0"/>
    </xf>
    <xf numFmtId="0" fontId="66" fillId="25" borderId="29" xfId="0" applyFont="1" applyFill="1" applyBorder="1" applyAlignment="1" applyProtection="1">
      <alignment vertical="center" shrinkToFit="1"/>
      <protection locked="0"/>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0246" y="40005000"/>
              <a:ext cx="226980" cy="1245993"/>
              <a:chOff x="904875" y="8182017"/>
              <a:chExt cx="209550" cy="9703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20247" y="41148488"/>
              <a:ext cx="180730" cy="1858841"/>
              <a:chOff x="914400" y="8944017"/>
              <a:chExt cx="209550" cy="1866936"/>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7"/>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2"/>
                <a:ext cx="209550" cy="2460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20247" y="42924533"/>
              <a:ext cx="220176" cy="1459524"/>
              <a:chOff x="923925" y="10747143"/>
              <a:chExt cx="219090" cy="124413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3"/>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5"/>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07" t="s">
        <v>345</v>
      </c>
      <c r="D4" s="308" t="s">
        <v>346</v>
      </c>
      <c r="E4" s="83" t="s">
        <v>478</v>
      </c>
    </row>
    <row r="5" spans="1:5" ht="18" customHeight="1">
      <c r="A5" s="85" t="s">
        <v>479</v>
      </c>
      <c r="B5" s="306">
        <v>1</v>
      </c>
      <c r="C5" s="306" t="s">
        <v>480</v>
      </c>
      <c r="D5" s="305" t="s">
        <v>348</v>
      </c>
      <c r="E5" s="86" t="s">
        <v>349</v>
      </c>
    </row>
    <row r="6" spans="1:5" ht="75.75" customHeight="1">
      <c r="A6" s="87" t="s">
        <v>350</v>
      </c>
      <c r="B6" s="86">
        <v>1</v>
      </c>
      <c r="C6" s="309" t="s">
        <v>96</v>
      </c>
      <c r="D6" s="108" t="s">
        <v>481</v>
      </c>
      <c r="E6" s="103" t="s">
        <v>349</v>
      </c>
    </row>
    <row r="7" spans="1:5" ht="105.75" customHeight="1">
      <c r="A7" s="87" t="s">
        <v>351</v>
      </c>
      <c r="B7" s="86">
        <v>1</v>
      </c>
      <c r="C7" s="309" t="s">
        <v>482</v>
      </c>
      <c r="D7" s="108" t="s">
        <v>483</v>
      </c>
      <c r="E7" s="88" t="s">
        <v>352</v>
      </c>
    </row>
    <row r="8" spans="1:5" ht="60.75" customHeight="1">
      <c r="A8" s="87" t="s">
        <v>423</v>
      </c>
      <c r="B8" s="86" t="s">
        <v>484</v>
      </c>
      <c r="C8" s="309" t="s">
        <v>11</v>
      </c>
      <c r="D8" s="108" t="s">
        <v>485</v>
      </c>
      <c r="E8" s="88" t="s">
        <v>352</v>
      </c>
    </row>
    <row r="9" spans="1:5" ht="60.75" customHeight="1">
      <c r="A9" s="87" t="s">
        <v>353</v>
      </c>
      <c r="B9" s="86" t="s">
        <v>484</v>
      </c>
      <c r="C9" s="309"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2"/>
      <c r="D11" s="763"/>
      <c r="E11" s="763"/>
      <c r="F11" s="763"/>
      <c r="G11" s="763"/>
      <c r="H11" s="763"/>
      <c r="I11" s="763"/>
      <c r="J11" s="763"/>
      <c r="K11" s="763"/>
      <c r="L11" s="764"/>
    </row>
    <row r="13" spans="1:29" ht="20.100000000000001" customHeight="1">
      <c r="A13" s="48" t="s">
        <v>272</v>
      </c>
    </row>
    <row r="14" spans="1:29" ht="20.100000000000001" customHeight="1" thickBot="1">
      <c r="B14" t="s">
        <v>298</v>
      </c>
    </row>
    <row r="15" spans="1:29" ht="20.100000000000001"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1:29" ht="20.100000000000001"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1:29" ht="20.100000000000001"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1:29" ht="20.100000000000001"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1:29" ht="20.100000000000001"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1:29" ht="20.100000000000001"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1:29" ht="20.100000000000001"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1:29" ht="20.100000000000001"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1:29" ht="20.100000000000001"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1:29" ht="20.100000000000001"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spans="1:29" ht="20.100000000000001" customHeight="1">
      <c r="A28" s="48" t="s">
        <v>199</v>
      </c>
    </row>
    <row r="29" spans="1:29" ht="20.100000000000001" customHeight="1">
      <c r="B29" t="s">
        <v>297</v>
      </c>
      <c r="X29" s="43"/>
    </row>
    <row r="30" spans="1:29"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1:29"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0" t="s">
        <v>299</v>
      </c>
      <c r="B1" s="311"/>
      <c r="C1" s="311"/>
      <c r="D1" s="311"/>
      <c r="E1" s="311"/>
      <c r="F1" s="311"/>
      <c r="G1" s="311"/>
      <c r="H1" s="311"/>
      <c r="I1" s="311"/>
      <c r="J1" s="311"/>
      <c r="K1" s="311"/>
      <c r="L1" s="311"/>
      <c r="M1" s="311"/>
      <c r="N1" s="311"/>
      <c r="O1" s="311"/>
      <c r="P1" s="311"/>
      <c r="Q1" s="311"/>
      <c r="R1" s="311"/>
      <c r="S1" s="311"/>
      <c r="T1" s="311"/>
      <c r="U1" s="311"/>
      <c r="V1" s="311"/>
      <c r="W1" s="311"/>
      <c r="X1" s="311"/>
      <c r="Y1" s="876" t="s">
        <v>176</v>
      </c>
      <c r="Z1" s="876"/>
      <c r="AA1" s="876"/>
      <c r="AB1" s="876"/>
      <c r="AC1" s="876" t="str">
        <f>IF(基本情報入力シート!C11="","",基本情報入力シート!C11)</f>
        <v/>
      </c>
      <c r="AD1" s="876"/>
      <c r="AE1" s="876"/>
      <c r="AF1" s="876"/>
      <c r="AG1" s="876"/>
      <c r="AH1" s="876"/>
      <c r="AI1" s="876"/>
      <c r="AJ1" s="876"/>
    </row>
    <row r="2" spans="1:46" ht="14.25" customHeight="1">
      <c r="A2" s="311"/>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2"/>
      <c r="AB2" s="312"/>
      <c r="AC2" s="312"/>
      <c r="AD2" s="312"/>
      <c r="AE2" s="312"/>
      <c r="AF2" s="312"/>
      <c r="AG2" s="312"/>
      <c r="AH2" s="312"/>
      <c r="AI2" s="312"/>
      <c r="AJ2" s="313"/>
    </row>
    <row r="3" spans="1:46" ht="6" customHeight="1">
      <c r="A3" s="310"/>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3"/>
    </row>
    <row r="4" spans="1:46" ht="16.5" customHeight="1">
      <c r="A4" s="311"/>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5" t="s">
        <v>130</v>
      </c>
      <c r="AD4" s="891">
        <v>2</v>
      </c>
      <c r="AE4" s="891"/>
      <c r="AF4" s="314" t="s">
        <v>21</v>
      </c>
      <c r="AG4" s="314"/>
      <c r="AH4" s="314"/>
      <c r="AI4" s="314"/>
      <c r="AJ4" s="316"/>
    </row>
    <row r="5" spans="1:46" ht="6" customHeight="1">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3"/>
    </row>
    <row r="6" spans="1:46" ht="15" customHeight="1">
      <c r="A6" s="317" t="s">
        <v>311</v>
      </c>
      <c r="B6" s="311"/>
      <c r="C6" s="311"/>
      <c r="D6" s="311"/>
      <c r="E6" s="311"/>
      <c r="F6" s="311"/>
      <c r="G6" s="311"/>
      <c r="H6" s="311"/>
      <c r="I6" s="311"/>
      <c r="J6" s="311"/>
      <c r="K6" s="311"/>
      <c r="L6" s="311"/>
      <c r="M6" s="311"/>
      <c r="N6" s="311"/>
      <c r="O6" s="311"/>
      <c r="P6" s="311"/>
      <c r="Q6" s="311"/>
      <c r="R6" s="312"/>
      <c r="S6" s="312"/>
      <c r="T6" s="312"/>
      <c r="U6" s="312"/>
      <c r="V6" s="312"/>
      <c r="W6" s="312"/>
      <c r="X6" s="312"/>
      <c r="Y6" s="312"/>
      <c r="Z6" s="312"/>
      <c r="AA6" s="318"/>
      <c r="AB6" s="318"/>
      <c r="AC6" s="319"/>
      <c r="AD6" s="319"/>
      <c r="AE6" s="319"/>
      <c r="AF6" s="319"/>
      <c r="AG6" s="319"/>
      <c r="AH6" s="319"/>
      <c r="AI6" s="319"/>
      <c r="AJ6" s="320"/>
    </row>
    <row r="7" spans="1:46" ht="6" customHeight="1">
      <c r="A7" s="31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3"/>
    </row>
    <row r="8" spans="1:4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256</v>
      </c>
      <c r="B10" s="1071"/>
      <c r="C10" s="1071"/>
      <c r="D10" s="1071"/>
      <c r="E10" s="1071"/>
      <c r="F10" s="1072"/>
      <c r="G10" s="321" t="s">
        <v>8</v>
      </c>
      <c r="H10" s="892" t="str">
        <f>IF(基本情報入力シート!AC17="","",基本情報入力シート!AC17)</f>
        <v>100－1234</v>
      </c>
      <c r="I10" s="892"/>
      <c r="J10" s="892"/>
      <c r="K10" s="892"/>
      <c r="L10" s="892"/>
      <c r="M10" s="322"/>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4"/>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25"/>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6"/>
      <c r="AK16" s="115"/>
      <c r="AT16" s="116"/>
    </row>
    <row r="17" spans="1:46" s="114" customFormat="1" ht="3.75" customHeight="1">
      <c r="A17" s="327"/>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9"/>
      <c r="AK17" s="115"/>
      <c r="AT17" s="116"/>
    </row>
    <row r="18" spans="1:46" s="114" customFormat="1" ht="18" customHeight="1">
      <c r="A18" s="330" t="s">
        <v>491</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31"/>
      <c r="AK18" s="115"/>
      <c r="AT18" s="116"/>
    </row>
    <row r="19" spans="1:46" ht="18" customHeight="1">
      <c r="A19" s="332"/>
      <c r="B19" s="333"/>
      <c r="C19" s="334"/>
      <c r="D19" s="335" t="s">
        <v>310</v>
      </c>
      <c r="E19" s="336"/>
      <c r="F19" s="336"/>
      <c r="G19" s="336"/>
      <c r="H19" s="336"/>
      <c r="I19" s="336"/>
      <c r="J19" s="336"/>
      <c r="K19" s="336"/>
      <c r="L19" s="336"/>
      <c r="M19" s="337"/>
      <c r="N19" s="338"/>
      <c r="O19" s="338"/>
      <c r="P19" s="339"/>
      <c r="Q19" s="318"/>
      <c r="R19" s="311"/>
      <c r="S19" s="311"/>
      <c r="T19" s="340"/>
      <c r="U19" s="341" t="s">
        <v>201</v>
      </c>
      <c r="V19" s="342"/>
      <c r="W19" s="342"/>
      <c r="X19" s="342"/>
      <c r="Y19" s="342"/>
      <c r="Z19" s="342"/>
      <c r="AA19" s="342"/>
      <c r="AB19" s="342"/>
      <c r="AC19" s="343"/>
      <c r="AD19" s="342"/>
      <c r="AE19" s="342"/>
      <c r="AF19" s="342"/>
      <c r="AG19" s="344"/>
      <c r="AH19" s="318"/>
      <c r="AI19" s="318"/>
      <c r="AJ19" s="345"/>
      <c r="AK19" s="115"/>
      <c r="AT19" s="117"/>
    </row>
    <row r="20" spans="1:46" ht="3.75" customHeight="1" thickBot="1">
      <c r="A20" s="346"/>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8"/>
      <c r="AK20" s="111"/>
      <c r="AT20" s="117"/>
    </row>
    <row r="21" spans="1:46" ht="13.5" customHeight="1">
      <c r="A21" s="311"/>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3"/>
      <c r="AK21" s="111"/>
      <c r="AT21" s="117"/>
    </row>
    <row r="22" spans="1:46" ht="15" customHeight="1">
      <c r="A22" s="349" t="s">
        <v>312</v>
      </c>
      <c r="B22" s="311"/>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13"/>
      <c r="AK22" s="111"/>
      <c r="AT22" s="117"/>
    </row>
    <row r="23" spans="1:46" ht="15" customHeight="1">
      <c r="A23" s="351"/>
      <c r="B23" s="352" t="s">
        <v>288</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13"/>
      <c r="AK23" s="111"/>
      <c r="AT23" s="117"/>
    </row>
    <row r="24" spans="1:46" ht="4.5" customHeight="1">
      <c r="A24" s="311"/>
      <c r="B24" s="353"/>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13"/>
      <c r="AK24" s="111"/>
      <c r="AT24" s="117"/>
    </row>
    <row r="25" spans="1:46" ht="15" customHeight="1">
      <c r="A25" s="311" t="s">
        <v>98</v>
      </c>
      <c r="B25" s="353"/>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13"/>
      <c r="AK25" s="111"/>
      <c r="AT25" s="117"/>
    </row>
    <row r="26" spans="1:46" ht="21" customHeight="1">
      <c r="A26" s="322" t="s">
        <v>96</v>
      </c>
      <c r="B26" s="354" t="s">
        <v>401</v>
      </c>
      <c r="C26" s="354"/>
      <c r="D26" s="354"/>
      <c r="E26" s="354"/>
      <c r="F26" s="354"/>
      <c r="G26" s="354"/>
      <c r="H26" s="354"/>
      <c r="I26" s="354"/>
      <c r="J26" s="354"/>
      <c r="K26" s="354"/>
      <c r="L26" s="355"/>
      <c r="M26" s="356"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57" t="s">
        <v>11</v>
      </c>
      <c r="B27" s="354" t="s">
        <v>433</v>
      </c>
      <c r="C27" s="358"/>
      <c r="D27" s="358"/>
      <c r="E27" s="358"/>
      <c r="F27" s="358"/>
      <c r="G27" s="358"/>
      <c r="H27" s="358"/>
      <c r="I27" s="358"/>
      <c r="J27" s="358"/>
      <c r="K27" s="358"/>
      <c r="L27" s="358"/>
      <c r="M27" s="359"/>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57" t="s">
        <v>85</v>
      </c>
      <c r="B28" s="354" t="s">
        <v>150</v>
      </c>
      <c r="C28" s="358"/>
      <c r="D28" s="897">
        <f>$AD$4</f>
        <v>2</v>
      </c>
      <c r="E28" s="897"/>
      <c r="F28" s="360" t="s">
        <v>338</v>
      </c>
      <c r="G28" s="358"/>
      <c r="H28" s="358"/>
      <c r="I28" s="358"/>
      <c r="J28" s="358"/>
      <c r="K28" s="358"/>
      <c r="L28" s="358"/>
      <c r="M28" s="358"/>
      <c r="N28" s="358"/>
      <c r="O28" s="358"/>
      <c r="P28" s="358"/>
      <c r="Q28" s="358"/>
      <c r="R28" s="358"/>
      <c r="S28" s="358"/>
      <c r="T28" s="358"/>
      <c r="U28" s="358"/>
      <c r="V28" s="358"/>
      <c r="W28" s="358"/>
      <c r="X28" s="358"/>
      <c r="Y28" s="358"/>
      <c r="Z28" s="358"/>
      <c r="AA28" s="358"/>
      <c r="AB28" s="898">
        <f>'別紙様式2-2 個表_処遇'!$O$5</f>
        <v>54637200</v>
      </c>
      <c r="AC28" s="899"/>
      <c r="AD28" s="899"/>
      <c r="AE28" s="899"/>
      <c r="AF28" s="899"/>
      <c r="AG28" s="899"/>
      <c r="AH28" s="899"/>
      <c r="AI28" s="846" t="s">
        <v>2</v>
      </c>
      <c r="AJ28" s="847"/>
      <c r="AK28" s="115"/>
      <c r="AT28" s="117"/>
    </row>
    <row r="29" spans="1:46" ht="21" customHeight="1" thickBot="1">
      <c r="A29" s="361" t="s">
        <v>30</v>
      </c>
      <c r="B29" s="362" t="s">
        <v>492</v>
      </c>
      <c r="C29" s="363"/>
      <c r="D29" s="362"/>
      <c r="E29" s="362"/>
      <c r="F29" s="362"/>
      <c r="G29" s="362"/>
      <c r="H29" s="362"/>
      <c r="I29" s="362"/>
      <c r="J29" s="362"/>
      <c r="K29" s="362"/>
      <c r="L29" s="362"/>
      <c r="M29" s="362"/>
      <c r="N29" s="362"/>
      <c r="O29" s="362"/>
      <c r="P29" s="362"/>
      <c r="Q29" s="362"/>
      <c r="R29" s="362"/>
      <c r="S29" s="362"/>
      <c r="T29" s="362"/>
      <c r="U29" s="362"/>
      <c r="V29" s="362"/>
      <c r="W29" s="362"/>
      <c r="X29" s="362"/>
      <c r="Y29" s="362"/>
      <c r="Z29" s="364"/>
      <c r="AA29" s="365" t="s">
        <v>432</v>
      </c>
      <c r="AB29" s="833">
        <f>IFERROR(AB30-AB31,"")</f>
        <v>55000000</v>
      </c>
      <c r="AC29" s="834"/>
      <c r="AD29" s="834"/>
      <c r="AE29" s="834"/>
      <c r="AF29" s="834"/>
      <c r="AG29" s="834"/>
      <c r="AH29" s="834"/>
      <c r="AI29" s="846" t="s">
        <v>2</v>
      </c>
      <c r="AJ29" s="847"/>
      <c r="AK29" s="111" t="s">
        <v>373</v>
      </c>
      <c r="AL29" s="122" t="str">
        <f>IFERROR(IF(AND(ISNUMBER(AB29),ISNUMBER(AB28),AB29&gt;AB28),"○","☓"),"")</f>
        <v>○</v>
      </c>
      <c r="AM29" s="123" t="s">
        <v>374</v>
      </c>
      <c r="AN29" s="124"/>
      <c r="AO29" s="124"/>
      <c r="AP29" s="124"/>
      <c r="AQ29" s="124"/>
      <c r="AR29" s="124"/>
      <c r="AS29" s="124"/>
      <c r="AT29" s="125"/>
    </row>
    <row r="30" spans="1:46" ht="21" customHeight="1" thickBot="1">
      <c r="A30" s="366"/>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67"/>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68"/>
      <c r="B32" s="918"/>
      <c r="C32" s="369" t="s">
        <v>339</v>
      </c>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888">
        <v>358500000</v>
      </c>
      <c r="AC32" s="907"/>
      <c r="AD32" s="907"/>
      <c r="AE32" s="907"/>
      <c r="AF32" s="907"/>
      <c r="AG32" s="907"/>
      <c r="AH32" s="908"/>
      <c r="AI32" s="850" t="s">
        <v>2</v>
      </c>
      <c r="AJ32" s="851"/>
      <c r="AK32" s="115"/>
      <c r="AT32" s="117"/>
    </row>
    <row r="33" spans="1:46" ht="21" customHeight="1" thickBot="1">
      <c r="A33" s="368"/>
      <c r="B33" s="918"/>
      <c r="C33" s="371" t="s">
        <v>443</v>
      </c>
      <c r="D33" s="371"/>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888">
        <v>54500000</v>
      </c>
      <c r="AC33" s="889"/>
      <c r="AD33" s="889"/>
      <c r="AE33" s="889"/>
      <c r="AF33" s="889"/>
      <c r="AG33" s="889"/>
      <c r="AH33" s="890"/>
      <c r="AI33" s="828" t="s">
        <v>2</v>
      </c>
      <c r="AJ33" s="829"/>
      <c r="AK33" s="115"/>
      <c r="AT33" s="117"/>
    </row>
    <row r="34" spans="1:46" ht="21" customHeight="1" thickBot="1">
      <c r="A34" s="368"/>
      <c r="B34" s="918"/>
      <c r="C34" s="371" t="s">
        <v>494</v>
      </c>
      <c r="D34" s="371"/>
      <c r="E34" s="372"/>
      <c r="F34" s="372"/>
      <c r="G34" s="372"/>
      <c r="H34" s="372"/>
      <c r="I34" s="372"/>
      <c r="J34" s="372"/>
      <c r="K34" s="372"/>
      <c r="L34" s="372"/>
      <c r="M34" s="372"/>
      <c r="N34" s="372"/>
      <c r="O34" s="372"/>
      <c r="P34" s="372"/>
      <c r="Q34" s="372"/>
      <c r="R34" s="372"/>
      <c r="S34" s="372"/>
      <c r="T34" s="372"/>
      <c r="U34" s="373"/>
      <c r="V34" s="374"/>
      <c r="W34" s="374"/>
      <c r="X34" s="374"/>
      <c r="Y34" s="374"/>
      <c r="Z34" s="375"/>
      <c r="AA34" s="375"/>
      <c r="AB34" s="910">
        <v>16000000</v>
      </c>
      <c r="AC34" s="911"/>
      <c r="AD34" s="911"/>
      <c r="AE34" s="911"/>
      <c r="AF34" s="911"/>
      <c r="AG34" s="911"/>
      <c r="AH34" s="912"/>
      <c r="AI34" s="828" t="s">
        <v>2</v>
      </c>
      <c r="AJ34" s="829"/>
      <c r="AK34" s="115"/>
      <c r="AT34" s="117"/>
    </row>
    <row r="35" spans="1:46" ht="21" customHeight="1" thickBot="1">
      <c r="A35" s="376"/>
      <c r="B35" s="377"/>
      <c r="C35" s="378" t="s">
        <v>434</v>
      </c>
      <c r="D35" s="378"/>
      <c r="E35" s="379"/>
      <c r="F35" s="379"/>
      <c r="G35" s="379"/>
      <c r="H35" s="379"/>
      <c r="I35" s="379"/>
      <c r="J35" s="379"/>
      <c r="K35" s="379"/>
      <c r="L35" s="379"/>
      <c r="M35" s="372"/>
      <c r="N35" s="372"/>
      <c r="O35" s="372"/>
      <c r="P35" s="372"/>
      <c r="Q35" s="372"/>
      <c r="R35" s="372"/>
      <c r="S35" s="372"/>
      <c r="T35" s="372"/>
      <c r="U35" s="373"/>
      <c r="V35" s="374"/>
      <c r="W35" s="374"/>
      <c r="X35" s="374"/>
      <c r="Y35" s="374"/>
      <c r="Z35" s="375"/>
      <c r="AA35" s="375"/>
      <c r="AB35" s="919"/>
      <c r="AC35" s="920"/>
      <c r="AD35" s="920"/>
      <c r="AE35" s="920"/>
      <c r="AF35" s="920"/>
      <c r="AG35" s="920"/>
      <c r="AH35" s="921"/>
      <c r="AI35" s="922" t="s">
        <v>280</v>
      </c>
      <c r="AJ35" s="923"/>
      <c r="AK35" s="115"/>
      <c r="AT35" s="117"/>
    </row>
    <row r="36" spans="1:46" s="114" customFormat="1" ht="21" customHeight="1" thickBot="1">
      <c r="A36" s="322" t="s">
        <v>151</v>
      </c>
      <c r="B36" s="916" t="s">
        <v>16</v>
      </c>
      <c r="C36" s="916"/>
      <c r="D36" s="916"/>
      <c r="E36" s="916"/>
      <c r="F36" s="916"/>
      <c r="G36" s="916"/>
      <c r="H36" s="916"/>
      <c r="I36" s="916"/>
      <c r="J36" s="916"/>
      <c r="K36" s="916"/>
      <c r="L36" s="917"/>
      <c r="M36" s="380"/>
      <c r="N36" s="381" t="s">
        <v>84</v>
      </c>
      <c r="O36" s="381"/>
      <c r="P36" s="913">
        <v>2</v>
      </c>
      <c r="Q36" s="913"/>
      <c r="R36" s="381" t="s">
        <v>12</v>
      </c>
      <c r="S36" s="913">
        <v>4</v>
      </c>
      <c r="T36" s="913"/>
      <c r="U36" s="381" t="s">
        <v>13</v>
      </c>
      <c r="V36" s="914" t="s">
        <v>14</v>
      </c>
      <c r="W36" s="914"/>
      <c r="X36" s="381" t="s">
        <v>84</v>
      </c>
      <c r="Y36" s="381"/>
      <c r="Z36" s="913">
        <v>3</v>
      </c>
      <c r="AA36" s="913"/>
      <c r="AB36" s="381" t="s">
        <v>12</v>
      </c>
      <c r="AC36" s="913">
        <v>3</v>
      </c>
      <c r="AD36" s="913"/>
      <c r="AE36" s="381" t="s">
        <v>13</v>
      </c>
      <c r="AF36" s="381"/>
      <c r="AG36" s="381"/>
      <c r="AH36" s="914"/>
      <c r="AI36" s="914"/>
      <c r="AJ36" s="382"/>
      <c r="AK36" s="115"/>
    </row>
    <row r="37" spans="1:46" ht="6.75" customHeight="1">
      <c r="A37" s="383"/>
      <c r="B37" s="384"/>
      <c r="C37" s="384"/>
      <c r="D37" s="384"/>
      <c r="E37" s="384"/>
      <c r="F37" s="384"/>
      <c r="G37" s="384"/>
      <c r="H37" s="384"/>
      <c r="I37" s="384"/>
      <c r="J37" s="384"/>
      <c r="K37" s="384"/>
      <c r="L37" s="384"/>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6"/>
      <c r="AK37" s="111"/>
      <c r="AT37" s="117"/>
    </row>
    <row r="38" spans="1:46" ht="13.5" customHeight="1" thickBot="1">
      <c r="A38" s="387" t="s">
        <v>169</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K38" s="111"/>
      <c r="AT38" s="117"/>
    </row>
    <row r="39" spans="1:46" ht="24" customHeight="1" thickBot="1">
      <c r="A39" s="390"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0"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0"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0"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0"/>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2"/>
      <c r="AK43" s="111"/>
      <c r="AT43" s="127"/>
    </row>
    <row r="44" spans="1:46" ht="15" customHeight="1">
      <c r="A44" s="311" t="s">
        <v>97</v>
      </c>
      <c r="B44" s="353"/>
      <c r="C44" s="350"/>
      <c r="D44" s="350"/>
      <c r="E44" s="350"/>
      <c r="F44" s="350"/>
      <c r="G44" s="350"/>
      <c r="H44" s="350"/>
      <c r="I44" s="350"/>
      <c r="J44" s="350"/>
      <c r="K44" s="350"/>
      <c r="L44" s="350"/>
      <c r="M44" s="350"/>
      <c r="N44" s="350"/>
      <c r="O44" s="350"/>
      <c r="P44" s="350"/>
      <c r="Q44" s="350"/>
      <c r="R44" s="350"/>
      <c r="S44" s="350"/>
      <c r="T44" s="350"/>
      <c r="U44" s="350"/>
      <c r="V44" s="350"/>
      <c r="W44" s="350"/>
      <c r="X44" s="350"/>
      <c r="Y44" s="393"/>
      <c r="Z44" s="350"/>
      <c r="AA44" s="350"/>
      <c r="AB44" s="350"/>
      <c r="AC44" s="350"/>
      <c r="AD44" s="350"/>
      <c r="AE44" s="350"/>
      <c r="AF44" s="350"/>
      <c r="AG44" s="350"/>
      <c r="AH44" s="350"/>
      <c r="AI44" s="350"/>
      <c r="AJ44" s="313"/>
      <c r="AK44" s="111"/>
      <c r="AT44" s="117"/>
    </row>
    <row r="45" spans="1:46" ht="21" customHeight="1">
      <c r="A45" s="322" t="s">
        <v>10</v>
      </c>
      <c r="B45" s="848" t="s">
        <v>402</v>
      </c>
      <c r="C45" s="848"/>
      <c r="D45" s="848"/>
      <c r="E45" s="848"/>
      <c r="F45" s="848"/>
      <c r="G45" s="848"/>
      <c r="H45" s="848"/>
      <c r="I45" s="848"/>
      <c r="J45" s="848"/>
      <c r="K45" s="848"/>
      <c r="L45" s="394" t="s">
        <v>132</v>
      </c>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6"/>
      <c r="AK45" s="111"/>
      <c r="AT45" s="117"/>
    </row>
    <row r="46" spans="1:46" ht="21" customHeight="1">
      <c r="A46" s="322" t="s">
        <v>11</v>
      </c>
      <c r="B46" s="857" t="s">
        <v>140</v>
      </c>
      <c r="C46" s="857"/>
      <c r="D46" s="857"/>
      <c r="E46" s="857"/>
      <c r="F46" s="857"/>
      <c r="G46" s="857"/>
      <c r="H46" s="857"/>
      <c r="I46" s="857"/>
      <c r="J46" s="857"/>
      <c r="K46" s="857"/>
      <c r="L46" s="394"/>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397" t="s">
        <v>85</v>
      </c>
      <c r="B47" s="849" t="s">
        <v>497</v>
      </c>
      <c r="C47" s="849"/>
      <c r="D47" s="849"/>
      <c r="E47" s="849"/>
      <c r="F47" s="849"/>
      <c r="G47" s="849"/>
      <c r="H47" s="849"/>
      <c r="I47" s="849"/>
      <c r="J47" s="849"/>
      <c r="K47" s="849"/>
      <c r="L47" s="394"/>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57" t="s">
        <v>30</v>
      </c>
      <c r="B48" s="848" t="s">
        <v>437</v>
      </c>
      <c r="C48" s="848"/>
      <c r="D48" s="848"/>
      <c r="E48" s="848"/>
      <c r="F48" s="848"/>
      <c r="G48" s="848"/>
      <c r="H48" s="848"/>
      <c r="I48" s="848"/>
      <c r="J48" s="848"/>
      <c r="K48" s="848"/>
      <c r="L48" s="394"/>
      <c r="M48" s="398"/>
      <c r="N48" s="398"/>
      <c r="O48" s="398"/>
      <c r="P48" s="398"/>
      <c r="Q48" s="398"/>
      <c r="R48" s="398"/>
      <c r="S48" s="398"/>
      <c r="T48" s="398"/>
      <c r="U48" s="398"/>
      <c r="V48" s="398"/>
      <c r="W48" s="398"/>
      <c r="X48" s="398"/>
      <c r="Y48" s="398"/>
      <c r="Z48" s="398"/>
      <c r="AA48" s="398"/>
      <c r="AB48" s="399"/>
      <c r="AC48" s="399"/>
      <c r="AD48" s="399"/>
      <c r="AE48" s="399"/>
      <c r="AF48" s="399"/>
      <c r="AG48" s="399"/>
      <c r="AH48" s="399"/>
      <c r="AI48" s="399"/>
      <c r="AJ48" s="400"/>
      <c r="AK48" s="111"/>
      <c r="AT48" s="117"/>
    </row>
    <row r="49" spans="1:50" ht="21" customHeight="1" thickBot="1">
      <c r="A49" s="401" t="s">
        <v>159</v>
      </c>
      <c r="B49" s="402" t="s">
        <v>84</v>
      </c>
      <c r="C49" s="402"/>
      <c r="D49" s="843">
        <f>AD4</f>
        <v>2</v>
      </c>
      <c r="E49" s="843"/>
      <c r="F49" s="402" t="s">
        <v>498</v>
      </c>
      <c r="G49" s="402"/>
      <c r="H49" s="402"/>
      <c r="I49" s="402"/>
      <c r="J49" s="402"/>
      <c r="K49" s="402"/>
      <c r="L49" s="393"/>
      <c r="M49" s="402"/>
      <c r="N49" s="402"/>
      <c r="O49" s="403"/>
      <c r="P49" s="403"/>
      <c r="Q49" s="402"/>
      <c r="R49" s="403"/>
      <c r="S49" s="403"/>
      <c r="T49" s="404"/>
      <c r="U49" s="402"/>
      <c r="V49" s="402"/>
      <c r="W49" s="363"/>
      <c r="X49" s="402"/>
      <c r="Y49" s="405"/>
      <c r="Z49" s="406"/>
      <c r="AA49" s="406"/>
      <c r="AB49" s="844">
        <f>'別紙様式2-3 個表_特定'!O5</f>
        <v>19158216</v>
      </c>
      <c r="AC49" s="845"/>
      <c r="AD49" s="845"/>
      <c r="AE49" s="845"/>
      <c r="AF49" s="845"/>
      <c r="AG49" s="845"/>
      <c r="AH49" s="845"/>
      <c r="AI49" s="846" t="s">
        <v>2</v>
      </c>
      <c r="AJ49" s="847"/>
      <c r="AK49" s="115"/>
      <c r="AT49" s="117"/>
    </row>
    <row r="50" spans="1:50" ht="21" customHeight="1" thickBot="1">
      <c r="A50" s="397" t="s">
        <v>88</v>
      </c>
      <c r="B50" s="362" t="s">
        <v>316</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4"/>
      <c r="AA50" s="365" t="s">
        <v>438</v>
      </c>
      <c r="AB50" s="833">
        <f>AB51-AB52</f>
        <v>19200000</v>
      </c>
      <c r="AC50" s="834"/>
      <c r="AD50" s="834"/>
      <c r="AE50" s="834"/>
      <c r="AF50" s="834"/>
      <c r="AG50" s="834"/>
      <c r="AH50" s="834"/>
      <c r="AI50" s="846" t="s">
        <v>2</v>
      </c>
      <c r="AJ50" s="847"/>
      <c r="AK50" s="111" t="s">
        <v>373</v>
      </c>
      <c r="AL50" s="122" t="str">
        <f>IFERROR(IF(AND(ISNUMBER(AB50),ISNUMBER(AB49),AB50&gt;AB49),"○","☓"),"")</f>
        <v>○</v>
      </c>
      <c r="AM50" s="123" t="s">
        <v>374</v>
      </c>
      <c r="AN50" s="124"/>
      <c r="AO50" s="124"/>
      <c r="AP50" s="124"/>
      <c r="AQ50" s="124"/>
      <c r="AR50" s="124"/>
      <c r="AS50" s="124"/>
      <c r="AT50" s="125"/>
    </row>
    <row r="51" spans="1:50" ht="21" customHeight="1" thickBot="1">
      <c r="A51" s="366"/>
      <c r="B51" s="407" t="s">
        <v>340</v>
      </c>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825">
        <v>385400000</v>
      </c>
      <c r="AC51" s="826"/>
      <c r="AD51" s="826"/>
      <c r="AE51" s="826"/>
      <c r="AF51" s="826"/>
      <c r="AG51" s="826"/>
      <c r="AH51" s="827"/>
      <c r="AI51" s="828" t="s">
        <v>2</v>
      </c>
      <c r="AJ51" s="829"/>
      <c r="AK51" s="111"/>
      <c r="AT51" s="117"/>
    </row>
    <row r="52" spans="1:50" ht="21" customHeight="1" thickBot="1">
      <c r="A52" s="401"/>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1"/>
      <c r="B53" s="409"/>
      <c r="C53" s="410" t="s">
        <v>341</v>
      </c>
      <c r="D53" s="369"/>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825">
        <v>439700000</v>
      </c>
      <c r="AC53" s="826"/>
      <c r="AD53" s="826"/>
      <c r="AE53" s="826"/>
      <c r="AF53" s="826"/>
      <c r="AG53" s="826"/>
      <c r="AH53" s="827"/>
      <c r="AI53" s="850" t="s">
        <v>2</v>
      </c>
      <c r="AJ53" s="851"/>
      <c r="AK53" s="115"/>
      <c r="AT53" s="117"/>
    </row>
    <row r="54" spans="1:50" ht="21" customHeight="1" thickBot="1">
      <c r="A54" s="401"/>
      <c r="B54" s="411"/>
      <c r="C54" s="410" t="s">
        <v>443</v>
      </c>
      <c r="D54" s="371"/>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825">
        <v>54500000</v>
      </c>
      <c r="AC54" s="826"/>
      <c r="AD54" s="826"/>
      <c r="AE54" s="826"/>
      <c r="AF54" s="826"/>
      <c r="AG54" s="826"/>
      <c r="AH54" s="827"/>
      <c r="AI54" s="828" t="s">
        <v>2</v>
      </c>
      <c r="AJ54" s="829"/>
      <c r="AK54" s="115"/>
      <c r="AT54" s="117"/>
    </row>
    <row r="55" spans="1:50" ht="21" customHeight="1" thickBot="1">
      <c r="A55" s="368"/>
      <c r="B55" s="412"/>
      <c r="C55" s="373" t="s">
        <v>444</v>
      </c>
      <c r="D55" s="371"/>
      <c r="E55" s="372"/>
      <c r="F55" s="372"/>
      <c r="G55" s="372"/>
      <c r="H55" s="372"/>
      <c r="I55" s="372"/>
      <c r="J55" s="372"/>
      <c r="K55" s="372"/>
      <c r="L55" s="372"/>
      <c r="M55" s="372"/>
      <c r="N55" s="372"/>
      <c r="O55" s="372"/>
      <c r="P55" s="372"/>
      <c r="Q55" s="372"/>
      <c r="R55" s="372"/>
      <c r="S55" s="372"/>
      <c r="T55" s="372"/>
      <c r="U55" s="373"/>
      <c r="V55" s="374"/>
      <c r="W55" s="374"/>
      <c r="X55" s="374"/>
      <c r="Y55" s="374"/>
      <c r="Z55" s="375"/>
      <c r="AA55" s="375"/>
      <c r="AB55" s="989">
        <v>19000000</v>
      </c>
      <c r="AC55" s="990"/>
      <c r="AD55" s="990"/>
      <c r="AE55" s="990"/>
      <c r="AF55" s="990"/>
      <c r="AG55" s="990"/>
      <c r="AH55" s="991"/>
      <c r="AI55" s="828" t="s">
        <v>2</v>
      </c>
      <c r="AJ55" s="829"/>
      <c r="AK55" s="115"/>
      <c r="AL55" s="131"/>
      <c r="AT55" s="117"/>
    </row>
    <row r="56" spans="1:50" ht="21" customHeight="1" thickBot="1">
      <c r="A56" s="376"/>
      <c r="B56" s="413"/>
      <c r="C56" s="373" t="s">
        <v>434</v>
      </c>
      <c r="D56" s="378"/>
      <c r="E56" s="379"/>
      <c r="F56" s="379"/>
      <c r="G56" s="379"/>
      <c r="H56" s="379"/>
      <c r="I56" s="379"/>
      <c r="J56" s="379"/>
      <c r="K56" s="379"/>
      <c r="L56" s="379"/>
      <c r="M56" s="372"/>
      <c r="N56" s="372"/>
      <c r="O56" s="372"/>
      <c r="P56" s="372"/>
      <c r="Q56" s="372"/>
      <c r="R56" s="372"/>
      <c r="S56" s="372"/>
      <c r="T56" s="372"/>
      <c r="U56" s="373"/>
      <c r="V56" s="374"/>
      <c r="W56" s="374"/>
      <c r="X56" s="374"/>
      <c r="Y56" s="374"/>
      <c r="Z56" s="375"/>
      <c r="AA56" s="375"/>
      <c r="AB56" s="852"/>
      <c r="AC56" s="853"/>
      <c r="AD56" s="853"/>
      <c r="AE56" s="853"/>
      <c r="AF56" s="853"/>
      <c r="AG56" s="853"/>
      <c r="AH56" s="854"/>
      <c r="AI56" s="855" t="s">
        <v>280</v>
      </c>
      <c r="AJ56" s="856"/>
      <c r="AK56" s="115"/>
      <c r="AL56" s="131"/>
      <c r="AT56" s="117"/>
    </row>
    <row r="57" spans="1:50" ht="24" customHeight="1" thickBot="1">
      <c r="A57" s="414" t="s">
        <v>18</v>
      </c>
      <c r="B57" s="395" t="s">
        <v>165</v>
      </c>
      <c r="C57" s="395"/>
      <c r="D57" s="395"/>
      <c r="E57" s="395"/>
      <c r="F57" s="395"/>
      <c r="G57" s="395"/>
      <c r="H57" s="395"/>
      <c r="I57" s="395"/>
      <c r="J57" s="395"/>
      <c r="K57" s="395"/>
      <c r="L57" s="415"/>
      <c r="M57" s="415"/>
      <c r="N57" s="395"/>
      <c r="O57" s="395"/>
      <c r="P57" s="416"/>
      <c r="Q57" s="416"/>
      <c r="R57" s="417"/>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50"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18" t="s">
        <v>2</v>
      </c>
      <c r="Y58" s="931">
        <v>235000000</v>
      </c>
      <c r="Z58" s="932"/>
      <c r="AA58" s="932"/>
      <c r="AB58" s="932"/>
      <c r="AC58" s="933"/>
      <c r="AD58" s="419" t="s">
        <v>2</v>
      </c>
      <c r="AE58" s="931">
        <v>80000000</v>
      </c>
      <c r="AF58" s="932"/>
      <c r="AG58" s="932"/>
      <c r="AH58" s="932"/>
      <c r="AI58" s="933"/>
      <c r="AJ58" s="420" t="s">
        <v>2</v>
      </c>
      <c r="AL58" s="132" t="s">
        <v>240</v>
      </c>
      <c r="AT58" s="117"/>
    </row>
    <row r="59" spans="1:50" ht="21.75" customHeight="1" thickBot="1">
      <c r="A59" s="816"/>
      <c r="B59" s="421" t="s">
        <v>501</v>
      </c>
      <c r="C59" s="422"/>
      <c r="D59" s="422"/>
      <c r="E59" s="422"/>
      <c r="F59" s="422"/>
      <c r="G59" s="422"/>
      <c r="H59" s="422"/>
      <c r="I59" s="422"/>
      <c r="J59" s="422"/>
      <c r="K59" s="422"/>
      <c r="L59" s="423"/>
      <c r="M59" s="423"/>
      <c r="N59" s="423"/>
      <c r="O59" s="423"/>
      <c r="P59" s="423"/>
      <c r="Q59" s="423"/>
      <c r="R59" s="424"/>
      <c r="S59" s="995">
        <v>220.8</v>
      </c>
      <c r="T59" s="996"/>
      <c r="U59" s="996"/>
      <c r="V59" s="996"/>
      <c r="W59" s="997"/>
      <c r="X59" s="425" t="s">
        <v>89</v>
      </c>
      <c r="Y59" s="995">
        <v>1135.8</v>
      </c>
      <c r="Z59" s="996"/>
      <c r="AA59" s="996"/>
      <c r="AB59" s="996"/>
      <c r="AC59" s="997"/>
      <c r="AD59" s="426" t="s">
        <v>89</v>
      </c>
      <c r="AE59" s="995">
        <v>420.8</v>
      </c>
      <c r="AF59" s="996"/>
      <c r="AG59" s="996"/>
      <c r="AH59" s="996"/>
      <c r="AI59" s="997"/>
      <c r="AJ59" s="427" t="s">
        <v>89</v>
      </c>
      <c r="AL59" s="132" t="s">
        <v>245</v>
      </c>
      <c r="AT59" s="117"/>
    </row>
    <row r="60" spans="1:50" ht="21.75" customHeight="1" thickBot="1">
      <c r="A60" s="816"/>
      <c r="B60" s="428" t="s">
        <v>502</v>
      </c>
      <c r="C60" s="429"/>
      <c r="D60" s="429"/>
      <c r="E60" s="429"/>
      <c r="F60" s="429"/>
      <c r="G60" s="429"/>
      <c r="H60" s="429"/>
      <c r="I60" s="429"/>
      <c r="J60" s="429"/>
      <c r="K60" s="429"/>
      <c r="L60" s="430"/>
      <c r="M60" s="430"/>
      <c r="N60" s="430"/>
      <c r="O60" s="430"/>
      <c r="P60" s="430"/>
      <c r="Q60" s="430"/>
      <c r="R60" s="430"/>
      <c r="S60" s="893">
        <v>18.100000000000001</v>
      </c>
      <c r="T60" s="894"/>
      <c r="U60" s="894"/>
      <c r="V60" s="894"/>
      <c r="W60" s="895"/>
      <c r="X60" s="425" t="s">
        <v>89</v>
      </c>
      <c r="Y60" s="893">
        <v>94.6</v>
      </c>
      <c r="Z60" s="894"/>
      <c r="AA60" s="894"/>
      <c r="AB60" s="894"/>
      <c r="AC60" s="895"/>
      <c r="AD60" s="426" t="s">
        <v>89</v>
      </c>
      <c r="AE60" s="893">
        <v>35.4</v>
      </c>
      <c r="AF60" s="894"/>
      <c r="AG60" s="894"/>
      <c r="AH60" s="894"/>
      <c r="AI60" s="895"/>
      <c r="AJ60" s="427" t="s">
        <v>89</v>
      </c>
      <c r="AL60" s="132" t="s">
        <v>313</v>
      </c>
      <c r="AT60" s="117"/>
    </row>
    <row r="61" spans="1:50" ht="21.75" customHeight="1" thickBot="1">
      <c r="A61" s="816"/>
      <c r="B61" s="428" t="s">
        <v>503</v>
      </c>
      <c r="C61" s="431"/>
      <c r="D61" s="431"/>
      <c r="E61" s="431"/>
      <c r="F61" s="431"/>
      <c r="G61" s="431"/>
      <c r="H61" s="431"/>
      <c r="I61" s="431"/>
      <c r="J61" s="431"/>
      <c r="K61" s="431"/>
      <c r="L61" s="399"/>
      <c r="M61" s="399"/>
      <c r="N61" s="399"/>
      <c r="O61" s="399"/>
      <c r="P61" s="399"/>
      <c r="Q61" s="399"/>
      <c r="R61" s="399"/>
      <c r="S61" s="928">
        <f>ROUND(S58/S59,)</f>
        <v>230978</v>
      </c>
      <c r="T61" s="929"/>
      <c r="U61" s="929"/>
      <c r="V61" s="929"/>
      <c r="W61" s="930"/>
      <c r="X61" s="425" t="s">
        <v>2</v>
      </c>
      <c r="Y61" s="928">
        <f>ROUND(Y58/Y59,)</f>
        <v>206903</v>
      </c>
      <c r="Z61" s="929"/>
      <c r="AA61" s="929"/>
      <c r="AB61" s="929"/>
      <c r="AC61" s="930"/>
      <c r="AD61" s="425" t="s">
        <v>2</v>
      </c>
      <c r="AE61" s="928">
        <f>ROUND(AE58/AE59,)</f>
        <v>190114</v>
      </c>
      <c r="AF61" s="929"/>
      <c r="AG61" s="929"/>
      <c r="AH61" s="929"/>
      <c r="AI61" s="930"/>
      <c r="AJ61" s="427" t="s">
        <v>2</v>
      </c>
      <c r="AL61" s="132" t="s">
        <v>400</v>
      </c>
      <c r="AT61" s="117"/>
    </row>
    <row r="62" spans="1:50" ht="18" customHeight="1">
      <c r="A62" s="816"/>
      <c r="B62" s="861" t="s">
        <v>504</v>
      </c>
      <c r="C62" s="862"/>
      <c r="D62" s="862"/>
      <c r="E62" s="862"/>
      <c r="F62" s="862"/>
      <c r="G62" s="862"/>
      <c r="H62" s="862"/>
      <c r="I62" s="862"/>
      <c r="J62" s="862"/>
      <c r="K62" s="432"/>
      <c r="L62" s="433" t="s">
        <v>389</v>
      </c>
      <c r="M62" s="434"/>
      <c r="N62" s="434"/>
      <c r="O62" s="434"/>
      <c r="P62" s="434"/>
      <c r="Q62" s="434"/>
      <c r="R62" s="434"/>
      <c r="S62" s="874">
        <f>CEILING(AN63,1)</f>
        <v>88206</v>
      </c>
      <c r="T62" s="875"/>
      <c r="U62" s="875"/>
      <c r="V62" s="875"/>
      <c r="W62" s="875"/>
      <c r="X62" s="435"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36"/>
      <c r="L63" s="429"/>
      <c r="M63" s="437" t="s">
        <v>295</v>
      </c>
      <c r="N63" s="839">
        <f>T63</f>
        <v>19158343.200000003</v>
      </c>
      <c r="O63" s="839"/>
      <c r="P63" s="839"/>
      <c r="Q63" s="437" t="s">
        <v>390</v>
      </c>
      <c r="R63" s="438" t="s">
        <v>391</v>
      </c>
      <c r="S63" s="439" t="s">
        <v>295</v>
      </c>
      <c r="T63" s="871">
        <f>S60*S62*12</f>
        <v>19158343.200000003</v>
      </c>
      <c r="U63" s="871"/>
      <c r="V63" s="871"/>
      <c r="W63" s="440" t="s">
        <v>390</v>
      </c>
      <c r="X63" s="441" t="s">
        <v>391</v>
      </c>
      <c r="Y63" s="992"/>
      <c r="Z63" s="993"/>
      <c r="AA63" s="993"/>
      <c r="AB63" s="993"/>
      <c r="AC63" s="993"/>
      <c r="AD63" s="994"/>
      <c r="AE63" s="858"/>
      <c r="AF63" s="859"/>
      <c r="AG63" s="859"/>
      <c r="AH63" s="859"/>
      <c r="AI63" s="859"/>
      <c r="AJ63" s="860"/>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32"/>
      <c r="L64" s="433" t="s">
        <v>392</v>
      </c>
      <c r="M64" s="434"/>
      <c r="N64" s="434"/>
      <c r="O64" s="434"/>
      <c r="P64" s="434"/>
      <c r="Q64" s="434"/>
      <c r="R64" s="434"/>
      <c r="S64" s="872">
        <f>IF((CEILING(AN66,1)-AN66)-2*(CEILING(AO66,1)-AO66)&gt;=0,CEILING(AN66,1),CEILING(AN66+AS67/S60/12,1))</f>
        <v>24412</v>
      </c>
      <c r="T64" s="873"/>
      <c r="U64" s="873"/>
      <c r="V64" s="873"/>
      <c r="W64" s="873"/>
      <c r="X64" s="442" t="s">
        <v>390</v>
      </c>
      <c r="Y64" s="872">
        <f>IF((CEILING(AN66,1)-AN66)-2*(CEILING(AO66,1)-AO66)&gt;=0,CEILING(AO66,1),FLOOR(AO66,1))</f>
        <v>12206</v>
      </c>
      <c r="Z64" s="873"/>
      <c r="AA64" s="873"/>
      <c r="AB64" s="873"/>
      <c r="AC64" s="873"/>
      <c r="AD64" s="442"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36"/>
      <c r="L65" s="429"/>
      <c r="M65" s="437" t="s">
        <v>295</v>
      </c>
      <c r="N65" s="839">
        <f>SUM(T65,Z65)</f>
        <v>19158537.600000001</v>
      </c>
      <c r="O65" s="839"/>
      <c r="P65" s="839"/>
      <c r="Q65" s="437" t="s">
        <v>390</v>
      </c>
      <c r="R65" s="438" t="s">
        <v>391</v>
      </c>
      <c r="S65" s="443" t="s">
        <v>295</v>
      </c>
      <c r="T65" s="839">
        <f>S60*S64*12</f>
        <v>5302286.4000000004</v>
      </c>
      <c r="U65" s="839"/>
      <c r="V65" s="839"/>
      <c r="W65" s="437" t="s">
        <v>390</v>
      </c>
      <c r="X65" s="444" t="s">
        <v>391</v>
      </c>
      <c r="Y65" s="443" t="s">
        <v>295</v>
      </c>
      <c r="Z65" s="839">
        <f>Y60*Y64*12</f>
        <v>13856251.199999999</v>
      </c>
      <c r="AA65" s="839"/>
      <c r="AB65" s="839"/>
      <c r="AC65" s="437" t="s">
        <v>390</v>
      </c>
      <c r="AD65" s="444"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45"/>
      <c r="L66" s="433" t="s">
        <v>393</v>
      </c>
      <c r="M66" s="434"/>
      <c r="N66" s="434"/>
      <c r="O66" s="434"/>
      <c r="P66" s="434"/>
      <c r="Q66" s="434"/>
      <c r="R66" s="434"/>
      <c r="S66" s="874">
        <f>IF((CEILING(AN69,1)-AN69)-2*(CEILING(AO69,1)-AO69)&gt;=0,CEILING(AN69,1),CEILING(AN69+(AS69+AS70)/S60/12,1))</f>
        <v>21502</v>
      </c>
      <c r="T66" s="875"/>
      <c r="U66" s="875"/>
      <c r="V66" s="875"/>
      <c r="W66" s="875"/>
      <c r="X66" s="435" t="s">
        <v>390</v>
      </c>
      <c r="Y66" s="874">
        <f>IF((CEILING(AN69,1)-AN69)-2*(CEILING(AO69,1)-AO69)&gt;=0,CEILING(AO69,1),FLOOR(AO69,1))</f>
        <v>10751</v>
      </c>
      <c r="Z66" s="875"/>
      <c r="AA66" s="875"/>
      <c r="AB66" s="875"/>
      <c r="AC66" s="875"/>
      <c r="AD66" s="435" t="s">
        <v>390</v>
      </c>
      <c r="AE66" s="875">
        <f>IF(Y66-2*(CEILING(AP69,1))&gt;=0,CEILING(AP69,1),FLOOR(AP69,1))</f>
        <v>5375</v>
      </c>
      <c r="AF66" s="875"/>
      <c r="AG66" s="875"/>
      <c r="AH66" s="875"/>
      <c r="AI66" s="875"/>
      <c r="AJ66" s="446"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47"/>
      <c r="B67" s="863"/>
      <c r="C67" s="864"/>
      <c r="D67" s="864"/>
      <c r="E67" s="864"/>
      <c r="F67" s="864"/>
      <c r="G67" s="864"/>
      <c r="H67" s="864"/>
      <c r="I67" s="864"/>
      <c r="J67" s="864"/>
      <c r="K67" s="436"/>
      <c r="L67" s="431"/>
      <c r="M67" s="440" t="s">
        <v>295</v>
      </c>
      <c r="N67" s="871">
        <f>SUM(T67,Z67,AF67)</f>
        <v>19158069.600000001</v>
      </c>
      <c r="O67" s="871"/>
      <c r="P67" s="871"/>
      <c r="Q67" s="440" t="s">
        <v>390</v>
      </c>
      <c r="R67" s="448" t="s">
        <v>391</v>
      </c>
      <c r="S67" s="439" t="s">
        <v>295</v>
      </c>
      <c r="T67" s="871">
        <f>S60*S66*12</f>
        <v>4670234.4000000004</v>
      </c>
      <c r="U67" s="871"/>
      <c r="V67" s="871"/>
      <c r="W67" s="440" t="s">
        <v>390</v>
      </c>
      <c r="X67" s="444" t="s">
        <v>391</v>
      </c>
      <c r="Y67" s="439" t="s">
        <v>295</v>
      </c>
      <c r="Z67" s="871">
        <f>Y60*Y66*12</f>
        <v>12204535.199999999</v>
      </c>
      <c r="AA67" s="871"/>
      <c r="AB67" s="871"/>
      <c r="AC67" s="440" t="s">
        <v>390</v>
      </c>
      <c r="AD67" s="444" t="s">
        <v>391</v>
      </c>
      <c r="AE67" s="440" t="s">
        <v>295</v>
      </c>
      <c r="AF67" s="871">
        <f>AE60*AE66*12</f>
        <v>2283300</v>
      </c>
      <c r="AG67" s="871"/>
      <c r="AH67" s="871"/>
      <c r="AI67" s="440" t="s">
        <v>390</v>
      </c>
      <c r="AJ67" s="449"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47"/>
      <c r="B68" s="863"/>
      <c r="C68" s="864"/>
      <c r="D68" s="864"/>
      <c r="E68" s="864"/>
      <c r="F68" s="864"/>
      <c r="G68" s="864"/>
      <c r="H68" s="864"/>
      <c r="I68" s="864"/>
      <c r="J68" s="864"/>
      <c r="K68" s="445"/>
      <c r="L68" s="433" t="s">
        <v>394</v>
      </c>
      <c r="M68" s="434"/>
      <c r="N68" s="434"/>
      <c r="O68" s="434"/>
      <c r="P68" s="434"/>
      <c r="Q68" s="434"/>
      <c r="R68" s="434"/>
      <c r="S68" s="867"/>
      <c r="T68" s="868"/>
      <c r="U68" s="868"/>
      <c r="V68" s="868"/>
      <c r="W68" s="869"/>
      <c r="X68" s="431" t="s">
        <v>390</v>
      </c>
      <c r="Y68" s="867"/>
      <c r="Z68" s="868"/>
      <c r="AA68" s="868"/>
      <c r="AB68" s="868"/>
      <c r="AC68" s="869"/>
      <c r="AD68" s="450" t="s">
        <v>390</v>
      </c>
      <c r="AE68" s="867"/>
      <c r="AF68" s="868"/>
      <c r="AG68" s="868"/>
      <c r="AH68" s="868"/>
      <c r="AI68" s="869"/>
      <c r="AJ68" s="451"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47"/>
      <c r="B69" s="865"/>
      <c r="C69" s="866"/>
      <c r="D69" s="866"/>
      <c r="E69" s="866"/>
      <c r="F69" s="866"/>
      <c r="G69" s="866"/>
      <c r="H69" s="866"/>
      <c r="I69" s="864"/>
      <c r="J69" s="864"/>
      <c r="K69" s="452"/>
      <c r="L69" s="431"/>
      <c r="M69" s="453" t="s">
        <v>295</v>
      </c>
      <c r="N69" s="870">
        <f>SUM(T69,Z69,AF69)</f>
        <v>0</v>
      </c>
      <c r="O69" s="870"/>
      <c r="P69" s="870"/>
      <c r="Q69" s="453" t="s">
        <v>390</v>
      </c>
      <c r="R69" s="454" t="s">
        <v>391</v>
      </c>
      <c r="S69" s="455" t="s">
        <v>295</v>
      </c>
      <c r="T69" s="870">
        <f>S60*S68*12</f>
        <v>0</v>
      </c>
      <c r="U69" s="870"/>
      <c r="V69" s="870"/>
      <c r="W69" s="453" t="s">
        <v>390</v>
      </c>
      <c r="X69" s="456" t="s">
        <v>391</v>
      </c>
      <c r="Y69" s="453" t="s">
        <v>295</v>
      </c>
      <c r="Z69" s="870">
        <f>Y60*Y68*12</f>
        <v>0</v>
      </c>
      <c r="AA69" s="870"/>
      <c r="AB69" s="870"/>
      <c r="AC69" s="453" t="s">
        <v>390</v>
      </c>
      <c r="AD69" s="456" t="s">
        <v>391</v>
      </c>
      <c r="AE69" s="453" t="s">
        <v>295</v>
      </c>
      <c r="AF69" s="870">
        <f>AE60*AE68*12</f>
        <v>0</v>
      </c>
      <c r="AG69" s="870"/>
      <c r="AH69" s="870"/>
      <c r="AI69" s="453" t="s">
        <v>390</v>
      </c>
      <c r="AJ69" s="457"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58"/>
      <c r="B70" s="459" t="s">
        <v>440</v>
      </c>
      <c r="C70" s="395"/>
      <c r="D70" s="395"/>
      <c r="E70" s="395"/>
      <c r="F70" s="395"/>
      <c r="G70" s="395"/>
      <c r="H70" s="395"/>
      <c r="I70" s="395"/>
      <c r="J70" s="395"/>
      <c r="K70" s="460"/>
      <c r="L70" s="460"/>
      <c r="M70" s="395"/>
      <c r="N70" s="395"/>
      <c r="O70" s="395"/>
      <c r="P70" s="395"/>
      <c r="Q70" s="395"/>
      <c r="R70" s="395"/>
      <c r="S70" s="395"/>
      <c r="T70" s="395"/>
      <c r="U70" s="395"/>
      <c r="V70" s="395"/>
      <c r="W70" s="461"/>
      <c r="X70" s="877">
        <v>7</v>
      </c>
      <c r="Y70" s="878"/>
      <c r="Z70" s="462" t="s">
        <v>138</v>
      </c>
      <c r="AA70" s="463"/>
      <c r="AB70" s="463"/>
      <c r="AC70" s="879"/>
      <c r="AD70" s="879"/>
      <c r="AE70" s="462"/>
      <c r="AF70" s="462"/>
      <c r="AG70" s="462"/>
      <c r="AH70" s="464"/>
      <c r="AI70" s="465"/>
      <c r="AJ70" s="466"/>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67"/>
      <c r="B71" s="468"/>
      <c r="C71" s="469" t="s">
        <v>376</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1"/>
      <c r="AL71" s="186"/>
      <c r="AM71" s="187"/>
      <c r="AN71" s="188"/>
      <c r="AO71" s="188"/>
      <c r="AP71" s="188"/>
      <c r="AQ71" s="188"/>
      <c r="AR71" s="189"/>
      <c r="AT71" s="116"/>
    </row>
    <row r="72" spans="1:50" s="114" customFormat="1" ht="18" customHeight="1">
      <c r="A72" s="467"/>
      <c r="B72" s="468"/>
      <c r="C72" s="472"/>
      <c r="D72" s="469" t="s">
        <v>377</v>
      </c>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06"/>
      <c r="AJ72" s="471"/>
      <c r="AL72" s="186"/>
      <c r="AM72" s="187"/>
      <c r="AN72" s="188"/>
      <c r="AO72" s="188"/>
      <c r="AP72" s="188"/>
      <c r="AQ72" s="188"/>
      <c r="AR72" s="189"/>
      <c r="AT72" s="116"/>
    </row>
    <row r="73" spans="1:50" s="114" customFormat="1" ht="18" customHeight="1">
      <c r="A73" s="467"/>
      <c r="B73" s="468"/>
      <c r="C73" s="474"/>
      <c r="D73" s="469" t="s">
        <v>378</v>
      </c>
      <c r="E73" s="475"/>
      <c r="F73" s="475"/>
      <c r="G73" s="475"/>
      <c r="H73" s="475"/>
      <c r="I73" s="475"/>
      <c r="J73" s="475"/>
      <c r="K73" s="475"/>
      <c r="L73" s="475"/>
      <c r="M73" s="475"/>
      <c r="N73" s="475"/>
      <c r="O73" s="475"/>
      <c r="P73" s="475"/>
      <c r="Q73" s="475"/>
      <c r="R73" s="475"/>
      <c r="S73" s="475"/>
      <c r="T73" s="473"/>
      <c r="U73" s="473"/>
      <c r="V73" s="473"/>
      <c r="W73" s="473"/>
      <c r="X73" s="473"/>
      <c r="Y73" s="473"/>
      <c r="Z73" s="473"/>
      <c r="AA73" s="473"/>
      <c r="AB73" s="473"/>
      <c r="AC73" s="473"/>
      <c r="AD73" s="473"/>
      <c r="AE73" s="473"/>
      <c r="AF73" s="473"/>
      <c r="AG73" s="473"/>
      <c r="AH73" s="473"/>
      <c r="AI73" s="406"/>
      <c r="AJ73" s="471"/>
      <c r="AL73" s="186"/>
      <c r="AM73" s="187"/>
      <c r="AN73" s="188"/>
      <c r="AO73" s="188"/>
      <c r="AP73" s="188"/>
      <c r="AQ73" s="188"/>
      <c r="AR73" s="189"/>
      <c r="AT73" s="116"/>
    </row>
    <row r="74" spans="1:50" s="114" customFormat="1" ht="27" customHeight="1">
      <c r="A74" s="467"/>
      <c r="B74" s="468"/>
      <c r="C74" s="474"/>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1"/>
      <c r="AL74" s="186"/>
      <c r="AM74" s="187"/>
      <c r="AN74" s="188"/>
      <c r="AO74" s="188"/>
      <c r="AP74" s="188"/>
      <c r="AQ74" s="188"/>
      <c r="AR74" s="189"/>
      <c r="AT74" s="116"/>
    </row>
    <row r="75" spans="1:50" s="114" customFormat="1" ht="18" customHeight="1" thickBot="1">
      <c r="A75" s="476"/>
      <c r="B75" s="477"/>
      <c r="C75" s="478"/>
      <c r="D75" s="479" t="s">
        <v>120</v>
      </c>
      <c r="E75" s="480"/>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1" t="s">
        <v>379</v>
      </c>
      <c r="AL75" s="186"/>
      <c r="AM75" s="187"/>
      <c r="AN75" s="188"/>
      <c r="AO75" s="188"/>
      <c r="AP75" s="188"/>
      <c r="AQ75" s="188"/>
      <c r="AR75" s="189"/>
      <c r="AT75" s="116"/>
    </row>
    <row r="76" spans="1:50" s="114" customFormat="1" ht="18" customHeight="1" thickBot="1">
      <c r="A76" s="322" t="s">
        <v>90</v>
      </c>
      <c r="B76" s="482" t="s">
        <v>505</v>
      </c>
      <c r="C76" s="483"/>
      <c r="D76" s="483"/>
      <c r="E76" s="483"/>
      <c r="F76" s="483"/>
      <c r="G76" s="483"/>
      <c r="H76" s="482"/>
      <c r="I76" s="482"/>
      <c r="J76" s="482"/>
      <c r="K76" s="482"/>
      <c r="L76" s="484"/>
      <c r="M76" s="380"/>
      <c r="N76" s="485" t="s">
        <v>279</v>
      </c>
      <c r="O76" s="381"/>
      <c r="P76" s="942">
        <v>2</v>
      </c>
      <c r="Q76" s="942"/>
      <c r="R76" s="381" t="s">
        <v>12</v>
      </c>
      <c r="S76" s="942">
        <v>4</v>
      </c>
      <c r="T76" s="942"/>
      <c r="U76" s="381" t="s">
        <v>13</v>
      </c>
      <c r="V76" s="914" t="s">
        <v>14</v>
      </c>
      <c r="W76" s="914"/>
      <c r="X76" s="381" t="s">
        <v>84</v>
      </c>
      <c r="Y76" s="381"/>
      <c r="Z76" s="942">
        <v>3</v>
      </c>
      <c r="AA76" s="942"/>
      <c r="AB76" s="381" t="s">
        <v>12</v>
      </c>
      <c r="AC76" s="942">
        <v>3</v>
      </c>
      <c r="AD76" s="942"/>
      <c r="AE76" s="381" t="s">
        <v>13</v>
      </c>
      <c r="AF76" s="381" t="s">
        <v>277</v>
      </c>
      <c r="AG76" s="381">
        <f>IF(P76&gt;=1,(Z76*12+AC76)-(P76*12+S76)+1,"")</f>
        <v>12</v>
      </c>
      <c r="AH76" s="914" t="s">
        <v>278</v>
      </c>
      <c r="AI76" s="914"/>
      <c r="AJ76" s="382" t="s">
        <v>126</v>
      </c>
    </row>
    <row r="77" spans="1:50" s="114" customFormat="1" ht="6" customHeight="1">
      <c r="A77" s="486"/>
      <c r="B77" s="487"/>
      <c r="C77" s="487"/>
      <c r="D77" s="487"/>
      <c r="E77" s="487"/>
      <c r="F77" s="487"/>
      <c r="G77" s="487"/>
      <c r="H77" s="487"/>
      <c r="I77" s="487"/>
      <c r="J77" s="487"/>
      <c r="K77" s="487"/>
      <c r="L77" s="487"/>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9"/>
    </row>
    <row r="78" spans="1:50" s="114" customFormat="1" ht="13.5" customHeight="1">
      <c r="A78" s="387" t="s">
        <v>169</v>
      </c>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9"/>
    </row>
    <row r="79" spans="1:50" s="114" customFormat="1" ht="24" customHeight="1">
      <c r="A79" s="488"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88"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89"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 customHeight="1">
      <c r="A82" s="390"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89"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89"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0"/>
      <c r="B85" s="491"/>
      <c r="C85" s="491"/>
      <c r="D85" s="491"/>
      <c r="E85" s="491"/>
      <c r="F85" s="491"/>
      <c r="G85" s="491"/>
      <c r="H85" s="491"/>
      <c r="I85" s="491"/>
      <c r="J85" s="491"/>
      <c r="K85" s="491"/>
      <c r="L85" s="491"/>
      <c r="M85" s="490"/>
      <c r="N85" s="490"/>
      <c r="O85" s="492"/>
      <c r="P85" s="492"/>
      <c r="Q85" s="490"/>
      <c r="R85" s="492"/>
      <c r="S85" s="492"/>
      <c r="T85" s="490"/>
      <c r="U85" s="406"/>
      <c r="V85" s="406"/>
      <c r="W85" s="490"/>
      <c r="X85" s="490"/>
      <c r="Y85" s="492"/>
      <c r="Z85" s="492"/>
      <c r="AA85" s="490"/>
      <c r="AB85" s="492"/>
      <c r="AC85" s="492"/>
      <c r="AD85" s="490"/>
      <c r="AE85" s="490"/>
      <c r="AF85" s="490"/>
      <c r="AG85" s="490"/>
      <c r="AH85" s="490"/>
      <c r="AI85" s="490"/>
      <c r="AJ85" s="493"/>
    </row>
    <row r="86" spans="1:37" s="114" customFormat="1" ht="18" customHeight="1">
      <c r="A86" s="494" t="s">
        <v>507</v>
      </c>
      <c r="B86" s="490"/>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6"/>
    </row>
    <row r="87" spans="1:37" s="114" customFormat="1" ht="15.75" customHeight="1">
      <c r="A87" s="450"/>
      <c r="B87" s="490"/>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353"/>
      <c r="AF87" s="353"/>
      <c r="AG87" s="353"/>
      <c r="AH87" s="353"/>
      <c r="AI87" s="353"/>
      <c r="AJ87" s="353"/>
    </row>
    <row r="88" spans="1:37" s="114" customFormat="1" ht="18" customHeight="1">
      <c r="A88" s="497" t="s">
        <v>111</v>
      </c>
      <c r="B88" s="498"/>
      <c r="C88" s="499"/>
      <c r="D88" s="499"/>
      <c r="E88" s="495"/>
      <c r="F88" s="499"/>
      <c r="G88" s="499"/>
      <c r="H88" s="499"/>
      <c r="I88" s="495"/>
      <c r="J88" s="499"/>
      <c r="K88" s="499"/>
      <c r="L88" s="499"/>
      <c r="M88" s="499"/>
      <c r="N88" s="499"/>
      <c r="O88" s="495"/>
      <c r="P88" s="499"/>
      <c r="Q88" s="499"/>
      <c r="R88" s="499"/>
      <c r="S88" s="499"/>
      <c r="T88" s="499"/>
      <c r="U88" s="499"/>
      <c r="V88" s="495"/>
      <c r="W88" s="499"/>
      <c r="X88" s="499"/>
      <c r="Y88" s="495"/>
      <c r="Z88" s="495"/>
      <c r="AA88" s="499"/>
      <c r="AB88" s="499"/>
      <c r="AC88" s="499"/>
      <c r="AD88" s="499"/>
      <c r="AE88" s="353"/>
      <c r="AF88" s="488" t="s">
        <v>332</v>
      </c>
      <c r="AG88" s="500"/>
      <c r="AH88" s="501" t="s">
        <v>232</v>
      </c>
      <c r="AI88" s="500"/>
      <c r="AJ88" s="502"/>
      <c r="AK88" s="115"/>
    </row>
    <row r="89" spans="1:37" s="114" customFormat="1" ht="26.25" customHeight="1">
      <c r="A89" s="817" t="s">
        <v>105</v>
      </c>
      <c r="B89" s="818"/>
      <c r="C89" s="818"/>
      <c r="D89" s="819"/>
      <c r="E89" s="503"/>
      <c r="F89" s="504" t="s">
        <v>103</v>
      </c>
      <c r="G89" s="404"/>
      <c r="H89" s="404"/>
      <c r="I89" s="505"/>
      <c r="J89" s="504" t="s">
        <v>171</v>
      </c>
      <c r="K89" s="404"/>
      <c r="L89" s="404"/>
      <c r="M89" s="404"/>
      <c r="N89" s="404"/>
      <c r="O89" s="505"/>
      <c r="P89" s="504" t="s">
        <v>172</v>
      </c>
      <c r="Q89" s="404"/>
      <c r="R89" s="404"/>
      <c r="S89" s="404"/>
      <c r="T89" s="404"/>
      <c r="U89" s="404"/>
      <c r="V89" s="505"/>
      <c r="W89" s="504" t="s">
        <v>104</v>
      </c>
      <c r="X89" s="404"/>
      <c r="Y89" s="506"/>
      <c r="Z89" s="505"/>
      <c r="AA89" s="504" t="s">
        <v>99</v>
      </c>
      <c r="AB89" s="404"/>
      <c r="AC89" s="404"/>
      <c r="AD89" s="404"/>
      <c r="AE89" s="506"/>
      <c r="AF89" s="506"/>
      <c r="AG89" s="506"/>
      <c r="AH89" s="506"/>
      <c r="AI89" s="506"/>
      <c r="AJ89" s="507"/>
      <c r="AK89" s="115"/>
    </row>
    <row r="90" spans="1:37" s="114" customFormat="1" ht="18" customHeight="1">
      <c r="A90" s="901" t="s">
        <v>102</v>
      </c>
      <c r="B90" s="902"/>
      <c r="C90" s="902"/>
      <c r="D90" s="902"/>
      <c r="E90" s="508" t="s">
        <v>447</v>
      </c>
      <c r="F90" s="509"/>
      <c r="G90" s="510"/>
      <c r="H90" s="510"/>
      <c r="I90" s="511"/>
      <c r="J90" s="510"/>
      <c r="K90" s="510"/>
      <c r="L90" s="510"/>
      <c r="M90" s="510"/>
      <c r="N90" s="510"/>
      <c r="O90" s="512"/>
      <c r="P90" s="510"/>
      <c r="Q90" s="510"/>
      <c r="R90" s="510"/>
      <c r="S90" s="510"/>
      <c r="T90" s="510"/>
      <c r="U90" s="510"/>
      <c r="V90" s="512"/>
      <c r="W90" s="510"/>
      <c r="X90" s="510"/>
      <c r="Y90" s="511"/>
      <c r="Z90" s="511"/>
      <c r="AA90" s="510"/>
      <c r="AB90" s="510"/>
      <c r="AC90" s="510"/>
      <c r="AD90" s="510"/>
      <c r="AE90" s="510"/>
      <c r="AF90" s="510"/>
      <c r="AG90" s="510"/>
      <c r="AH90" s="510"/>
      <c r="AI90" s="510"/>
      <c r="AJ90" s="513"/>
      <c r="AK90" s="115"/>
    </row>
    <row r="91" spans="1:37" s="114" customFormat="1" ht="18" customHeight="1">
      <c r="A91" s="863"/>
      <c r="B91" s="864"/>
      <c r="C91" s="864"/>
      <c r="D91" s="864"/>
      <c r="E91" s="514"/>
      <c r="F91" s="512" t="s">
        <v>106</v>
      </c>
      <c r="G91" s="511"/>
      <c r="H91" s="511"/>
      <c r="I91" s="511"/>
      <c r="J91" s="511"/>
      <c r="K91" s="515"/>
      <c r="L91" s="512" t="s">
        <v>286</v>
      </c>
      <c r="M91" s="511"/>
      <c r="N91" s="511"/>
      <c r="O91" s="512"/>
      <c r="P91" s="512"/>
      <c r="Q91" s="516"/>
      <c r="R91" s="517"/>
      <c r="S91" s="512" t="s">
        <v>99</v>
      </c>
      <c r="T91" s="512"/>
      <c r="U91" s="512" t="s">
        <v>100</v>
      </c>
      <c r="V91" s="968"/>
      <c r="W91" s="968"/>
      <c r="X91" s="968"/>
      <c r="Y91" s="968"/>
      <c r="Z91" s="968"/>
      <c r="AA91" s="968"/>
      <c r="AB91" s="968"/>
      <c r="AC91" s="968"/>
      <c r="AD91" s="968"/>
      <c r="AE91" s="968"/>
      <c r="AF91" s="968"/>
      <c r="AG91" s="968"/>
      <c r="AH91" s="968"/>
      <c r="AI91" s="968"/>
      <c r="AJ91" s="518" t="s">
        <v>101</v>
      </c>
      <c r="AK91" s="115"/>
    </row>
    <row r="92" spans="1:37" s="114" customFormat="1" ht="18" customHeight="1" thickBot="1">
      <c r="A92" s="863"/>
      <c r="B92" s="864"/>
      <c r="C92" s="864"/>
      <c r="D92" s="864"/>
      <c r="E92" s="519" t="s">
        <v>107</v>
      </c>
      <c r="F92" s="516"/>
      <c r="G92" s="511"/>
      <c r="H92" s="511"/>
      <c r="I92" s="511"/>
      <c r="J92" s="511"/>
      <c r="K92" s="490"/>
      <c r="L92" s="511"/>
      <c r="M92" s="353"/>
      <c r="N92" s="353"/>
      <c r="O92" s="512"/>
      <c r="P92" s="516"/>
      <c r="Q92" s="516"/>
      <c r="R92" s="516"/>
      <c r="S92" s="520"/>
      <c r="T92" s="520"/>
      <c r="U92" s="520"/>
      <c r="V92" s="520"/>
      <c r="W92" s="520"/>
      <c r="X92" s="520"/>
      <c r="Y92" s="520"/>
      <c r="Z92" s="520"/>
      <c r="AA92" s="520"/>
      <c r="AB92" s="520"/>
      <c r="AC92" s="520"/>
      <c r="AD92" s="520"/>
      <c r="AE92" s="520"/>
      <c r="AF92" s="520"/>
      <c r="AG92" s="520"/>
      <c r="AH92" s="520"/>
      <c r="AI92" s="520"/>
      <c r="AJ92" s="521"/>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22" t="s">
        <v>449</v>
      </c>
      <c r="F94" s="520"/>
      <c r="G94" s="520"/>
      <c r="H94" s="520"/>
      <c r="I94" s="520"/>
      <c r="J94" s="520"/>
      <c r="K94" s="520"/>
      <c r="L94" s="520"/>
      <c r="M94" s="520"/>
      <c r="N94" s="520"/>
      <c r="O94" s="520"/>
      <c r="P94" s="520"/>
      <c r="Q94" s="520"/>
      <c r="R94" s="520"/>
      <c r="S94" s="520"/>
      <c r="T94" s="520"/>
      <c r="U94" s="520"/>
      <c r="V94" s="520"/>
      <c r="W94" s="520"/>
      <c r="X94" s="520"/>
      <c r="Y94" s="520"/>
      <c r="Z94" s="520"/>
      <c r="AA94" s="520"/>
      <c r="AB94" s="520"/>
      <c r="AC94" s="520"/>
      <c r="AD94" s="520"/>
      <c r="AE94" s="520"/>
      <c r="AF94" s="520"/>
      <c r="AG94" s="520"/>
      <c r="AH94" s="520"/>
      <c r="AI94" s="520"/>
      <c r="AJ94" s="523"/>
      <c r="AK94" s="115"/>
    </row>
    <row r="95" spans="1:37" s="114" customFormat="1" ht="12.75" thickBot="1">
      <c r="A95" s="863"/>
      <c r="B95" s="864"/>
      <c r="C95" s="864"/>
      <c r="D95" s="864"/>
      <c r="E95" s="522" t="s">
        <v>448</v>
      </c>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24"/>
      <c r="AK95" s="115"/>
    </row>
    <row r="96" spans="1:37" s="114" customFormat="1" ht="18" customHeight="1" thickBot="1">
      <c r="A96" s="865"/>
      <c r="B96" s="866"/>
      <c r="C96" s="866"/>
      <c r="D96" s="866"/>
      <c r="E96" s="525" t="s">
        <v>289</v>
      </c>
      <c r="F96" s="403"/>
      <c r="G96" s="403"/>
      <c r="H96" s="403"/>
      <c r="I96" s="403"/>
      <c r="J96" s="403"/>
      <c r="K96" s="403"/>
      <c r="L96" s="934" t="s">
        <v>460</v>
      </c>
      <c r="M96" s="935"/>
      <c r="N96" s="935"/>
      <c r="O96" s="973">
        <v>30</v>
      </c>
      <c r="P96" s="973"/>
      <c r="Q96" s="526" t="s">
        <v>5</v>
      </c>
      <c r="R96" s="973">
        <v>4</v>
      </c>
      <c r="S96" s="973"/>
      <c r="T96" s="526" t="s">
        <v>108</v>
      </c>
      <c r="U96" s="527" t="s">
        <v>100</v>
      </c>
      <c r="V96" s="528"/>
      <c r="W96" s="529" t="s">
        <v>109</v>
      </c>
      <c r="X96" s="527"/>
      <c r="Y96" s="527"/>
      <c r="Z96" s="528"/>
      <c r="AA96" s="529" t="s">
        <v>110</v>
      </c>
      <c r="AB96" s="527"/>
      <c r="AC96" s="527" t="s">
        <v>101</v>
      </c>
      <c r="AD96" s="527"/>
      <c r="AE96" s="527"/>
      <c r="AF96" s="527"/>
      <c r="AG96" s="527"/>
      <c r="AH96" s="527"/>
      <c r="AI96" s="527"/>
      <c r="AJ96" s="530"/>
      <c r="AK96" s="115"/>
    </row>
    <row r="97" spans="1:37" s="114" customFormat="1" ht="12" customHeight="1">
      <c r="A97" s="531"/>
      <c r="B97" s="531"/>
      <c r="C97" s="531"/>
      <c r="D97" s="531"/>
      <c r="E97" s="532"/>
      <c r="F97" s="492"/>
      <c r="G97" s="492"/>
      <c r="H97" s="492"/>
      <c r="I97" s="492"/>
      <c r="J97" s="492"/>
      <c r="K97" s="492"/>
      <c r="L97" s="512"/>
      <c r="M97" s="512"/>
      <c r="N97" s="492"/>
      <c r="O97" s="533"/>
      <c r="P97" s="533"/>
      <c r="Q97" s="533"/>
      <c r="R97" s="533"/>
      <c r="S97" s="533"/>
      <c r="T97" s="533"/>
      <c r="U97" s="492"/>
      <c r="V97" s="492"/>
      <c r="W97" s="534"/>
      <c r="X97" s="492"/>
      <c r="Y97" s="492"/>
      <c r="Z97" s="492"/>
      <c r="AA97" s="533"/>
      <c r="AB97" s="492"/>
      <c r="AC97" s="492"/>
      <c r="AD97" s="492"/>
      <c r="AE97" s="492"/>
      <c r="AF97" s="492"/>
      <c r="AG97" s="492"/>
      <c r="AH97" s="492"/>
      <c r="AI97" s="492"/>
      <c r="AJ97" s="535"/>
    </row>
    <row r="98" spans="1:37" s="114" customFormat="1" ht="12" customHeight="1">
      <c r="A98" s="353"/>
      <c r="B98" s="531"/>
      <c r="C98" s="531"/>
      <c r="D98" s="531"/>
      <c r="E98" s="532"/>
      <c r="F98" s="492"/>
      <c r="G98" s="492"/>
      <c r="H98" s="492"/>
      <c r="I98" s="492"/>
      <c r="J98" s="492"/>
      <c r="K98" s="492"/>
      <c r="L98" s="512"/>
      <c r="M98" s="512"/>
      <c r="N98" s="492"/>
      <c r="O98" s="533"/>
      <c r="P98" s="533"/>
      <c r="Q98" s="533"/>
      <c r="R98" s="533"/>
      <c r="S98" s="533"/>
      <c r="T98" s="533"/>
      <c r="U98" s="492"/>
      <c r="V98" s="492"/>
      <c r="W98" s="534"/>
      <c r="X98" s="492"/>
      <c r="Y98" s="492"/>
      <c r="Z98" s="492"/>
      <c r="AA98" s="533"/>
      <c r="AB98" s="492"/>
      <c r="AC98" s="492"/>
      <c r="AD98" s="492"/>
      <c r="AE98" s="492"/>
      <c r="AF98" s="492"/>
      <c r="AG98" s="492"/>
      <c r="AH98" s="492"/>
      <c r="AI98" s="492"/>
      <c r="AJ98" s="535"/>
    </row>
    <row r="99" spans="1:37" s="114" customFormat="1" ht="18" customHeight="1" thickBot="1">
      <c r="A99" s="536" t="s">
        <v>380</v>
      </c>
      <c r="B99" s="511"/>
      <c r="C99" s="511"/>
      <c r="D99" s="511"/>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88" t="s">
        <v>332</v>
      </c>
      <c r="AG99" s="537"/>
      <c r="AH99" s="538" t="s">
        <v>232</v>
      </c>
      <c r="AI99" s="537"/>
      <c r="AJ99" s="537"/>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39"/>
      <c r="F101" s="509" t="s">
        <v>283</v>
      </c>
      <c r="G101" s="510"/>
      <c r="H101" s="510"/>
      <c r="I101" s="510"/>
      <c r="J101" s="510"/>
      <c r="K101" s="510"/>
      <c r="L101" s="510"/>
      <c r="M101" s="510"/>
      <c r="N101" s="539"/>
      <c r="O101" s="509" t="s">
        <v>284</v>
      </c>
      <c r="P101" s="510"/>
      <c r="Q101" s="510"/>
      <c r="R101" s="510"/>
      <c r="S101" s="510"/>
      <c r="T101" s="510"/>
      <c r="U101" s="539"/>
      <c r="V101" s="509" t="s">
        <v>285</v>
      </c>
      <c r="W101" s="510"/>
      <c r="X101" s="510"/>
      <c r="Y101" s="510"/>
      <c r="Z101" s="510"/>
      <c r="AA101" s="510"/>
      <c r="AB101" s="510"/>
      <c r="AC101" s="510"/>
      <c r="AD101" s="510"/>
      <c r="AE101" s="510"/>
      <c r="AF101" s="510"/>
      <c r="AG101" s="510"/>
      <c r="AH101" s="510"/>
      <c r="AI101" s="510"/>
      <c r="AJ101" s="513"/>
      <c r="AK101" s="115"/>
    </row>
    <row r="102" spans="1:37" s="114" customFormat="1" ht="14.25" customHeight="1" thickBot="1">
      <c r="A102" s="865"/>
      <c r="B102" s="866"/>
      <c r="C102" s="866"/>
      <c r="D102" s="947"/>
      <c r="E102" s="504" t="s">
        <v>305</v>
      </c>
      <c r="F102" s="504"/>
      <c r="G102" s="404"/>
      <c r="H102" s="404"/>
      <c r="I102" s="404"/>
      <c r="J102" s="404"/>
      <c r="K102" s="404"/>
      <c r="L102" s="404"/>
      <c r="M102" s="404"/>
      <c r="N102" s="404"/>
      <c r="O102" s="504"/>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0"/>
      <c r="F103" s="504" t="s">
        <v>103</v>
      </c>
      <c r="G103" s="404"/>
      <c r="H103" s="404"/>
      <c r="I103" s="540"/>
      <c r="J103" s="504" t="s">
        <v>171</v>
      </c>
      <c r="K103" s="404"/>
      <c r="L103" s="404"/>
      <c r="M103" s="404"/>
      <c r="N103" s="404"/>
      <c r="O103" s="541"/>
      <c r="P103" s="504" t="s">
        <v>172</v>
      </c>
      <c r="Q103" s="404"/>
      <c r="R103" s="404"/>
      <c r="S103" s="404"/>
      <c r="T103" s="404"/>
      <c r="U103" s="404"/>
      <c r="V103" s="541"/>
      <c r="W103" s="504" t="s">
        <v>104</v>
      </c>
      <c r="X103" s="404"/>
      <c r="Y103" s="540"/>
      <c r="Z103" s="504" t="s">
        <v>99</v>
      </c>
      <c r="AA103" s="504"/>
      <c r="AB103" s="404"/>
      <c r="AC103" s="404"/>
      <c r="AD103" s="404"/>
      <c r="AE103" s="404"/>
      <c r="AF103" s="404"/>
      <c r="AG103" s="404"/>
      <c r="AH103" s="404"/>
      <c r="AI103" s="404"/>
      <c r="AJ103" s="542"/>
      <c r="AK103" s="115"/>
    </row>
    <row r="104" spans="1:37" s="114" customFormat="1" ht="15" customHeight="1">
      <c r="A104" s="901" t="s">
        <v>102</v>
      </c>
      <c r="B104" s="902"/>
      <c r="C104" s="902"/>
      <c r="D104" s="902"/>
      <c r="E104" s="508" t="s">
        <v>403</v>
      </c>
      <c r="F104" s="509"/>
      <c r="G104" s="510"/>
      <c r="H104" s="510"/>
      <c r="I104" s="510"/>
      <c r="J104" s="510"/>
      <c r="K104" s="510"/>
      <c r="L104" s="510"/>
      <c r="M104" s="510"/>
      <c r="N104" s="510"/>
      <c r="O104" s="509"/>
      <c r="P104" s="510"/>
      <c r="Q104" s="510"/>
      <c r="R104" s="510"/>
      <c r="S104" s="510"/>
      <c r="T104" s="510"/>
      <c r="U104" s="510"/>
      <c r="V104" s="509"/>
      <c r="W104" s="510"/>
      <c r="X104" s="510"/>
      <c r="Y104" s="510"/>
      <c r="Z104" s="510"/>
      <c r="AA104" s="510"/>
      <c r="AB104" s="510"/>
      <c r="AC104" s="510"/>
      <c r="AD104" s="510"/>
      <c r="AE104" s="510"/>
      <c r="AF104" s="510"/>
      <c r="AG104" s="510"/>
      <c r="AH104" s="510"/>
      <c r="AI104" s="510"/>
      <c r="AJ104" s="513"/>
      <c r="AK104" s="115"/>
    </row>
    <row r="105" spans="1:37" s="114" customFormat="1" ht="18" customHeight="1">
      <c r="A105" s="863"/>
      <c r="B105" s="864"/>
      <c r="C105" s="864"/>
      <c r="D105" s="864"/>
      <c r="E105" s="543"/>
      <c r="F105" s="512" t="s">
        <v>106</v>
      </c>
      <c r="G105" s="511"/>
      <c r="H105" s="511"/>
      <c r="I105" s="511"/>
      <c r="J105" s="511"/>
      <c r="K105" s="544"/>
      <c r="L105" s="512" t="s">
        <v>287</v>
      </c>
      <c r="M105" s="511"/>
      <c r="N105" s="511"/>
      <c r="O105" s="512"/>
      <c r="P105" s="512"/>
      <c r="Q105" s="516"/>
      <c r="R105" s="472"/>
      <c r="S105" s="512" t="s">
        <v>99</v>
      </c>
      <c r="T105" s="512"/>
      <c r="U105" s="512" t="s">
        <v>100</v>
      </c>
      <c r="V105" s="969"/>
      <c r="W105" s="969"/>
      <c r="X105" s="969"/>
      <c r="Y105" s="969"/>
      <c r="Z105" s="969"/>
      <c r="AA105" s="969"/>
      <c r="AB105" s="969"/>
      <c r="AC105" s="969"/>
      <c r="AD105" s="969"/>
      <c r="AE105" s="969"/>
      <c r="AF105" s="969"/>
      <c r="AG105" s="969"/>
      <c r="AH105" s="969"/>
      <c r="AI105" s="969"/>
      <c r="AJ105" s="518" t="s">
        <v>101</v>
      </c>
      <c r="AK105" s="115"/>
    </row>
    <row r="106" spans="1:37" s="114" customFormat="1" ht="15.75" customHeight="1" thickBot="1">
      <c r="A106" s="863"/>
      <c r="B106" s="864"/>
      <c r="C106" s="864"/>
      <c r="D106" s="864"/>
      <c r="E106" s="519" t="s">
        <v>107</v>
      </c>
      <c r="F106" s="516"/>
      <c r="G106" s="511"/>
      <c r="H106" s="511"/>
      <c r="I106" s="511"/>
      <c r="J106" s="511"/>
      <c r="K106" s="490"/>
      <c r="L106" s="511"/>
      <c r="M106" s="545" t="s">
        <v>139</v>
      </c>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8"/>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22" t="s">
        <v>449</v>
      </c>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t="s">
        <v>290</v>
      </c>
      <c r="AF108" s="520"/>
      <c r="AG108" s="520"/>
      <c r="AH108" s="520"/>
      <c r="AI108" s="520"/>
      <c r="AJ108" s="523"/>
      <c r="AK108" s="115"/>
    </row>
    <row r="109" spans="1:37" s="114" customFormat="1" ht="12">
      <c r="A109" s="863"/>
      <c r="B109" s="864"/>
      <c r="C109" s="864"/>
      <c r="D109" s="864"/>
      <c r="E109" s="522" t="s">
        <v>404</v>
      </c>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3"/>
      <c r="AK109" s="115"/>
    </row>
    <row r="110" spans="1:37" s="114" customFormat="1" ht="14.25" thickBot="1">
      <c r="A110" s="863"/>
      <c r="B110" s="864"/>
      <c r="C110" s="864"/>
      <c r="D110" s="864"/>
      <c r="E110" s="522" t="s">
        <v>508</v>
      </c>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24"/>
      <c r="AK110" s="111"/>
    </row>
    <row r="111" spans="1:37" s="114" customFormat="1" ht="18" customHeight="1" thickBot="1">
      <c r="A111" s="865"/>
      <c r="B111" s="866"/>
      <c r="C111" s="866"/>
      <c r="D111" s="866"/>
      <c r="E111" s="525" t="s">
        <v>289</v>
      </c>
      <c r="F111" s="403"/>
      <c r="G111" s="403"/>
      <c r="H111" s="403"/>
      <c r="I111" s="403"/>
      <c r="J111" s="403"/>
      <c r="K111" s="546"/>
      <c r="L111" s="934" t="s">
        <v>84</v>
      </c>
      <c r="M111" s="935"/>
      <c r="N111" s="924" t="s">
        <v>300</v>
      </c>
      <c r="O111" s="924"/>
      <c r="P111" s="526" t="s">
        <v>5</v>
      </c>
      <c r="Q111" s="924">
        <v>10</v>
      </c>
      <c r="R111" s="924"/>
      <c r="S111" s="526" t="s">
        <v>108</v>
      </c>
      <c r="T111" s="527" t="s">
        <v>100</v>
      </c>
      <c r="U111" s="547"/>
      <c r="V111" s="529" t="s">
        <v>109</v>
      </c>
      <c r="W111" s="527"/>
      <c r="X111" s="527"/>
      <c r="Y111" s="547"/>
      <c r="Z111" s="526" t="s">
        <v>110</v>
      </c>
      <c r="AA111" s="527"/>
      <c r="AB111" s="527" t="s">
        <v>101</v>
      </c>
      <c r="AC111" s="527"/>
      <c r="AD111" s="527"/>
      <c r="AE111" s="527"/>
      <c r="AF111" s="527"/>
      <c r="AG111" s="527"/>
      <c r="AH111" s="527"/>
      <c r="AI111" s="527"/>
      <c r="AJ111" s="530"/>
      <c r="AK111" s="115"/>
    </row>
    <row r="112" spans="1:37" s="114" customFormat="1" ht="12" customHeight="1">
      <c r="A112" s="495"/>
      <c r="B112" s="495"/>
      <c r="C112" s="495"/>
      <c r="D112" s="495"/>
      <c r="E112" s="532"/>
      <c r="F112" s="492"/>
      <c r="G112" s="492"/>
      <c r="H112" s="492"/>
      <c r="I112" s="492"/>
      <c r="J112" s="492"/>
      <c r="K112" s="492"/>
      <c r="L112" s="533"/>
      <c r="M112" s="533"/>
      <c r="N112" s="533"/>
      <c r="O112" s="533"/>
      <c r="P112" s="533"/>
      <c r="Q112" s="533"/>
      <c r="R112" s="533"/>
      <c r="S112" s="533"/>
      <c r="T112" s="492"/>
      <c r="U112" s="492"/>
      <c r="V112" s="534"/>
      <c r="W112" s="492"/>
      <c r="X112" s="492"/>
      <c r="Y112" s="492"/>
      <c r="Z112" s="533"/>
      <c r="AA112" s="492"/>
      <c r="AB112" s="492"/>
      <c r="AC112" s="492"/>
      <c r="AD112" s="492"/>
      <c r="AE112" s="492"/>
      <c r="AF112" s="492"/>
      <c r="AG112" s="492"/>
      <c r="AH112" s="492"/>
      <c r="AI112" s="492"/>
      <c r="AJ112" s="535"/>
      <c r="AK112" s="115"/>
    </row>
    <row r="113" spans="1:38" s="114" customFormat="1" ht="18" customHeight="1">
      <c r="A113" s="548" t="s">
        <v>452</v>
      </c>
      <c r="B113" s="495"/>
      <c r="C113" s="495"/>
      <c r="D113" s="495"/>
      <c r="E113" s="532"/>
      <c r="F113" s="492"/>
      <c r="G113" s="492"/>
      <c r="H113" s="492"/>
      <c r="I113" s="492"/>
      <c r="J113" s="492"/>
      <c r="K113" s="492"/>
      <c r="L113" s="533"/>
      <c r="M113" s="533"/>
      <c r="N113" s="533"/>
      <c r="O113" s="533"/>
      <c r="P113" s="533"/>
      <c r="Q113" s="533"/>
      <c r="R113" s="533"/>
      <c r="S113" s="533"/>
      <c r="T113" s="492"/>
      <c r="U113" s="492"/>
      <c r="V113" s="534"/>
      <c r="W113" s="492"/>
      <c r="X113" s="492"/>
      <c r="Y113" s="492"/>
      <c r="Z113" s="533"/>
      <c r="AA113" s="492"/>
      <c r="AB113" s="492"/>
      <c r="AC113" s="492"/>
      <c r="AD113" s="492"/>
      <c r="AE113" s="492"/>
      <c r="AF113" s="492"/>
      <c r="AG113" s="492"/>
      <c r="AH113" s="492"/>
      <c r="AI113" s="492"/>
      <c r="AJ113" s="535"/>
      <c r="AK113" s="115"/>
    </row>
    <row r="114" spans="1:38" s="114" customFormat="1" ht="12.75" thickBot="1">
      <c r="A114" s="497"/>
      <c r="B114" s="499"/>
      <c r="C114" s="499"/>
      <c r="D114" s="499"/>
      <c r="E114" s="532"/>
      <c r="F114" s="492"/>
      <c r="G114" s="492"/>
      <c r="H114" s="492"/>
      <c r="I114" s="492"/>
      <c r="J114" s="492"/>
      <c r="K114" s="492"/>
      <c r="L114" s="533"/>
      <c r="M114" s="533"/>
      <c r="N114" s="533"/>
      <c r="O114" s="533"/>
      <c r="P114" s="533"/>
      <c r="Q114" s="533"/>
      <c r="R114" s="533"/>
      <c r="S114" s="533"/>
      <c r="T114" s="492"/>
      <c r="U114" s="492"/>
      <c r="V114" s="534"/>
      <c r="W114" s="492"/>
      <c r="X114" s="492"/>
      <c r="Y114" s="492"/>
      <c r="Z114" s="533"/>
      <c r="AA114" s="492"/>
      <c r="AB114" s="492"/>
      <c r="AC114" s="492"/>
      <c r="AD114" s="492"/>
      <c r="AE114" s="492"/>
      <c r="AF114" s="492"/>
      <c r="AG114" s="492"/>
      <c r="AH114" s="492"/>
      <c r="AI114" s="492"/>
      <c r="AJ114" s="549" t="s">
        <v>450</v>
      </c>
    </row>
    <row r="115" spans="1:38"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0"/>
      <c r="B117" s="495"/>
      <c r="C117" s="495"/>
      <c r="D117" s="495"/>
      <c r="E117" s="532"/>
      <c r="F117" s="492"/>
      <c r="G117" s="492"/>
      <c r="H117" s="492"/>
      <c r="I117" s="492"/>
      <c r="J117" s="492"/>
      <c r="K117" s="492"/>
      <c r="L117" s="533"/>
      <c r="M117" s="533"/>
      <c r="N117" s="533"/>
      <c r="O117" s="533"/>
      <c r="P117" s="533"/>
      <c r="Q117" s="533"/>
      <c r="R117" s="533"/>
      <c r="S117" s="533"/>
      <c r="T117" s="492"/>
      <c r="U117" s="492"/>
      <c r="V117" s="534"/>
      <c r="W117" s="492"/>
      <c r="X117" s="492"/>
      <c r="Y117" s="492"/>
      <c r="Z117" s="533"/>
      <c r="AA117" s="492"/>
      <c r="AB117" s="492"/>
      <c r="AC117" s="492"/>
      <c r="AD117" s="492"/>
      <c r="AE117" s="492"/>
      <c r="AF117" s="492"/>
      <c r="AG117" s="492"/>
      <c r="AH117" s="492"/>
      <c r="AI117" s="492"/>
      <c r="AJ117" s="535"/>
    </row>
    <row r="118" spans="1:38" s="114" customFormat="1" ht="6.75" customHeight="1">
      <c r="A118" s="491"/>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6"/>
      <c r="AD118" s="406"/>
      <c r="AE118" s="406"/>
      <c r="AF118" s="406"/>
      <c r="AG118" s="406"/>
      <c r="AH118" s="406"/>
      <c r="AI118" s="406"/>
      <c r="AJ118" s="550"/>
    </row>
    <row r="119" spans="1:38" s="114" customFormat="1" ht="18" customHeight="1">
      <c r="A119" s="310"/>
      <c r="B119" s="406"/>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406"/>
      <c r="AJ119" s="550"/>
    </row>
    <row r="120" spans="1:38" s="114" customFormat="1" ht="6.75" customHeight="1">
      <c r="A120" s="491"/>
      <c r="B120" s="406"/>
      <c r="C120" s="406"/>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06"/>
      <c r="AE120" s="406"/>
      <c r="AF120" s="406"/>
      <c r="AG120" s="406"/>
      <c r="AH120" s="406"/>
      <c r="AI120" s="406"/>
      <c r="AJ120" s="550"/>
    </row>
    <row r="121" spans="1:38" s="114" customFormat="1" ht="17.25" customHeight="1">
      <c r="A121" s="551" t="s">
        <v>408</v>
      </c>
      <c r="B121" s="552"/>
      <c r="C121" s="552"/>
      <c r="D121" s="552"/>
      <c r="E121" s="552"/>
      <c r="F121" s="552"/>
      <c r="G121" s="552"/>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2"/>
      <c r="AD121" s="552"/>
      <c r="AE121" s="552"/>
      <c r="AF121" s="495"/>
      <c r="AG121" s="353"/>
      <c r="AH121" s="353"/>
      <c r="AI121" s="353"/>
      <c r="AJ121" s="493"/>
      <c r="AL121" s="192"/>
    </row>
    <row r="122" spans="1:38" s="114" customFormat="1" ht="16.5" customHeight="1">
      <c r="A122" s="405"/>
      <c r="B122" s="405"/>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353"/>
      <c r="AF122" s="488" t="s">
        <v>332</v>
      </c>
      <c r="AG122" s="500"/>
      <c r="AH122" s="501" t="s">
        <v>232</v>
      </c>
      <c r="AI122" s="500"/>
      <c r="AJ122" s="502"/>
      <c r="AK122" s="115"/>
      <c r="AL122" s="129"/>
    </row>
    <row r="123" spans="1:38" s="114" customFormat="1" ht="17.25" customHeight="1">
      <c r="A123" s="405" t="s">
        <v>453</v>
      </c>
      <c r="B123" s="405"/>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93"/>
      <c r="AK123" s="115"/>
      <c r="AL123" s="129"/>
    </row>
    <row r="124" spans="1:38" s="114" customFormat="1" ht="6.75" customHeight="1" thickBot="1">
      <c r="A124" s="405"/>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93"/>
      <c r="AK124" s="115"/>
      <c r="AL124" s="129"/>
    </row>
    <row r="125" spans="1:38" s="114" customFormat="1" ht="17.25" customHeight="1" thickBot="1">
      <c r="A125" s="553" t="s">
        <v>454</v>
      </c>
      <c r="B125" s="554"/>
      <c r="C125" s="555"/>
      <c r="D125" s="555"/>
      <c r="E125" s="555"/>
      <c r="F125" s="555"/>
      <c r="G125" s="555"/>
      <c r="H125" s="555"/>
      <c r="I125" s="555"/>
      <c r="J125" s="555"/>
      <c r="K125" s="555"/>
      <c r="L125" s="555"/>
      <c r="M125" s="555"/>
      <c r="N125" s="555"/>
      <c r="O125" s="555"/>
      <c r="P125" s="555"/>
      <c r="Q125" s="555"/>
      <c r="R125" s="555"/>
      <c r="S125" s="555"/>
      <c r="T125" s="555"/>
      <c r="U125" s="556" t="s">
        <v>112</v>
      </c>
      <c r="V125" s="557"/>
      <c r="W125" s="557"/>
      <c r="X125" s="557"/>
      <c r="Y125" s="557"/>
      <c r="Z125" s="557"/>
      <c r="AA125" s="557"/>
      <c r="AB125" s="381"/>
      <c r="AC125" s="558"/>
      <c r="AD125" s="559" t="s">
        <v>127</v>
      </c>
      <c r="AE125" s="560"/>
      <c r="AF125" s="560"/>
      <c r="AG125" s="561"/>
      <c r="AH125" s="562" t="s">
        <v>128</v>
      </c>
      <c r="AI125" s="557"/>
      <c r="AJ125" s="563"/>
      <c r="AK125" s="115"/>
      <c r="AL125" s="126"/>
    </row>
    <row r="126" spans="1:38" s="114" customFormat="1" ht="18" customHeight="1">
      <c r="A126" s="564"/>
      <c r="B126" s="565" t="s">
        <v>405</v>
      </c>
      <c r="C126" s="462" t="s">
        <v>414</v>
      </c>
      <c r="D126" s="462"/>
      <c r="E126" s="462"/>
      <c r="F126" s="462"/>
      <c r="G126" s="462"/>
      <c r="H126" s="462"/>
      <c r="I126" s="462"/>
      <c r="J126" s="462"/>
      <c r="K126" s="462"/>
      <c r="L126" s="462"/>
      <c r="M126" s="462"/>
      <c r="N126" s="462"/>
      <c r="O126" s="462"/>
      <c r="P126" s="462"/>
      <c r="Q126" s="462"/>
      <c r="R126" s="462"/>
      <c r="S126" s="462"/>
      <c r="T126" s="462"/>
      <c r="U126" s="450"/>
      <c r="V126" s="450"/>
      <c r="W126" s="450"/>
      <c r="X126" s="450"/>
      <c r="Y126" s="566"/>
      <c r="Z126" s="566"/>
      <c r="AA126" s="566"/>
      <c r="AB126" s="566"/>
      <c r="AC126" s="405"/>
      <c r="AD126" s="405"/>
      <c r="AE126" s="405"/>
      <c r="AF126" s="405"/>
      <c r="AG126" s="387"/>
      <c r="AH126" s="387"/>
      <c r="AI126" s="387"/>
      <c r="AJ126" s="567"/>
      <c r="AK126" s="193"/>
      <c r="AL126" s="194"/>
    </row>
    <row r="127" spans="1:38" s="114" customFormat="1" ht="18" customHeight="1">
      <c r="A127" s="564"/>
      <c r="B127" s="568" t="s">
        <v>406</v>
      </c>
      <c r="C127" s="569" t="s">
        <v>415</v>
      </c>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70"/>
      <c r="Z127" s="570"/>
      <c r="AA127" s="570"/>
      <c r="AB127" s="570"/>
      <c r="AC127" s="571"/>
      <c r="AD127" s="572"/>
      <c r="AE127" s="571"/>
      <c r="AF127" s="571"/>
      <c r="AG127" s="573"/>
      <c r="AH127" s="573"/>
      <c r="AI127" s="573"/>
      <c r="AJ127" s="574"/>
      <c r="AK127" s="193"/>
      <c r="AL127" s="194"/>
    </row>
    <row r="128" spans="1:38" s="114" customFormat="1" ht="18" customHeight="1">
      <c r="A128" s="575"/>
      <c r="B128" s="576" t="s">
        <v>407</v>
      </c>
      <c r="C128" s="498" t="s">
        <v>418</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577"/>
      <c r="Z128" s="577"/>
      <c r="AA128" s="577"/>
      <c r="AB128" s="577"/>
      <c r="AC128" s="402"/>
      <c r="AD128" s="402"/>
      <c r="AE128" s="402"/>
      <c r="AF128" s="402"/>
      <c r="AG128" s="578"/>
      <c r="AH128" s="578"/>
      <c r="AI128" s="578"/>
      <c r="AJ128" s="579"/>
      <c r="AK128" s="193"/>
      <c r="AL128" s="194"/>
    </row>
    <row r="129" spans="1:38" s="114" customFormat="1" ht="10.5" customHeight="1" thickBot="1">
      <c r="A129" s="580"/>
      <c r="B129" s="581"/>
      <c r="C129" s="450"/>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566"/>
      <c r="Z129" s="566"/>
      <c r="AA129" s="566"/>
      <c r="AB129" s="566"/>
      <c r="AC129" s="405"/>
      <c r="AD129" s="405"/>
      <c r="AE129" s="405"/>
      <c r="AF129" s="405"/>
      <c r="AG129" s="387"/>
      <c r="AH129" s="387"/>
      <c r="AI129" s="387"/>
      <c r="AJ129" s="582"/>
      <c r="AK129" s="193"/>
      <c r="AL129" s="194"/>
    </row>
    <row r="130" spans="1:38" s="114" customFormat="1" ht="17.25" customHeight="1" thickBot="1">
      <c r="A130" s="583" t="s">
        <v>455</v>
      </c>
      <c r="B130" s="584"/>
      <c r="C130" s="584"/>
      <c r="D130" s="584"/>
      <c r="E130" s="584"/>
      <c r="F130" s="584"/>
      <c r="G130" s="584"/>
      <c r="H130" s="584"/>
      <c r="I130" s="584"/>
      <c r="J130" s="584"/>
      <c r="K130" s="584"/>
      <c r="L130" s="584"/>
      <c r="M130" s="584"/>
      <c r="N130" s="584"/>
      <c r="O130" s="584"/>
      <c r="P130" s="584"/>
      <c r="Q130" s="584"/>
      <c r="R130" s="584"/>
      <c r="S130" s="584"/>
      <c r="T130" s="585"/>
      <c r="U130" s="556" t="s">
        <v>112</v>
      </c>
      <c r="V130" s="381"/>
      <c r="W130" s="557"/>
      <c r="X130" s="557"/>
      <c r="Y130" s="557"/>
      <c r="Z130" s="557"/>
      <c r="AA130" s="557"/>
      <c r="AB130" s="557"/>
      <c r="AC130" s="558"/>
      <c r="AD130" s="559" t="s">
        <v>127</v>
      </c>
      <c r="AE130" s="560"/>
      <c r="AF130" s="560"/>
      <c r="AG130" s="561"/>
      <c r="AH130" s="562" t="s">
        <v>128</v>
      </c>
      <c r="AI130" s="557"/>
      <c r="AJ130" s="563"/>
      <c r="AK130" s="196"/>
      <c r="AL130" s="197"/>
    </row>
    <row r="131" spans="1:38" s="114" customFormat="1" ht="31.5" customHeight="1">
      <c r="A131" s="799"/>
      <c r="B131" s="586"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87"/>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88"/>
      <c r="L135" s="791" t="s">
        <v>411</v>
      </c>
      <c r="M135" s="589" t="s">
        <v>119</v>
      </c>
      <c r="N135" s="590"/>
      <c r="O135" s="590"/>
      <c r="P135" s="590"/>
      <c r="Q135" s="590"/>
      <c r="R135" s="590"/>
      <c r="S135" s="590"/>
      <c r="T135" s="590"/>
      <c r="U135" s="590"/>
      <c r="V135" s="387" t="s">
        <v>129</v>
      </c>
      <c r="W135" s="590"/>
      <c r="X135" s="590"/>
      <c r="Y135" s="590"/>
      <c r="Z135" s="590"/>
      <c r="AA135" s="590"/>
      <c r="AB135" s="590"/>
      <c r="AC135" s="590"/>
      <c r="AD135" s="590"/>
      <c r="AE135" s="590"/>
      <c r="AF135" s="590"/>
      <c r="AG135" s="590"/>
      <c r="AH135" s="590"/>
      <c r="AI135" s="590"/>
      <c r="AJ135" s="591"/>
      <c r="AK135" s="199"/>
      <c r="AL135" s="200"/>
    </row>
    <row r="136" spans="1:38" s="114" customFormat="1" ht="75" customHeight="1" thickBot="1">
      <c r="A136" s="801"/>
      <c r="B136" s="807"/>
      <c r="C136" s="808"/>
      <c r="D136" s="809"/>
      <c r="E136" s="809"/>
      <c r="F136" s="809"/>
      <c r="G136" s="809"/>
      <c r="H136" s="809"/>
      <c r="I136" s="809"/>
      <c r="J136" s="810"/>
      <c r="K136" s="592"/>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593"/>
      <c r="B137" s="594" t="s">
        <v>416</v>
      </c>
      <c r="C137" s="595" t="s">
        <v>417</v>
      </c>
      <c r="D137" s="596"/>
      <c r="E137" s="596"/>
      <c r="F137" s="596"/>
      <c r="G137" s="596"/>
      <c r="H137" s="596"/>
      <c r="I137" s="596"/>
      <c r="J137" s="596"/>
      <c r="K137" s="596"/>
      <c r="L137" s="596"/>
      <c r="M137" s="499"/>
      <c r="N137" s="499"/>
      <c r="O137" s="499"/>
      <c r="P137" s="499"/>
      <c r="Q137" s="499"/>
      <c r="R137" s="499"/>
      <c r="S137" s="499"/>
      <c r="T137" s="499"/>
      <c r="U137" s="499"/>
      <c r="V137" s="499"/>
      <c r="W137" s="499"/>
      <c r="X137" s="499"/>
      <c r="Y137" s="577"/>
      <c r="Z137" s="577"/>
      <c r="AA137" s="577"/>
      <c r="AB137" s="577"/>
      <c r="AC137" s="402"/>
      <c r="AD137" s="402"/>
      <c r="AE137" s="402"/>
      <c r="AF137" s="402"/>
      <c r="AG137" s="578"/>
      <c r="AH137" s="578"/>
      <c r="AI137" s="578"/>
      <c r="AJ137" s="597"/>
      <c r="AK137" s="193"/>
      <c r="AL137" s="194"/>
    </row>
    <row r="138" spans="1:38" s="114" customFormat="1" ht="10.5" customHeight="1" thickBot="1">
      <c r="A138" s="491"/>
      <c r="B138" s="491"/>
      <c r="C138" s="491"/>
      <c r="D138" s="491"/>
      <c r="E138" s="491"/>
      <c r="F138" s="491"/>
      <c r="G138" s="491"/>
      <c r="H138" s="491"/>
      <c r="I138" s="491"/>
      <c r="J138" s="491"/>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550"/>
      <c r="AL138" s="130"/>
    </row>
    <row r="139" spans="1:38" s="114" customFormat="1" ht="17.25" customHeight="1" thickBot="1">
      <c r="A139" s="598" t="s">
        <v>456</v>
      </c>
      <c r="B139" s="599"/>
      <c r="C139" s="599"/>
      <c r="D139" s="599"/>
      <c r="E139" s="599"/>
      <c r="F139" s="599"/>
      <c r="G139" s="599"/>
      <c r="H139" s="599"/>
      <c r="I139" s="599"/>
      <c r="J139" s="599"/>
      <c r="K139" s="599"/>
      <c r="L139" s="599"/>
      <c r="M139" s="599"/>
      <c r="N139" s="599"/>
      <c r="O139" s="599"/>
      <c r="P139" s="599"/>
      <c r="Q139" s="599"/>
      <c r="R139" s="599"/>
      <c r="S139" s="599"/>
      <c r="T139" s="599"/>
      <c r="U139" s="556" t="s">
        <v>160</v>
      </c>
      <c r="V139" s="381"/>
      <c r="W139" s="600"/>
      <c r="X139" s="600"/>
      <c r="Y139" s="600"/>
      <c r="Z139" s="600"/>
      <c r="AA139" s="600"/>
      <c r="AB139" s="600"/>
      <c r="AC139" s="558"/>
      <c r="AD139" s="559" t="s">
        <v>127</v>
      </c>
      <c r="AE139" s="560"/>
      <c r="AF139" s="560"/>
      <c r="AG139" s="561"/>
      <c r="AH139" s="562" t="s">
        <v>128</v>
      </c>
      <c r="AI139" s="557"/>
      <c r="AJ139" s="563"/>
      <c r="AK139" s="111"/>
      <c r="AL139" s="197"/>
    </row>
    <row r="140" spans="1:38" s="114" customFormat="1" ht="25.5" customHeight="1">
      <c r="A140" s="799"/>
      <c r="B140" s="601"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02"/>
      <c r="L141" s="603"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04"/>
      <c r="L142" s="605"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592"/>
      <c r="L143" s="606"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593"/>
      <c r="B144" s="594" t="s">
        <v>416</v>
      </c>
      <c r="C144" s="595" t="s">
        <v>417</v>
      </c>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607"/>
      <c r="Z144" s="607"/>
      <c r="AA144" s="607"/>
      <c r="AB144" s="607"/>
      <c r="AC144" s="608"/>
      <c r="AD144" s="608"/>
      <c r="AE144" s="608"/>
      <c r="AF144" s="608"/>
      <c r="AG144" s="609"/>
      <c r="AH144" s="609"/>
      <c r="AI144" s="609"/>
      <c r="AJ144" s="610"/>
      <c r="AK144" s="193"/>
      <c r="AL144" s="194"/>
    </row>
    <row r="145" spans="1:46"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49" t="s">
        <v>333</v>
      </c>
      <c r="B146" s="311"/>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50"/>
      <c r="Z146" s="350"/>
      <c r="AA146" s="350"/>
      <c r="AB146" s="350"/>
      <c r="AC146" s="350"/>
      <c r="AD146" s="350"/>
      <c r="AE146" s="350"/>
      <c r="AF146" s="350"/>
      <c r="AG146" s="311"/>
      <c r="AH146" s="311"/>
      <c r="AI146" s="311"/>
      <c r="AJ146" s="313"/>
      <c r="AK146" s="201"/>
      <c r="AT146" s="117"/>
    </row>
    <row r="147" spans="1:46" ht="18" customHeight="1">
      <c r="A147" s="349"/>
      <c r="B147" s="311"/>
      <c r="C147" s="350"/>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50"/>
      <c r="AE147" s="311"/>
      <c r="AF147" s="488" t="s">
        <v>332</v>
      </c>
      <c r="AG147" s="611"/>
      <c r="AH147" s="612" t="s">
        <v>232</v>
      </c>
      <c r="AI147" s="611"/>
      <c r="AJ147" s="613"/>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14"/>
      <c r="B149" s="614"/>
      <c r="C149" s="614"/>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5"/>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20</v>
      </c>
      <c r="B151" s="1031"/>
      <c r="C151" s="1031"/>
      <c r="D151" s="1032"/>
      <c r="E151" s="616"/>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17"/>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18"/>
      <c r="AK152" s="203"/>
    </row>
    <row r="153" spans="1:46" s="204" customFormat="1" ht="13.5" customHeight="1">
      <c r="A153" s="1033"/>
      <c r="B153" s="1034"/>
      <c r="C153" s="1034"/>
      <c r="D153" s="1035"/>
      <c r="E153" s="617"/>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18"/>
      <c r="AK153" s="203"/>
    </row>
    <row r="154" spans="1:46" s="204" customFormat="1" ht="13.5" customHeight="1">
      <c r="A154" s="1033"/>
      <c r="B154" s="1034"/>
      <c r="C154" s="1034"/>
      <c r="D154" s="1035"/>
      <c r="E154" s="617"/>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18"/>
      <c r="AK154" s="203"/>
    </row>
    <row r="155" spans="1:46" s="204" customFormat="1" ht="13.5" customHeight="1">
      <c r="A155" s="1036"/>
      <c r="B155" s="1037"/>
      <c r="C155" s="1037"/>
      <c r="D155" s="1038"/>
      <c r="E155" s="619"/>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0"/>
      <c r="AK155" s="203"/>
    </row>
    <row r="156" spans="1:46" s="114" customFormat="1" ht="13.5" customHeight="1">
      <c r="A156" s="1012" t="s">
        <v>67</v>
      </c>
      <c r="B156" s="1013"/>
      <c r="C156" s="1013"/>
      <c r="D156" s="1014"/>
      <c r="E156" s="621"/>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22"/>
      <c r="AK156" s="203"/>
    </row>
    <row r="157" spans="1:46" s="114" customFormat="1" ht="13.5" customHeight="1">
      <c r="A157" s="1015"/>
      <c r="B157" s="1016"/>
      <c r="C157" s="1016"/>
      <c r="D157" s="1017"/>
      <c r="E157" s="617"/>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18"/>
      <c r="AK157" s="203"/>
    </row>
    <row r="158" spans="1:46" s="114" customFormat="1" ht="35.25" customHeight="1">
      <c r="A158" s="1015"/>
      <c r="B158" s="1016"/>
      <c r="C158" s="1016"/>
      <c r="D158" s="1017"/>
      <c r="E158" s="617"/>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17"/>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18"/>
      <c r="AK159" s="203"/>
    </row>
    <row r="160" spans="1:46" s="114" customFormat="1" ht="13.5" customHeight="1">
      <c r="A160" s="1015"/>
      <c r="B160" s="1016"/>
      <c r="C160" s="1016"/>
      <c r="D160" s="1017"/>
      <c r="E160" s="617"/>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18"/>
      <c r="AK160" s="203"/>
    </row>
    <row r="161" spans="1:46" s="114" customFormat="1" ht="13.5" customHeight="1">
      <c r="A161" s="1015"/>
      <c r="B161" s="1016"/>
      <c r="C161" s="1016"/>
      <c r="D161" s="1017"/>
      <c r="E161" s="617"/>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18"/>
      <c r="AK161" s="203"/>
    </row>
    <row r="162" spans="1:46" s="114" customFormat="1" ht="13.5" customHeight="1">
      <c r="A162" s="1015"/>
      <c r="B162" s="1016"/>
      <c r="C162" s="1016"/>
      <c r="D162" s="1017"/>
      <c r="E162" s="617"/>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18"/>
      <c r="AK162" s="203"/>
    </row>
    <row r="163" spans="1:46" s="114" customFormat="1" ht="13.5" customHeight="1">
      <c r="A163" s="1015"/>
      <c r="B163" s="1016"/>
      <c r="C163" s="1016"/>
      <c r="D163" s="1017"/>
      <c r="E163" s="617"/>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18"/>
      <c r="AK163" s="203"/>
    </row>
    <row r="164" spans="1:46" s="114" customFormat="1" ht="13.5" customHeight="1">
      <c r="A164" s="1018"/>
      <c r="B164" s="1019"/>
      <c r="C164" s="1019"/>
      <c r="D164" s="1020"/>
      <c r="E164" s="623"/>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24"/>
      <c r="AK164" s="111"/>
    </row>
    <row r="165" spans="1:46" s="114" customFormat="1" ht="13.5" customHeight="1">
      <c r="A165" s="1012" t="s">
        <v>31</v>
      </c>
      <c r="B165" s="1013"/>
      <c r="C165" s="1013"/>
      <c r="D165" s="1014"/>
      <c r="E165" s="625"/>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26"/>
    </row>
    <row r="166" spans="1:46" s="114" customFormat="1" ht="26.25" customHeight="1">
      <c r="A166" s="1015"/>
      <c r="B166" s="1016"/>
      <c r="C166" s="1016"/>
      <c r="D166" s="1017"/>
      <c r="E166" s="617"/>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17"/>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18"/>
    </row>
    <row r="168" spans="1:46" s="114" customFormat="1" ht="13.5" customHeight="1">
      <c r="A168" s="1015"/>
      <c r="B168" s="1016"/>
      <c r="C168" s="1016"/>
      <c r="D168" s="1017"/>
      <c r="E168" s="617"/>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18"/>
      <c r="AK168" s="201"/>
    </row>
    <row r="169" spans="1:46" s="114" customFormat="1" ht="13.5" customHeight="1">
      <c r="A169" s="1015"/>
      <c r="B169" s="1016"/>
      <c r="C169" s="1016"/>
      <c r="D169" s="1017"/>
      <c r="E169" s="617"/>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18"/>
      <c r="AK169" s="203"/>
    </row>
    <row r="170" spans="1:46" s="114" customFormat="1" ht="13.5" customHeight="1">
      <c r="A170" s="1015"/>
      <c r="B170" s="1016"/>
      <c r="C170" s="1016"/>
      <c r="D170" s="1017"/>
      <c r="E170" s="617"/>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18"/>
      <c r="AK170" s="203"/>
    </row>
    <row r="171" spans="1:46" s="114" customFormat="1" ht="13.5" customHeight="1" thickBot="1">
      <c r="A171" s="1018"/>
      <c r="B171" s="1019"/>
      <c r="C171" s="1019"/>
      <c r="D171" s="1020"/>
      <c r="E171" s="627"/>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28"/>
      <c r="AK171" s="111"/>
    </row>
    <row r="172" spans="1:46" ht="9" customHeight="1">
      <c r="A172" s="629"/>
      <c r="B172" s="629"/>
      <c r="C172" s="629"/>
      <c r="D172" s="629"/>
      <c r="E172" s="629"/>
      <c r="F172" s="629"/>
      <c r="G172" s="629"/>
      <c r="H172" s="629"/>
      <c r="I172" s="629"/>
      <c r="J172" s="629"/>
      <c r="K172" s="629"/>
      <c r="L172" s="629"/>
      <c r="M172" s="629"/>
      <c r="N172" s="629"/>
      <c r="O172" s="629"/>
      <c r="P172" s="629"/>
      <c r="Q172" s="629"/>
      <c r="R172" s="629"/>
      <c r="S172" s="629"/>
      <c r="T172" s="629"/>
      <c r="U172" s="629"/>
      <c r="V172" s="629"/>
      <c r="W172" s="629"/>
      <c r="X172" s="629"/>
      <c r="Y172" s="629"/>
      <c r="Z172" s="629"/>
      <c r="AA172" s="629"/>
      <c r="AB172" s="629"/>
      <c r="AC172" s="629"/>
      <c r="AD172" s="629"/>
      <c r="AE172" s="629"/>
      <c r="AF172" s="629"/>
      <c r="AG172" s="629"/>
      <c r="AH172" s="629"/>
      <c r="AI172" s="629"/>
      <c r="AJ172" s="630"/>
      <c r="AK172" s="111"/>
      <c r="AT172" s="117"/>
    </row>
    <row r="173" spans="1:46">
      <c r="A173" s="349" t="s">
        <v>334</v>
      </c>
      <c r="B173" s="311"/>
      <c r="C173" s="350"/>
      <c r="D173" s="350"/>
      <c r="E173" s="350"/>
      <c r="F173" s="350"/>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11"/>
      <c r="AH173" s="311"/>
      <c r="AI173" s="311"/>
      <c r="AJ173" s="313"/>
      <c r="AK173" s="111"/>
      <c r="AT173" s="117"/>
    </row>
    <row r="174" spans="1:46" ht="17.25" customHeight="1">
      <c r="A174" s="349"/>
      <c r="B174" s="311"/>
      <c r="C174" s="350"/>
      <c r="D174" s="350"/>
      <c r="E174" s="350"/>
      <c r="F174" s="350"/>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11"/>
      <c r="AF174" s="488" t="s">
        <v>332</v>
      </c>
      <c r="AG174" s="631"/>
      <c r="AH174" s="632" t="s">
        <v>232</v>
      </c>
      <c r="AI174" s="631"/>
      <c r="AJ174" s="633"/>
      <c r="AK174" s="115"/>
      <c r="AT174" s="117"/>
    </row>
    <row r="175" spans="1:46" ht="14.25" thickBot="1">
      <c r="A175" s="634" t="s">
        <v>281</v>
      </c>
      <c r="B175" s="629"/>
      <c r="C175" s="629"/>
      <c r="D175" s="629"/>
      <c r="E175" s="629"/>
      <c r="F175" s="629"/>
      <c r="G175" s="629"/>
      <c r="H175" s="629"/>
      <c r="I175" s="629"/>
      <c r="J175" s="629"/>
      <c r="K175" s="629"/>
      <c r="L175" s="629"/>
      <c r="M175" s="629"/>
      <c r="N175" s="629"/>
      <c r="O175" s="629"/>
      <c r="P175" s="629"/>
      <c r="Q175" s="629"/>
      <c r="R175" s="629"/>
      <c r="S175" s="629"/>
      <c r="T175" s="629"/>
      <c r="U175" s="629"/>
      <c r="V175" s="629"/>
      <c r="W175" s="629"/>
      <c r="X175" s="629"/>
      <c r="Y175" s="629"/>
      <c r="Z175" s="629"/>
      <c r="AA175" s="629"/>
      <c r="AB175" s="629"/>
      <c r="AC175" s="629"/>
      <c r="AD175" s="629"/>
      <c r="AE175" s="629"/>
      <c r="AF175" s="629"/>
      <c r="AG175" s="629"/>
      <c r="AH175" s="629"/>
      <c r="AI175" s="629"/>
      <c r="AJ175" s="630"/>
      <c r="AK175" s="111"/>
      <c r="AT175" s="117"/>
    </row>
    <row r="176" spans="1:46" s="204" customFormat="1" ht="15" customHeight="1">
      <c r="A176" s="1012" t="s">
        <v>91</v>
      </c>
      <c r="B176" s="1013"/>
      <c r="C176" s="1013"/>
      <c r="D176" s="1014"/>
      <c r="E176" s="635"/>
      <c r="F176" s="636" t="s">
        <v>94</v>
      </c>
      <c r="G176" s="636"/>
      <c r="H176" s="636"/>
      <c r="I176" s="636"/>
      <c r="J176" s="636"/>
      <c r="K176" s="636"/>
      <c r="L176" s="636"/>
      <c r="M176" s="636"/>
      <c r="N176" s="636"/>
      <c r="O176" s="637"/>
      <c r="P176" s="637"/>
      <c r="Q176" s="637"/>
      <c r="R176" s="636" t="s">
        <v>426</v>
      </c>
      <c r="S176" s="638"/>
      <c r="T176" s="638" t="s">
        <v>428</v>
      </c>
      <c r="U176" s="638"/>
      <c r="V176" s="638"/>
      <c r="W176" s="636"/>
      <c r="X176" s="636"/>
      <c r="Y176" s="636"/>
      <c r="Z176" s="636"/>
      <c r="AA176" s="637"/>
      <c r="AB176" s="637"/>
      <c r="AC176" s="637"/>
      <c r="AD176" s="637"/>
      <c r="AE176" s="637"/>
      <c r="AF176" s="637"/>
      <c r="AG176" s="637"/>
      <c r="AH176" s="637"/>
      <c r="AI176" s="637"/>
      <c r="AJ176" s="639"/>
      <c r="AK176" s="115"/>
    </row>
    <row r="177" spans="1:46" s="204" customFormat="1" ht="15" customHeight="1">
      <c r="A177" s="1021"/>
      <c r="B177" s="1022"/>
      <c r="C177" s="1022"/>
      <c r="D177" s="1023"/>
      <c r="E177" s="640"/>
      <c r="F177" s="813" t="s">
        <v>142</v>
      </c>
      <c r="G177" s="813"/>
      <c r="H177" s="813"/>
      <c r="I177" s="813"/>
      <c r="J177" s="813"/>
      <c r="K177" s="813"/>
      <c r="L177" s="813"/>
      <c r="M177" s="641"/>
      <c r="N177" s="641"/>
      <c r="O177" s="641"/>
      <c r="P177" s="641"/>
      <c r="Q177" s="641"/>
      <c r="R177" s="642" t="s">
        <v>427</v>
      </c>
      <c r="S177" s="643"/>
      <c r="T177" s="643" t="s">
        <v>428</v>
      </c>
      <c r="U177" s="643"/>
      <c r="V177" s="643"/>
      <c r="W177" s="642"/>
      <c r="X177" s="642"/>
      <c r="Y177" s="644"/>
      <c r="Z177" s="642"/>
      <c r="AA177" s="645"/>
      <c r="AB177" s="641"/>
      <c r="AC177" s="641"/>
      <c r="AD177" s="641"/>
      <c r="AE177" s="641"/>
      <c r="AF177" s="641"/>
      <c r="AG177" s="641"/>
      <c r="AH177" s="641"/>
      <c r="AI177" s="641"/>
      <c r="AJ177" s="618"/>
      <c r="AK177" s="111"/>
    </row>
    <row r="178" spans="1:46" s="114" customFormat="1" ht="15" customHeight="1">
      <c r="A178" s="1024" t="s">
        <v>92</v>
      </c>
      <c r="B178" s="1025"/>
      <c r="C178" s="1025"/>
      <c r="D178" s="1026"/>
      <c r="E178" s="640"/>
      <c r="F178" s="782" t="s">
        <v>95</v>
      </c>
      <c r="G178" s="782"/>
      <c r="H178" s="782"/>
      <c r="I178" s="782"/>
      <c r="J178" s="782"/>
      <c r="K178" s="782"/>
      <c r="L178" s="782"/>
      <c r="M178" s="782"/>
      <c r="N178" s="782"/>
      <c r="O178" s="782"/>
      <c r="P178" s="782"/>
      <c r="Q178" s="782"/>
      <c r="R178" s="782"/>
      <c r="S178" s="782"/>
      <c r="T178" s="782"/>
      <c r="U178" s="642" t="s">
        <v>427</v>
      </c>
      <c r="V178" s="643"/>
      <c r="W178" s="643" t="s">
        <v>428</v>
      </c>
      <c r="X178" s="643"/>
      <c r="Y178" s="643"/>
      <c r="Z178" s="642"/>
      <c r="AA178" s="642"/>
      <c r="AB178" s="642"/>
      <c r="AC178" s="642"/>
      <c r="AD178" s="641"/>
      <c r="AE178" s="641"/>
      <c r="AF178" s="641"/>
      <c r="AG178" s="641"/>
      <c r="AH178" s="641"/>
      <c r="AI178" s="641"/>
      <c r="AJ178" s="618"/>
      <c r="AK178" s="111"/>
    </row>
    <row r="179" spans="1:46" s="114" customFormat="1" ht="15" customHeight="1" thickBot="1">
      <c r="A179" s="1018"/>
      <c r="B179" s="1019"/>
      <c r="C179" s="1019"/>
      <c r="D179" s="1020"/>
      <c r="E179" s="646"/>
      <c r="F179" s="647" t="s">
        <v>125</v>
      </c>
      <c r="G179" s="647"/>
      <c r="H179" s="774"/>
      <c r="I179" s="774"/>
      <c r="J179" s="774"/>
      <c r="K179" s="774"/>
      <c r="L179" s="774"/>
      <c r="M179" s="774"/>
      <c r="N179" s="774"/>
      <c r="O179" s="774"/>
      <c r="P179" s="774"/>
      <c r="Q179" s="774"/>
      <c r="R179" s="774"/>
      <c r="S179" s="774"/>
      <c r="T179" s="774"/>
      <c r="U179" s="774"/>
      <c r="V179" s="774"/>
      <c r="W179" s="774"/>
      <c r="X179" s="774"/>
      <c r="Y179" s="648" t="s">
        <v>126</v>
      </c>
      <c r="Z179" s="649" t="s">
        <v>427</v>
      </c>
      <c r="AA179" s="650"/>
      <c r="AB179" s="650" t="s">
        <v>429</v>
      </c>
      <c r="AC179" s="650"/>
      <c r="AD179" s="649"/>
      <c r="AE179" s="649"/>
      <c r="AF179" s="649"/>
      <c r="AG179" s="649"/>
      <c r="AH179" s="651"/>
      <c r="AI179" s="651"/>
      <c r="AJ179" s="652"/>
      <c r="AK179" s="111"/>
    </row>
    <row r="180" spans="1:46" ht="13.5" customHeight="1">
      <c r="A180" s="351"/>
      <c r="B180" s="311"/>
      <c r="C180" s="350"/>
      <c r="D180" s="350"/>
      <c r="E180" s="350"/>
      <c r="F180" s="350"/>
      <c r="G180" s="350"/>
      <c r="H180" s="350"/>
      <c r="I180" s="350"/>
      <c r="J180" s="350"/>
      <c r="K180" s="350"/>
      <c r="L180" s="350"/>
      <c r="M180" s="350"/>
      <c r="N180" s="350"/>
      <c r="O180" s="350"/>
      <c r="P180" s="350"/>
      <c r="Q180" s="350"/>
      <c r="R180" s="350"/>
      <c r="S180" s="350"/>
      <c r="T180" s="350"/>
      <c r="U180" s="350"/>
      <c r="V180" s="350"/>
      <c r="W180" s="350"/>
      <c r="X180" s="350"/>
      <c r="Y180" s="350"/>
      <c r="Z180" s="350"/>
      <c r="AA180" s="350"/>
      <c r="AB180" s="350"/>
      <c r="AC180" s="350"/>
      <c r="AD180" s="350"/>
      <c r="AE180" s="350"/>
      <c r="AF180" s="350"/>
      <c r="AG180" s="350"/>
      <c r="AH180" s="350"/>
      <c r="AI180" s="350"/>
      <c r="AJ180" s="313"/>
      <c r="AK180" s="111"/>
      <c r="AT180" s="117"/>
    </row>
    <row r="181" spans="1:46" ht="15.75" customHeight="1">
      <c r="A181" s="653"/>
      <c r="B181" s="431" t="s">
        <v>137</v>
      </c>
      <c r="C181" s="653"/>
      <c r="D181" s="653"/>
      <c r="E181" s="653"/>
      <c r="F181" s="653"/>
      <c r="G181" s="653"/>
      <c r="H181" s="653"/>
      <c r="I181" s="653"/>
      <c r="J181" s="653"/>
      <c r="K181" s="653"/>
      <c r="L181" s="653"/>
      <c r="M181" s="653"/>
      <c r="N181" s="653"/>
      <c r="O181" s="653"/>
      <c r="P181" s="653"/>
      <c r="Q181" s="653"/>
      <c r="R181" s="653"/>
      <c r="S181" s="653"/>
      <c r="T181" s="653"/>
      <c r="U181" s="653"/>
      <c r="V181" s="653"/>
      <c r="W181" s="653"/>
      <c r="X181" s="653"/>
      <c r="Y181" s="653"/>
      <c r="Z181" s="653"/>
      <c r="AA181" s="653"/>
      <c r="AB181" s="653"/>
      <c r="AC181" s="653"/>
      <c r="AD181" s="653"/>
      <c r="AE181" s="653"/>
      <c r="AF181" s="653"/>
      <c r="AG181" s="653"/>
      <c r="AH181" s="653"/>
      <c r="AI181" s="653"/>
      <c r="AJ181" s="654"/>
      <c r="AK181" s="111"/>
    </row>
    <row r="182" spans="1:46" ht="14.25" thickBot="1">
      <c r="A182" s="653"/>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55"/>
      <c r="AJ182" s="654"/>
      <c r="AK182" s="111"/>
    </row>
    <row r="183" spans="1:46" ht="16.5" customHeight="1">
      <c r="A183" s="653"/>
      <c r="B183" s="656"/>
      <c r="C183" s="657" t="s">
        <v>229</v>
      </c>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9"/>
      <c r="Z183" s="1042" t="s">
        <v>135</v>
      </c>
      <c r="AA183" s="1043"/>
      <c r="AB183" s="1043"/>
      <c r="AC183" s="1043"/>
      <c r="AD183" s="1043"/>
      <c r="AE183" s="1043"/>
      <c r="AF183" s="1043"/>
      <c r="AG183" s="1043"/>
      <c r="AH183" s="1044"/>
      <c r="AI183" s="653"/>
      <c r="AJ183" s="654"/>
      <c r="AK183" s="111"/>
    </row>
    <row r="184" spans="1:46" ht="16.5" customHeight="1">
      <c r="A184" s="653"/>
      <c r="B184" s="660"/>
      <c r="C184" s="661" t="s">
        <v>230</v>
      </c>
      <c r="D184" s="662"/>
      <c r="E184" s="662"/>
      <c r="F184" s="662"/>
      <c r="G184" s="662"/>
      <c r="H184" s="662"/>
      <c r="I184" s="662"/>
      <c r="J184" s="662"/>
      <c r="K184" s="662"/>
      <c r="L184" s="662"/>
      <c r="M184" s="662"/>
      <c r="N184" s="662"/>
      <c r="O184" s="662"/>
      <c r="P184" s="662"/>
      <c r="Q184" s="662"/>
      <c r="R184" s="662"/>
      <c r="S184" s="662"/>
      <c r="T184" s="662"/>
      <c r="U184" s="662"/>
      <c r="V184" s="662"/>
      <c r="W184" s="662"/>
      <c r="X184" s="662"/>
      <c r="Y184" s="663"/>
      <c r="Z184" s="1005" t="s">
        <v>136</v>
      </c>
      <c r="AA184" s="1006"/>
      <c r="AB184" s="1006"/>
      <c r="AC184" s="1006"/>
      <c r="AD184" s="1006"/>
      <c r="AE184" s="1006"/>
      <c r="AF184" s="1006"/>
      <c r="AG184" s="1006"/>
      <c r="AH184" s="1007"/>
      <c r="AI184" s="653"/>
      <c r="AJ184" s="654"/>
      <c r="AK184" s="111"/>
    </row>
    <row r="185" spans="1:46" ht="16.5" customHeight="1">
      <c r="A185" s="653"/>
      <c r="B185" s="660"/>
      <c r="C185" s="661" t="s">
        <v>264</v>
      </c>
      <c r="D185" s="662"/>
      <c r="E185" s="662"/>
      <c r="F185" s="662"/>
      <c r="G185" s="662"/>
      <c r="H185" s="662"/>
      <c r="I185" s="662"/>
      <c r="J185" s="662"/>
      <c r="K185" s="662"/>
      <c r="L185" s="662"/>
      <c r="M185" s="662"/>
      <c r="N185" s="662"/>
      <c r="O185" s="662"/>
      <c r="P185" s="662"/>
      <c r="Q185" s="662"/>
      <c r="R185" s="662"/>
      <c r="S185" s="662"/>
      <c r="T185" s="662"/>
      <c r="U185" s="662"/>
      <c r="V185" s="662"/>
      <c r="W185" s="662"/>
      <c r="X185" s="662"/>
      <c r="Y185" s="663"/>
      <c r="Z185" s="1005" t="s">
        <v>399</v>
      </c>
      <c r="AA185" s="1006"/>
      <c r="AB185" s="1006"/>
      <c r="AC185" s="1006"/>
      <c r="AD185" s="1006"/>
      <c r="AE185" s="1006"/>
      <c r="AF185" s="1006"/>
      <c r="AG185" s="1006"/>
      <c r="AH185" s="1007"/>
      <c r="AI185" s="653"/>
      <c r="AJ185" s="654"/>
      <c r="AK185" s="111"/>
    </row>
    <row r="186" spans="1:46" ht="16.5" customHeight="1">
      <c r="A186" s="653"/>
      <c r="B186" s="660"/>
      <c r="C186" s="661" t="s">
        <v>421</v>
      </c>
      <c r="D186" s="662"/>
      <c r="E186" s="662"/>
      <c r="F186" s="662"/>
      <c r="G186" s="662"/>
      <c r="H186" s="662"/>
      <c r="I186" s="662"/>
      <c r="J186" s="662"/>
      <c r="K186" s="662"/>
      <c r="L186" s="662"/>
      <c r="M186" s="662"/>
      <c r="N186" s="662"/>
      <c r="O186" s="662"/>
      <c r="P186" s="662"/>
      <c r="Q186" s="662"/>
      <c r="R186" s="662"/>
      <c r="S186" s="662"/>
      <c r="T186" s="662"/>
      <c r="U186" s="662"/>
      <c r="V186" s="662"/>
      <c r="W186" s="662"/>
      <c r="X186" s="662"/>
      <c r="Y186" s="663"/>
      <c r="Z186" s="1005" t="s">
        <v>422</v>
      </c>
      <c r="AA186" s="1006"/>
      <c r="AB186" s="1006"/>
      <c r="AC186" s="1006"/>
      <c r="AD186" s="1006"/>
      <c r="AE186" s="1006"/>
      <c r="AF186" s="1006"/>
      <c r="AG186" s="1006"/>
      <c r="AH186" s="1007"/>
      <c r="AI186" s="653"/>
      <c r="AJ186" s="654"/>
      <c r="AK186" s="111"/>
    </row>
    <row r="187" spans="1:46" ht="25.5" customHeight="1">
      <c r="A187" s="653"/>
      <c r="B187" s="660"/>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53"/>
      <c r="AJ187" s="654"/>
      <c r="AK187" s="111"/>
    </row>
    <row r="188" spans="1:46" ht="25.5" customHeight="1">
      <c r="A188" s="653"/>
      <c r="B188" s="660"/>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53"/>
      <c r="AJ188" s="654"/>
      <c r="AK188" s="205"/>
    </row>
    <row r="189" spans="1:46" ht="16.5" customHeight="1" thickBot="1">
      <c r="A189" s="653"/>
      <c r="B189" s="664"/>
      <c r="C189" s="665" t="s">
        <v>231</v>
      </c>
      <c r="D189" s="666"/>
      <c r="E189" s="666"/>
      <c r="F189" s="666"/>
      <c r="G189" s="666"/>
      <c r="H189" s="666"/>
      <c r="I189" s="666"/>
      <c r="J189" s="666"/>
      <c r="K189" s="666"/>
      <c r="L189" s="666"/>
      <c r="M189" s="666"/>
      <c r="N189" s="666"/>
      <c r="O189" s="666"/>
      <c r="P189" s="666"/>
      <c r="Q189" s="666"/>
      <c r="R189" s="666"/>
      <c r="S189" s="666"/>
      <c r="T189" s="666"/>
      <c r="U189" s="666"/>
      <c r="V189" s="666"/>
      <c r="W189" s="666"/>
      <c r="X189" s="666"/>
      <c r="Y189" s="667"/>
      <c r="Z189" s="982" t="s">
        <v>134</v>
      </c>
      <c r="AA189" s="983"/>
      <c r="AB189" s="983"/>
      <c r="AC189" s="983"/>
      <c r="AD189" s="983"/>
      <c r="AE189" s="983"/>
      <c r="AF189" s="983"/>
      <c r="AG189" s="983"/>
      <c r="AH189" s="984"/>
      <c r="AI189" s="653"/>
      <c r="AJ189" s="654"/>
      <c r="AK189" s="205"/>
    </row>
    <row r="190" spans="1:46" ht="4.5" customHeight="1">
      <c r="A190" s="653"/>
      <c r="B190" s="653"/>
      <c r="C190" s="431"/>
      <c r="D190" s="653"/>
      <c r="E190" s="653"/>
      <c r="F190" s="653"/>
      <c r="G190" s="653"/>
      <c r="H190" s="653"/>
      <c r="I190" s="653"/>
      <c r="J190" s="653"/>
      <c r="K190" s="653"/>
      <c r="L190" s="653"/>
      <c r="M190" s="653"/>
      <c r="N190" s="653"/>
      <c r="O190" s="653"/>
      <c r="P190" s="653"/>
      <c r="Q190" s="653"/>
      <c r="R190" s="653"/>
      <c r="S190" s="653"/>
      <c r="T190" s="653"/>
      <c r="U190" s="653"/>
      <c r="V190" s="653"/>
      <c r="W190" s="653"/>
      <c r="X190" s="653"/>
      <c r="Y190" s="653"/>
      <c r="Z190" s="431"/>
      <c r="AA190" s="431"/>
      <c r="AB190" s="431"/>
      <c r="AC190" s="431"/>
      <c r="AD190" s="431"/>
      <c r="AE190" s="431"/>
      <c r="AF190" s="431"/>
      <c r="AG190" s="431"/>
      <c r="AH190" s="431"/>
      <c r="AI190" s="653"/>
      <c r="AJ190" s="654"/>
    </row>
    <row r="191" spans="1:46" ht="12" customHeight="1">
      <c r="A191" s="653"/>
      <c r="B191" s="668" t="s">
        <v>274</v>
      </c>
      <c r="C191" s="669" t="s">
        <v>273</v>
      </c>
      <c r="D191" s="653"/>
      <c r="E191" s="653"/>
      <c r="F191" s="653"/>
      <c r="G191" s="653"/>
      <c r="H191" s="653"/>
      <c r="I191" s="653"/>
      <c r="J191" s="653"/>
      <c r="K191" s="653"/>
      <c r="L191" s="653"/>
      <c r="M191" s="653"/>
      <c r="N191" s="653"/>
      <c r="O191" s="653"/>
      <c r="P191" s="653"/>
      <c r="Q191" s="653"/>
      <c r="R191" s="653"/>
      <c r="S191" s="653"/>
      <c r="T191" s="653"/>
      <c r="U191" s="653"/>
      <c r="V191" s="653"/>
      <c r="W191" s="653"/>
      <c r="X191" s="653"/>
      <c r="Y191" s="653"/>
      <c r="Z191" s="431"/>
      <c r="AA191" s="431"/>
      <c r="AB191" s="431"/>
      <c r="AC191" s="431"/>
      <c r="AD191" s="431"/>
      <c r="AE191" s="431"/>
      <c r="AF191" s="431"/>
      <c r="AG191" s="431"/>
      <c r="AH191" s="431"/>
      <c r="AI191" s="653"/>
      <c r="AJ191" s="654"/>
    </row>
    <row r="192" spans="1:46" ht="21" customHeight="1">
      <c r="A192" s="653"/>
      <c r="B192" s="670"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1"/>
      <c r="B193" s="671"/>
      <c r="C193" s="672"/>
      <c r="D193" s="672"/>
      <c r="E193" s="672"/>
      <c r="F193" s="672"/>
      <c r="G193" s="672"/>
      <c r="H193" s="672"/>
      <c r="I193" s="672"/>
      <c r="J193" s="672"/>
      <c r="K193" s="672"/>
      <c r="L193" s="672"/>
      <c r="M193" s="672"/>
      <c r="N193" s="672"/>
      <c r="O193" s="672"/>
      <c r="P193" s="672"/>
      <c r="Q193" s="672"/>
      <c r="R193" s="672"/>
      <c r="S193" s="672"/>
      <c r="T193" s="672"/>
      <c r="U193" s="672"/>
      <c r="V193" s="672"/>
      <c r="W193" s="672"/>
      <c r="X193" s="672"/>
      <c r="Y193" s="672"/>
      <c r="Z193" s="672"/>
      <c r="AA193" s="672"/>
      <c r="AB193" s="672"/>
      <c r="AC193" s="672"/>
      <c r="AD193" s="672"/>
      <c r="AE193" s="672"/>
      <c r="AF193" s="672"/>
      <c r="AG193" s="672"/>
      <c r="AH193" s="672"/>
      <c r="AI193" s="672"/>
      <c r="AJ193" s="673"/>
    </row>
    <row r="194" spans="1:36" ht="1.5" customHeight="1">
      <c r="A194" s="674"/>
      <c r="B194" s="675"/>
      <c r="C194" s="675"/>
      <c r="D194" s="675"/>
      <c r="E194" s="675"/>
      <c r="F194" s="675"/>
      <c r="G194" s="675"/>
      <c r="H194" s="675"/>
      <c r="I194" s="675"/>
      <c r="J194" s="675"/>
      <c r="K194" s="675"/>
      <c r="L194" s="675"/>
      <c r="M194" s="675"/>
      <c r="N194" s="675"/>
      <c r="O194" s="675"/>
      <c r="P194" s="675"/>
      <c r="Q194" s="675"/>
      <c r="R194" s="675"/>
      <c r="S194" s="675"/>
      <c r="T194" s="675"/>
      <c r="U194" s="675"/>
      <c r="V194" s="675"/>
      <c r="W194" s="675"/>
      <c r="X194" s="675"/>
      <c r="Y194" s="675"/>
      <c r="Z194" s="675"/>
      <c r="AA194" s="675"/>
      <c r="AB194" s="675"/>
      <c r="AC194" s="675"/>
      <c r="AD194" s="675"/>
      <c r="AE194" s="675"/>
      <c r="AF194" s="675"/>
      <c r="AG194" s="675"/>
      <c r="AH194" s="675"/>
      <c r="AI194" s="675"/>
      <c r="AJ194" s="676"/>
    </row>
    <row r="195" spans="1:36" ht="31.5" customHeight="1">
      <c r="A195" s="677"/>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78"/>
    </row>
    <row r="196" spans="1:36" ht="4.5" customHeight="1">
      <c r="A196" s="677"/>
      <c r="B196" s="431"/>
      <c r="C196" s="653"/>
      <c r="D196" s="653"/>
      <c r="E196" s="653"/>
      <c r="F196" s="653"/>
      <c r="G196" s="653"/>
      <c r="H196" s="653"/>
      <c r="I196" s="653"/>
      <c r="J196" s="653"/>
      <c r="K196" s="653"/>
      <c r="L196" s="653"/>
      <c r="M196" s="653"/>
      <c r="N196" s="653"/>
      <c r="O196" s="653"/>
      <c r="P196" s="653"/>
      <c r="Q196" s="653"/>
      <c r="R196" s="653"/>
      <c r="S196" s="653"/>
      <c r="T196" s="653"/>
      <c r="U196" s="653"/>
      <c r="V196" s="653"/>
      <c r="W196" s="653"/>
      <c r="X196" s="653"/>
      <c r="Y196" s="653"/>
      <c r="Z196" s="653"/>
      <c r="AA196" s="653"/>
      <c r="AB196" s="653"/>
      <c r="AC196" s="653"/>
      <c r="AD196" s="653"/>
      <c r="AE196" s="653"/>
      <c r="AF196" s="653"/>
      <c r="AG196" s="653"/>
      <c r="AH196" s="653"/>
      <c r="AI196" s="653"/>
      <c r="AJ196" s="678"/>
    </row>
    <row r="197" spans="1:36" s="208" customFormat="1" ht="13.5" customHeight="1">
      <c r="A197" s="679"/>
      <c r="B197" s="680" t="s">
        <v>84</v>
      </c>
      <c r="C197" s="680"/>
      <c r="D197" s="955">
        <v>2</v>
      </c>
      <c r="E197" s="956"/>
      <c r="F197" s="680" t="s">
        <v>5</v>
      </c>
      <c r="G197" s="955">
        <v>3</v>
      </c>
      <c r="H197" s="956"/>
      <c r="I197" s="680" t="s">
        <v>4</v>
      </c>
      <c r="J197" s="955">
        <v>1</v>
      </c>
      <c r="K197" s="956"/>
      <c r="L197" s="680" t="s">
        <v>3</v>
      </c>
      <c r="M197" s="681"/>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82"/>
      <c r="B198" s="683"/>
      <c r="C198" s="684"/>
      <c r="D198" s="684"/>
      <c r="E198" s="684"/>
      <c r="F198" s="684"/>
      <c r="G198" s="684"/>
      <c r="H198" s="684"/>
      <c r="I198" s="684"/>
      <c r="J198" s="684"/>
      <c r="K198" s="684"/>
      <c r="L198" s="684"/>
      <c r="M198" s="684"/>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85"/>
      <c r="B199" s="686"/>
      <c r="C199" s="687"/>
      <c r="D199" s="687"/>
      <c r="E199" s="687"/>
      <c r="F199" s="687"/>
      <c r="G199" s="687"/>
      <c r="H199" s="687"/>
      <c r="I199" s="687"/>
      <c r="J199" s="687"/>
      <c r="K199" s="687"/>
      <c r="L199" s="687"/>
      <c r="M199" s="687"/>
      <c r="N199" s="687"/>
      <c r="O199" s="687"/>
      <c r="P199" s="686"/>
      <c r="Q199" s="688"/>
      <c r="R199" s="689"/>
      <c r="S199" s="689"/>
      <c r="T199" s="689"/>
      <c r="U199" s="689"/>
      <c r="V199" s="689"/>
      <c r="W199" s="690"/>
      <c r="X199" s="690"/>
      <c r="Y199" s="690"/>
      <c r="Z199" s="690"/>
      <c r="AA199" s="690"/>
      <c r="AB199" s="690"/>
      <c r="AC199" s="690"/>
      <c r="AD199" s="690"/>
      <c r="AE199" s="690"/>
      <c r="AF199" s="690"/>
      <c r="AG199" s="690"/>
      <c r="AH199" s="690"/>
      <c r="AI199" s="691"/>
      <c r="AJ199" s="692"/>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1" t="s">
        <v>206</v>
      </c>
      <c r="S7" s="271" t="s">
        <v>97</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318</v>
      </c>
      <c r="N8" s="228"/>
      <c r="O8" s="1109"/>
      <c r="P8" s="1111"/>
      <c r="Q8" s="1113"/>
      <c r="R8" s="1122"/>
      <c r="S8" s="275"/>
      <c r="T8" s="1117" t="s">
        <v>10</v>
      </c>
      <c r="U8" s="1118"/>
      <c r="V8" s="276" t="s">
        <v>85</v>
      </c>
      <c r="W8" s="1119" t="s">
        <v>30</v>
      </c>
      <c r="X8" s="1120"/>
      <c r="Y8" s="1120"/>
      <c r="Z8" s="1120"/>
      <c r="AA8" s="1120"/>
      <c r="AB8" s="1120"/>
      <c r="AC8" s="1120"/>
      <c r="AD8" s="1120"/>
      <c r="AE8" s="1120"/>
      <c r="AF8" s="1120"/>
      <c r="AG8" s="1120"/>
      <c r="AH8" s="1120"/>
      <c r="AI8" s="277" t="s">
        <v>15</v>
      </c>
    </row>
    <row r="9" spans="1:47" ht="13.5" customHeight="1">
      <c r="A9" s="1099"/>
      <c r="B9" s="1103"/>
      <c r="C9" s="1104"/>
      <c r="D9" s="1104"/>
      <c r="E9" s="1104"/>
      <c r="F9" s="1104"/>
      <c r="G9" s="1104"/>
      <c r="H9" s="1104"/>
      <c r="I9" s="1104"/>
      <c r="J9" s="1104"/>
      <c r="K9" s="1105"/>
      <c r="L9" s="1107"/>
      <c r="M9" s="231"/>
      <c r="N9" s="232"/>
      <c r="O9" s="1109"/>
      <c r="P9" s="1111"/>
      <c r="Q9" s="1113"/>
      <c r="R9" s="1122"/>
      <c r="S9" s="1085" t="s">
        <v>178</v>
      </c>
      <c r="T9" s="1125" t="s">
        <v>308</v>
      </c>
      <c r="U9" s="1126" t="s">
        <v>207</v>
      </c>
      <c r="V9" s="1123" t="s">
        <v>143</v>
      </c>
      <c r="W9" s="1079" t="s">
        <v>208</v>
      </c>
      <c r="X9" s="1080"/>
      <c r="Y9" s="1080"/>
      <c r="Z9" s="1080"/>
      <c r="AA9" s="1080"/>
      <c r="AB9" s="1080"/>
      <c r="AC9" s="1080"/>
      <c r="AD9" s="1080"/>
      <c r="AE9" s="1080"/>
      <c r="AF9" s="1080"/>
      <c r="AG9" s="1080"/>
      <c r="AH9" s="1080"/>
      <c r="AI9" s="1088" t="s">
        <v>337</v>
      </c>
    </row>
    <row r="10" spans="1:47" ht="150" customHeight="1">
      <c r="A10" s="1099"/>
      <c r="B10" s="1103"/>
      <c r="C10" s="1104"/>
      <c r="D10" s="1104"/>
      <c r="E10" s="1104"/>
      <c r="F10" s="1104"/>
      <c r="G10" s="1104"/>
      <c r="H10" s="1104"/>
      <c r="I10" s="1104"/>
      <c r="J10" s="1104"/>
      <c r="K10" s="1105"/>
      <c r="L10" s="1107"/>
      <c r="M10" s="233" t="s">
        <v>325</v>
      </c>
      <c r="N10" s="233" t="s">
        <v>326</v>
      </c>
      <c r="O10" s="1109"/>
      <c r="P10" s="1111"/>
      <c r="Q10" s="1113"/>
      <c r="R10" s="1122"/>
      <c r="S10" s="1085"/>
      <c r="T10" s="1125"/>
      <c r="U10" s="1126"/>
      <c r="V10" s="1124"/>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699" t="s">
        <v>366</v>
      </c>
      <c r="W12" s="120" t="s">
        <v>84</v>
      </c>
      <c r="X12" s="286">
        <v>2</v>
      </c>
      <c r="Y12" s="119" t="s">
        <v>12</v>
      </c>
      <c r="Z12" s="286">
        <v>4</v>
      </c>
      <c r="AA12" s="191" t="s">
        <v>162</v>
      </c>
      <c r="AB12" s="286">
        <v>3</v>
      </c>
      <c r="AC12" s="119" t="s">
        <v>12</v>
      </c>
      <c r="AD12" s="286">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7"/>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699" t="s">
        <v>375</v>
      </c>
      <c r="W13" s="120" t="s">
        <v>84</v>
      </c>
      <c r="X13" s="286">
        <v>2</v>
      </c>
      <c r="Y13" s="119" t="s">
        <v>12</v>
      </c>
      <c r="Z13" s="286">
        <v>4</v>
      </c>
      <c r="AA13" s="191" t="s">
        <v>162</v>
      </c>
      <c r="AB13" s="286">
        <v>3</v>
      </c>
      <c r="AC13" s="119" t="s">
        <v>12</v>
      </c>
      <c r="AD13" s="286">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7"/>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699" t="s">
        <v>368</v>
      </c>
      <c r="W14" s="120" t="s">
        <v>84</v>
      </c>
      <c r="X14" s="286">
        <v>2</v>
      </c>
      <c r="Y14" s="119" t="s">
        <v>12</v>
      </c>
      <c r="Z14" s="286">
        <v>4</v>
      </c>
      <c r="AA14" s="191" t="s">
        <v>162</v>
      </c>
      <c r="AB14" s="286">
        <v>3</v>
      </c>
      <c r="AC14" s="119" t="s">
        <v>12</v>
      </c>
      <c r="AD14" s="286">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7"/>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699" t="s">
        <v>371</v>
      </c>
      <c r="W15" s="120" t="s">
        <v>84</v>
      </c>
      <c r="X15" s="286">
        <v>2</v>
      </c>
      <c r="Y15" s="119" t="s">
        <v>12</v>
      </c>
      <c r="Z15" s="286">
        <v>9</v>
      </c>
      <c r="AA15" s="191" t="s">
        <v>162</v>
      </c>
      <c r="AB15" s="286">
        <v>3</v>
      </c>
      <c r="AC15" s="119" t="s">
        <v>12</v>
      </c>
      <c r="AD15" s="286">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7"/>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699" t="s">
        <v>368</v>
      </c>
      <c r="W16" s="120" t="s">
        <v>84</v>
      </c>
      <c r="X16" s="286">
        <v>2</v>
      </c>
      <c r="Y16" s="119" t="s">
        <v>12</v>
      </c>
      <c r="Z16" s="286">
        <v>6</v>
      </c>
      <c r="AA16" s="191" t="s">
        <v>162</v>
      </c>
      <c r="AB16" s="286">
        <v>3</v>
      </c>
      <c r="AC16" s="119" t="s">
        <v>12</v>
      </c>
      <c r="AD16" s="286">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7"/>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699" t="s">
        <v>368</v>
      </c>
      <c r="W17" s="120" t="s">
        <v>291</v>
      </c>
      <c r="X17" s="286">
        <v>2</v>
      </c>
      <c r="Y17" s="119" t="s">
        <v>292</v>
      </c>
      <c r="Z17" s="286">
        <v>4</v>
      </c>
      <c r="AA17" s="191" t="s">
        <v>293</v>
      </c>
      <c r="AB17" s="286">
        <v>3</v>
      </c>
      <c r="AC17" s="119" t="s">
        <v>292</v>
      </c>
      <c r="AD17" s="286">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7"/>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699" t="s">
        <v>368</v>
      </c>
      <c r="W18" s="120" t="s">
        <v>291</v>
      </c>
      <c r="X18" s="286">
        <v>2</v>
      </c>
      <c r="Y18" s="119" t="s">
        <v>292</v>
      </c>
      <c r="Z18" s="286">
        <v>4</v>
      </c>
      <c r="AA18" s="191" t="s">
        <v>293</v>
      </c>
      <c r="AB18" s="286">
        <v>3</v>
      </c>
      <c r="AC18" s="119" t="s">
        <v>292</v>
      </c>
      <c r="AD18" s="286">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7"/>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699"/>
      <c r="W19" s="120" t="s">
        <v>291</v>
      </c>
      <c r="X19" s="286"/>
      <c r="Y19" s="119" t="s">
        <v>292</v>
      </c>
      <c r="Z19" s="286"/>
      <c r="AA19" s="191" t="s">
        <v>293</v>
      </c>
      <c r="AB19" s="286"/>
      <c r="AC19" s="119" t="s">
        <v>292</v>
      </c>
      <c r="AD19" s="286"/>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7"/>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699"/>
      <c r="W20" s="120" t="s">
        <v>291</v>
      </c>
      <c r="X20" s="286"/>
      <c r="Y20" s="119" t="s">
        <v>292</v>
      </c>
      <c r="Z20" s="286"/>
      <c r="AA20" s="191" t="s">
        <v>293</v>
      </c>
      <c r="AB20" s="286"/>
      <c r="AC20" s="119" t="s">
        <v>292</v>
      </c>
      <c r="AD20" s="286"/>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7"/>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699"/>
      <c r="W21" s="120" t="s">
        <v>291</v>
      </c>
      <c r="X21" s="286"/>
      <c r="Y21" s="119" t="s">
        <v>292</v>
      </c>
      <c r="Z21" s="286"/>
      <c r="AA21" s="191" t="s">
        <v>293</v>
      </c>
      <c r="AB21" s="286"/>
      <c r="AC21" s="119" t="s">
        <v>292</v>
      </c>
      <c r="AD21" s="286"/>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7"/>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699"/>
      <c r="W22" s="120" t="s">
        <v>291</v>
      </c>
      <c r="X22" s="286"/>
      <c r="Y22" s="119" t="s">
        <v>292</v>
      </c>
      <c r="Z22" s="286"/>
      <c r="AA22" s="191" t="s">
        <v>293</v>
      </c>
      <c r="AB22" s="286"/>
      <c r="AC22" s="119" t="s">
        <v>292</v>
      </c>
      <c r="AD22" s="286"/>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7"/>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699"/>
      <c r="W23" s="120" t="s">
        <v>291</v>
      </c>
      <c r="X23" s="286"/>
      <c r="Y23" s="119" t="s">
        <v>292</v>
      </c>
      <c r="Z23" s="286"/>
      <c r="AA23" s="191" t="s">
        <v>293</v>
      </c>
      <c r="AB23" s="286"/>
      <c r="AC23" s="119" t="s">
        <v>292</v>
      </c>
      <c r="AD23" s="286"/>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7"/>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699"/>
      <c r="W24" s="120" t="s">
        <v>291</v>
      </c>
      <c r="X24" s="286"/>
      <c r="Y24" s="119" t="s">
        <v>292</v>
      </c>
      <c r="Z24" s="286"/>
      <c r="AA24" s="191" t="s">
        <v>293</v>
      </c>
      <c r="AB24" s="286"/>
      <c r="AC24" s="119" t="s">
        <v>292</v>
      </c>
      <c r="AD24" s="286"/>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7"/>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699"/>
      <c r="W25" s="120" t="s">
        <v>291</v>
      </c>
      <c r="X25" s="286"/>
      <c r="Y25" s="119" t="s">
        <v>292</v>
      </c>
      <c r="Z25" s="286"/>
      <c r="AA25" s="191" t="s">
        <v>293</v>
      </c>
      <c r="AB25" s="286"/>
      <c r="AC25" s="119" t="s">
        <v>292</v>
      </c>
      <c r="AD25" s="286"/>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7"/>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699"/>
      <c r="W26" s="120" t="s">
        <v>291</v>
      </c>
      <c r="X26" s="286"/>
      <c r="Y26" s="119" t="s">
        <v>292</v>
      </c>
      <c r="Z26" s="286"/>
      <c r="AA26" s="191" t="s">
        <v>293</v>
      </c>
      <c r="AB26" s="286"/>
      <c r="AC26" s="119" t="s">
        <v>292</v>
      </c>
      <c r="AD26" s="286"/>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7"/>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699"/>
      <c r="W27" s="120" t="s">
        <v>291</v>
      </c>
      <c r="X27" s="286"/>
      <c r="Y27" s="119" t="s">
        <v>292</v>
      </c>
      <c r="Z27" s="286"/>
      <c r="AA27" s="191" t="s">
        <v>293</v>
      </c>
      <c r="AB27" s="286"/>
      <c r="AC27" s="119" t="s">
        <v>292</v>
      </c>
      <c r="AD27" s="286"/>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7"/>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699"/>
      <c r="W28" s="120" t="s">
        <v>291</v>
      </c>
      <c r="X28" s="286"/>
      <c r="Y28" s="119" t="s">
        <v>292</v>
      </c>
      <c r="Z28" s="286"/>
      <c r="AA28" s="191" t="s">
        <v>293</v>
      </c>
      <c r="AB28" s="286"/>
      <c r="AC28" s="119" t="s">
        <v>292</v>
      </c>
      <c r="AD28" s="286"/>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7"/>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699"/>
      <c r="W29" s="120" t="s">
        <v>291</v>
      </c>
      <c r="X29" s="286"/>
      <c r="Y29" s="119" t="s">
        <v>292</v>
      </c>
      <c r="Z29" s="286"/>
      <c r="AA29" s="191" t="s">
        <v>293</v>
      </c>
      <c r="AB29" s="286"/>
      <c r="AC29" s="119" t="s">
        <v>292</v>
      </c>
      <c r="AD29" s="286"/>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7"/>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699"/>
      <c r="W30" s="120" t="s">
        <v>291</v>
      </c>
      <c r="X30" s="286"/>
      <c r="Y30" s="119" t="s">
        <v>292</v>
      </c>
      <c r="Z30" s="286"/>
      <c r="AA30" s="191" t="s">
        <v>293</v>
      </c>
      <c r="AB30" s="286"/>
      <c r="AC30" s="119" t="s">
        <v>292</v>
      </c>
      <c r="AD30" s="286"/>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7"/>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699"/>
      <c r="W31" s="120" t="s">
        <v>291</v>
      </c>
      <c r="X31" s="286"/>
      <c r="Y31" s="119" t="s">
        <v>292</v>
      </c>
      <c r="Z31" s="286"/>
      <c r="AA31" s="191" t="s">
        <v>293</v>
      </c>
      <c r="AB31" s="286"/>
      <c r="AC31" s="119" t="s">
        <v>292</v>
      </c>
      <c r="AD31" s="286"/>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7"/>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699"/>
      <c r="W32" s="120" t="s">
        <v>291</v>
      </c>
      <c r="X32" s="286"/>
      <c r="Y32" s="119" t="s">
        <v>292</v>
      </c>
      <c r="Z32" s="286"/>
      <c r="AA32" s="191" t="s">
        <v>293</v>
      </c>
      <c r="AB32" s="286"/>
      <c r="AC32" s="119" t="s">
        <v>292</v>
      </c>
      <c r="AD32" s="286"/>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7"/>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699"/>
      <c r="W33" s="120" t="s">
        <v>291</v>
      </c>
      <c r="X33" s="286"/>
      <c r="Y33" s="119" t="s">
        <v>292</v>
      </c>
      <c r="Z33" s="286"/>
      <c r="AA33" s="191" t="s">
        <v>293</v>
      </c>
      <c r="AB33" s="286"/>
      <c r="AC33" s="119" t="s">
        <v>292</v>
      </c>
      <c r="AD33" s="286"/>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7"/>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699"/>
      <c r="W34" s="120" t="s">
        <v>291</v>
      </c>
      <c r="X34" s="286"/>
      <c r="Y34" s="119" t="s">
        <v>292</v>
      </c>
      <c r="Z34" s="286"/>
      <c r="AA34" s="191" t="s">
        <v>293</v>
      </c>
      <c r="AB34" s="286"/>
      <c r="AC34" s="119" t="s">
        <v>292</v>
      </c>
      <c r="AD34" s="286"/>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7"/>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699"/>
      <c r="W35" s="120" t="s">
        <v>291</v>
      </c>
      <c r="X35" s="286"/>
      <c r="Y35" s="119" t="s">
        <v>292</v>
      </c>
      <c r="Z35" s="286"/>
      <c r="AA35" s="191" t="s">
        <v>293</v>
      </c>
      <c r="AB35" s="286"/>
      <c r="AC35" s="119" t="s">
        <v>292</v>
      </c>
      <c r="AD35" s="286"/>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7"/>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699"/>
      <c r="W36" s="120" t="s">
        <v>291</v>
      </c>
      <c r="X36" s="286"/>
      <c r="Y36" s="119" t="s">
        <v>292</v>
      </c>
      <c r="Z36" s="286"/>
      <c r="AA36" s="191" t="s">
        <v>293</v>
      </c>
      <c r="AB36" s="286"/>
      <c r="AC36" s="119" t="s">
        <v>292</v>
      </c>
      <c r="AD36" s="286"/>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7"/>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699"/>
      <c r="W37" s="120" t="s">
        <v>291</v>
      </c>
      <c r="X37" s="286"/>
      <c r="Y37" s="119" t="s">
        <v>292</v>
      </c>
      <c r="Z37" s="286"/>
      <c r="AA37" s="191" t="s">
        <v>293</v>
      </c>
      <c r="AB37" s="286"/>
      <c r="AC37" s="119" t="s">
        <v>292</v>
      </c>
      <c r="AD37" s="286"/>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7"/>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699"/>
      <c r="W38" s="120" t="s">
        <v>291</v>
      </c>
      <c r="X38" s="286"/>
      <c r="Y38" s="119" t="s">
        <v>292</v>
      </c>
      <c r="Z38" s="286"/>
      <c r="AA38" s="191" t="s">
        <v>293</v>
      </c>
      <c r="AB38" s="286"/>
      <c r="AC38" s="119" t="s">
        <v>292</v>
      </c>
      <c r="AD38" s="286"/>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7"/>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699"/>
      <c r="W39" s="120" t="s">
        <v>291</v>
      </c>
      <c r="X39" s="286"/>
      <c r="Y39" s="119" t="s">
        <v>292</v>
      </c>
      <c r="Z39" s="286"/>
      <c r="AA39" s="191" t="s">
        <v>293</v>
      </c>
      <c r="AB39" s="286"/>
      <c r="AC39" s="119" t="s">
        <v>292</v>
      </c>
      <c r="AD39" s="286"/>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7"/>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699"/>
      <c r="W40" s="120" t="s">
        <v>291</v>
      </c>
      <c r="X40" s="286"/>
      <c r="Y40" s="119" t="s">
        <v>292</v>
      </c>
      <c r="Z40" s="286"/>
      <c r="AA40" s="191" t="s">
        <v>293</v>
      </c>
      <c r="AB40" s="286"/>
      <c r="AC40" s="119" t="s">
        <v>292</v>
      </c>
      <c r="AD40" s="286"/>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7"/>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699"/>
      <c r="W41" s="120" t="s">
        <v>291</v>
      </c>
      <c r="X41" s="286"/>
      <c r="Y41" s="119" t="s">
        <v>292</v>
      </c>
      <c r="Z41" s="286"/>
      <c r="AA41" s="191" t="s">
        <v>293</v>
      </c>
      <c r="AB41" s="286"/>
      <c r="AC41" s="119" t="s">
        <v>292</v>
      </c>
      <c r="AD41" s="286"/>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7"/>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699"/>
      <c r="W42" s="120" t="s">
        <v>291</v>
      </c>
      <c r="X42" s="286"/>
      <c r="Y42" s="119" t="s">
        <v>292</v>
      </c>
      <c r="Z42" s="286"/>
      <c r="AA42" s="191" t="s">
        <v>293</v>
      </c>
      <c r="AB42" s="286"/>
      <c r="AC42" s="119" t="s">
        <v>292</v>
      </c>
      <c r="AD42" s="286"/>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7"/>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699"/>
      <c r="W43" s="120" t="s">
        <v>291</v>
      </c>
      <c r="X43" s="286"/>
      <c r="Y43" s="119" t="s">
        <v>292</v>
      </c>
      <c r="Z43" s="286"/>
      <c r="AA43" s="191" t="s">
        <v>293</v>
      </c>
      <c r="AB43" s="286"/>
      <c r="AC43" s="119" t="s">
        <v>292</v>
      </c>
      <c r="AD43" s="286"/>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7"/>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699"/>
      <c r="W44" s="120" t="s">
        <v>291</v>
      </c>
      <c r="X44" s="286"/>
      <c r="Y44" s="119" t="s">
        <v>292</v>
      </c>
      <c r="Z44" s="286"/>
      <c r="AA44" s="191" t="s">
        <v>293</v>
      </c>
      <c r="AB44" s="286"/>
      <c r="AC44" s="119" t="s">
        <v>292</v>
      </c>
      <c r="AD44" s="286"/>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7"/>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699"/>
      <c r="W45" s="120" t="s">
        <v>291</v>
      </c>
      <c r="X45" s="286"/>
      <c r="Y45" s="119" t="s">
        <v>292</v>
      </c>
      <c r="Z45" s="286"/>
      <c r="AA45" s="191" t="s">
        <v>293</v>
      </c>
      <c r="AB45" s="286"/>
      <c r="AC45" s="119" t="s">
        <v>292</v>
      </c>
      <c r="AD45" s="286"/>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7"/>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699"/>
      <c r="W46" s="120" t="s">
        <v>291</v>
      </c>
      <c r="X46" s="286"/>
      <c r="Y46" s="119" t="s">
        <v>292</v>
      </c>
      <c r="Z46" s="286"/>
      <c r="AA46" s="191" t="s">
        <v>293</v>
      </c>
      <c r="AB46" s="286"/>
      <c r="AC46" s="119" t="s">
        <v>292</v>
      </c>
      <c r="AD46" s="286"/>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7"/>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699"/>
      <c r="W47" s="120" t="s">
        <v>291</v>
      </c>
      <c r="X47" s="286"/>
      <c r="Y47" s="119" t="s">
        <v>292</v>
      </c>
      <c r="Z47" s="286"/>
      <c r="AA47" s="191" t="s">
        <v>293</v>
      </c>
      <c r="AB47" s="286"/>
      <c r="AC47" s="119" t="s">
        <v>292</v>
      </c>
      <c r="AD47" s="286"/>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7"/>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699"/>
      <c r="W48" s="120" t="s">
        <v>291</v>
      </c>
      <c r="X48" s="286"/>
      <c r="Y48" s="119" t="s">
        <v>292</v>
      </c>
      <c r="Z48" s="286"/>
      <c r="AA48" s="191" t="s">
        <v>293</v>
      </c>
      <c r="AB48" s="286"/>
      <c r="AC48" s="119" t="s">
        <v>292</v>
      </c>
      <c r="AD48" s="286"/>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7"/>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699"/>
      <c r="W49" s="120" t="s">
        <v>291</v>
      </c>
      <c r="X49" s="286"/>
      <c r="Y49" s="119" t="s">
        <v>292</v>
      </c>
      <c r="Z49" s="286"/>
      <c r="AA49" s="191" t="s">
        <v>293</v>
      </c>
      <c r="AB49" s="286"/>
      <c r="AC49" s="119" t="s">
        <v>292</v>
      </c>
      <c r="AD49" s="286"/>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7"/>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699"/>
      <c r="W50" s="120" t="s">
        <v>291</v>
      </c>
      <c r="X50" s="286"/>
      <c r="Y50" s="119" t="s">
        <v>292</v>
      </c>
      <c r="Z50" s="286"/>
      <c r="AA50" s="191" t="s">
        <v>293</v>
      </c>
      <c r="AB50" s="286"/>
      <c r="AC50" s="119" t="s">
        <v>292</v>
      </c>
      <c r="AD50" s="286"/>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7"/>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699"/>
      <c r="W51" s="120" t="s">
        <v>291</v>
      </c>
      <c r="X51" s="286"/>
      <c r="Y51" s="119" t="s">
        <v>292</v>
      </c>
      <c r="Z51" s="286"/>
      <c r="AA51" s="191" t="s">
        <v>293</v>
      </c>
      <c r="AB51" s="286"/>
      <c r="AC51" s="119" t="s">
        <v>292</v>
      </c>
      <c r="AD51" s="286"/>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7"/>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699"/>
      <c r="W52" s="120" t="s">
        <v>291</v>
      </c>
      <c r="X52" s="286"/>
      <c r="Y52" s="119" t="s">
        <v>292</v>
      </c>
      <c r="Z52" s="286"/>
      <c r="AA52" s="191" t="s">
        <v>293</v>
      </c>
      <c r="AB52" s="286"/>
      <c r="AC52" s="119" t="s">
        <v>292</v>
      </c>
      <c r="AD52" s="286"/>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7"/>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699"/>
      <c r="W53" s="120" t="s">
        <v>291</v>
      </c>
      <c r="X53" s="286"/>
      <c r="Y53" s="119" t="s">
        <v>292</v>
      </c>
      <c r="Z53" s="286"/>
      <c r="AA53" s="191" t="s">
        <v>293</v>
      </c>
      <c r="AB53" s="286"/>
      <c r="AC53" s="119" t="s">
        <v>292</v>
      </c>
      <c r="AD53" s="286"/>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7"/>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699"/>
      <c r="W54" s="120" t="s">
        <v>291</v>
      </c>
      <c r="X54" s="286"/>
      <c r="Y54" s="119" t="s">
        <v>292</v>
      </c>
      <c r="Z54" s="286"/>
      <c r="AA54" s="191" t="s">
        <v>293</v>
      </c>
      <c r="AB54" s="286"/>
      <c r="AC54" s="119" t="s">
        <v>292</v>
      </c>
      <c r="AD54" s="286"/>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7"/>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699"/>
      <c r="W55" s="120" t="s">
        <v>291</v>
      </c>
      <c r="X55" s="286"/>
      <c r="Y55" s="119" t="s">
        <v>292</v>
      </c>
      <c r="Z55" s="286"/>
      <c r="AA55" s="191" t="s">
        <v>293</v>
      </c>
      <c r="AB55" s="286"/>
      <c r="AC55" s="119" t="s">
        <v>292</v>
      </c>
      <c r="AD55" s="286"/>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7"/>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699"/>
      <c r="W56" s="120" t="s">
        <v>291</v>
      </c>
      <c r="X56" s="286"/>
      <c r="Y56" s="119" t="s">
        <v>292</v>
      </c>
      <c r="Z56" s="286"/>
      <c r="AA56" s="191" t="s">
        <v>293</v>
      </c>
      <c r="AB56" s="286"/>
      <c r="AC56" s="119" t="s">
        <v>292</v>
      </c>
      <c r="AD56" s="286"/>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7"/>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699"/>
      <c r="W57" s="120" t="s">
        <v>291</v>
      </c>
      <c r="X57" s="286"/>
      <c r="Y57" s="119" t="s">
        <v>292</v>
      </c>
      <c r="Z57" s="286"/>
      <c r="AA57" s="191" t="s">
        <v>293</v>
      </c>
      <c r="AB57" s="286"/>
      <c r="AC57" s="119" t="s">
        <v>292</v>
      </c>
      <c r="AD57" s="286"/>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7"/>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699"/>
      <c r="W58" s="120" t="s">
        <v>291</v>
      </c>
      <c r="X58" s="286"/>
      <c r="Y58" s="119" t="s">
        <v>292</v>
      </c>
      <c r="Z58" s="286"/>
      <c r="AA58" s="191" t="s">
        <v>293</v>
      </c>
      <c r="AB58" s="286"/>
      <c r="AC58" s="119" t="s">
        <v>292</v>
      </c>
      <c r="AD58" s="286"/>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7"/>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699"/>
      <c r="W59" s="120" t="s">
        <v>291</v>
      </c>
      <c r="X59" s="286"/>
      <c r="Y59" s="119" t="s">
        <v>292</v>
      </c>
      <c r="Z59" s="286"/>
      <c r="AA59" s="191" t="s">
        <v>293</v>
      </c>
      <c r="AB59" s="286"/>
      <c r="AC59" s="119" t="s">
        <v>292</v>
      </c>
      <c r="AD59" s="286"/>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7"/>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699"/>
      <c r="W60" s="120" t="s">
        <v>291</v>
      </c>
      <c r="X60" s="286"/>
      <c r="Y60" s="119" t="s">
        <v>292</v>
      </c>
      <c r="Z60" s="286"/>
      <c r="AA60" s="191" t="s">
        <v>293</v>
      </c>
      <c r="AB60" s="286"/>
      <c r="AC60" s="119" t="s">
        <v>292</v>
      </c>
      <c r="AD60" s="286"/>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7"/>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699"/>
      <c r="W61" s="120" t="s">
        <v>291</v>
      </c>
      <c r="X61" s="286"/>
      <c r="Y61" s="119" t="s">
        <v>292</v>
      </c>
      <c r="Z61" s="286"/>
      <c r="AA61" s="191" t="s">
        <v>293</v>
      </c>
      <c r="AB61" s="286"/>
      <c r="AC61" s="119" t="s">
        <v>292</v>
      </c>
      <c r="AD61" s="286"/>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7"/>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699"/>
      <c r="W62" s="120" t="s">
        <v>291</v>
      </c>
      <c r="X62" s="286"/>
      <c r="Y62" s="119" t="s">
        <v>292</v>
      </c>
      <c r="Z62" s="286"/>
      <c r="AA62" s="191" t="s">
        <v>293</v>
      </c>
      <c r="AB62" s="286"/>
      <c r="AC62" s="119" t="s">
        <v>292</v>
      </c>
      <c r="AD62" s="286"/>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7"/>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699"/>
      <c r="W63" s="120" t="s">
        <v>291</v>
      </c>
      <c r="X63" s="286"/>
      <c r="Y63" s="119" t="s">
        <v>292</v>
      </c>
      <c r="Z63" s="286"/>
      <c r="AA63" s="191" t="s">
        <v>293</v>
      </c>
      <c r="AB63" s="286"/>
      <c r="AC63" s="119" t="s">
        <v>292</v>
      </c>
      <c r="AD63" s="286"/>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7"/>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699"/>
      <c r="W64" s="120" t="s">
        <v>291</v>
      </c>
      <c r="X64" s="286"/>
      <c r="Y64" s="119" t="s">
        <v>292</v>
      </c>
      <c r="Z64" s="286"/>
      <c r="AA64" s="191" t="s">
        <v>293</v>
      </c>
      <c r="AB64" s="286"/>
      <c r="AC64" s="119" t="s">
        <v>292</v>
      </c>
      <c r="AD64" s="286"/>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7"/>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699"/>
      <c r="W65" s="120" t="s">
        <v>291</v>
      </c>
      <c r="X65" s="286"/>
      <c r="Y65" s="119" t="s">
        <v>292</v>
      </c>
      <c r="Z65" s="286"/>
      <c r="AA65" s="191" t="s">
        <v>293</v>
      </c>
      <c r="AB65" s="286"/>
      <c r="AC65" s="119" t="s">
        <v>292</v>
      </c>
      <c r="AD65" s="286"/>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7"/>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699"/>
      <c r="W66" s="120" t="s">
        <v>291</v>
      </c>
      <c r="X66" s="286"/>
      <c r="Y66" s="119" t="s">
        <v>292</v>
      </c>
      <c r="Z66" s="286"/>
      <c r="AA66" s="191" t="s">
        <v>293</v>
      </c>
      <c r="AB66" s="286"/>
      <c r="AC66" s="119" t="s">
        <v>292</v>
      </c>
      <c r="AD66" s="286"/>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7"/>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699"/>
      <c r="W67" s="120" t="s">
        <v>291</v>
      </c>
      <c r="X67" s="286"/>
      <c r="Y67" s="119" t="s">
        <v>292</v>
      </c>
      <c r="Z67" s="286"/>
      <c r="AA67" s="191" t="s">
        <v>293</v>
      </c>
      <c r="AB67" s="286"/>
      <c r="AC67" s="119" t="s">
        <v>292</v>
      </c>
      <c r="AD67" s="286"/>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7"/>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699"/>
      <c r="W68" s="120" t="s">
        <v>291</v>
      </c>
      <c r="X68" s="286"/>
      <c r="Y68" s="119" t="s">
        <v>292</v>
      </c>
      <c r="Z68" s="286"/>
      <c r="AA68" s="191" t="s">
        <v>293</v>
      </c>
      <c r="AB68" s="286"/>
      <c r="AC68" s="119" t="s">
        <v>292</v>
      </c>
      <c r="AD68" s="286"/>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7"/>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699"/>
      <c r="W69" s="120" t="s">
        <v>291</v>
      </c>
      <c r="X69" s="286"/>
      <c r="Y69" s="119" t="s">
        <v>292</v>
      </c>
      <c r="Z69" s="286"/>
      <c r="AA69" s="191" t="s">
        <v>293</v>
      </c>
      <c r="AB69" s="286"/>
      <c r="AC69" s="119" t="s">
        <v>292</v>
      </c>
      <c r="AD69" s="286"/>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7"/>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699"/>
      <c r="W70" s="120" t="s">
        <v>291</v>
      </c>
      <c r="X70" s="286"/>
      <c r="Y70" s="119" t="s">
        <v>292</v>
      </c>
      <c r="Z70" s="286"/>
      <c r="AA70" s="191" t="s">
        <v>293</v>
      </c>
      <c r="AB70" s="286"/>
      <c r="AC70" s="119" t="s">
        <v>292</v>
      </c>
      <c r="AD70" s="286"/>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7"/>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699"/>
      <c r="W71" s="120" t="s">
        <v>291</v>
      </c>
      <c r="X71" s="286"/>
      <c r="Y71" s="119" t="s">
        <v>292</v>
      </c>
      <c r="Z71" s="286"/>
      <c r="AA71" s="191" t="s">
        <v>293</v>
      </c>
      <c r="AB71" s="286"/>
      <c r="AC71" s="119" t="s">
        <v>292</v>
      </c>
      <c r="AD71" s="286"/>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7"/>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699"/>
      <c r="W72" s="120" t="s">
        <v>291</v>
      </c>
      <c r="X72" s="286"/>
      <c r="Y72" s="119" t="s">
        <v>292</v>
      </c>
      <c r="Z72" s="286"/>
      <c r="AA72" s="191" t="s">
        <v>293</v>
      </c>
      <c r="AB72" s="286"/>
      <c r="AC72" s="119" t="s">
        <v>292</v>
      </c>
      <c r="AD72" s="286"/>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7"/>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699"/>
      <c r="W73" s="120" t="s">
        <v>291</v>
      </c>
      <c r="X73" s="286"/>
      <c r="Y73" s="119" t="s">
        <v>292</v>
      </c>
      <c r="Z73" s="286"/>
      <c r="AA73" s="191" t="s">
        <v>293</v>
      </c>
      <c r="AB73" s="286"/>
      <c r="AC73" s="119" t="s">
        <v>292</v>
      </c>
      <c r="AD73" s="286"/>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7"/>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699"/>
      <c r="W74" s="120" t="s">
        <v>291</v>
      </c>
      <c r="X74" s="286"/>
      <c r="Y74" s="119" t="s">
        <v>292</v>
      </c>
      <c r="Z74" s="286"/>
      <c r="AA74" s="191" t="s">
        <v>293</v>
      </c>
      <c r="AB74" s="286"/>
      <c r="AC74" s="119" t="s">
        <v>292</v>
      </c>
      <c r="AD74" s="286"/>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7"/>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699"/>
      <c r="W75" s="120" t="s">
        <v>291</v>
      </c>
      <c r="X75" s="286"/>
      <c r="Y75" s="119" t="s">
        <v>292</v>
      </c>
      <c r="Z75" s="286"/>
      <c r="AA75" s="191" t="s">
        <v>293</v>
      </c>
      <c r="AB75" s="286"/>
      <c r="AC75" s="119" t="s">
        <v>292</v>
      </c>
      <c r="AD75" s="286"/>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7"/>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699"/>
      <c r="W76" s="120" t="s">
        <v>291</v>
      </c>
      <c r="X76" s="286"/>
      <c r="Y76" s="119" t="s">
        <v>292</v>
      </c>
      <c r="Z76" s="286"/>
      <c r="AA76" s="191" t="s">
        <v>293</v>
      </c>
      <c r="AB76" s="286"/>
      <c r="AC76" s="119" t="s">
        <v>292</v>
      </c>
      <c r="AD76" s="286"/>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7"/>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699"/>
      <c r="W77" s="120" t="s">
        <v>291</v>
      </c>
      <c r="X77" s="286"/>
      <c r="Y77" s="119" t="s">
        <v>292</v>
      </c>
      <c r="Z77" s="286"/>
      <c r="AA77" s="191" t="s">
        <v>293</v>
      </c>
      <c r="AB77" s="286"/>
      <c r="AC77" s="119" t="s">
        <v>292</v>
      </c>
      <c r="AD77" s="286"/>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7"/>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699"/>
      <c r="W78" s="120" t="s">
        <v>291</v>
      </c>
      <c r="X78" s="286"/>
      <c r="Y78" s="119" t="s">
        <v>292</v>
      </c>
      <c r="Z78" s="286"/>
      <c r="AA78" s="191" t="s">
        <v>293</v>
      </c>
      <c r="AB78" s="286"/>
      <c r="AC78" s="119" t="s">
        <v>292</v>
      </c>
      <c r="AD78" s="286"/>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7"/>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699"/>
      <c r="W79" s="120" t="s">
        <v>291</v>
      </c>
      <c r="X79" s="286"/>
      <c r="Y79" s="119" t="s">
        <v>292</v>
      </c>
      <c r="Z79" s="286"/>
      <c r="AA79" s="191" t="s">
        <v>293</v>
      </c>
      <c r="AB79" s="286"/>
      <c r="AC79" s="119" t="s">
        <v>292</v>
      </c>
      <c r="AD79" s="286"/>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7"/>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699"/>
      <c r="W80" s="120" t="s">
        <v>291</v>
      </c>
      <c r="X80" s="286"/>
      <c r="Y80" s="119" t="s">
        <v>292</v>
      </c>
      <c r="Z80" s="286"/>
      <c r="AA80" s="191" t="s">
        <v>293</v>
      </c>
      <c r="AB80" s="286"/>
      <c r="AC80" s="119" t="s">
        <v>292</v>
      </c>
      <c r="AD80" s="286"/>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7"/>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699"/>
      <c r="W81" s="120" t="s">
        <v>291</v>
      </c>
      <c r="X81" s="286"/>
      <c r="Y81" s="119" t="s">
        <v>292</v>
      </c>
      <c r="Z81" s="286"/>
      <c r="AA81" s="191" t="s">
        <v>293</v>
      </c>
      <c r="AB81" s="286"/>
      <c r="AC81" s="119" t="s">
        <v>292</v>
      </c>
      <c r="AD81" s="286"/>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7"/>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699"/>
      <c r="W82" s="120" t="s">
        <v>291</v>
      </c>
      <c r="X82" s="286"/>
      <c r="Y82" s="119" t="s">
        <v>292</v>
      </c>
      <c r="Z82" s="286"/>
      <c r="AA82" s="191" t="s">
        <v>293</v>
      </c>
      <c r="AB82" s="286"/>
      <c r="AC82" s="119" t="s">
        <v>292</v>
      </c>
      <c r="AD82" s="286"/>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7"/>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699"/>
      <c r="W83" s="120" t="s">
        <v>291</v>
      </c>
      <c r="X83" s="286"/>
      <c r="Y83" s="119" t="s">
        <v>292</v>
      </c>
      <c r="Z83" s="286"/>
      <c r="AA83" s="191" t="s">
        <v>293</v>
      </c>
      <c r="AB83" s="286"/>
      <c r="AC83" s="119" t="s">
        <v>292</v>
      </c>
      <c r="AD83" s="286"/>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7"/>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699"/>
      <c r="W84" s="120" t="s">
        <v>291</v>
      </c>
      <c r="X84" s="286"/>
      <c r="Y84" s="119" t="s">
        <v>292</v>
      </c>
      <c r="Z84" s="286"/>
      <c r="AA84" s="191" t="s">
        <v>293</v>
      </c>
      <c r="AB84" s="286"/>
      <c r="AC84" s="119" t="s">
        <v>292</v>
      </c>
      <c r="AD84" s="286"/>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7"/>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699"/>
      <c r="W85" s="120" t="s">
        <v>291</v>
      </c>
      <c r="X85" s="286"/>
      <c r="Y85" s="119" t="s">
        <v>292</v>
      </c>
      <c r="Z85" s="286"/>
      <c r="AA85" s="191" t="s">
        <v>293</v>
      </c>
      <c r="AB85" s="286"/>
      <c r="AC85" s="119" t="s">
        <v>292</v>
      </c>
      <c r="AD85" s="286"/>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7"/>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699"/>
      <c r="W86" s="120" t="s">
        <v>291</v>
      </c>
      <c r="X86" s="286"/>
      <c r="Y86" s="119" t="s">
        <v>292</v>
      </c>
      <c r="Z86" s="286"/>
      <c r="AA86" s="191" t="s">
        <v>293</v>
      </c>
      <c r="AB86" s="286"/>
      <c r="AC86" s="119" t="s">
        <v>292</v>
      </c>
      <c r="AD86" s="286"/>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7"/>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699"/>
      <c r="W87" s="120" t="s">
        <v>291</v>
      </c>
      <c r="X87" s="286"/>
      <c r="Y87" s="119" t="s">
        <v>292</v>
      </c>
      <c r="Z87" s="286"/>
      <c r="AA87" s="191" t="s">
        <v>293</v>
      </c>
      <c r="AB87" s="286"/>
      <c r="AC87" s="119" t="s">
        <v>292</v>
      </c>
      <c r="AD87" s="286"/>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7"/>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699"/>
      <c r="W88" s="120" t="s">
        <v>291</v>
      </c>
      <c r="X88" s="286"/>
      <c r="Y88" s="119" t="s">
        <v>292</v>
      </c>
      <c r="Z88" s="286"/>
      <c r="AA88" s="191" t="s">
        <v>293</v>
      </c>
      <c r="AB88" s="286"/>
      <c r="AC88" s="119" t="s">
        <v>292</v>
      </c>
      <c r="AD88" s="286"/>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7"/>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699"/>
      <c r="W89" s="120" t="s">
        <v>291</v>
      </c>
      <c r="X89" s="286"/>
      <c r="Y89" s="119" t="s">
        <v>292</v>
      </c>
      <c r="Z89" s="286"/>
      <c r="AA89" s="191" t="s">
        <v>293</v>
      </c>
      <c r="AB89" s="286"/>
      <c r="AC89" s="119" t="s">
        <v>292</v>
      </c>
      <c r="AD89" s="286"/>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7"/>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699"/>
      <c r="W90" s="120" t="s">
        <v>291</v>
      </c>
      <c r="X90" s="286"/>
      <c r="Y90" s="119" t="s">
        <v>292</v>
      </c>
      <c r="Z90" s="286"/>
      <c r="AA90" s="191" t="s">
        <v>293</v>
      </c>
      <c r="AB90" s="286"/>
      <c r="AC90" s="119" t="s">
        <v>292</v>
      </c>
      <c r="AD90" s="286"/>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7"/>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699"/>
      <c r="W91" s="120" t="s">
        <v>291</v>
      </c>
      <c r="X91" s="286"/>
      <c r="Y91" s="119" t="s">
        <v>292</v>
      </c>
      <c r="Z91" s="286"/>
      <c r="AA91" s="191" t="s">
        <v>293</v>
      </c>
      <c r="AB91" s="286"/>
      <c r="AC91" s="119" t="s">
        <v>292</v>
      </c>
      <c r="AD91" s="286"/>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7"/>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699"/>
      <c r="W92" s="120" t="s">
        <v>291</v>
      </c>
      <c r="X92" s="286"/>
      <c r="Y92" s="119" t="s">
        <v>292</v>
      </c>
      <c r="Z92" s="286"/>
      <c r="AA92" s="191" t="s">
        <v>293</v>
      </c>
      <c r="AB92" s="286"/>
      <c r="AC92" s="119" t="s">
        <v>292</v>
      </c>
      <c r="AD92" s="286"/>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7"/>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699"/>
      <c r="W93" s="120" t="s">
        <v>291</v>
      </c>
      <c r="X93" s="286"/>
      <c r="Y93" s="119" t="s">
        <v>292</v>
      </c>
      <c r="Z93" s="286"/>
      <c r="AA93" s="191" t="s">
        <v>293</v>
      </c>
      <c r="AB93" s="286"/>
      <c r="AC93" s="119" t="s">
        <v>292</v>
      </c>
      <c r="AD93" s="286"/>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7"/>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699"/>
      <c r="W94" s="120" t="s">
        <v>291</v>
      </c>
      <c r="X94" s="286"/>
      <c r="Y94" s="119" t="s">
        <v>292</v>
      </c>
      <c r="Z94" s="286"/>
      <c r="AA94" s="191" t="s">
        <v>293</v>
      </c>
      <c r="AB94" s="286"/>
      <c r="AC94" s="119" t="s">
        <v>292</v>
      </c>
      <c r="AD94" s="286"/>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7"/>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699"/>
      <c r="W95" s="120" t="s">
        <v>291</v>
      </c>
      <c r="X95" s="286"/>
      <c r="Y95" s="119" t="s">
        <v>292</v>
      </c>
      <c r="Z95" s="286"/>
      <c r="AA95" s="191" t="s">
        <v>293</v>
      </c>
      <c r="AB95" s="286"/>
      <c r="AC95" s="119" t="s">
        <v>292</v>
      </c>
      <c r="AD95" s="286"/>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7"/>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699"/>
      <c r="W96" s="120" t="s">
        <v>291</v>
      </c>
      <c r="X96" s="286"/>
      <c r="Y96" s="119" t="s">
        <v>292</v>
      </c>
      <c r="Z96" s="286"/>
      <c r="AA96" s="191" t="s">
        <v>293</v>
      </c>
      <c r="AB96" s="286"/>
      <c r="AC96" s="119" t="s">
        <v>292</v>
      </c>
      <c r="AD96" s="286"/>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7"/>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699"/>
      <c r="W97" s="120" t="s">
        <v>291</v>
      </c>
      <c r="X97" s="286"/>
      <c r="Y97" s="119" t="s">
        <v>292</v>
      </c>
      <c r="Z97" s="286"/>
      <c r="AA97" s="191" t="s">
        <v>293</v>
      </c>
      <c r="AB97" s="286"/>
      <c r="AC97" s="119" t="s">
        <v>292</v>
      </c>
      <c r="AD97" s="286"/>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7"/>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699"/>
      <c r="W98" s="120" t="s">
        <v>291</v>
      </c>
      <c r="X98" s="286"/>
      <c r="Y98" s="119" t="s">
        <v>292</v>
      </c>
      <c r="Z98" s="286"/>
      <c r="AA98" s="191" t="s">
        <v>293</v>
      </c>
      <c r="AB98" s="286"/>
      <c r="AC98" s="119" t="s">
        <v>292</v>
      </c>
      <c r="AD98" s="286"/>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7"/>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699"/>
      <c r="W99" s="120" t="s">
        <v>291</v>
      </c>
      <c r="X99" s="286"/>
      <c r="Y99" s="119" t="s">
        <v>292</v>
      </c>
      <c r="Z99" s="286"/>
      <c r="AA99" s="191" t="s">
        <v>293</v>
      </c>
      <c r="AB99" s="286"/>
      <c r="AC99" s="119" t="s">
        <v>292</v>
      </c>
      <c r="AD99" s="286"/>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7"/>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699"/>
      <c r="W100" s="120" t="s">
        <v>291</v>
      </c>
      <c r="X100" s="286"/>
      <c r="Y100" s="119" t="s">
        <v>292</v>
      </c>
      <c r="Z100" s="286"/>
      <c r="AA100" s="191" t="s">
        <v>293</v>
      </c>
      <c r="AB100" s="286"/>
      <c r="AC100" s="119" t="s">
        <v>292</v>
      </c>
      <c r="AD100" s="286"/>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7"/>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699"/>
      <c r="W101" s="120" t="s">
        <v>291</v>
      </c>
      <c r="X101" s="286"/>
      <c r="Y101" s="119" t="s">
        <v>292</v>
      </c>
      <c r="Z101" s="286"/>
      <c r="AA101" s="191" t="s">
        <v>293</v>
      </c>
      <c r="AB101" s="286"/>
      <c r="AC101" s="119" t="s">
        <v>292</v>
      </c>
      <c r="AD101" s="286"/>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7"/>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699"/>
      <c r="W102" s="120" t="s">
        <v>291</v>
      </c>
      <c r="X102" s="286"/>
      <c r="Y102" s="119" t="s">
        <v>292</v>
      </c>
      <c r="Z102" s="286"/>
      <c r="AA102" s="191" t="s">
        <v>293</v>
      </c>
      <c r="AB102" s="286"/>
      <c r="AC102" s="119" t="s">
        <v>292</v>
      </c>
      <c r="AD102" s="286"/>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7"/>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699"/>
      <c r="W103" s="120" t="s">
        <v>291</v>
      </c>
      <c r="X103" s="286"/>
      <c r="Y103" s="119" t="s">
        <v>292</v>
      </c>
      <c r="Z103" s="286"/>
      <c r="AA103" s="191" t="s">
        <v>293</v>
      </c>
      <c r="AB103" s="286"/>
      <c r="AC103" s="119" t="s">
        <v>292</v>
      </c>
      <c r="AD103" s="286"/>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7"/>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699"/>
      <c r="W104" s="120" t="s">
        <v>291</v>
      </c>
      <c r="X104" s="286"/>
      <c r="Y104" s="119" t="s">
        <v>292</v>
      </c>
      <c r="Z104" s="286"/>
      <c r="AA104" s="191" t="s">
        <v>293</v>
      </c>
      <c r="AB104" s="286"/>
      <c r="AC104" s="119" t="s">
        <v>292</v>
      </c>
      <c r="AD104" s="286"/>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7"/>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699"/>
      <c r="W105" s="120" t="s">
        <v>291</v>
      </c>
      <c r="X105" s="286"/>
      <c r="Y105" s="119" t="s">
        <v>292</v>
      </c>
      <c r="Z105" s="286"/>
      <c r="AA105" s="191" t="s">
        <v>293</v>
      </c>
      <c r="AB105" s="286"/>
      <c r="AC105" s="119" t="s">
        <v>292</v>
      </c>
      <c r="AD105" s="286"/>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7"/>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699"/>
      <c r="W106" s="120" t="s">
        <v>291</v>
      </c>
      <c r="X106" s="286"/>
      <c r="Y106" s="119" t="s">
        <v>292</v>
      </c>
      <c r="Z106" s="286"/>
      <c r="AA106" s="191" t="s">
        <v>293</v>
      </c>
      <c r="AB106" s="286"/>
      <c r="AC106" s="119" t="s">
        <v>292</v>
      </c>
      <c r="AD106" s="286"/>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7"/>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699"/>
      <c r="W107" s="120" t="s">
        <v>291</v>
      </c>
      <c r="X107" s="286"/>
      <c r="Y107" s="119" t="s">
        <v>292</v>
      </c>
      <c r="Z107" s="286"/>
      <c r="AA107" s="191" t="s">
        <v>293</v>
      </c>
      <c r="AB107" s="286"/>
      <c r="AC107" s="119" t="s">
        <v>292</v>
      </c>
      <c r="AD107" s="286"/>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7"/>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699"/>
      <c r="W108" s="120" t="s">
        <v>291</v>
      </c>
      <c r="X108" s="286"/>
      <c r="Y108" s="119" t="s">
        <v>292</v>
      </c>
      <c r="Z108" s="286"/>
      <c r="AA108" s="191" t="s">
        <v>293</v>
      </c>
      <c r="AB108" s="286"/>
      <c r="AC108" s="119" t="s">
        <v>292</v>
      </c>
      <c r="AD108" s="286"/>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7"/>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699"/>
      <c r="W109" s="120" t="s">
        <v>291</v>
      </c>
      <c r="X109" s="286"/>
      <c r="Y109" s="119" t="s">
        <v>292</v>
      </c>
      <c r="Z109" s="286"/>
      <c r="AA109" s="191" t="s">
        <v>293</v>
      </c>
      <c r="AB109" s="286"/>
      <c r="AC109" s="119" t="s">
        <v>292</v>
      </c>
      <c r="AD109" s="286"/>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7"/>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699"/>
      <c r="W110" s="120" t="s">
        <v>291</v>
      </c>
      <c r="X110" s="286"/>
      <c r="Y110" s="119" t="s">
        <v>292</v>
      </c>
      <c r="Z110" s="286"/>
      <c r="AA110" s="191" t="s">
        <v>293</v>
      </c>
      <c r="AB110" s="286"/>
      <c r="AC110" s="119" t="s">
        <v>292</v>
      </c>
      <c r="AD110" s="286"/>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7"/>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8"/>
      <c r="U111" s="289" t="str">
        <f>IF(P111="","",VLOOKUP(P111,数式用!$A$5:$I$28,MATCH(T111,数式用!$H$4:$I$4,0)+7,0))</f>
        <v/>
      </c>
      <c r="V111" s="700"/>
      <c r="W111" s="290" t="s">
        <v>291</v>
      </c>
      <c r="X111" s="291"/>
      <c r="Y111" s="292" t="s">
        <v>292</v>
      </c>
      <c r="Z111" s="291"/>
      <c r="AA111" s="293" t="s">
        <v>293</v>
      </c>
      <c r="AB111" s="291"/>
      <c r="AC111" s="292" t="s">
        <v>292</v>
      </c>
      <c r="AD111" s="291"/>
      <c r="AE111" s="292" t="s">
        <v>294</v>
      </c>
      <c r="AF111" s="294" t="s">
        <v>295</v>
      </c>
      <c r="AG111" s="295" t="str">
        <f t="shared" si="10"/>
        <v/>
      </c>
      <c r="AH111" s="296" t="s">
        <v>296</v>
      </c>
      <c r="AI111" s="297" t="str">
        <f t="shared" si="9"/>
        <v/>
      </c>
      <c r="AK111" s="122" t="str">
        <f t="shared" si="11"/>
        <v>○</v>
      </c>
      <c r="AL111" s="123" t="str">
        <f t="shared" si="12"/>
        <v/>
      </c>
      <c r="AM111" s="124"/>
      <c r="AN111" s="124"/>
      <c r="AO111" s="124"/>
      <c r="AP111" s="124"/>
      <c r="AQ111" s="124"/>
      <c r="AR111" s="124"/>
      <c r="AS111" s="124"/>
      <c r="AT111" s="124"/>
      <c r="AU111" s="287"/>
    </row>
    <row r="112" spans="1:47" ht="10.5" customHeight="1"/>
    <row r="113" spans="35:35" ht="20.25" customHeight="1">
      <c r="AI113" s="195"/>
    </row>
    <row r="114" spans="35:35" ht="20.25" customHeight="1">
      <c r="AI114" s="298"/>
    </row>
    <row r="115" spans="35:3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9" style="4" hidden="1" customWidth="1"/>
    <col min="14" max="14" width="0" style="4" hidden="1" customWidth="1"/>
    <col min="15" max="16384" width="9" style="4"/>
  </cols>
  <sheetData>
    <row r="1" spans="1:13" ht="14.25" thickBot="1">
      <c r="A1" s="28" t="s">
        <v>155</v>
      </c>
      <c r="B1" s="28"/>
      <c r="C1" s="28"/>
      <c r="D1" s="28"/>
      <c r="E1" s="28"/>
      <c r="F1" s="28"/>
      <c r="G1" s="28"/>
    </row>
    <row r="2" spans="1:13" s="22" customFormat="1" ht="27.75" customHeight="1">
      <c r="A2" s="1145" t="s">
        <v>63</v>
      </c>
      <c r="B2" s="1135"/>
      <c r="C2" s="1142" t="s">
        <v>154</v>
      </c>
      <c r="D2" s="1143"/>
      <c r="E2" s="1143"/>
      <c r="F2" s="1143"/>
      <c r="G2" s="1144"/>
      <c r="H2" s="1131" t="s">
        <v>474</v>
      </c>
      <c r="I2" s="1132"/>
      <c r="J2" s="1132"/>
      <c r="K2" s="1132"/>
      <c r="L2" s="1133"/>
    </row>
    <row r="3" spans="1:13" ht="39" customHeight="1">
      <c r="A3" s="1146"/>
      <c r="B3" s="1147"/>
      <c r="C3" s="1149" t="s">
        <v>156</v>
      </c>
      <c r="D3" s="1151"/>
      <c r="E3" s="1151"/>
      <c r="F3" s="1151"/>
      <c r="G3" s="1150"/>
      <c r="H3" s="1149" t="s">
        <v>149</v>
      </c>
      <c r="I3" s="1150"/>
      <c r="J3" s="1134" t="s">
        <v>364</v>
      </c>
      <c r="K3" s="1135"/>
      <c r="L3" s="1136"/>
    </row>
    <row r="4" spans="1:13"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40" t="s">
        <v>476</v>
      </c>
      <c r="B7" s="1141"/>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40" t="s">
        <v>462</v>
      </c>
      <c r="B8" s="1141"/>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40" t="s">
        <v>463</v>
      </c>
      <c r="B11" s="1141"/>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40" t="s">
        <v>464</v>
      </c>
      <c r="B12" s="1141"/>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40" t="s">
        <v>465</v>
      </c>
      <c r="B14" s="1141"/>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40" t="s">
        <v>467</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40" t="s">
        <v>468</v>
      </c>
      <c r="B17" s="1141"/>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40" t="s">
        <v>472</v>
      </c>
      <c r="B20" s="1141"/>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40" t="s">
        <v>471</v>
      </c>
      <c r="B22" s="1141"/>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40" t="s">
        <v>469</v>
      </c>
      <c r="B24" s="1141"/>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c r="M26" s="22" t="s">
        <v>375</v>
      </c>
    </row>
    <row r="27" spans="1:13" s="22" customFormat="1" ht="18" customHeight="1">
      <c r="A27" s="1129" t="s">
        <v>179</v>
      </c>
      <c r="B27" s="1130"/>
      <c r="C27" s="299">
        <v>0.13700000000000001</v>
      </c>
      <c r="D27" s="300">
        <v>0.1</v>
      </c>
      <c r="E27" s="301">
        <v>5.5E-2</v>
      </c>
      <c r="F27" s="302">
        <f>E27*0.9</f>
        <v>4.9500000000000002E-2</v>
      </c>
      <c r="G27" s="303">
        <f>E27*0.8</f>
        <v>4.4000000000000004E-2</v>
      </c>
      <c r="H27" s="299">
        <v>6.3E-2</v>
      </c>
      <c r="I27" s="304">
        <v>4.2000000000000003E-2</v>
      </c>
      <c r="J27" s="693" t="s">
        <v>512</v>
      </c>
      <c r="K27" s="694" t="s">
        <v>513</v>
      </c>
      <c r="L27" s="695" t="s">
        <v>514</v>
      </c>
      <c r="M27" s="22" t="s">
        <v>375</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696" t="s">
        <v>515</v>
      </c>
      <c r="K28" s="697" t="s">
        <v>516</v>
      </c>
      <c r="L28" s="698"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西本　直哉</cp:lastModifiedBy>
  <cp:lastPrinted>2020-03-05T08:10:58Z</cp:lastPrinted>
  <dcterms:created xsi:type="dcterms:W3CDTF">2020-02-21T08:37:11Z</dcterms:created>
  <dcterms:modified xsi:type="dcterms:W3CDTF">2020-03-27T11:13:24Z</dcterms:modified>
</cp:coreProperties>
</file>