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第６表" sheetId="1" r:id="rId1"/>
  </sheets>
  <externalReferences>
    <externalReference r:id="rId2"/>
    <externalReference r:id="rId3"/>
    <externalReference r:id="rId4"/>
  </externalReferences>
  <definedNames>
    <definedName name="_xlnm.Print_Area" localSheetId="0">第６表!$A$1:$J$78</definedName>
    <definedName name="_xlnm.Print_Area">#REF!</definedName>
    <definedName name="タイトル">[2]対比表!#REF!</definedName>
    <definedName name="月">[3]準備ｼｰﾄ!$F$7</definedName>
    <definedName name="県合計">#REF!</definedName>
    <definedName name="県合計チェック">#REF!</definedName>
    <definedName name="県合計産業別">#REF!</definedName>
    <definedName name="県合計職種別">#REF!</definedName>
    <definedName name="産業・規模別">#REF!</definedName>
    <definedName name="所">[3]準備ｼｰﾄ!#REF!</definedName>
    <definedName name="所別県内就職">#REF!</definedName>
    <definedName name="所別就職">#REF!</definedName>
    <definedName name="職種群別">#REF!</definedName>
    <definedName name="総括表">#REF!</definedName>
    <definedName name="年">[3]準備ｼｰﾄ!$F$6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J10" i="1"/>
  <c r="E12" i="1"/>
  <c r="F12" i="1"/>
  <c r="J12" i="1"/>
  <c r="B13" i="1"/>
  <c r="C13" i="1"/>
  <c r="D13" i="1"/>
  <c r="G13" i="1"/>
  <c r="H13" i="1"/>
  <c r="I13" i="1"/>
  <c r="E14" i="1"/>
  <c r="E13" i="1" s="1"/>
  <c r="F14" i="1"/>
  <c r="F13" i="1" s="1"/>
  <c r="J14" i="1"/>
  <c r="B15" i="1"/>
  <c r="C15" i="1"/>
  <c r="D15" i="1"/>
  <c r="G15" i="1"/>
  <c r="H15" i="1"/>
  <c r="I15" i="1"/>
  <c r="E16" i="1"/>
  <c r="E15" i="1" s="1"/>
  <c r="F16" i="1"/>
  <c r="F15" i="1" s="1"/>
  <c r="B17" i="1"/>
  <c r="C17" i="1"/>
  <c r="D17" i="1"/>
  <c r="E17" i="1"/>
  <c r="G17" i="1"/>
  <c r="H17" i="1"/>
  <c r="I17" i="1"/>
  <c r="J17" i="1"/>
  <c r="E18" i="1"/>
  <c r="F18" i="1"/>
  <c r="J18" i="1"/>
  <c r="B19" i="1"/>
  <c r="C19" i="1"/>
  <c r="D19" i="1"/>
  <c r="F19" i="1"/>
  <c r="G19" i="1"/>
  <c r="H19" i="1"/>
  <c r="I19" i="1"/>
  <c r="J19" i="1"/>
  <c r="E20" i="1"/>
  <c r="E19" i="1" s="1"/>
  <c r="F20" i="1"/>
  <c r="J20" i="1"/>
  <c r="B21" i="1"/>
  <c r="C21" i="1"/>
  <c r="D21" i="1"/>
  <c r="F21" i="1"/>
  <c r="G21" i="1"/>
  <c r="H21" i="1"/>
  <c r="I21" i="1"/>
  <c r="J21" i="1"/>
  <c r="E22" i="1"/>
  <c r="E21" i="1" s="1"/>
  <c r="F22" i="1"/>
  <c r="J22" i="1"/>
  <c r="B23" i="1"/>
  <c r="C23" i="1"/>
  <c r="D23" i="1"/>
  <c r="F23" i="1"/>
  <c r="G23" i="1"/>
  <c r="H23" i="1"/>
  <c r="I23" i="1"/>
  <c r="J23" i="1"/>
  <c r="E24" i="1"/>
  <c r="E23" i="1" s="1"/>
  <c r="F24" i="1"/>
  <c r="J24" i="1"/>
  <c r="B25" i="1"/>
  <c r="C25" i="1"/>
  <c r="D25" i="1"/>
  <c r="F25" i="1"/>
  <c r="G25" i="1"/>
  <c r="H25" i="1"/>
  <c r="I25" i="1"/>
  <c r="J25" i="1"/>
  <c r="E26" i="1"/>
  <c r="E25" i="1" s="1"/>
  <c r="F26" i="1"/>
  <c r="J26" i="1"/>
  <c r="B27" i="1"/>
  <c r="C27" i="1"/>
  <c r="D27" i="1"/>
  <c r="F27" i="1"/>
  <c r="G27" i="1"/>
  <c r="H27" i="1"/>
  <c r="I27" i="1"/>
  <c r="J27" i="1"/>
  <c r="E28" i="1"/>
  <c r="E27" i="1" s="1"/>
  <c r="F28" i="1"/>
  <c r="J28" i="1"/>
  <c r="B29" i="1"/>
  <c r="C29" i="1"/>
  <c r="D29" i="1"/>
  <c r="G29" i="1"/>
  <c r="H29" i="1"/>
  <c r="I29" i="1"/>
  <c r="E30" i="1"/>
  <c r="E29" i="1" s="1"/>
  <c r="F30" i="1"/>
  <c r="J30" i="1"/>
  <c r="B31" i="1"/>
  <c r="C31" i="1"/>
  <c r="D31" i="1"/>
  <c r="E31" i="1"/>
  <c r="G31" i="1"/>
  <c r="H31" i="1"/>
  <c r="I31" i="1"/>
  <c r="E32" i="1"/>
  <c r="F32" i="1"/>
  <c r="F31" i="1" s="1"/>
  <c r="J32" i="1"/>
  <c r="B33" i="1"/>
  <c r="C33" i="1"/>
  <c r="D33" i="1"/>
  <c r="G33" i="1"/>
  <c r="H33" i="1"/>
  <c r="I33" i="1"/>
  <c r="E34" i="1"/>
  <c r="E33" i="1" s="1"/>
  <c r="F34" i="1"/>
  <c r="F33" i="1" s="1"/>
  <c r="J34" i="1"/>
  <c r="B35" i="1"/>
  <c r="C35" i="1"/>
  <c r="D35" i="1"/>
  <c r="G35" i="1"/>
  <c r="H35" i="1"/>
  <c r="I35" i="1"/>
  <c r="E36" i="1"/>
  <c r="F36" i="1"/>
  <c r="F35" i="1" s="1"/>
  <c r="J36" i="1"/>
  <c r="J35" i="1" s="1"/>
  <c r="B37" i="1"/>
  <c r="C37" i="1"/>
  <c r="D37" i="1"/>
  <c r="E37" i="1"/>
  <c r="G37" i="1"/>
  <c r="H37" i="1"/>
  <c r="I37" i="1"/>
  <c r="E38" i="1"/>
  <c r="F38" i="1"/>
  <c r="F37" i="1" s="1"/>
  <c r="J38" i="1"/>
  <c r="J37" i="1" s="1"/>
  <c r="B39" i="1"/>
  <c r="C39" i="1"/>
  <c r="D39" i="1"/>
  <c r="E39" i="1"/>
  <c r="G39" i="1"/>
  <c r="H39" i="1"/>
  <c r="I39" i="1"/>
  <c r="F40" i="1"/>
  <c r="F39" i="1" s="1"/>
  <c r="J40" i="1"/>
  <c r="B41" i="1"/>
  <c r="C41" i="1"/>
  <c r="D41" i="1"/>
  <c r="G41" i="1"/>
  <c r="H41" i="1"/>
  <c r="I41" i="1"/>
  <c r="J41" i="1"/>
  <c r="F42" i="1"/>
  <c r="F43" i="1" s="1"/>
  <c r="B43" i="1"/>
  <c r="C43" i="1"/>
  <c r="D43" i="1"/>
  <c r="E43" i="1"/>
  <c r="G43" i="1"/>
  <c r="H43" i="1"/>
  <c r="I43" i="1"/>
  <c r="J43" i="1"/>
  <c r="B45" i="1"/>
  <c r="C45" i="1"/>
  <c r="D45" i="1"/>
  <c r="E45" i="1"/>
  <c r="F45" i="1"/>
  <c r="G45" i="1"/>
  <c r="H45" i="1"/>
  <c r="I45" i="1"/>
  <c r="J45" i="1"/>
  <c r="B47" i="1"/>
  <c r="C47" i="1"/>
  <c r="D47" i="1"/>
  <c r="E47" i="1"/>
  <c r="F47" i="1"/>
  <c r="G47" i="1"/>
  <c r="H47" i="1"/>
  <c r="I47" i="1"/>
  <c r="J47" i="1"/>
  <c r="B49" i="1"/>
  <c r="C49" i="1"/>
  <c r="D49" i="1"/>
  <c r="E49" i="1"/>
  <c r="F49" i="1"/>
  <c r="G49" i="1"/>
  <c r="H49" i="1"/>
  <c r="I49" i="1"/>
  <c r="J49" i="1"/>
  <c r="B51" i="1"/>
  <c r="C51" i="1"/>
  <c r="D51" i="1"/>
  <c r="E51" i="1"/>
  <c r="F51" i="1"/>
  <c r="G51" i="1"/>
  <c r="H51" i="1"/>
  <c r="I51" i="1"/>
  <c r="J51" i="1"/>
  <c r="B53" i="1"/>
  <c r="C53" i="1"/>
  <c r="D53" i="1"/>
  <c r="E53" i="1"/>
  <c r="F53" i="1"/>
  <c r="G53" i="1"/>
  <c r="H53" i="1"/>
  <c r="I53" i="1"/>
  <c r="J53" i="1"/>
  <c r="B55" i="1"/>
  <c r="C55" i="1"/>
  <c r="D55" i="1"/>
  <c r="E55" i="1"/>
  <c r="F55" i="1"/>
  <c r="G55" i="1"/>
  <c r="H55" i="1"/>
  <c r="I55" i="1"/>
  <c r="J55" i="1"/>
  <c r="B57" i="1"/>
  <c r="C57" i="1"/>
  <c r="D57" i="1"/>
  <c r="E57" i="1"/>
  <c r="F57" i="1"/>
  <c r="G57" i="1"/>
  <c r="H57" i="1"/>
  <c r="I57" i="1"/>
  <c r="J57" i="1"/>
  <c r="B59" i="1"/>
  <c r="C59" i="1"/>
  <c r="D59" i="1"/>
  <c r="E59" i="1"/>
  <c r="F59" i="1"/>
  <c r="G59" i="1"/>
  <c r="H59" i="1"/>
  <c r="I59" i="1"/>
  <c r="J59" i="1"/>
  <c r="B61" i="1"/>
  <c r="C61" i="1"/>
  <c r="D61" i="1"/>
  <c r="E61" i="1"/>
  <c r="F61" i="1"/>
  <c r="G61" i="1"/>
  <c r="H61" i="1"/>
  <c r="I61" i="1"/>
  <c r="J61" i="1"/>
  <c r="B63" i="1"/>
  <c r="C63" i="1"/>
  <c r="D63" i="1"/>
  <c r="E63" i="1"/>
  <c r="F63" i="1"/>
  <c r="G63" i="1"/>
  <c r="H63" i="1"/>
  <c r="I63" i="1"/>
  <c r="J63" i="1"/>
  <c r="B65" i="1"/>
  <c r="C65" i="1"/>
  <c r="D65" i="1"/>
  <c r="E65" i="1"/>
  <c r="F65" i="1"/>
  <c r="G65" i="1"/>
  <c r="H65" i="1"/>
  <c r="I65" i="1"/>
  <c r="J65" i="1"/>
  <c r="B67" i="1"/>
  <c r="C67" i="1"/>
  <c r="D67" i="1"/>
  <c r="E67" i="1"/>
  <c r="F67" i="1"/>
  <c r="G67" i="1"/>
  <c r="H67" i="1"/>
  <c r="I67" i="1"/>
  <c r="J67" i="1"/>
  <c r="B69" i="1"/>
  <c r="C69" i="1"/>
  <c r="D69" i="1"/>
  <c r="E69" i="1"/>
  <c r="F69" i="1"/>
  <c r="G69" i="1"/>
  <c r="H69" i="1"/>
  <c r="I69" i="1"/>
  <c r="J69" i="1"/>
  <c r="B71" i="1"/>
  <c r="C71" i="1"/>
  <c r="D71" i="1"/>
  <c r="E71" i="1"/>
  <c r="F71" i="1"/>
  <c r="G71" i="1"/>
  <c r="H71" i="1"/>
  <c r="I71" i="1"/>
  <c r="J71" i="1"/>
  <c r="B73" i="1"/>
  <c r="C73" i="1"/>
  <c r="D73" i="1"/>
  <c r="E73" i="1"/>
  <c r="F73" i="1"/>
  <c r="H73" i="1"/>
  <c r="I73" i="1"/>
  <c r="J73" i="1"/>
  <c r="F41" i="1" l="1"/>
</calcChain>
</file>

<file path=xl/sharedStrings.xml><?xml version="1.0" encoding="utf-8"?>
<sst xmlns="http://schemas.openxmlformats.org/spreadsheetml/2006/main" count="105" uniqueCount="86">
  <si>
    <t>注４　最終の就職決定率は、職業安定局雇用政策課調べ、卒業年の６月末の状況である。</t>
    <rPh sb="0" eb="1">
      <t>チュウ</t>
    </rPh>
    <rPh sb="3" eb="5">
      <t>サイシュウ</t>
    </rPh>
    <rPh sb="6" eb="8">
      <t>シュウショク</t>
    </rPh>
    <rPh sb="8" eb="10">
      <t>ケッテイ</t>
    </rPh>
    <rPh sb="10" eb="11">
      <t>リツ</t>
    </rPh>
    <rPh sb="13" eb="15">
      <t>ショクギョウ</t>
    </rPh>
    <rPh sb="15" eb="17">
      <t>アンテイ</t>
    </rPh>
    <rPh sb="17" eb="18">
      <t>キョク</t>
    </rPh>
    <rPh sb="18" eb="20">
      <t>コヨウ</t>
    </rPh>
    <rPh sb="20" eb="22">
      <t>セイサク</t>
    </rPh>
    <rPh sb="22" eb="23">
      <t>カ</t>
    </rPh>
    <rPh sb="23" eb="24">
      <t>シラ</t>
    </rPh>
    <rPh sb="26" eb="28">
      <t>ソツギョウ</t>
    </rPh>
    <rPh sb="28" eb="29">
      <t>トシ</t>
    </rPh>
    <rPh sb="31" eb="32">
      <t>ガツ</t>
    </rPh>
    <rPh sb="32" eb="33">
      <t>マツ</t>
    </rPh>
    <rPh sb="34" eb="36">
      <t>ジョウキョウ</t>
    </rPh>
    <phoneticPr fontId="3"/>
  </si>
  <si>
    <t>注３　１１月末現在の調査は、昭和６３年３月新卒者より行っている。</t>
    <rPh sb="0" eb="1">
      <t>チュウ</t>
    </rPh>
    <rPh sb="5" eb="7">
      <t>ガツマツ</t>
    </rPh>
    <rPh sb="7" eb="9">
      <t>ゲンザイ</t>
    </rPh>
    <rPh sb="10" eb="12">
      <t>チョウサ</t>
    </rPh>
    <rPh sb="14" eb="16">
      <t>ショウワ</t>
    </rPh>
    <rPh sb="18" eb="19">
      <t>ネン</t>
    </rPh>
    <rPh sb="20" eb="21">
      <t>ガツ</t>
    </rPh>
    <rPh sb="21" eb="24">
      <t>シンソツシャ</t>
    </rPh>
    <rPh sb="26" eb="27">
      <t>オコナ</t>
    </rPh>
    <phoneticPr fontId="3"/>
  </si>
  <si>
    <t>注２　（　）内は前年同期比増減である。</t>
    <rPh sb="0" eb="1">
      <t>チュウ</t>
    </rPh>
    <rPh sb="6" eb="7">
      <t>ナイ</t>
    </rPh>
    <rPh sb="8" eb="10">
      <t>ゼンネン</t>
    </rPh>
    <rPh sb="10" eb="13">
      <t>ドウキヒ</t>
    </rPh>
    <rPh sb="13" eb="15">
      <t>ゾウゲン</t>
    </rPh>
    <phoneticPr fontId="3"/>
  </si>
  <si>
    <t>注１　求職者数とは、学校又はハローワークによる紹介を希望する者の数であり、就職内定者数とは、学校又はハローワークの紹介によって内定した者の数である。</t>
    <rPh sb="0" eb="1">
      <t>チュウ</t>
    </rPh>
    <rPh sb="3" eb="6">
      <t>キュウショクシャ</t>
    </rPh>
    <rPh sb="6" eb="7">
      <t>スウ</t>
    </rPh>
    <rPh sb="10" eb="12">
      <t>ガッコウ</t>
    </rPh>
    <rPh sb="12" eb="13">
      <t>マタ</t>
    </rPh>
    <rPh sb="23" eb="25">
      <t>ショウカイ</t>
    </rPh>
    <rPh sb="26" eb="28">
      <t>キボウ</t>
    </rPh>
    <rPh sb="30" eb="31">
      <t>モノ</t>
    </rPh>
    <rPh sb="32" eb="33">
      <t>カズ</t>
    </rPh>
    <rPh sb="37" eb="39">
      <t>シュウショク</t>
    </rPh>
    <rPh sb="39" eb="42">
      <t>ナイテイシャ</t>
    </rPh>
    <rPh sb="42" eb="43">
      <t>カズ</t>
    </rPh>
    <phoneticPr fontId="3"/>
  </si>
  <si>
    <t>－</t>
    <phoneticPr fontId="3"/>
  </si>
  <si>
    <t>（－）</t>
    <phoneticPr fontId="3"/>
  </si>
  <si>
    <t>令和２年
3月卒</t>
    <rPh sb="0" eb="2">
      <t>レイワ</t>
    </rPh>
    <rPh sb="3" eb="4">
      <t>ネン</t>
    </rPh>
    <rPh sb="6" eb="7">
      <t>ガツ</t>
    </rPh>
    <rPh sb="7" eb="8">
      <t>ソツ</t>
    </rPh>
    <phoneticPr fontId="3"/>
  </si>
  <si>
    <t>平成31年
3月卒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</si>
  <si>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平成30年
3月卒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</si>
  <si>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平成29年
3月卒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</si>
  <si>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平成28年
3月卒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</si>
  <si>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平成27年
3月卒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</si>
  <si>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平成26年
3月卒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</si>
  <si>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平成25年
3月卒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</si>
  <si>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平成24年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</si>
  <si>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平成23年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</si>
  <si>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平成22年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</si>
  <si>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</si>
  <si>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</si>
  <si>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平成19年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</si>
  <si>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平成18年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</si>
  <si>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平成17年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</si>
  <si>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(0.04)</t>
    <phoneticPr fontId="3"/>
  </si>
  <si>
    <t>平成16年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</si>
  <si>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(△ 0.04)</t>
    <phoneticPr fontId="3"/>
  </si>
  <si>
    <t>平成15年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</si>
  <si>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平成14年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</si>
  <si>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 xml:space="preserve">      95.9</t>
    <phoneticPr fontId="3"/>
  </si>
  <si>
    <t>(0.02)</t>
    <phoneticPr fontId="3"/>
  </si>
  <si>
    <t>平成13年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</si>
  <si>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 xml:space="preserve">      95.6</t>
    <phoneticPr fontId="3"/>
  </si>
  <si>
    <t>(△0.18)</t>
    <phoneticPr fontId="3"/>
  </si>
  <si>
    <t>平成12年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</si>
  <si>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 xml:space="preserve">      96.8</t>
    <phoneticPr fontId="3"/>
  </si>
  <si>
    <t>(△0.42)</t>
    <phoneticPr fontId="3"/>
  </si>
  <si>
    <t>平成11年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</si>
  <si>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 xml:space="preserve">      98.2</t>
    <phoneticPr fontId="3"/>
  </si>
  <si>
    <t>(△0.27)</t>
    <phoneticPr fontId="3"/>
  </si>
  <si>
    <t>(0.5)</t>
    <phoneticPr fontId="3"/>
  </si>
  <si>
    <t>平成10年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</si>
  <si>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 xml:space="preserve">      98.5</t>
    <phoneticPr fontId="3"/>
  </si>
  <si>
    <t>平成９年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</si>
  <si>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 xml:space="preserve">      98.4</t>
    <phoneticPr fontId="3"/>
  </si>
  <si>
    <t>平成８年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</si>
  <si>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 xml:space="preserve">      98.7</t>
    <phoneticPr fontId="3"/>
  </si>
  <si>
    <t>平成７年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</si>
  <si>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 xml:space="preserve">      98.9</t>
    <phoneticPr fontId="3"/>
  </si>
  <si>
    <t>平成６年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</si>
  <si>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 xml:space="preserve">      99.5</t>
    <phoneticPr fontId="3"/>
  </si>
  <si>
    <t>平成５年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</si>
  <si>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 xml:space="preserve">      99.7</t>
    <phoneticPr fontId="3"/>
  </si>
  <si>
    <t>(△0.5)</t>
    <phoneticPr fontId="3"/>
  </si>
  <si>
    <t>平成４年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</si>
  <si>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(0.91)</t>
    <phoneticPr fontId="3"/>
  </si>
  <si>
    <t>平成３年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</si>
  <si>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 xml:space="preserve">      99.6</t>
    <phoneticPr fontId="3"/>
  </si>
  <si>
    <t>(0.96)</t>
    <phoneticPr fontId="3"/>
  </si>
  <si>
    <t>平成２年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</si>
  <si>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(0.52)</t>
    <phoneticPr fontId="3"/>
  </si>
  <si>
    <t>平成元年
３月卒</t>
    <rPh sb="0" eb="2">
      <t>ヘイセイ</t>
    </rPh>
    <rPh sb="2" eb="4">
      <t>ガンネン</t>
    </rPh>
    <rPh sb="6" eb="7">
      <t>ガツ</t>
    </rPh>
    <rPh sb="7" eb="8">
      <t>ソツ</t>
    </rPh>
    <phoneticPr fontId="3"/>
  </si>
  <si>
    <t>　　　99.3</t>
    <phoneticPr fontId="3"/>
  </si>
  <si>
    <t>（―）</t>
    <phoneticPr fontId="3"/>
  </si>
  <si>
    <t>昭和63年
３月卒</t>
    <rPh sb="0" eb="2">
      <t>ショウワ</t>
    </rPh>
    <rPh sb="4" eb="5">
      <t>ネン</t>
    </rPh>
    <rPh sb="7" eb="8">
      <t>ガツ</t>
    </rPh>
    <rPh sb="8" eb="9">
      <t>ソツ</t>
    </rPh>
    <phoneticPr fontId="3"/>
  </si>
  <si>
    <t>　　　　倍</t>
    <rPh sb="4" eb="5">
      <t>バイ</t>
    </rPh>
    <phoneticPr fontId="3"/>
  </si>
  <si>
    <t>　　　　人</t>
    <rPh sb="4" eb="5">
      <t>ヒト</t>
    </rPh>
    <phoneticPr fontId="3"/>
  </si>
  <si>
    <t>　　　　％</t>
    <phoneticPr fontId="3"/>
  </si>
  <si>
    <t>　　　　％</t>
    <phoneticPr fontId="3"/>
  </si>
  <si>
    <t xml:space="preserve">　　　　人  </t>
    <rPh sb="4" eb="5">
      <t>ヒト</t>
    </rPh>
    <phoneticPr fontId="3"/>
  </si>
  <si>
    <t xml:space="preserve">  （ﾎﾟｲﾝﾄ）</t>
    <phoneticPr fontId="3"/>
  </si>
  <si>
    <t xml:space="preserve"> （％）</t>
    <phoneticPr fontId="3"/>
  </si>
  <si>
    <t>（ﾎﾟｲﾝﾄ）</t>
    <phoneticPr fontId="3"/>
  </si>
  <si>
    <r>
      <t xml:space="preserve"> </t>
    </r>
    <r>
      <rPr>
        <sz val="10"/>
        <color indexed="8"/>
        <rFont val="ＭＳ 明朝"/>
        <family val="1"/>
        <charset val="128"/>
      </rPr>
      <t>数  （％）</t>
    </r>
    <rPh sb="1" eb="2">
      <t>スウ</t>
    </rPh>
    <phoneticPr fontId="3"/>
  </si>
  <si>
    <t>（％）</t>
    <phoneticPr fontId="3"/>
  </si>
  <si>
    <t>（％）</t>
    <phoneticPr fontId="3"/>
  </si>
  <si>
    <t>求人倍率</t>
    <rPh sb="0" eb="2">
      <t>キュウジン</t>
    </rPh>
    <rPh sb="2" eb="4">
      <t>バイリツ</t>
    </rPh>
    <phoneticPr fontId="3"/>
  </si>
  <si>
    <t>求職者数</t>
    <rPh sb="0" eb="3">
      <t>キュウショクシャ</t>
    </rPh>
    <rPh sb="3" eb="4">
      <t>スウ</t>
    </rPh>
    <phoneticPr fontId="3"/>
  </si>
  <si>
    <t>求人数</t>
    <rPh sb="0" eb="3">
      <t>キュウジンスウ</t>
    </rPh>
    <phoneticPr fontId="3"/>
  </si>
  <si>
    <t>就職決定率</t>
    <rPh sb="0" eb="2">
      <t>シュウショク</t>
    </rPh>
    <rPh sb="2" eb="4">
      <t>ケッテイ</t>
    </rPh>
    <rPh sb="4" eb="5">
      <t>リツ</t>
    </rPh>
    <phoneticPr fontId="3"/>
  </si>
  <si>
    <t>就職内定率</t>
    <rPh sb="0" eb="2">
      <t>シュウショク</t>
    </rPh>
    <rPh sb="2" eb="5">
      <t>ナイテイリツ</t>
    </rPh>
    <phoneticPr fontId="3"/>
  </si>
  <si>
    <t>就職内定者</t>
    <rPh sb="0" eb="2">
      <t>シュウショク</t>
    </rPh>
    <rPh sb="2" eb="4">
      <t>ナイテイ</t>
    </rPh>
    <rPh sb="4" eb="5">
      <t>シャ</t>
    </rPh>
    <phoneticPr fontId="3"/>
  </si>
  <si>
    <t>最　終　の</t>
    <phoneticPr fontId="3"/>
  </si>
  <si>
    <t>中学校新卒者</t>
    <rPh sb="0" eb="3">
      <t>チュウガッコウ</t>
    </rPh>
    <rPh sb="3" eb="6">
      <t>シンソツシャ</t>
    </rPh>
    <phoneticPr fontId="3"/>
  </si>
  <si>
    <t>高等学校新卒者</t>
  </si>
  <si>
    <t>１１　月　末　現　在　の　状　況</t>
    <rPh sb="3" eb="4">
      <t>ツキ</t>
    </rPh>
    <rPh sb="5" eb="6">
      <t>スエ</t>
    </rPh>
    <rPh sb="7" eb="8">
      <t>ウツツ</t>
    </rPh>
    <rPh sb="9" eb="10">
      <t>ザイ</t>
    </rPh>
    <rPh sb="13" eb="14">
      <t>ジョウ</t>
    </rPh>
    <rPh sb="15" eb="16">
      <t>イワン</t>
    </rPh>
    <phoneticPr fontId="3"/>
  </si>
  <si>
    <t>卒業年</t>
    <rPh sb="0" eb="2">
      <t>ソツギョウ</t>
    </rPh>
    <rPh sb="2" eb="3">
      <t>ネン</t>
    </rPh>
    <phoneticPr fontId="3"/>
  </si>
  <si>
    <t>第６表　高校・中学新卒者のハローワーク求人に係る求人・求職・就職内定状況の推移（令和元年11月末現在）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30" eb="32">
      <t>シュウショク</t>
    </rPh>
    <rPh sb="32" eb="34">
      <t>ナイテイ</t>
    </rPh>
    <rPh sb="34" eb="36">
      <t>ジョウキョウ</t>
    </rPh>
    <rPh sb="37" eb="39">
      <t>スイイ</t>
    </rPh>
    <rPh sb="40" eb="42">
      <t>レイワ</t>
    </rPh>
    <rPh sb="42" eb="43">
      <t>モト</t>
    </rPh>
    <rPh sb="43" eb="44">
      <t>ネン</t>
    </rPh>
    <rPh sb="46" eb="47">
      <t>ガツ</t>
    </rPh>
    <rPh sb="47" eb="48">
      <t>マツ</t>
    </rPh>
    <rPh sb="48" eb="5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</si>
</sst>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0_ "/>
    <numFmt numFmtId="177" formatCode="0.0_ "/>
    <numFmt numFmtId="178" formatCode="#,##0_ "/>
    <numFmt numFmtId="179" formatCode="\(0.00\);&quot;△ &quot;0.00"/>
    <numFmt numFmtId="180" formatCode="0.0;&quot;（△ &quot;0.0\)"/>
    <numFmt numFmtId="181" formatCode="\(0.0\);&quot;△ &quot;0.0"/>
    <numFmt numFmtId="182" formatCode="\(0.0\);&quot;（△ &quot;0.0\)"/>
    <numFmt numFmtId="183" formatCode="\(0.00\);&quot;(△ &quot;0.00\)"/>
    <numFmt numFmtId="184" formatCode="\(0.0\);&quot;(△ &quot;0.0\)"/>
    <numFmt numFmtId="185" formatCode="0.00;&quot;（△ &quot;0.00\)"/>
    <numFmt numFmtId="186" formatCode="0.0_);[Red]\(0.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176" fontId="5" fillId="2" borderId="1" xfId="0" applyNumberFormat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horizontal="right" vertical="center"/>
    </xf>
    <xf numFmtId="38" fontId="5" fillId="2" borderId="3" xfId="1" applyFont="1" applyFill="1" applyBorder="1" applyAlignment="1">
      <alignment horizontal="right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right" vertical="center"/>
    </xf>
    <xf numFmtId="176" fontId="5" fillId="2" borderId="5" xfId="0" applyNumberFormat="1" applyFont="1" applyFill="1" applyBorder="1" applyAlignment="1">
      <alignment horizontal="right" vertical="center"/>
    </xf>
    <xf numFmtId="178" fontId="5" fillId="2" borderId="3" xfId="0" applyNumberFormat="1" applyFont="1" applyFill="1" applyBorder="1" applyAlignment="1">
      <alignment horizontal="right" vertical="center"/>
    </xf>
    <xf numFmtId="178" fontId="5" fillId="2" borderId="5" xfId="0" applyNumberFormat="1" applyFont="1" applyFill="1" applyBorder="1" applyAlignment="1">
      <alignment horizontal="right" vertical="center"/>
    </xf>
    <xf numFmtId="178" fontId="5" fillId="2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179" fontId="5" fillId="2" borderId="8" xfId="0" applyNumberFormat="1" applyFont="1" applyFill="1" applyBorder="1" applyAlignment="1">
      <alignment horizontal="right" vertical="center"/>
    </xf>
    <xf numFmtId="180" fontId="5" fillId="2" borderId="9" xfId="1" applyNumberFormat="1" applyFont="1" applyFill="1" applyBorder="1" applyAlignment="1">
      <alignment horizontal="right" vertical="center"/>
    </xf>
    <xf numFmtId="181" fontId="5" fillId="2" borderId="10" xfId="1" applyNumberFormat="1" applyFont="1" applyFill="1" applyBorder="1" applyAlignment="1">
      <alignment horizontal="right" vertical="center"/>
    </xf>
    <xf numFmtId="182" fontId="5" fillId="2" borderId="11" xfId="0" applyNumberFormat="1" applyFont="1" applyFill="1" applyBorder="1" applyAlignment="1">
      <alignment horizontal="center" vertical="center"/>
    </xf>
    <xf numFmtId="181" fontId="5" fillId="2" borderId="12" xfId="0" applyNumberFormat="1" applyFont="1" applyFill="1" applyBorder="1" applyAlignment="1">
      <alignment horizontal="right" vertical="center"/>
    </xf>
    <xf numFmtId="179" fontId="5" fillId="2" borderId="13" xfId="0" applyNumberFormat="1" applyFont="1" applyFill="1" applyBorder="1" applyAlignment="1">
      <alignment horizontal="right" vertical="center"/>
    </xf>
    <xf numFmtId="182" fontId="5" fillId="2" borderId="11" xfId="0" applyNumberFormat="1" applyFont="1" applyFill="1" applyBorder="1" applyAlignment="1">
      <alignment horizontal="right" vertical="center"/>
    </xf>
    <xf numFmtId="180" fontId="5" fillId="2" borderId="13" xfId="0" applyNumberFormat="1" applyFont="1" applyFill="1" applyBorder="1" applyAlignment="1">
      <alignment horizontal="right" vertical="center"/>
    </xf>
    <xf numFmtId="182" fontId="5" fillId="2" borderId="14" xfId="0" applyNumberFormat="1" applyFont="1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right" vertical="center"/>
    </xf>
    <xf numFmtId="38" fontId="5" fillId="2" borderId="17" xfId="1" applyFont="1" applyFill="1" applyBorder="1" applyAlignment="1">
      <alignment horizontal="right" vertical="center"/>
    </xf>
    <xf numFmtId="38" fontId="5" fillId="2" borderId="0" xfId="1" applyFont="1" applyFill="1" applyBorder="1" applyAlignment="1">
      <alignment horizontal="right" vertical="center"/>
    </xf>
    <xf numFmtId="177" fontId="5" fillId="2" borderId="18" xfId="0" applyNumberFormat="1" applyFont="1" applyFill="1" applyBorder="1" applyAlignment="1">
      <alignment horizontal="right" vertical="center"/>
    </xf>
    <xf numFmtId="177" fontId="5" fillId="2" borderId="17" xfId="0" applyNumberFormat="1" applyFont="1" applyFill="1" applyBorder="1" applyAlignment="1">
      <alignment horizontal="right" vertical="center"/>
    </xf>
    <xf numFmtId="176" fontId="5" fillId="2" borderId="19" xfId="0" applyNumberFormat="1" applyFont="1" applyFill="1" applyBorder="1" applyAlignment="1">
      <alignment horizontal="right" vertical="center"/>
    </xf>
    <xf numFmtId="178" fontId="5" fillId="2" borderId="0" xfId="0" applyNumberFormat="1" applyFont="1" applyFill="1" applyBorder="1" applyAlignment="1">
      <alignment horizontal="right" vertical="center"/>
    </xf>
    <xf numFmtId="178" fontId="5" fillId="2" borderId="19" xfId="0" applyNumberFormat="1" applyFont="1" applyFill="1" applyBorder="1" applyAlignment="1">
      <alignment horizontal="right" vertical="center"/>
    </xf>
    <xf numFmtId="178" fontId="5" fillId="2" borderId="20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/>
    </xf>
    <xf numFmtId="179" fontId="5" fillId="2" borderId="16" xfId="0" applyNumberFormat="1" applyFont="1" applyFill="1" applyBorder="1" applyAlignment="1">
      <alignment horizontal="right" vertical="center"/>
    </xf>
    <xf numFmtId="180" fontId="5" fillId="2" borderId="17" xfId="1" applyNumberFormat="1" applyFont="1" applyFill="1" applyBorder="1" applyAlignment="1">
      <alignment horizontal="right" vertical="center"/>
    </xf>
    <xf numFmtId="181" fontId="5" fillId="2" borderId="22" xfId="1" applyNumberFormat="1" applyFont="1" applyFill="1" applyBorder="1" applyAlignment="1">
      <alignment horizontal="right" vertical="center"/>
    </xf>
    <xf numFmtId="182" fontId="5" fillId="2" borderId="0" xfId="0" applyNumberFormat="1" applyFont="1" applyFill="1" applyBorder="1" applyAlignment="1">
      <alignment horizontal="right" vertical="center"/>
    </xf>
    <xf numFmtId="181" fontId="5" fillId="2" borderId="23" xfId="0" applyNumberFormat="1" applyFont="1" applyFill="1" applyBorder="1" applyAlignment="1">
      <alignment horizontal="right" vertical="center"/>
    </xf>
    <xf numFmtId="179" fontId="5" fillId="2" borderId="19" xfId="0" applyNumberFormat="1" applyFont="1" applyFill="1" applyBorder="1" applyAlignment="1">
      <alignment horizontal="right" vertical="center"/>
    </xf>
    <xf numFmtId="182" fontId="5" fillId="2" borderId="19" xfId="0" applyNumberFormat="1" applyFont="1" applyFill="1" applyBorder="1" applyAlignment="1">
      <alignment horizontal="right" vertical="center"/>
    </xf>
    <xf numFmtId="182" fontId="5" fillId="2" borderId="20" xfId="0" applyNumberFormat="1" applyFont="1" applyFill="1" applyBorder="1" applyAlignment="1">
      <alignment horizontal="right" vertical="center"/>
    </xf>
    <xf numFmtId="0" fontId="5" fillId="2" borderId="21" xfId="0" applyFont="1" applyFill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horizontal="right" vertical="center"/>
    </xf>
    <xf numFmtId="38" fontId="5" fillId="2" borderId="25" xfId="1" applyFont="1" applyFill="1" applyBorder="1" applyAlignment="1">
      <alignment horizontal="right" vertical="center"/>
    </xf>
    <xf numFmtId="38" fontId="5" fillId="2" borderId="26" xfId="1" applyFont="1" applyFill="1" applyBorder="1" applyAlignment="1">
      <alignment horizontal="right" vertical="center"/>
    </xf>
    <xf numFmtId="177" fontId="5" fillId="2" borderId="27" xfId="0" applyNumberFormat="1" applyFont="1" applyFill="1" applyBorder="1" applyAlignment="1">
      <alignment horizontal="right" vertical="center"/>
    </xf>
    <xf numFmtId="177" fontId="5" fillId="2" borderId="25" xfId="0" applyNumberFormat="1" applyFont="1" applyFill="1" applyBorder="1" applyAlignment="1">
      <alignment horizontal="right" vertical="center"/>
    </xf>
    <xf numFmtId="176" fontId="5" fillId="2" borderId="28" xfId="0" applyNumberFormat="1" applyFont="1" applyFill="1" applyBorder="1" applyAlignment="1">
      <alignment horizontal="right" vertical="center"/>
    </xf>
    <xf numFmtId="178" fontId="5" fillId="2" borderId="26" xfId="0" applyNumberFormat="1" applyFont="1" applyFill="1" applyBorder="1" applyAlignment="1">
      <alignment horizontal="right" vertical="center"/>
    </xf>
    <xf numFmtId="178" fontId="5" fillId="2" borderId="28" xfId="0" applyNumberFormat="1" applyFont="1" applyFill="1" applyBorder="1" applyAlignment="1">
      <alignment horizontal="right" vertical="center"/>
    </xf>
    <xf numFmtId="178" fontId="5" fillId="2" borderId="29" xfId="0" applyNumberFormat="1" applyFont="1" applyFill="1" applyBorder="1" applyAlignment="1">
      <alignment horizontal="right" vertical="center"/>
    </xf>
    <xf numFmtId="0" fontId="5" fillId="2" borderId="30" xfId="0" applyFont="1" applyFill="1" applyBorder="1" applyAlignment="1">
      <alignment horizontal="center" vertical="center"/>
    </xf>
    <xf numFmtId="180" fontId="5" fillId="2" borderId="0" xfId="0" applyNumberFormat="1" applyFont="1" applyFill="1" applyBorder="1" applyAlignment="1">
      <alignment horizontal="right" vertical="center"/>
    </xf>
    <xf numFmtId="180" fontId="5" fillId="2" borderId="19" xfId="0" applyNumberFormat="1" applyFont="1" applyFill="1" applyBorder="1" applyAlignment="1">
      <alignment horizontal="right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178" fontId="5" fillId="2" borderId="31" xfId="0" applyNumberFormat="1" applyFont="1" applyFill="1" applyBorder="1" applyAlignment="1">
      <alignment horizontal="right" vertical="center"/>
    </xf>
    <xf numFmtId="181" fontId="5" fillId="2" borderId="11" xfId="0" applyNumberFormat="1" applyFont="1" applyFill="1" applyBorder="1" applyAlignment="1">
      <alignment horizontal="right" vertical="center"/>
    </xf>
    <xf numFmtId="181" fontId="5" fillId="2" borderId="13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81" fontId="5" fillId="2" borderId="0" xfId="0" applyNumberFormat="1" applyFont="1" applyFill="1" applyBorder="1" applyAlignment="1">
      <alignment horizontal="right" vertical="center"/>
    </xf>
    <xf numFmtId="176" fontId="5" fillId="0" borderId="24" xfId="0" applyNumberFormat="1" applyFont="1" applyFill="1" applyBorder="1" applyAlignment="1">
      <alignment horizontal="right" vertical="center"/>
    </xf>
    <xf numFmtId="38" fontId="5" fillId="0" borderId="28" xfId="1" applyFont="1" applyFill="1" applyBorder="1" applyAlignment="1">
      <alignment horizontal="right" vertical="center"/>
    </xf>
    <xf numFmtId="38" fontId="5" fillId="0" borderId="31" xfId="1" applyFont="1" applyFill="1" applyBorder="1" applyAlignment="1">
      <alignment horizontal="right" vertical="center"/>
    </xf>
    <xf numFmtId="177" fontId="5" fillId="0" borderId="27" xfId="0" applyNumberFormat="1" applyFont="1" applyFill="1" applyBorder="1" applyAlignment="1">
      <alignment horizontal="right" vertical="center"/>
    </xf>
    <xf numFmtId="177" fontId="5" fillId="0" borderId="32" xfId="0" applyNumberFormat="1" applyFont="1" applyFill="1" applyBorder="1" applyAlignment="1">
      <alignment horizontal="right" vertical="center"/>
    </xf>
    <xf numFmtId="176" fontId="5" fillId="0" borderId="25" xfId="0" applyNumberFormat="1" applyFont="1" applyFill="1" applyBorder="1" applyAlignment="1">
      <alignment horizontal="right" vertical="center"/>
    </xf>
    <xf numFmtId="178" fontId="5" fillId="0" borderId="25" xfId="0" applyNumberFormat="1" applyFont="1" applyFill="1" applyBorder="1" applyAlignment="1">
      <alignment horizontal="right" vertical="center"/>
    </xf>
    <xf numFmtId="178" fontId="5" fillId="0" borderId="28" xfId="0" applyNumberFormat="1" applyFont="1" applyFill="1" applyBorder="1" applyAlignment="1">
      <alignment horizontal="right" vertical="center"/>
    </xf>
    <xf numFmtId="178" fontId="5" fillId="0" borderId="33" xfId="0" applyNumberFormat="1" applyFont="1" applyFill="1" applyBorder="1" applyAlignment="1">
      <alignment horizontal="right" vertical="center"/>
    </xf>
    <xf numFmtId="183" fontId="5" fillId="0" borderId="8" xfId="0" applyNumberFormat="1" applyFont="1" applyFill="1" applyBorder="1" applyAlignment="1">
      <alignment vertical="center"/>
    </xf>
    <xf numFmtId="182" fontId="5" fillId="0" borderId="13" xfId="0" applyNumberFormat="1" applyFont="1" applyFill="1" applyBorder="1" applyAlignment="1">
      <alignment vertical="center"/>
    </xf>
    <xf numFmtId="181" fontId="5" fillId="0" borderId="34" xfId="0" applyNumberFormat="1" applyFont="1" applyFill="1" applyBorder="1" applyAlignment="1">
      <alignment horizontal="right" vertical="center"/>
    </xf>
    <xf numFmtId="184" fontId="5" fillId="0" borderId="9" xfId="0" applyNumberFormat="1" applyFont="1" applyFill="1" applyBorder="1" applyAlignment="1">
      <alignment vertical="center"/>
    </xf>
    <xf numFmtId="183" fontId="5" fillId="0" borderId="9" xfId="0" applyNumberFormat="1" applyFont="1" applyFill="1" applyBorder="1" applyAlignment="1">
      <alignment vertical="center"/>
    </xf>
    <xf numFmtId="182" fontId="5" fillId="0" borderId="11" xfId="0" applyNumberFormat="1" applyFont="1" applyFill="1" applyBorder="1" applyAlignment="1">
      <alignment vertical="center"/>
    </xf>
    <xf numFmtId="182" fontId="5" fillId="0" borderId="35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horizontal="right" vertical="center"/>
    </xf>
    <xf numFmtId="38" fontId="5" fillId="0" borderId="19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177" fontId="5" fillId="0" borderId="23" xfId="0" applyNumberFormat="1" applyFont="1" applyFill="1" applyBorder="1" applyAlignment="1">
      <alignment horizontal="right" vertical="center"/>
    </xf>
    <xf numFmtId="176" fontId="5" fillId="0" borderId="17" xfId="0" applyNumberFormat="1" applyFont="1" applyFill="1" applyBorder="1" applyAlignment="1">
      <alignment horizontal="right" vertical="center"/>
    </xf>
    <xf numFmtId="178" fontId="5" fillId="0" borderId="17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83" fontId="5" fillId="0" borderId="16" xfId="0" applyNumberFormat="1" applyFont="1" applyFill="1" applyBorder="1" applyAlignment="1">
      <alignment vertical="center"/>
    </xf>
    <xf numFmtId="182" fontId="5" fillId="0" borderId="19" xfId="0" applyNumberFormat="1" applyFont="1" applyFill="1" applyBorder="1" applyAlignment="1">
      <alignment vertical="center"/>
    </xf>
    <xf numFmtId="181" fontId="5" fillId="0" borderId="18" xfId="0" applyNumberFormat="1" applyFont="1" applyFill="1" applyBorder="1" applyAlignment="1">
      <alignment vertical="center"/>
    </xf>
    <xf numFmtId="184" fontId="5" fillId="0" borderId="17" xfId="0" applyNumberFormat="1" applyFont="1" applyFill="1" applyBorder="1" applyAlignment="1">
      <alignment vertical="center"/>
    </xf>
    <xf numFmtId="183" fontId="5" fillId="0" borderId="17" xfId="0" applyNumberFormat="1" applyFont="1" applyFill="1" applyBorder="1" applyAlignment="1">
      <alignment vertical="center"/>
    </xf>
    <xf numFmtId="182" fontId="5" fillId="0" borderId="0" xfId="0" applyNumberFormat="1" applyFont="1" applyFill="1" applyBorder="1" applyAlignment="1">
      <alignment vertical="center"/>
    </xf>
    <xf numFmtId="182" fontId="5" fillId="0" borderId="36" xfId="0" applyNumberFormat="1" applyFont="1" applyFill="1" applyBorder="1" applyAlignment="1">
      <alignment vertical="center"/>
    </xf>
    <xf numFmtId="178" fontId="5" fillId="0" borderId="26" xfId="0" applyNumberFormat="1" applyFont="1" applyFill="1" applyBorder="1" applyAlignment="1">
      <alignment horizontal="right" vertical="center"/>
    </xf>
    <xf numFmtId="184" fontId="5" fillId="0" borderId="34" xfId="0" applyNumberFormat="1" applyFont="1" applyFill="1" applyBorder="1" applyAlignment="1">
      <alignment vertical="center"/>
    </xf>
    <xf numFmtId="177" fontId="5" fillId="0" borderId="18" xfId="0" applyNumberFormat="1" applyFont="1" applyFill="1" applyBorder="1" applyAlignment="1">
      <alignment horizontal="right" vertical="center"/>
    </xf>
    <xf numFmtId="182" fontId="5" fillId="0" borderId="20" xfId="0" applyNumberFormat="1" applyFont="1" applyFill="1" applyBorder="1" applyAlignment="1">
      <alignment vertical="center"/>
    </xf>
    <xf numFmtId="177" fontId="5" fillId="0" borderId="25" xfId="0" applyNumberFormat="1" applyFont="1" applyFill="1" applyBorder="1" applyAlignment="1">
      <alignment horizontal="right" vertical="center"/>
    </xf>
    <xf numFmtId="184" fontId="5" fillId="0" borderId="18" xfId="0" applyNumberFormat="1" applyFont="1" applyFill="1" applyBorder="1" applyAlignment="1">
      <alignment vertical="center"/>
    </xf>
    <xf numFmtId="177" fontId="5" fillId="0" borderId="27" xfId="0" applyNumberFormat="1" applyFont="1" applyFill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182" fontId="5" fillId="0" borderId="14" xfId="0" applyNumberFormat="1" applyFont="1" applyFill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176" fontId="5" fillId="0" borderId="24" xfId="0" applyNumberFormat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38" fontId="5" fillId="0" borderId="31" xfId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178" fontId="5" fillId="0" borderId="25" xfId="0" applyNumberFormat="1" applyFont="1" applyBorder="1" applyAlignment="1">
      <alignment horizontal="right" vertical="center"/>
    </xf>
    <xf numFmtId="178" fontId="5" fillId="0" borderId="28" xfId="0" applyNumberFormat="1" applyFont="1" applyBorder="1" applyAlignment="1">
      <alignment horizontal="right" vertical="center"/>
    </xf>
    <xf numFmtId="178" fontId="5" fillId="0" borderId="26" xfId="0" applyNumberFormat="1" applyFont="1" applyBorder="1" applyAlignment="1">
      <alignment horizontal="right" vertical="center"/>
    </xf>
    <xf numFmtId="185" fontId="5" fillId="0" borderId="8" xfId="0" applyNumberFormat="1" applyFont="1" applyBorder="1" applyAlignment="1">
      <alignment horizontal="right" vertical="center"/>
    </xf>
    <xf numFmtId="181" fontId="5" fillId="0" borderId="9" xfId="0" applyNumberFormat="1" applyFont="1" applyBorder="1" applyAlignment="1">
      <alignment horizontal="right" vertical="center"/>
    </xf>
    <xf numFmtId="49" fontId="5" fillId="0" borderId="9" xfId="0" applyNumberFormat="1" applyFont="1" applyBorder="1" applyAlignment="1">
      <alignment horizontal="right" vertical="center"/>
    </xf>
    <xf numFmtId="176" fontId="5" fillId="0" borderId="16" xfId="0" applyNumberFormat="1" applyFont="1" applyBorder="1" applyAlignment="1">
      <alignment horizontal="right" vertical="center"/>
    </xf>
    <xf numFmtId="38" fontId="5" fillId="0" borderId="19" xfId="1" applyFont="1" applyBorder="1" applyAlignment="1">
      <alignment horizontal="right" vertical="center"/>
    </xf>
    <xf numFmtId="38" fontId="5" fillId="0" borderId="20" xfId="1" applyFont="1" applyBorder="1" applyAlignment="1">
      <alignment horizontal="right" vertical="center"/>
    </xf>
    <xf numFmtId="177" fontId="5" fillId="0" borderId="18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8" fontId="5" fillId="0" borderId="17" xfId="0" applyNumberFormat="1" applyFont="1" applyBorder="1" applyAlignment="1">
      <alignment horizontal="right" vertical="center"/>
    </xf>
    <xf numFmtId="178" fontId="5" fillId="0" borderId="19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/>
    </xf>
    <xf numFmtId="180" fontId="5" fillId="0" borderId="13" xfId="0" applyNumberFormat="1" applyFont="1" applyBorder="1" applyAlignment="1">
      <alignment horizontal="right" vertical="center"/>
    </xf>
    <xf numFmtId="180" fontId="5" fillId="0" borderId="14" xfId="0" applyNumberFormat="1" applyFont="1" applyBorder="1" applyAlignment="1">
      <alignment horizontal="right" vertical="center"/>
    </xf>
    <xf numFmtId="181" fontId="5" fillId="0" borderId="34" xfId="0" applyNumberFormat="1" applyFont="1" applyBorder="1" applyAlignment="1">
      <alignment horizontal="right" vertical="center"/>
    </xf>
    <xf numFmtId="180" fontId="5" fillId="0" borderId="9" xfId="0" applyNumberFormat="1" applyFont="1" applyBorder="1" applyAlignment="1">
      <alignment horizontal="right" vertical="center"/>
    </xf>
    <xf numFmtId="185" fontId="5" fillId="0" borderId="9" xfId="0" applyNumberFormat="1" applyFont="1" applyBorder="1" applyAlignment="1">
      <alignment horizontal="right" vertical="center"/>
    </xf>
    <xf numFmtId="180" fontId="5" fillId="0" borderId="11" xfId="0" applyNumberFormat="1" applyFont="1" applyBorder="1" applyAlignment="1">
      <alignment horizontal="right" vertical="center"/>
    </xf>
    <xf numFmtId="178" fontId="5" fillId="0" borderId="20" xfId="0" applyNumberFormat="1" applyFont="1" applyBorder="1" applyAlignment="1">
      <alignment horizontal="right" vertical="center"/>
    </xf>
    <xf numFmtId="186" fontId="5" fillId="0" borderId="18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horizontal="right" vertical="center"/>
    </xf>
    <xf numFmtId="185" fontId="5" fillId="0" borderId="16" xfId="0" applyNumberFormat="1" applyFont="1" applyBorder="1" applyAlignment="1">
      <alignment horizontal="right" vertical="center"/>
    </xf>
    <xf numFmtId="180" fontId="5" fillId="0" borderId="19" xfId="0" applyNumberFormat="1" applyFont="1" applyBorder="1" applyAlignment="1">
      <alignment horizontal="right" vertical="center"/>
    </xf>
    <xf numFmtId="180" fontId="5" fillId="0" borderId="18" xfId="0" applyNumberFormat="1" applyFont="1" applyBorder="1" applyAlignment="1">
      <alignment horizontal="right" vertical="center"/>
    </xf>
    <xf numFmtId="180" fontId="5" fillId="0" borderId="17" xfId="0" applyNumberFormat="1" applyFont="1" applyBorder="1" applyAlignment="1">
      <alignment horizontal="right" vertical="center"/>
    </xf>
    <xf numFmtId="185" fontId="5" fillId="0" borderId="17" xfId="0" applyNumberFormat="1" applyFont="1" applyBorder="1" applyAlignment="1">
      <alignment horizontal="right" vertical="center"/>
    </xf>
    <xf numFmtId="180" fontId="5" fillId="0" borderId="0" xfId="0" applyNumberFormat="1" applyFont="1" applyBorder="1" applyAlignment="1">
      <alignment horizontal="right" vertical="center"/>
    </xf>
    <xf numFmtId="178" fontId="5" fillId="0" borderId="31" xfId="0" applyNumberFormat="1" applyFont="1" applyBorder="1" applyAlignment="1">
      <alignment horizontal="right" vertical="center"/>
    </xf>
    <xf numFmtId="49" fontId="5" fillId="0" borderId="27" xfId="0" applyNumberFormat="1" applyFont="1" applyBorder="1" applyAlignment="1">
      <alignment horizontal="left" vertical="center"/>
    </xf>
    <xf numFmtId="177" fontId="5" fillId="0" borderId="25" xfId="0" applyNumberFormat="1" applyFont="1" applyBorder="1" applyAlignment="1">
      <alignment horizontal="right" vertical="center"/>
    </xf>
    <xf numFmtId="181" fontId="5" fillId="0" borderId="11" xfId="0" applyNumberFormat="1" applyFont="1" applyBorder="1" applyAlignment="1">
      <alignment horizontal="right" vertical="center"/>
    </xf>
    <xf numFmtId="180" fontId="5" fillId="0" borderId="8" xfId="0" applyNumberFormat="1" applyFont="1" applyBorder="1" applyAlignment="1">
      <alignment horizontal="right" vertical="center"/>
    </xf>
    <xf numFmtId="180" fontId="5" fillId="0" borderId="34" xfId="0" applyNumberFormat="1" applyFont="1" applyBorder="1" applyAlignment="1">
      <alignment horizontal="right" vertical="center"/>
    </xf>
    <xf numFmtId="49" fontId="5" fillId="0" borderId="18" xfId="0" applyNumberFormat="1" applyFont="1" applyBorder="1" applyAlignment="1">
      <alignment horizontal="left" vertical="center"/>
    </xf>
    <xf numFmtId="180" fontId="5" fillId="0" borderId="16" xfId="0" applyNumberFormat="1" applyFont="1" applyBorder="1" applyAlignment="1">
      <alignment horizontal="right" vertical="center"/>
    </xf>
    <xf numFmtId="180" fontId="5" fillId="0" borderId="20" xfId="0" applyNumberFormat="1" applyFont="1" applyBorder="1" applyAlignment="1">
      <alignment horizontal="right" vertical="center"/>
    </xf>
    <xf numFmtId="181" fontId="5" fillId="0" borderId="13" xfId="0" applyNumberFormat="1" applyFont="1" applyBorder="1" applyAlignment="1">
      <alignment horizontal="right" vertical="center"/>
    </xf>
    <xf numFmtId="179" fontId="5" fillId="0" borderId="13" xfId="0" applyNumberFormat="1" applyFont="1" applyBorder="1" applyAlignment="1">
      <alignment horizontal="right" vertical="center"/>
    </xf>
    <xf numFmtId="181" fontId="5" fillId="0" borderId="18" xfId="0" applyNumberFormat="1" applyFont="1" applyBorder="1" applyAlignment="1">
      <alignment horizontal="right" vertical="center"/>
    </xf>
    <xf numFmtId="181" fontId="5" fillId="0" borderId="17" xfId="0" applyNumberFormat="1" applyFont="1" applyBorder="1" applyAlignment="1">
      <alignment horizontal="right" vertical="center"/>
    </xf>
    <xf numFmtId="179" fontId="5" fillId="0" borderId="17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180" fontId="5" fillId="0" borderId="10" xfId="0" applyNumberFormat="1" applyFont="1" applyBorder="1" applyAlignment="1">
      <alignment horizontal="right" vertical="center"/>
    </xf>
    <xf numFmtId="179" fontId="5" fillId="0" borderId="9" xfId="0" applyNumberFormat="1" applyFont="1" applyBorder="1" applyAlignment="1">
      <alignment horizontal="right" vertical="center"/>
    </xf>
    <xf numFmtId="49" fontId="5" fillId="0" borderId="8" xfId="0" applyNumberFormat="1" applyFont="1" applyBorder="1" applyAlignment="1">
      <alignment horizontal="right" vertical="center"/>
    </xf>
    <xf numFmtId="181" fontId="5" fillId="0" borderId="20" xfId="0" applyNumberFormat="1" applyFont="1" applyBorder="1" applyAlignment="1">
      <alignment horizontal="right" vertical="center"/>
    </xf>
    <xf numFmtId="181" fontId="5" fillId="0" borderId="0" xfId="0" applyNumberFormat="1" applyFont="1" applyBorder="1" applyAlignment="1">
      <alignment horizontal="right" vertical="center"/>
    </xf>
    <xf numFmtId="181" fontId="5" fillId="0" borderId="14" xfId="0" applyNumberFormat="1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right" vertical="center"/>
    </xf>
    <xf numFmtId="181" fontId="5" fillId="0" borderId="19" xfId="0" applyNumberFormat="1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181" fontId="5" fillId="0" borderId="8" xfId="0" applyNumberFormat="1" applyFont="1" applyBorder="1" applyAlignment="1">
      <alignment horizontal="center" vertical="center"/>
    </xf>
    <xf numFmtId="181" fontId="5" fillId="0" borderId="13" xfId="0" applyNumberFormat="1" applyFont="1" applyBorder="1" applyAlignment="1">
      <alignment horizontal="center" vertical="center"/>
    </xf>
    <xf numFmtId="181" fontId="5" fillId="0" borderId="10" xfId="0" applyNumberFormat="1" applyFont="1" applyBorder="1" applyAlignment="1">
      <alignment horizontal="center" vertical="center"/>
    </xf>
    <xf numFmtId="181" fontId="5" fillId="0" borderId="1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3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5" fillId="0" borderId="16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6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/>
    </xf>
    <xf numFmtId="0" fontId="7" fillId="0" borderId="3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0100&#35352;&#32773;&#30330;&#34920;&#36039;&#26009;&#9312;&#65288;&#31532;&#65302;&#3492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gyo.mhlw.go.jp\sites\&#23398;&#21330;&#38306;&#20418;\&#65298;&#65296;&#23398;&#22577;\&#23398;&#22577;&#65300;&#21495;&#38598;&#35336;&#29992;\&#24179;&#25104;20&#24180;9&#26376;30&#26085;&#29694;&#22312;&#38598;&#35336;&#29992;&#65288;&#65298;&#65296;&#24180;&#2423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-fileserver\&#23433;&#23450;&#37096;&#20849;&#26377;&#12501;&#12457;&#12523;&#12480;\Documents%20and%20Settings\Administrator\&#12487;&#12473;&#12463;&#12488;&#12483;&#12503;\&#25972;&#29702;&#28168;\&#65297;&#65303;&#23398;&#21330;&#22577;&#21578;\&#65296;&#65297;&#12539;&#23398;&#21330;&#26376;&#22577;&#65297;&#65303;&#65294;&#65296;&#65303;&#65374;&#65297;&#65304;&#65294;&#65296;&#65302;\2005-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中学"/>
      <sheetName val="高校"/>
      <sheetName val="第７表データ"/>
      <sheetName val="第７表"/>
      <sheetName val="第８表データ"/>
      <sheetName val="第８表"/>
      <sheetName val="第３表"/>
    </sheetNames>
    <sheetDataSet>
      <sheetData sheetId="0">
        <row r="1">
          <cell r="J1" t="str">
            <v>（令和元年11月末現在）</v>
          </cell>
        </row>
      </sheetData>
      <sheetData sheetId="1">
        <row r="5">
          <cell r="D5">
            <v>18520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（本省報告）"/>
      <sheetName val="求人状況（本省報告）"/>
      <sheetName val="目次"/>
      <sheetName val="前年度データ１"/>
      <sheetName val="前年度データ２"/>
      <sheetName val="前年度データ３"/>
      <sheetName val="紹介状況"/>
      <sheetName val="内定状況"/>
      <sheetName val="内定状況（詳細データ）"/>
      <sheetName val="高校求人（各所）"/>
      <sheetName val="対比表"/>
      <sheetName val="４号"/>
      <sheetName val="４号（安定所別）"/>
      <sheetName val="4-1"/>
      <sheetName val="4-2"/>
      <sheetName val="4-3"/>
      <sheetName val="4-1（入力）"/>
      <sheetName val="4-2（入力）"/>
      <sheetName val="4-3（入力）"/>
      <sheetName val="岡山労働局"/>
      <sheetName val="岡山"/>
      <sheetName val="津山"/>
      <sheetName val="美作"/>
      <sheetName val="倉敷中央"/>
      <sheetName val="総社"/>
      <sheetName val="玉野"/>
      <sheetName val="児島"/>
      <sheetName val="和気"/>
      <sheetName val="備前"/>
      <sheetName val="高梁"/>
      <sheetName val="新見"/>
      <sheetName val="笠岡"/>
      <sheetName val="玉島"/>
      <sheetName val="西大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準備ｼｰﾄ"/>
      <sheetName val="様式1"/>
      <sheetName val="様式2"/>
      <sheetName val="前年比較表 中学"/>
      <sheetName val="前年比較表高校"/>
      <sheetName val="高校前年比較"/>
      <sheetName val="学報4"/>
      <sheetName val="学報4別添"/>
      <sheetName val="高知1"/>
      <sheetName val="山田1"/>
      <sheetName val="須崎1"/>
      <sheetName val="中村1"/>
      <sheetName val="安芸1"/>
      <sheetName val="伊野1"/>
      <sheetName val="高知"/>
      <sheetName val="山田"/>
      <sheetName val="須崎"/>
      <sheetName val="中村"/>
      <sheetName val="安芸"/>
      <sheetName val="いの"/>
      <sheetName val="データ"/>
    </sheetNames>
    <sheetDataSet>
      <sheetData sheetId="0" refreshError="1">
        <row r="6">
          <cell r="F6">
            <v>18</v>
          </cell>
        </row>
        <row r="7">
          <cell r="F7">
            <v>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tabSelected="1" view="pageBreakPreview" zoomScaleNormal="100" zoomScaleSheetLayoutView="100" zoomScalePageLayoutView="85" workbookViewId="0">
      <selection activeCell="C74" sqref="C74"/>
    </sheetView>
  </sheetViews>
  <sheetFormatPr defaultColWidth="9" defaultRowHeight="13.5" x14ac:dyDescent="0.15"/>
  <cols>
    <col min="1" max="1" width="10.625" style="2" customWidth="1"/>
    <col min="2" max="10" width="11.625" style="1" customWidth="1"/>
    <col min="11" max="11" width="3" style="1" customWidth="1"/>
    <col min="12" max="16384" width="9" style="1"/>
  </cols>
  <sheetData>
    <row r="1" spans="1:10" s="1" customFormat="1" ht="21.6" customHeight="1" x14ac:dyDescent="0.15">
      <c r="A1" s="200" t="s">
        <v>85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s="1" customFormat="1" ht="9" customHeight="1" thickBot="1" x14ac:dyDescent="0.2">
      <c r="A2" s="2"/>
    </row>
    <row r="3" spans="1:10" s="1" customFormat="1" ht="21" customHeight="1" x14ac:dyDescent="0.15">
      <c r="A3" s="199" t="s">
        <v>84</v>
      </c>
      <c r="B3" s="198" t="s">
        <v>83</v>
      </c>
      <c r="C3" s="198"/>
      <c r="D3" s="198"/>
      <c r="E3" s="198"/>
      <c r="F3" s="198"/>
      <c r="G3" s="198"/>
      <c r="H3" s="198"/>
      <c r="I3" s="198"/>
      <c r="J3" s="197"/>
    </row>
    <row r="4" spans="1:10" s="1" customFormat="1" ht="10.5" customHeight="1" thickBot="1" x14ac:dyDescent="0.2">
      <c r="A4" s="184"/>
      <c r="B4" s="196"/>
      <c r="C4" s="196"/>
      <c r="D4" s="194" t="s">
        <v>82</v>
      </c>
      <c r="E4" s="194"/>
      <c r="F4" s="196"/>
      <c r="G4" s="195"/>
      <c r="H4" s="194" t="s">
        <v>81</v>
      </c>
      <c r="I4" s="194"/>
      <c r="J4" s="193"/>
    </row>
    <row r="5" spans="1:10" s="1" customFormat="1" ht="20.25" customHeight="1" thickTop="1" x14ac:dyDescent="0.15">
      <c r="A5" s="184"/>
      <c r="B5" s="172"/>
      <c r="C5" s="172"/>
      <c r="D5" s="191"/>
      <c r="E5" s="191"/>
      <c r="F5" s="172"/>
      <c r="G5" s="192" t="s">
        <v>80</v>
      </c>
      <c r="H5" s="191"/>
      <c r="I5" s="191"/>
      <c r="J5" s="190"/>
    </row>
    <row r="6" spans="1:10" s="1" customFormat="1" ht="15" customHeight="1" x14ac:dyDescent="0.15">
      <c r="A6" s="184"/>
      <c r="B6" s="187" t="s">
        <v>76</v>
      </c>
      <c r="C6" s="186" t="s">
        <v>75</v>
      </c>
      <c r="D6" s="189" t="s">
        <v>79</v>
      </c>
      <c r="E6" s="189" t="s">
        <v>74</v>
      </c>
      <c r="F6" s="189" t="s">
        <v>78</v>
      </c>
      <c r="G6" s="188" t="s">
        <v>77</v>
      </c>
      <c r="H6" s="187" t="s">
        <v>76</v>
      </c>
      <c r="I6" s="186" t="s">
        <v>75</v>
      </c>
      <c r="J6" s="185" t="s">
        <v>74</v>
      </c>
    </row>
    <row r="7" spans="1:10" s="1" customFormat="1" x14ac:dyDescent="0.15">
      <c r="A7" s="184"/>
      <c r="B7" s="183" t="s">
        <v>73</v>
      </c>
      <c r="C7" s="182" t="s">
        <v>72</v>
      </c>
      <c r="D7" s="181" t="s">
        <v>71</v>
      </c>
      <c r="E7" s="180" t="s">
        <v>70</v>
      </c>
      <c r="F7" s="180" t="s">
        <v>68</v>
      </c>
      <c r="G7" s="179" t="s">
        <v>70</v>
      </c>
      <c r="H7" s="178" t="s">
        <v>69</v>
      </c>
      <c r="I7" s="178" t="s">
        <v>69</v>
      </c>
      <c r="J7" s="177" t="s">
        <v>68</v>
      </c>
    </row>
    <row r="8" spans="1:10" s="169" customFormat="1" x14ac:dyDescent="0.15">
      <c r="A8" s="176"/>
      <c r="B8" s="175" t="s">
        <v>67</v>
      </c>
      <c r="C8" s="171" t="s">
        <v>64</v>
      </c>
      <c r="D8" s="171" t="s">
        <v>64</v>
      </c>
      <c r="E8" s="174" t="s">
        <v>63</v>
      </c>
      <c r="F8" s="174" t="s">
        <v>66</v>
      </c>
      <c r="G8" s="173" t="s">
        <v>65</v>
      </c>
      <c r="H8" s="172" t="s">
        <v>64</v>
      </c>
      <c r="I8" s="171" t="s">
        <v>64</v>
      </c>
      <c r="J8" s="170" t="s">
        <v>63</v>
      </c>
    </row>
    <row r="9" spans="1:10" s="1" customFormat="1" ht="15.95" customHeight="1" x14ac:dyDescent="0.15">
      <c r="A9" s="104" t="s">
        <v>62</v>
      </c>
      <c r="B9" s="167" t="s">
        <v>61</v>
      </c>
      <c r="C9" s="166" t="s">
        <v>61</v>
      </c>
      <c r="D9" s="166" t="s">
        <v>61</v>
      </c>
      <c r="E9" s="166" t="s">
        <v>61</v>
      </c>
      <c r="F9" s="168" t="s">
        <v>61</v>
      </c>
      <c r="G9" s="152">
        <v>0.4</v>
      </c>
      <c r="H9" s="167" t="s">
        <v>61</v>
      </c>
      <c r="I9" s="166" t="s">
        <v>61</v>
      </c>
      <c r="J9" s="165" t="s">
        <v>61</v>
      </c>
    </row>
    <row r="10" spans="1:10" s="1" customFormat="1" ht="15.95" customHeight="1" x14ac:dyDescent="0.15">
      <c r="A10" s="102"/>
      <c r="B10" s="112">
        <v>735045</v>
      </c>
      <c r="C10" s="111">
        <v>504774</v>
      </c>
      <c r="D10" s="110">
        <v>416991</v>
      </c>
      <c r="E10" s="109">
        <f>B10/C10</f>
        <v>1.4561863328935325</v>
      </c>
      <c r="F10" s="143">
        <f>D10/C10*100</f>
        <v>82.609445018958979</v>
      </c>
      <c r="G10" s="142" t="s">
        <v>60</v>
      </c>
      <c r="H10" s="141">
        <v>46008</v>
      </c>
      <c r="I10" s="111">
        <v>29167</v>
      </c>
      <c r="J10" s="105">
        <f>H10/I10</f>
        <v>1.5773991154386806</v>
      </c>
    </row>
    <row r="11" spans="1:10" s="1" customFormat="1" ht="15.95" customHeight="1" x14ac:dyDescent="0.15">
      <c r="A11" s="164" t="s">
        <v>59</v>
      </c>
      <c r="B11" s="160">
        <v>35.909366093232386</v>
      </c>
      <c r="C11" s="163">
        <v>1.0083720635373454</v>
      </c>
      <c r="D11" s="153">
        <v>7.5263015268914675</v>
      </c>
      <c r="E11" s="154">
        <v>0.50314988225403634</v>
      </c>
      <c r="F11" s="153">
        <v>5.3306723456715872</v>
      </c>
      <c r="G11" s="152">
        <v>0.29999999999999716</v>
      </c>
      <c r="H11" s="159">
        <v>24.673969744392281</v>
      </c>
      <c r="I11" s="136">
        <v>-6.5450680563650705</v>
      </c>
      <c r="J11" s="162" t="s">
        <v>58</v>
      </c>
    </row>
    <row r="12" spans="1:10" s="1" customFormat="1" ht="15.95" customHeight="1" x14ac:dyDescent="0.15">
      <c r="A12" s="102"/>
      <c r="B12" s="124">
        <v>998995</v>
      </c>
      <c r="C12" s="123">
        <v>509864</v>
      </c>
      <c r="D12" s="122">
        <v>448375</v>
      </c>
      <c r="E12" s="121">
        <f>B12/C12</f>
        <v>1.9593362151475688</v>
      </c>
      <c r="F12" s="134">
        <f>D12/C12*100</f>
        <v>87.940117364630566</v>
      </c>
      <c r="G12" s="147" t="s">
        <v>55</v>
      </c>
      <c r="H12" s="132">
        <v>57360</v>
      </c>
      <c r="I12" s="123">
        <v>27258</v>
      </c>
      <c r="J12" s="116">
        <f>H12/I12</f>
        <v>2.1043363416244771</v>
      </c>
    </row>
    <row r="13" spans="1:10" s="1" customFormat="1" ht="15.95" customHeight="1" x14ac:dyDescent="0.15">
      <c r="A13" s="104" t="s">
        <v>57</v>
      </c>
      <c r="B13" s="144">
        <f>(B14-B12)/B12*100</f>
        <v>31.925385011936996</v>
      </c>
      <c r="C13" s="150">
        <f>(C14-C12)/C12*100</f>
        <v>2.0660411403825334</v>
      </c>
      <c r="D13" s="114">
        <f>(D14-D12)/D12*100</f>
        <v>5.1724560914413162</v>
      </c>
      <c r="E13" s="157">
        <f>E14-E12</f>
        <v>0.57320234187993724</v>
      </c>
      <c r="F13" s="114">
        <f>F14-F12</f>
        <v>2.676487618478518</v>
      </c>
      <c r="G13" s="128">
        <f>G14-G12</f>
        <v>0</v>
      </c>
      <c r="H13" s="161">
        <f>(H14-H12)/H12*100</f>
        <v>27.308228730822876</v>
      </c>
      <c r="I13" s="126">
        <f>(I14-I12)/I12*100</f>
        <v>-12.370680167290336</v>
      </c>
      <c r="J13" s="158" t="s">
        <v>56</v>
      </c>
    </row>
    <row r="14" spans="1:10" s="1" customFormat="1" ht="15.95" customHeight="1" x14ac:dyDescent="0.15">
      <c r="A14" s="102"/>
      <c r="B14" s="112">
        <v>1317928</v>
      </c>
      <c r="C14" s="111">
        <v>520398</v>
      </c>
      <c r="D14" s="110">
        <v>471567</v>
      </c>
      <c r="E14" s="109">
        <f>B14/C14</f>
        <v>2.5325385570275061</v>
      </c>
      <c r="F14" s="143">
        <f>D14/C14*100</f>
        <v>90.616604983109085</v>
      </c>
      <c r="G14" s="142" t="s">
        <v>55</v>
      </c>
      <c r="H14" s="141">
        <v>73024</v>
      </c>
      <c r="I14" s="111">
        <v>23886</v>
      </c>
      <c r="J14" s="105">
        <f>H14/I14</f>
        <v>3.0571883111446034</v>
      </c>
    </row>
    <row r="15" spans="1:10" s="1" customFormat="1" ht="15.95" customHeight="1" x14ac:dyDescent="0.15">
      <c r="A15" s="104" t="s">
        <v>54</v>
      </c>
      <c r="B15" s="160">
        <f>(B16-B14)/B14*100</f>
        <v>19.852981346477197</v>
      </c>
      <c r="C15" s="136">
        <f>(C16-C14)/C14*100</f>
        <v>-0.78747420243736532</v>
      </c>
      <c r="D15" s="138">
        <f>(D16-D14)/D14*100</f>
        <v>-0.24980543591896801</v>
      </c>
      <c r="E15" s="157">
        <f>E16-E14</f>
        <v>0.5268765117309675</v>
      </c>
      <c r="F15" s="153">
        <f>F16-F14</f>
        <v>0.49108434480105245</v>
      </c>
      <c r="G15" s="152">
        <f>G16-G14</f>
        <v>0.10000000000000853</v>
      </c>
      <c r="H15" s="159">
        <f>(H16-H14)/H14*100</f>
        <v>13.56951139351446</v>
      </c>
      <c r="I15" s="126">
        <f>(I16-I14)/I14*100</f>
        <v>-12.563844930084569</v>
      </c>
      <c r="J15" s="158" t="s">
        <v>53</v>
      </c>
    </row>
    <row r="16" spans="1:10" s="1" customFormat="1" ht="15.95" customHeight="1" x14ac:dyDescent="0.15">
      <c r="A16" s="102"/>
      <c r="B16" s="124">
        <v>1579576</v>
      </c>
      <c r="C16" s="123">
        <v>516300</v>
      </c>
      <c r="D16" s="122">
        <v>470389</v>
      </c>
      <c r="E16" s="121">
        <f>B16/C16</f>
        <v>3.0594150687584736</v>
      </c>
      <c r="F16" s="134">
        <f>D16/C16*100</f>
        <v>91.107689327910137</v>
      </c>
      <c r="G16" s="147" t="s">
        <v>50</v>
      </c>
      <c r="H16" s="132">
        <v>82933</v>
      </c>
      <c r="I16" s="123">
        <v>20885</v>
      </c>
      <c r="J16" s="116">
        <v>3.97</v>
      </c>
    </row>
    <row r="17" spans="1:10" s="1" customFormat="1" ht="15.95" customHeight="1" x14ac:dyDescent="0.15">
      <c r="A17" s="104" t="s">
        <v>52</v>
      </c>
      <c r="B17" s="144">
        <f>(B18-B16)/B16*100</f>
        <v>4.5642628148313218</v>
      </c>
      <c r="C17" s="126">
        <f>(C18-C16)/C16*100</f>
        <v>-3.1307379430563622</v>
      </c>
      <c r="D17" s="129">
        <f>(D18-D16)/D16*100</f>
        <v>-3.7205376826413881</v>
      </c>
      <c r="E17" s="157">
        <f>E18-E16</f>
        <v>0.24303066600167167</v>
      </c>
      <c r="F17" s="129" t="s">
        <v>51</v>
      </c>
      <c r="G17" s="128">
        <f>G18-G16</f>
        <v>0</v>
      </c>
      <c r="H17" s="156">
        <f>(H18-H16)/H16*100</f>
        <v>-2.2343337392835179</v>
      </c>
      <c r="I17" s="126">
        <f>(I18-I16)/I16*100</f>
        <v>-15.65717021785971</v>
      </c>
      <c r="J17" s="155">
        <f>J18-J16</f>
        <v>0.63289525972182803</v>
      </c>
    </row>
    <row r="18" spans="1:10" s="1" customFormat="1" ht="15.95" customHeight="1" x14ac:dyDescent="0.15">
      <c r="A18" s="102"/>
      <c r="B18" s="112">
        <v>1651672</v>
      </c>
      <c r="C18" s="111">
        <v>500136</v>
      </c>
      <c r="D18" s="110">
        <v>452888</v>
      </c>
      <c r="E18" s="109">
        <f>B18/C18</f>
        <v>3.3024457347601452</v>
      </c>
      <c r="F18" s="143">
        <f>D18/C18*100</f>
        <v>90.552969592270898</v>
      </c>
      <c r="G18" s="147" t="s">
        <v>50</v>
      </c>
      <c r="H18" s="141">
        <v>81080</v>
      </c>
      <c r="I18" s="111">
        <v>17615</v>
      </c>
      <c r="J18" s="105">
        <f>H18/I18</f>
        <v>4.6028952597218282</v>
      </c>
    </row>
    <row r="19" spans="1:10" s="1" customFormat="1" ht="15.95" customHeight="1" x14ac:dyDescent="0.15">
      <c r="A19" s="104" t="s">
        <v>49</v>
      </c>
      <c r="B19" s="140">
        <f>(B20-B18)/B18*100</f>
        <v>-17.948236695905724</v>
      </c>
      <c r="C19" s="136">
        <f>(C20-C18)/C18*100</f>
        <v>-10.036070188908615</v>
      </c>
      <c r="D19" s="138">
        <f>(D20-D18)/D18*100</f>
        <v>-11.815062443694687</v>
      </c>
      <c r="E19" s="139">
        <f>E20-E18</f>
        <v>-0.29044418789410464</v>
      </c>
      <c r="F19" s="129">
        <f>F20-F18</f>
        <v>-1.790640225374716</v>
      </c>
      <c r="G19" s="146">
        <f>G20-G18</f>
        <v>-0.20000000000000284</v>
      </c>
      <c r="H19" s="149">
        <f>(H20-H18)/H18*100</f>
        <v>-22.976073014306859</v>
      </c>
      <c r="I19" s="136">
        <f>(I20-I18)/I18*100</f>
        <v>-12.228214589838206</v>
      </c>
      <c r="J19" s="135">
        <f>J20-J18</f>
        <v>-0.56363518598791718</v>
      </c>
    </row>
    <row r="20" spans="1:10" s="1" customFormat="1" ht="15.95" customHeight="1" x14ac:dyDescent="0.15">
      <c r="A20" s="102"/>
      <c r="B20" s="141">
        <v>1355226</v>
      </c>
      <c r="C20" s="123">
        <v>449942</v>
      </c>
      <c r="D20" s="122">
        <v>399379</v>
      </c>
      <c r="E20" s="121">
        <f>B20/C20</f>
        <v>3.0120015468660406</v>
      </c>
      <c r="F20" s="134">
        <f>D20/C20*100</f>
        <v>88.762329366896182</v>
      </c>
      <c r="G20" s="147" t="s">
        <v>48</v>
      </c>
      <c r="H20" s="132">
        <v>62451</v>
      </c>
      <c r="I20" s="123">
        <v>15461</v>
      </c>
      <c r="J20" s="116">
        <f>H20/I20</f>
        <v>4.039260073733911</v>
      </c>
    </row>
    <row r="21" spans="1:10" s="1" customFormat="1" ht="15.95" customHeight="1" x14ac:dyDescent="0.15">
      <c r="A21" s="104" t="s">
        <v>47</v>
      </c>
      <c r="B21" s="140">
        <f>(B22-B20)/B20*100</f>
        <v>-32.79106215494685</v>
      </c>
      <c r="C21" s="126">
        <f>(C22-C20)/C20*100</f>
        <v>-12.781647412333145</v>
      </c>
      <c r="D21" s="129">
        <f>(D22-D20)/D20*100</f>
        <v>-16.976856569824651</v>
      </c>
      <c r="E21" s="130">
        <f>E22-E20</f>
        <v>-0.69100580747679619</v>
      </c>
      <c r="F21" s="129">
        <f>F22-F20</f>
        <v>-4.269474553833021</v>
      </c>
      <c r="G21" s="146">
        <f>G22-G20</f>
        <v>-0.59999999999999432</v>
      </c>
      <c r="H21" s="127">
        <f>(H22-H20)/H20*100</f>
        <v>-35.696786280443874</v>
      </c>
      <c r="I21" s="126">
        <f>(I22-I20)/I20*100</f>
        <v>-9.2167388914041783</v>
      </c>
      <c r="J21" s="113">
        <f>J22-J20</f>
        <v>-1.1781885433833836</v>
      </c>
    </row>
    <row r="22" spans="1:10" s="1" customFormat="1" ht="15.95" customHeight="1" x14ac:dyDescent="0.15">
      <c r="A22" s="102"/>
      <c r="B22" s="112">
        <v>910833</v>
      </c>
      <c r="C22" s="111">
        <v>392432</v>
      </c>
      <c r="D22" s="110">
        <v>331577</v>
      </c>
      <c r="E22" s="109">
        <f>B22/C22</f>
        <v>2.3209957393892444</v>
      </c>
      <c r="F22" s="143">
        <f>D22/C22*100</f>
        <v>84.492854813063161</v>
      </c>
      <c r="G22" s="142" t="s">
        <v>46</v>
      </c>
      <c r="H22" s="141">
        <v>40158</v>
      </c>
      <c r="I22" s="111">
        <v>14036</v>
      </c>
      <c r="J22" s="105">
        <f>H22/I22</f>
        <v>2.8610715303505274</v>
      </c>
    </row>
    <row r="23" spans="1:10" s="1" customFormat="1" ht="15.95" customHeight="1" x14ac:dyDescent="0.15">
      <c r="A23" s="104" t="s">
        <v>45</v>
      </c>
      <c r="B23" s="140">
        <f>(B24-B22)/B22*100</f>
        <v>-33.041841918331897</v>
      </c>
      <c r="C23" s="136">
        <f>(C24-C22)/C22*100</f>
        <v>-10.685672931870998</v>
      </c>
      <c r="D23" s="138">
        <f>(D24-D22)/D22*100</f>
        <v>-13.792874656565443</v>
      </c>
      <c r="E23" s="139">
        <f>E24-E22</f>
        <v>-0.58096583907597577</v>
      </c>
      <c r="F23" s="138">
        <f>F24-F22</f>
        <v>-2.9394650647621745</v>
      </c>
      <c r="G23" s="137">
        <f>G24-G22</f>
        <v>-0.20000000000000284</v>
      </c>
      <c r="H23" s="149">
        <f>(H24-H22)/H22*100</f>
        <v>-40.731610139947207</v>
      </c>
      <c r="I23" s="136">
        <f>(I24-I22)/I22*100</f>
        <v>-13.444001139925904</v>
      </c>
      <c r="J23" s="135">
        <f>J24-J22</f>
        <v>-0.90198024711733948</v>
      </c>
    </row>
    <row r="24" spans="1:10" s="1" customFormat="1" ht="15.95" customHeight="1" x14ac:dyDescent="0.15">
      <c r="A24" s="102"/>
      <c r="B24" s="124">
        <v>609877</v>
      </c>
      <c r="C24" s="123">
        <v>350498</v>
      </c>
      <c r="D24" s="122">
        <v>285843</v>
      </c>
      <c r="E24" s="109">
        <f>B24/C24</f>
        <v>1.7400299003132687</v>
      </c>
      <c r="F24" s="134">
        <f>D24/C24*100</f>
        <v>81.553389748300987</v>
      </c>
      <c r="G24" s="147" t="s">
        <v>44</v>
      </c>
      <c r="H24" s="132">
        <v>23801</v>
      </c>
      <c r="I24" s="123">
        <v>12149</v>
      </c>
      <c r="J24" s="116">
        <f>H24/I24</f>
        <v>1.9590912832331879</v>
      </c>
    </row>
    <row r="25" spans="1:10" s="1" customFormat="1" ht="15.95" customHeight="1" x14ac:dyDescent="0.15">
      <c r="A25" s="104" t="s">
        <v>43</v>
      </c>
      <c r="B25" s="131">
        <f>(B26-B24)/B24*100</f>
        <v>-18.110864977692223</v>
      </c>
      <c r="C25" s="126">
        <f>(C26-C24)/C24*100</f>
        <v>-7.3620962173821249</v>
      </c>
      <c r="D25" s="126">
        <f>(D26-D24)/D24*100</f>
        <v>-9.9236294049530684</v>
      </c>
      <c r="E25" s="139">
        <f>E26-E24</f>
        <v>-0.20189553380203029</v>
      </c>
      <c r="F25" s="129">
        <f>F26-F24</f>
        <v>-2.2550349896667115</v>
      </c>
      <c r="G25" s="146">
        <f>G26-G24</f>
        <v>-0.29999999999999716</v>
      </c>
      <c r="H25" s="127">
        <f>(H26-H24)/H24*100</f>
        <v>-30.788622326792993</v>
      </c>
      <c r="I25" s="126">
        <f>(I26-I24)/I24*100</f>
        <v>-11.367190715285208</v>
      </c>
      <c r="J25" s="113">
        <f>J26-J24</f>
        <v>-0.42928073345607065</v>
      </c>
    </row>
    <row r="26" spans="1:10" s="1" customFormat="1" ht="15.95" customHeight="1" x14ac:dyDescent="0.15">
      <c r="A26" s="102"/>
      <c r="B26" s="112">
        <v>499423</v>
      </c>
      <c r="C26" s="111">
        <v>324694</v>
      </c>
      <c r="D26" s="111">
        <v>257477</v>
      </c>
      <c r="E26" s="109">
        <f>B26/C26</f>
        <v>1.5381343665112384</v>
      </c>
      <c r="F26" s="143">
        <f>D26/C26*100</f>
        <v>79.298354758634275</v>
      </c>
      <c r="G26" s="142" t="s">
        <v>42</v>
      </c>
      <c r="H26" s="141">
        <v>16473</v>
      </c>
      <c r="I26" s="111">
        <v>10768</v>
      </c>
      <c r="J26" s="105">
        <f>H26/I26</f>
        <v>1.5298105497771173</v>
      </c>
    </row>
    <row r="27" spans="1:10" s="1" customFormat="1" ht="15.95" customHeight="1" x14ac:dyDescent="0.15">
      <c r="A27" s="104" t="s">
        <v>41</v>
      </c>
      <c r="B27" s="140">
        <f>(B28-B26)/B26*100</f>
        <v>-2.4486257140740415</v>
      </c>
      <c r="C27" s="136">
        <f>(C28-C26)/C26*100</f>
        <v>-5.7127634018491253</v>
      </c>
      <c r="D27" s="136">
        <f>(D28-D26)/D26*100</f>
        <v>-4.4800118068798378</v>
      </c>
      <c r="E27" s="154">
        <f>E28-E26</f>
        <v>5.3248801595377815E-2</v>
      </c>
      <c r="F27" s="153">
        <f>F28-F26</f>
        <v>1.0367805530644318</v>
      </c>
      <c r="G27" s="152">
        <f>G28-G26</f>
        <v>9.9999999999994316E-2</v>
      </c>
      <c r="H27" s="149">
        <f>(H28-H26)/H26*100</f>
        <v>-16.414739270321132</v>
      </c>
      <c r="I27" s="136">
        <f>(I28-I26)/I26*100</f>
        <v>-9.2403417533432393</v>
      </c>
      <c r="J27" s="113">
        <f>J28-J26</f>
        <v>-0.12092893717095743</v>
      </c>
    </row>
    <row r="28" spans="1:10" s="1" customFormat="1" ht="15.95" customHeight="1" x14ac:dyDescent="0.15">
      <c r="A28" s="102"/>
      <c r="B28" s="124">
        <v>487194</v>
      </c>
      <c r="C28" s="123">
        <v>306145</v>
      </c>
      <c r="D28" s="123">
        <v>245942</v>
      </c>
      <c r="E28" s="121">
        <f>B28/C28</f>
        <v>1.5913831681066162</v>
      </c>
      <c r="F28" s="134">
        <f>D28/C28*100</f>
        <v>80.335135311698707</v>
      </c>
      <c r="G28" s="147" t="s">
        <v>40</v>
      </c>
      <c r="H28" s="132">
        <v>13769</v>
      </c>
      <c r="I28" s="123">
        <v>9773</v>
      </c>
      <c r="J28" s="116">
        <f>H28/I28</f>
        <v>1.4088816126061598</v>
      </c>
    </row>
    <row r="29" spans="1:10" s="1" customFormat="1" ht="15.95" customHeight="1" x14ac:dyDescent="0.15">
      <c r="A29" s="104" t="s">
        <v>39</v>
      </c>
      <c r="B29" s="144">
        <f>(B30-B28)/B28*100</f>
        <v>2.3822132456475242</v>
      </c>
      <c r="C29" s="126">
        <f>(C30-C28)/C28*100</f>
        <v>-5.3085956001241241</v>
      </c>
      <c r="D29" s="126">
        <f>(D30-D28)/D28*100</f>
        <v>-4.7836481772125135</v>
      </c>
      <c r="E29" s="151">
        <f>E30-E28</f>
        <v>0.12925168682261634</v>
      </c>
      <c r="F29" s="115" t="s">
        <v>38</v>
      </c>
      <c r="G29" s="146">
        <f>G30-G28</f>
        <v>-0.29999999999999716</v>
      </c>
      <c r="H29" s="127">
        <f>(H30-H28)/H28*100</f>
        <v>-18.686905367129057</v>
      </c>
      <c r="I29" s="150">
        <f>(I30-I28)/I28*100</f>
        <v>9.2090453289675633E-2</v>
      </c>
      <c r="J29" s="145" t="s">
        <v>37</v>
      </c>
    </row>
    <row r="30" spans="1:10" s="1" customFormat="1" ht="15.95" customHeight="1" x14ac:dyDescent="0.15">
      <c r="A30" s="102"/>
      <c r="B30" s="112">
        <v>498800</v>
      </c>
      <c r="C30" s="111">
        <v>289893</v>
      </c>
      <c r="D30" s="111">
        <v>234177</v>
      </c>
      <c r="E30" s="109">
        <f>B30/C30</f>
        <v>1.7206348549292325</v>
      </c>
      <c r="F30" s="143">
        <f>D30/C30*100</f>
        <v>80.780494872245967</v>
      </c>
      <c r="G30" s="142" t="s">
        <v>36</v>
      </c>
      <c r="H30" s="141">
        <v>11196</v>
      </c>
      <c r="I30" s="111">
        <v>9782</v>
      </c>
      <c r="J30" s="105">
        <f>H30/I30</f>
        <v>1.144551216520139</v>
      </c>
    </row>
    <row r="31" spans="1:10" s="1" customFormat="1" ht="15.95" customHeight="1" x14ac:dyDescent="0.15">
      <c r="A31" s="104" t="s">
        <v>35</v>
      </c>
      <c r="B31" s="140">
        <f>(B32-B30)/B30*100</f>
        <v>-32.60224538893344</v>
      </c>
      <c r="C31" s="136">
        <f>(C32-C30)/C30*100</f>
        <v>-12.008223723925724</v>
      </c>
      <c r="D31" s="136">
        <f>(D32-D30)/D30*100</f>
        <v>-19.535223356691734</v>
      </c>
      <c r="E31" s="139">
        <f>E32-E30</f>
        <v>-0.40270571841626812</v>
      </c>
      <c r="F31" s="138">
        <f>F32-F30</f>
        <v>-6.9101316165085933</v>
      </c>
      <c r="G31" s="137">
        <f>G32-G30</f>
        <v>-1.4000000000000057</v>
      </c>
      <c r="H31" s="149">
        <f>(H32-H30)/H30*100</f>
        <v>-39.442658092175776</v>
      </c>
      <c r="I31" s="136">
        <f>(I32-I30)/I30*100</f>
        <v>-4.1504804743406263</v>
      </c>
      <c r="J31" s="148" t="s">
        <v>34</v>
      </c>
    </row>
    <row r="32" spans="1:10" s="1" customFormat="1" ht="15.95" customHeight="1" x14ac:dyDescent="0.15">
      <c r="A32" s="102"/>
      <c r="B32" s="124">
        <v>336180</v>
      </c>
      <c r="C32" s="123">
        <v>255082</v>
      </c>
      <c r="D32" s="111">
        <v>188430</v>
      </c>
      <c r="E32" s="109">
        <f>B32/C32</f>
        <v>1.3179291365129644</v>
      </c>
      <c r="F32" s="143">
        <f>D32/C32*100</f>
        <v>73.870363255737374</v>
      </c>
      <c r="G32" s="147" t="s">
        <v>33</v>
      </c>
      <c r="H32" s="132">
        <v>6780</v>
      </c>
      <c r="I32" s="123">
        <v>9376</v>
      </c>
      <c r="J32" s="116">
        <f>H32/I32</f>
        <v>0.72312286689419791</v>
      </c>
    </row>
    <row r="33" spans="1:10" s="1" customFormat="1" ht="15.95" customHeight="1" x14ac:dyDescent="0.15">
      <c r="A33" s="104" t="s">
        <v>32</v>
      </c>
      <c r="B33" s="131">
        <f>(B34-B32)/B32*100</f>
        <v>-30.629722172645607</v>
      </c>
      <c r="C33" s="126">
        <f>(C34-C32)/C32*100</f>
        <v>-11.005480590555194</v>
      </c>
      <c r="D33" s="138">
        <f>(D34-D32)/D32*100</f>
        <v>-18.965663641670645</v>
      </c>
      <c r="E33" s="139">
        <f>E34-E32</f>
        <v>-0.29061744402500134</v>
      </c>
      <c r="F33" s="138">
        <f>F34-F32</f>
        <v>-6.6073913030835172</v>
      </c>
      <c r="G33" s="146">
        <f>G34-G32</f>
        <v>-1.2000000000000028</v>
      </c>
      <c r="H33" s="127">
        <f>(H34-H32)/H32*100</f>
        <v>-35.383480825958699</v>
      </c>
      <c r="I33" s="126">
        <f>(I34-I32)/I32*100</f>
        <v>-12.723976109215018</v>
      </c>
      <c r="J33" s="145" t="s">
        <v>31</v>
      </c>
    </row>
    <row r="34" spans="1:10" s="1" customFormat="1" ht="15.95" customHeight="1" x14ac:dyDescent="0.15">
      <c r="A34" s="102"/>
      <c r="B34" s="112">
        <v>233209</v>
      </c>
      <c r="C34" s="111">
        <v>227009</v>
      </c>
      <c r="D34" s="110">
        <v>152693</v>
      </c>
      <c r="E34" s="109">
        <f>B34/C34</f>
        <v>1.0273116924879631</v>
      </c>
      <c r="F34" s="143">
        <f>D34/C34*100</f>
        <v>67.262971952653857</v>
      </c>
      <c r="G34" s="142" t="s">
        <v>30</v>
      </c>
      <c r="H34" s="141">
        <v>4381</v>
      </c>
      <c r="I34" s="111">
        <v>8183</v>
      </c>
      <c r="J34" s="105">
        <f>H34/I34</f>
        <v>0.53537822314554562</v>
      </c>
    </row>
    <row r="35" spans="1:10" s="1" customFormat="1" ht="15.95" customHeight="1" x14ac:dyDescent="0.15">
      <c r="A35" s="104" t="s">
        <v>29</v>
      </c>
      <c r="B35" s="144">
        <f>(B36-B34)/B34*100</f>
        <v>2.2143227748500274</v>
      </c>
      <c r="C35" s="126">
        <f>(C36-C34)/C34*100</f>
        <v>-0.24184063186922103</v>
      </c>
      <c r="D35" s="114">
        <f>(D36-D34)/D34*100</f>
        <v>2.1553050892968244</v>
      </c>
      <c r="E35" s="115" t="s">
        <v>28</v>
      </c>
      <c r="F35" s="114">
        <f>F36-F34</f>
        <v>1.6163003250110677</v>
      </c>
      <c r="G35" s="128">
        <f>G36-G34</f>
        <v>0.30000000000001137</v>
      </c>
      <c r="H35" s="127">
        <f>(H36-H34)/H34*100</f>
        <v>-20.976945902761926</v>
      </c>
      <c r="I35" s="126">
        <f>(I36-I34)/I34*100</f>
        <v>-5.7558352682390321</v>
      </c>
      <c r="J35" s="113">
        <f>J36-J34</f>
        <v>-8.6467434763802864E-2</v>
      </c>
    </row>
    <row r="36" spans="1:10" s="1" customFormat="1" ht="15.95" customHeight="1" x14ac:dyDescent="0.15">
      <c r="A36" s="102"/>
      <c r="B36" s="112">
        <v>238373</v>
      </c>
      <c r="C36" s="111">
        <v>226460</v>
      </c>
      <c r="D36" s="110">
        <v>155984</v>
      </c>
      <c r="E36" s="109">
        <f>B36/C36</f>
        <v>1.0526053166122054</v>
      </c>
      <c r="F36" s="143">
        <f>D36/C36*100</f>
        <v>68.879272277664924</v>
      </c>
      <c r="G36" s="142" t="s">
        <v>27</v>
      </c>
      <c r="H36" s="141">
        <v>3462</v>
      </c>
      <c r="I36" s="111">
        <v>7712</v>
      </c>
      <c r="J36" s="105">
        <f>H36/I36</f>
        <v>0.44891078838174275</v>
      </c>
    </row>
    <row r="37" spans="1:10" s="1" customFormat="1" ht="15.95" customHeight="1" x14ac:dyDescent="0.15">
      <c r="A37" s="104" t="s">
        <v>26</v>
      </c>
      <c r="B37" s="140">
        <f>(B38-B36)/B36*100</f>
        <v>-11.703926199695436</v>
      </c>
      <c r="C37" s="136">
        <f>(C38-C36)/C36*100</f>
        <v>-5.2415437604875033</v>
      </c>
      <c r="D37" s="138">
        <f>(D38-D36)/D36*100</f>
        <v>-12.785285670325161</v>
      </c>
      <c r="E37" s="139">
        <f>E38-E36</f>
        <v>-7.1786079928296553E-2</v>
      </c>
      <c r="F37" s="138">
        <f>F38-F36</f>
        <v>-5.483494282418178</v>
      </c>
      <c r="G37" s="137">
        <f>G38-G36</f>
        <v>-1.1000000000000085</v>
      </c>
      <c r="H37" s="127">
        <f>(H38-H36)/H36*100</f>
        <v>-17.128827267475447</v>
      </c>
      <c r="I37" s="136">
        <f>(I38-I36)/I36*100</f>
        <v>-3.7085062240663902</v>
      </c>
      <c r="J37" s="135">
        <f>J38-J36</f>
        <v>-6.2565515017886042E-2</v>
      </c>
    </row>
    <row r="38" spans="1:10" s="1" customFormat="1" ht="15.95" customHeight="1" x14ac:dyDescent="0.15">
      <c r="A38" s="125"/>
      <c r="B38" s="124">
        <v>210474</v>
      </c>
      <c r="C38" s="123">
        <v>214590</v>
      </c>
      <c r="D38" s="122">
        <v>136041</v>
      </c>
      <c r="E38" s="121">
        <f>B38/C38</f>
        <v>0.9808192366839088</v>
      </c>
      <c r="F38" s="134">
        <f>D38/C38*100</f>
        <v>63.395777995246746</v>
      </c>
      <c r="G38" s="133">
        <v>94.8</v>
      </c>
      <c r="H38" s="132">
        <v>2869</v>
      </c>
      <c r="I38" s="123">
        <v>7426</v>
      </c>
      <c r="J38" s="116">
        <f>H38/I38</f>
        <v>0.38634527336385671</v>
      </c>
    </row>
    <row r="39" spans="1:10" s="1" customFormat="1" ht="15.95" customHeight="1" x14ac:dyDescent="0.15">
      <c r="A39" s="104" t="s">
        <v>25</v>
      </c>
      <c r="B39" s="131">
        <f>(B40-B38)/B38*100</f>
        <v>-14.119558710339518</v>
      </c>
      <c r="C39" s="126">
        <f>(C40-C38)/C38*100</f>
        <v>-6.7291113285800828</v>
      </c>
      <c r="D39" s="129">
        <f>(D40-D38)/D38*100</f>
        <v>-11.348784557596607</v>
      </c>
      <c r="E39" s="130">
        <f>E40-E38</f>
        <v>-8.0819236683908779E-2</v>
      </c>
      <c r="F39" s="129">
        <f>F40-F38</f>
        <v>-3.139969851354671</v>
      </c>
      <c r="G39" s="128">
        <f>G40-G38</f>
        <v>0.29999999999999716</v>
      </c>
      <c r="H39" s="127">
        <f>(H40-H38)/H38*100</f>
        <v>-26.28093412338794</v>
      </c>
      <c r="I39" s="126">
        <f>(I40-I38)/I38*100</f>
        <v>-19.485591166172906</v>
      </c>
      <c r="J39" s="113" t="s">
        <v>24</v>
      </c>
    </row>
    <row r="40" spans="1:10" s="1" customFormat="1" ht="15.95" customHeight="1" x14ac:dyDescent="0.15">
      <c r="A40" s="125"/>
      <c r="B40" s="124">
        <v>180756</v>
      </c>
      <c r="C40" s="123">
        <v>200150</v>
      </c>
      <c r="D40" s="122">
        <v>120602</v>
      </c>
      <c r="E40" s="121">
        <v>0.9</v>
      </c>
      <c r="F40" s="120">
        <f>D40/C40*100</f>
        <v>60.255808143892075</v>
      </c>
      <c r="G40" s="119">
        <v>95.1</v>
      </c>
      <c r="H40" s="118">
        <v>2115</v>
      </c>
      <c r="I40" s="117">
        <v>5979</v>
      </c>
      <c r="J40" s="116">
        <f>H40/I40</f>
        <v>0.35373808329152034</v>
      </c>
    </row>
    <row r="41" spans="1:10" s="1" customFormat="1" ht="15.95" customHeight="1" x14ac:dyDescent="0.15">
      <c r="A41" s="104" t="s">
        <v>23</v>
      </c>
      <c r="B41" s="79">
        <f>ROUND((B42-B40)/B40*100,1)</f>
        <v>2</v>
      </c>
      <c r="C41" s="74">
        <f>ROUND((C42-C40)/C40*100,1)</f>
        <v>-1.6</v>
      </c>
      <c r="D41" s="74">
        <f>ROUND((D42-D40)/D40*100,1)</f>
        <v>0.2</v>
      </c>
      <c r="E41" s="115" t="s">
        <v>22</v>
      </c>
      <c r="F41" s="114">
        <f>F42-F40</f>
        <v>1.1441918561079234</v>
      </c>
      <c r="G41" s="75">
        <f>G42-G40</f>
        <v>0.80000000000001137</v>
      </c>
      <c r="H41" s="74">
        <f>ROUND((H42-H40)/H40*100,1)</f>
        <v>-10.9</v>
      </c>
      <c r="I41" s="74">
        <f>ROUND((I42-I40)/I40*100,1)</f>
        <v>-8</v>
      </c>
      <c r="J41" s="113">
        <f>J42-J40</f>
        <v>-1.373808329152032E-2</v>
      </c>
    </row>
    <row r="42" spans="1:10" s="1" customFormat="1" ht="15.95" customHeight="1" x14ac:dyDescent="0.15">
      <c r="A42" s="102"/>
      <c r="B42" s="112">
        <v>184324</v>
      </c>
      <c r="C42" s="111">
        <v>196961</v>
      </c>
      <c r="D42" s="110">
        <v>120884</v>
      </c>
      <c r="E42" s="109">
        <v>0.94</v>
      </c>
      <c r="F42" s="108">
        <f>ROUND(D42/C42*100,1)</f>
        <v>61.4</v>
      </c>
      <c r="G42" s="101">
        <v>95.9</v>
      </c>
      <c r="H42" s="107">
        <v>1884</v>
      </c>
      <c r="I42" s="106">
        <v>5499</v>
      </c>
      <c r="J42" s="105">
        <v>0.34</v>
      </c>
    </row>
    <row r="43" spans="1:10" s="1" customFormat="1" ht="15.95" customHeight="1" x14ac:dyDescent="0.15">
      <c r="A43" s="104" t="s">
        <v>21</v>
      </c>
      <c r="B43" s="79">
        <f>ROUND((B44-B42)/B42*100,1)</f>
        <v>21.5</v>
      </c>
      <c r="C43" s="74">
        <f>ROUND((C44-C42)/C42*100,1)</f>
        <v>-1.6</v>
      </c>
      <c r="D43" s="74">
        <f>ROUND((D44-D42)/D42*100,1)</f>
        <v>8.6</v>
      </c>
      <c r="E43" s="77">
        <f>E44-E42</f>
        <v>0.20999999999999996</v>
      </c>
      <c r="F43" s="76">
        <f>F44-F42</f>
        <v>6.3000000000000043</v>
      </c>
      <c r="G43" s="75">
        <f>G44-G42</f>
        <v>1.2999999999999972</v>
      </c>
      <c r="H43" s="103">
        <f>ROUND((H44-H42)/H42*100,1)</f>
        <v>4.2</v>
      </c>
      <c r="I43" s="74">
        <f>ROUND((I44-I42)/I42*100,1)</f>
        <v>-20.100000000000001</v>
      </c>
      <c r="J43" s="73">
        <f>J44-J42</f>
        <v>0.10999999999999999</v>
      </c>
    </row>
    <row r="44" spans="1:10" s="4" customFormat="1" ht="15.95" customHeight="1" x14ac:dyDescent="0.15">
      <c r="A44" s="102"/>
      <c r="B44" s="95">
        <v>223900</v>
      </c>
      <c r="C44" s="71">
        <v>193889</v>
      </c>
      <c r="D44" s="70">
        <v>131282</v>
      </c>
      <c r="E44" s="69">
        <v>1.1499999999999999</v>
      </c>
      <c r="F44" s="99">
        <v>67.7</v>
      </c>
      <c r="G44" s="101">
        <v>97.2</v>
      </c>
      <c r="H44" s="66">
        <v>1964</v>
      </c>
      <c r="I44" s="65">
        <v>4395</v>
      </c>
      <c r="J44" s="64">
        <v>0.45</v>
      </c>
    </row>
    <row r="45" spans="1:10" s="1" customFormat="1" ht="15.95" customHeight="1" x14ac:dyDescent="0.15">
      <c r="A45" s="61" t="s">
        <v>20</v>
      </c>
      <c r="B45" s="94">
        <f>ROUND((B46-B44)/B44*100,1)</f>
        <v>18.8</v>
      </c>
      <c r="C45" s="89">
        <f>ROUND((C46-C44)/C44*100,1)</f>
        <v>0.6</v>
      </c>
      <c r="D45" s="89">
        <f>ROUND((D46-D44)/D44*100,1)</f>
        <v>8.1</v>
      </c>
      <c r="E45" s="92">
        <f>E46-E44</f>
        <v>0.21000000000000019</v>
      </c>
      <c r="F45" s="91">
        <f>F46-F44</f>
        <v>5.0999999999999943</v>
      </c>
      <c r="G45" s="100">
        <f>G46-G44</f>
        <v>0.89999999999999147</v>
      </c>
      <c r="H45" s="98">
        <f>ROUND((H46-H44)/H44*100,1)</f>
        <v>13.4</v>
      </c>
      <c r="I45" s="89">
        <f>ROUND((I46-I44)/I44*100,1)</f>
        <v>-7.5</v>
      </c>
      <c r="J45" s="88">
        <f>J46-J44</f>
        <v>0.10000000000000003</v>
      </c>
    </row>
    <row r="46" spans="1:10" s="4" customFormat="1" ht="15.95" customHeight="1" x14ac:dyDescent="0.15">
      <c r="A46" s="56"/>
      <c r="B46" s="72">
        <v>265968</v>
      </c>
      <c r="C46" s="71">
        <v>194980</v>
      </c>
      <c r="D46" s="70">
        <v>141922</v>
      </c>
      <c r="E46" s="69">
        <v>1.36</v>
      </c>
      <c r="F46" s="99">
        <v>72.8</v>
      </c>
      <c r="G46" s="67">
        <v>98.1</v>
      </c>
      <c r="H46" s="66">
        <v>2227</v>
      </c>
      <c r="I46" s="65">
        <v>4066</v>
      </c>
      <c r="J46" s="64">
        <v>0.55000000000000004</v>
      </c>
    </row>
    <row r="47" spans="1:10" s="4" customFormat="1" ht="15.95" customHeight="1" x14ac:dyDescent="0.15">
      <c r="A47" s="61" t="s">
        <v>19</v>
      </c>
      <c r="B47" s="94">
        <f>ROUND((B48-B46)/B46*100,1)</f>
        <v>17.399999999999999</v>
      </c>
      <c r="C47" s="89">
        <f>ROUND((C48-C46)/C46*100,1)</f>
        <v>0.5</v>
      </c>
      <c r="D47" s="93">
        <f>ROUND((D48-D46)/D46*100,1)</f>
        <v>6.8</v>
      </c>
      <c r="E47" s="92">
        <f>E48-E46</f>
        <v>0.22999999999999998</v>
      </c>
      <c r="F47" s="91">
        <f>F48-F46</f>
        <v>4.5</v>
      </c>
      <c r="G47" s="96">
        <f>G48-G46</f>
        <v>0.30000000000001137</v>
      </c>
      <c r="H47" s="98">
        <f>ROUND((H48-H46)/H46*100,1)</f>
        <v>12</v>
      </c>
      <c r="I47" s="89">
        <f>ROUND((I48-I46)/I46*100,1)</f>
        <v>-9.5</v>
      </c>
      <c r="J47" s="88">
        <f>J48-J46</f>
        <v>0.13</v>
      </c>
    </row>
    <row r="48" spans="1:10" s="4" customFormat="1" ht="15.95" customHeight="1" x14ac:dyDescent="0.15">
      <c r="A48" s="56"/>
      <c r="B48" s="72">
        <v>312277</v>
      </c>
      <c r="C48" s="71">
        <v>195961</v>
      </c>
      <c r="D48" s="70">
        <v>151538</v>
      </c>
      <c r="E48" s="69">
        <v>1.59</v>
      </c>
      <c r="F48" s="68">
        <v>77.3</v>
      </c>
      <c r="G48" s="67">
        <v>98.4</v>
      </c>
      <c r="H48" s="66">
        <v>2494</v>
      </c>
      <c r="I48" s="65">
        <v>3680</v>
      </c>
      <c r="J48" s="64">
        <v>0.68</v>
      </c>
    </row>
    <row r="49" spans="1:10" s="1" customFormat="1" ht="15.95" customHeight="1" x14ac:dyDescent="0.15">
      <c r="A49" s="57" t="s">
        <v>18</v>
      </c>
      <c r="B49" s="94">
        <f>ROUND((B50-B48)/B48*100,1)</f>
        <v>5.9</v>
      </c>
      <c r="C49" s="89">
        <f>ROUND((C50-C48)/C48*100,1)</f>
        <v>-1.3</v>
      </c>
      <c r="D49" s="93">
        <f>ROUND((D50-D48)/D48*100,1)</f>
        <v>1.7</v>
      </c>
      <c r="E49" s="92">
        <f>E50-E48</f>
        <v>0.11999999999999988</v>
      </c>
      <c r="F49" s="91">
        <f>F50-F48</f>
        <v>2.4000000000000057</v>
      </c>
      <c r="G49" s="96">
        <f>G50-G48</f>
        <v>-0.10000000000000853</v>
      </c>
      <c r="H49" s="89">
        <f>ROUND((H50-H48)/H48*100,1)</f>
        <v>4.4000000000000004</v>
      </c>
      <c r="I49" s="89">
        <f>ROUND((I50-I48)/I48*100,1)</f>
        <v>-2.9</v>
      </c>
      <c r="J49" s="88">
        <f>J50-J48</f>
        <v>4.9999999999999933E-2</v>
      </c>
    </row>
    <row r="50" spans="1:10" s="4" customFormat="1" ht="15.95" customHeight="1" x14ac:dyDescent="0.15">
      <c r="A50" s="62"/>
      <c r="B50" s="87">
        <v>330605</v>
      </c>
      <c r="C50" s="86">
        <v>193415</v>
      </c>
      <c r="D50" s="85">
        <v>154114</v>
      </c>
      <c r="E50" s="84">
        <v>1.71</v>
      </c>
      <c r="F50" s="83">
        <v>79.7</v>
      </c>
      <c r="G50" s="67">
        <v>98.3</v>
      </c>
      <c r="H50" s="82">
        <v>2603</v>
      </c>
      <c r="I50" s="81">
        <v>3575</v>
      </c>
      <c r="J50" s="80">
        <v>0.73</v>
      </c>
    </row>
    <row r="51" spans="1:10" s="1" customFormat="1" ht="15.95" customHeight="1" x14ac:dyDescent="0.15">
      <c r="A51" s="61" t="s">
        <v>17</v>
      </c>
      <c r="B51" s="79">
        <f>ROUND((B52-B50)/B50*100,1)</f>
        <v>-5.9</v>
      </c>
      <c r="C51" s="74">
        <f>ROUND((C52-C50)/C50*100,1)</f>
        <v>-1.7</v>
      </c>
      <c r="D51" s="78">
        <f>ROUND((D52-D50)/D50*100,1)</f>
        <v>-3.8</v>
      </c>
      <c r="E51" s="77">
        <f>E52-E50</f>
        <v>-7.0000000000000062E-2</v>
      </c>
      <c r="F51" s="76">
        <f>F52-F50</f>
        <v>-1.7000000000000028</v>
      </c>
      <c r="G51" s="96">
        <f>G52-G50</f>
        <v>-0.5</v>
      </c>
      <c r="H51" s="74">
        <f>ROUND((H52-H50)/H50*100,1)</f>
        <v>-14.9</v>
      </c>
      <c r="I51" s="74">
        <f>ROUND((I52-I50)/I50*100,1)</f>
        <v>-13.2</v>
      </c>
      <c r="J51" s="73">
        <f>J52-J50</f>
        <v>-2.0000000000000018E-2</v>
      </c>
    </row>
    <row r="52" spans="1:10" s="4" customFormat="1" ht="15.95" customHeight="1" x14ac:dyDescent="0.15">
      <c r="A52" s="62"/>
      <c r="B52" s="87">
        <v>311127</v>
      </c>
      <c r="C52" s="86">
        <v>190065</v>
      </c>
      <c r="D52" s="85">
        <v>148228</v>
      </c>
      <c r="E52" s="84">
        <v>1.64</v>
      </c>
      <c r="F52" s="83">
        <v>78</v>
      </c>
      <c r="G52" s="97">
        <v>97.8</v>
      </c>
      <c r="H52" s="82">
        <v>2215</v>
      </c>
      <c r="I52" s="81">
        <v>3103</v>
      </c>
      <c r="J52" s="80">
        <v>0.71</v>
      </c>
    </row>
    <row r="53" spans="1:10" s="1" customFormat="1" ht="15.95" customHeight="1" x14ac:dyDescent="0.15">
      <c r="A53" s="61" t="s">
        <v>16</v>
      </c>
      <c r="B53" s="79">
        <f>ROUND((B54-B52)/B52*100,1)</f>
        <v>-43.7</v>
      </c>
      <c r="C53" s="74">
        <f>ROUND((C54-C52)/C52*100,1)</f>
        <v>-11.9</v>
      </c>
      <c r="D53" s="78">
        <f>ROUND((D54-D52)/D52*100,1)</f>
        <v>-23.1</v>
      </c>
      <c r="E53" s="77">
        <f>E54-E52</f>
        <v>-0.58999999999999986</v>
      </c>
      <c r="F53" s="76">
        <f>F54-F52</f>
        <v>-9.9000000000000057</v>
      </c>
      <c r="G53" s="96">
        <f>G54-G52</f>
        <v>-0.59999999999999432</v>
      </c>
      <c r="H53" s="74">
        <f>ROUND((H54-H52)/H52*100,1)</f>
        <v>-49.9</v>
      </c>
      <c r="I53" s="74">
        <f>ROUND((I54-I52)/I52*100,1)</f>
        <v>-8.4</v>
      </c>
      <c r="J53" s="73">
        <f>J54-J52</f>
        <v>-0.31999999999999995</v>
      </c>
    </row>
    <row r="54" spans="1:10" s="4" customFormat="1" ht="15.95" customHeight="1" x14ac:dyDescent="0.15">
      <c r="A54" s="56"/>
      <c r="B54" s="95">
        <v>175172</v>
      </c>
      <c r="C54" s="71">
        <v>167450</v>
      </c>
      <c r="D54" s="70">
        <v>113985</v>
      </c>
      <c r="E54" s="69">
        <v>1.05</v>
      </c>
      <c r="F54" s="68">
        <v>68.099999999999994</v>
      </c>
      <c r="G54" s="67">
        <v>97.2</v>
      </c>
      <c r="H54" s="66">
        <v>1109</v>
      </c>
      <c r="I54" s="65">
        <v>2842</v>
      </c>
      <c r="J54" s="64">
        <v>0.39</v>
      </c>
    </row>
    <row r="55" spans="1:10" s="4" customFormat="1" ht="15.95" customHeight="1" x14ac:dyDescent="0.15">
      <c r="A55" s="57" t="s">
        <v>15</v>
      </c>
      <c r="B55" s="94">
        <f>ROUND((B56-B54)/B54*100,1)</f>
        <v>-0.8</v>
      </c>
      <c r="C55" s="89">
        <f>ROUND((C56-C54)/C54*100,1)</f>
        <v>0.6</v>
      </c>
      <c r="D55" s="93">
        <f>ROUND((D56-D54)/D54*100,1)</f>
        <v>4.4000000000000004</v>
      </c>
      <c r="E55" s="92">
        <f>E56-E54</f>
        <v>-2.0000000000000018E-2</v>
      </c>
      <c r="F55" s="91">
        <f>F56-F54</f>
        <v>2.5</v>
      </c>
      <c r="G55" s="90">
        <f>G56-G54</f>
        <v>0.59999999999999432</v>
      </c>
      <c r="H55" s="89">
        <f>ROUND((H56-H54)/H54*100,1)</f>
        <v>-16.100000000000001</v>
      </c>
      <c r="I55" s="89">
        <f>ROUND((I56-I54)/I54*100,1)</f>
        <v>-19.3</v>
      </c>
      <c r="J55" s="88">
        <f>J56-J54</f>
        <v>1.9999999999999962E-2</v>
      </c>
    </row>
    <row r="56" spans="1:10" s="4" customFormat="1" ht="15.95" customHeight="1" x14ac:dyDescent="0.15">
      <c r="A56" s="62"/>
      <c r="B56" s="87">
        <v>173776</v>
      </c>
      <c r="C56" s="86">
        <v>168482</v>
      </c>
      <c r="D56" s="85">
        <v>118999</v>
      </c>
      <c r="E56" s="84">
        <v>1.03</v>
      </c>
      <c r="F56" s="83">
        <v>70.599999999999994</v>
      </c>
      <c r="G56" s="67">
        <v>97.8</v>
      </c>
      <c r="H56" s="82">
        <v>930</v>
      </c>
      <c r="I56" s="81">
        <v>2294</v>
      </c>
      <c r="J56" s="80">
        <v>0.41</v>
      </c>
    </row>
    <row r="57" spans="1:10" s="4" customFormat="1" ht="15.95" customHeight="1" x14ac:dyDescent="0.15">
      <c r="A57" s="61" t="s">
        <v>14</v>
      </c>
      <c r="B57" s="79">
        <f>ROUND((B58-B56)/B56*100,1)</f>
        <v>7.2</v>
      </c>
      <c r="C57" s="74">
        <f>ROUND((C58-C56)/C56*100,1)</f>
        <v>1</v>
      </c>
      <c r="D57" s="78">
        <f>ROUND((D58-D56)/D56*100,1)</f>
        <v>4.5</v>
      </c>
      <c r="E57" s="77">
        <f>E58-E56</f>
        <v>6.0000000000000053E-2</v>
      </c>
      <c r="F57" s="76">
        <f>F58-F56</f>
        <v>2.5</v>
      </c>
      <c r="G57" s="75">
        <f>G58-G56</f>
        <v>0.70000000000000284</v>
      </c>
      <c r="H57" s="74">
        <f>ROUND((H58-H56)/H56*100,1)</f>
        <v>-12.3</v>
      </c>
      <c r="I57" s="74">
        <f>ROUND((I58-I56)/I56*100,1)</f>
        <v>-20</v>
      </c>
      <c r="J57" s="73">
        <f>J58-J56</f>
        <v>3.0000000000000027E-2</v>
      </c>
    </row>
    <row r="58" spans="1:10" s="4" customFormat="1" ht="15.95" customHeight="1" x14ac:dyDescent="0.15">
      <c r="A58" s="56"/>
      <c r="B58" s="72">
        <v>186333</v>
      </c>
      <c r="C58" s="71">
        <v>170191</v>
      </c>
      <c r="D58" s="70">
        <v>124362</v>
      </c>
      <c r="E58" s="69">
        <v>1.0900000000000001</v>
      </c>
      <c r="F58" s="68">
        <v>73.099999999999994</v>
      </c>
      <c r="G58" s="67">
        <v>98.5</v>
      </c>
      <c r="H58" s="66">
        <v>816</v>
      </c>
      <c r="I58" s="65">
        <v>1836</v>
      </c>
      <c r="J58" s="64">
        <v>0.44</v>
      </c>
    </row>
    <row r="59" spans="1:10" s="4" customFormat="1" ht="15.95" customHeight="1" x14ac:dyDescent="0.15">
      <c r="A59" s="61" t="s">
        <v>13</v>
      </c>
      <c r="B59" s="23">
        <f>ROUND((B60-B58)/B58*100,1)</f>
        <v>11.2</v>
      </c>
      <c r="C59" s="60">
        <f>ROUND((C60-C58)/C58*100,1)</f>
        <v>2.7</v>
      </c>
      <c r="D59" s="63">
        <f>ROUND((D60-D58)/D58*100,1)</f>
        <v>6.6</v>
      </c>
      <c r="E59" s="20">
        <f>E60-E58</f>
        <v>8.9999999999999858E-2</v>
      </c>
      <c r="F59" s="19">
        <f>F60-F58</f>
        <v>2.7000000000000028</v>
      </c>
      <c r="G59" s="63">
        <f>G60-G58</f>
        <v>0.5</v>
      </c>
      <c r="H59" s="17">
        <f>ROUND((H60-H58)/H58*100,1)</f>
        <v>0</v>
      </c>
      <c r="I59" s="16">
        <f>ROUND((I60-I58)/I58*100,1)</f>
        <v>-9.9</v>
      </c>
      <c r="J59" s="15">
        <f>J60-J58</f>
        <v>4.9999999999999989E-2</v>
      </c>
    </row>
    <row r="60" spans="1:10" s="4" customFormat="1" ht="15.95" customHeight="1" x14ac:dyDescent="0.15">
      <c r="A60" s="62"/>
      <c r="B60" s="33">
        <v>207131</v>
      </c>
      <c r="C60" s="32">
        <v>174830</v>
      </c>
      <c r="D60" s="31">
        <v>132583</v>
      </c>
      <c r="E60" s="30">
        <v>1.18</v>
      </c>
      <c r="F60" s="29">
        <v>75.8</v>
      </c>
      <c r="G60" s="28">
        <v>99</v>
      </c>
      <c r="H60" s="27">
        <v>816</v>
      </c>
      <c r="I60" s="26">
        <v>1654</v>
      </c>
      <c r="J60" s="25">
        <v>0.49</v>
      </c>
    </row>
    <row r="61" spans="1:10" s="4" customFormat="1" ht="15.95" customHeight="1" x14ac:dyDescent="0.15">
      <c r="A61" s="61" t="s">
        <v>12</v>
      </c>
      <c r="B61" s="23">
        <f>ROUND((B62-B60)/B60*100,1)</f>
        <v>14.7</v>
      </c>
      <c r="C61" s="22">
        <f>ROUND((C62-C60)/C60*100,1)</f>
        <v>-2.2000000000000002</v>
      </c>
      <c r="D61" s="59">
        <f>ROUND((D62-D60)/D60*100,1)</f>
        <v>2.1</v>
      </c>
      <c r="E61" s="20">
        <f>E62-E60</f>
        <v>0.20999999999999996</v>
      </c>
      <c r="F61" s="19">
        <f>F62-F60</f>
        <v>3.4000000000000057</v>
      </c>
      <c r="G61" s="59">
        <f>G62-G60</f>
        <v>0.29999999999999716</v>
      </c>
      <c r="H61" s="17">
        <f>ROUND((H62-H60)/H60*100,1)</f>
        <v>33.5</v>
      </c>
      <c r="I61" s="16">
        <f>ROUND((I62-I60)/I60*100,1)</f>
        <v>-13.3</v>
      </c>
      <c r="J61" s="15">
        <f>J62-J60</f>
        <v>0.27</v>
      </c>
    </row>
    <row r="62" spans="1:10" s="4" customFormat="1" ht="15.95" customHeight="1" x14ac:dyDescent="0.15">
      <c r="A62" s="62"/>
      <c r="B62" s="33">
        <v>237506</v>
      </c>
      <c r="C62" s="32">
        <v>170953</v>
      </c>
      <c r="D62" s="31">
        <v>135412</v>
      </c>
      <c r="E62" s="30">
        <v>1.39</v>
      </c>
      <c r="F62" s="29">
        <v>79.2</v>
      </c>
      <c r="G62" s="28">
        <v>99.3</v>
      </c>
      <c r="H62" s="27">
        <v>1089</v>
      </c>
      <c r="I62" s="26">
        <v>1434</v>
      </c>
      <c r="J62" s="25">
        <v>0.76</v>
      </c>
    </row>
    <row r="63" spans="1:10" s="4" customFormat="1" ht="15.95" customHeight="1" x14ac:dyDescent="0.15">
      <c r="A63" s="61" t="s">
        <v>11</v>
      </c>
      <c r="B63" s="23">
        <f>ROUND((B64-B62)/B62*100,1)</f>
        <v>27.6</v>
      </c>
      <c r="C63" s="60">
        <f>ROUND((C64-C62)/C62*100,1)</f>
        <v>2.6</v>
      </c>
      <c r="D63" s="59">
        <f>ROUND((D64-D62)/D62*100,1)</f>
        <v>8.9</v>
      </c>
      <c r="E63" s="20">
        <f>E64-E62</f>
        <v>0.34000000000000008</v>
      </c>
      <c r="F63" s="19">
        <f>F64-F62</f>
        <v>4.8999999999999915</v>
      </c>
      <c r="G63" s="59">
        <f>G64-G62</f>
        <v>0.29999999999999716</v>
      </c>
      <c r="H63" s="17">
        <f>ROUND((H64-H62)/H62*100,1)</f>
        <v>14.3</v>
      </c>
      <c r="I63" s="16">
        <f>ROUND((I64-I62)/I62*100,1)</f>
        <v>-8.4</v>
      </c>
      <c r="J63" s="15">
        <f>J64-J62</f>
        <v>0.18999999999999995</v>
      </c>
    </row>
    <row r="64" spans="1:10" s="4" customFormat="1" ht="15.95" customHeight="1" x14ac:dyDescent="0.15">
      <c r="A64" s="56"/>
      <c r="B64" s="58">
        <v>303016</v>
      </c>
      <c r="C64" s="51">
        <v>175351</v>
      </c>
      <c r="D64" s="50">
        <v>147457</v>
      </c>
      <c r="E64" s="49">
        <v>1.73</v>
      </c>
      <c r="F64" s="48">
        <v>84.1</v>
      </c>
      <c r="G64" s="47">
        <v>99.6</v>
      </c>
      <c r="H64" s="46">
        <v>1245</v>
      </c>
      <c r="I64" s="45">
        <v>1313</v>
      </c>
      <c r="J64" s="44">
        <v>0.95</v>
      </c>
    </row>
    <row r="65" spans="1:10" s="4" customFormat="1" ht="15.95" customHeight="1" x14ac:dyDescent="0.15">
      <c r="A65" s="61" t="s">
        <v>10</v>
      </c>
      <c r="B65" s="23">
        <f>ROUND((B66-B64)/B64*100,1)</f>
        <v>12.8</v>
      </c>
      <c r="C65" s="60">
        <f>ROUND((C66-C64)/C64*100,1)</f>
        <v>0.7</v>
      </c>
      <c r="D65" s="59">
        <f>ROUND((D66-D64)/D64*100,1)</f>
        <v>2.8</v>
      </c>
      <c r="E65" s="20">
        <f>E66-E64</f>
        <v>0.19999999999999996</v>
      </c>
      <c r="F65" s="19">
        <f>F66-F64</f>
        <v>1.7000000000000028</v>
      </c>
      <c r="G65" s="59">
        <f>G66-G64</f>
        <v>0.10000000000000853</v>
      </c>
      <c r="H65" s="17">
        <f>ROUND((H66-H64)/H64*100,1)</f>
        <v>1.1000000000000001</v>
      </c>
      <c r="I65" s="16">
        <f>ROUND((I66-I64)/I64*100,1)</f>
        <v>-11</v>
      </c>
      <c r="J65" s="15">
        <f>J66-J64</f>
        <v>0.13000000000000012</v>
      </c>
    </row>
    <row r="66" spans="1:10" s="4" customFormat="1" ht="15.95" customHeight="1" x14ac:dyDescent="0.15">
      <c r="A66" s="56"/>
      <c r="B66" s="58">
        <v>341796</v>
      </c>
      <c r="C66" s="51">
        <v>176661</v>
      </c>
      <c r="D66" s="50">
        <v>151607</v>
      </c>
      <c r="E66" s="49">
        <v>1.93</v>
      </c>
      <c r="F66" s="48">
        <v>85.8</v>
      </c>
      <c r="G66" s="47">
        <v>99.7</v>
      </c>
      <c r="H66" s="46">
        <v>1259</v>
      </c>
      <c r="I66" s="45">
        <v>1169</v>
      </c>
      <c r="J66" s="44">
        <v>1.08</v>
      </c>
    </row>
    <row r="67" spans="1:10" s="4" customFormat="1" ht="15.95" customHeight="1" x14ac:dyDescent="0.15">
      <c r="A67" s="57" t="s">
        <v>9</v>
      </c>
      <c r="B67" s="42">
        <f>ROUND((B68-B66)/B66*100,1)</f>
        <v>10.199999999999999</v>
      </c>
      <c r="C67" s="42">
        <f>ROUND((C68-C66)/C66*100,1)</f>
        <v>0</v>
      </c>
      <c r="D67" s="42">
        <f>ROUND((D68-D66)/D66*100,1)</f>
        <v>1.3</v>
      </c>
      <c r="E67" s="40">
        <f>E68-E66</f>
        <v>0.19999999999999996</v>
      </c>
      <c r="F67" s="39">
        <f>F68-F66</f>
        <v>1.2000000000000028</v>
      </c>
      <c r="G67" s="54">
        <f>G68-G66</f>
        <v>-0.20000000000000284</v>
      </c>
      <c r="H67" s="37">
        <f>ROUND((H68-H66)/H66*100,1)</f>
        <v>11.3</v>
      </c>
      <c r="I67" s="36">
        <f>ROUND((I68-I66)/I66*100,1)</f>
        <v>-8.6</v>
      </c>
      <c r="J67" s="35">
        <f>J68-J66</f>
        <v>0.22999999999999998</v>
      </c>
    </row>
    <row r="68" spans="1:10" s="4" customFormat="1" ht="15.95" customHeight="1" x14ac:dyDescent="0.15">
      <c r="A68" s="56"/>
      <c r="B68" s="52">
        <v>376724</v>
      </c>
      <c r="C68" s="51">
        <v>176676</v>
      </c>
      <c r="D68" s="50">
        <v>153623</v>
      </c>
      <c r="E68" s="49">
        <v>2.13</v>
      </c>
      <c r="F68" s="48">
        <v>87</v>
      </c>
      <c r="G68" s="47">
        <v>99.5</v>
      </c>
      <c r="H68" s="46">
        <v>1401</v>
      </c>
      <c r="I68" s="45">
        <v>1069</v>
      </c>
      <c r="J68" s="44">
        <v>1.31</v>
      </c>
    </row>
    <row r="69" spans="1:10" s="4" customFormat="1" ht="15.95" customHeight="1" x14ac:dyDescent="0.15">
      <c r="A69" s="43" t="s">
        <v>8</v>
      </c>
      <c r="B69" s="42">
        <f>ROUND((B70-B68)/B68*100,1)</f>
        <v>12.5</v>
      </c>
      <c r="C69" s="55">
        <f>ROUND((C70-C68)/C68*100,1)</f>
        <v>-1.9</v>
      </c>
      <c r="D69" s="54">
        <f>ROUND((D70-D68)/D68*100,1)</f>
        <v>-0.5</v>
      </c>
      <c r="E69" s="40">
        <f>E70-E68</f>
        <v>0.31000000000000005</v>
      </c>
      <c r="F69" s="39">
        <f>F70-F68</f>
        <v>1.0999999999999943</v>
      </c>
      <c r="G69" s="38">
        <f>G70-G68</f>
        <v>0.20000000000000284</v>
      </c>
      <c r="H69" s="37">
        <f>ROUND((H70-H68)/H68*100,1)</f>
        <v>7.3</v>
      </c>
      <c r="I69" s="36">
        <f>ROUND((I70-I68)/I68*100,1)</f>
        <v>-5.6</v>
      </c>
      <c r="J69" s="35">
        <f>J70-J68</f>
        <v>0.17999999999999994</v>
      </c>
    </row>
    <row r="70" spans="1:10" s="4" customFormat="1" ht="15.95" customHeight="1" x14ac:dyDescent="0.15">
      <c r="A70" s="53"/>
      <c r="B70" s="52">
        <v>423731</v>
      </c>
      <c r="C70" s="51">
        <v>173406</v>
      </c>
      <c r="D70" s="50">
        <v>152800</v>
      </c>
      <c r="E70" s="49">
        <v>2.44</v>
      </c>
      <c r="F70" s="48">
        <v>88.1</v>
      </c>
      <c r="G70" s="47">
        <v>99.7</v>
      </c>
      <c r="H70" s="46">
        <v>1503</v>
      </c>
      <c r="I70" s="45">
        <v>1009</v>
      </c>
      <c r="J70" s="44">
        <v>1.49</v>
      </c>
    </row>
    <row r="71" spans="1:10" s="4" customFormat="1" ht="15.95" customHeight="1" x14ac:dyDescent="0.15">
      <c r="A71" s="43" t="s">
        <v>7</v>
      </c>
      <c r="B71" s="42">
        <f>ROUND((B72-B70)/B70*100,1)</f>
        <v>10.7</v>
      </c>
      <c r="C71" s="41">
        <f>ROUND((C72-C70)/C70*100,1)</f>
        <v>0</v>
      </c>
      <c r="D71" s="38">
        <f>ROUND((D72-D70)/D70*100,1)</f>
        <v>0.6</v>
      </c>
      <c r="E71" s="40">
        <f>E72-E70</f>
        <v>0.27</v>
      </c>
      <c r="F71" s="39">
        <f>F72-F70</f>
        <v>0.5</v>
      </c>
      <c r="G71" s="38">
        <f>G72-G70</f>
        <v>0</v>
      </c>
      <c r="H71" s="37">
        <f>ROUND((H72-H70)/H70*100,1)</f>
        <v>10.1</v>
      </c>
      <c r="I71" s="36">
        <f>ROUND((I72-I70)/I70*100,1)</f>
        <v>-14.7</v>
      </c>
      <c r="J71" s="35">
        <f>J72-J70</f>
        <v>0.42999999999999994</v>
      </c>
    </row>
    <row r="72" spans="1:10" s="4" customFormat="1" ht="15.95" customHeight="1" x14ac:dyDescent="0.15">
      <c r="A72" s="34"/>
      <c r="B72" s="33">
        <v>469068</v>
      </c>
      <c r="C72" s="32">
        <v>173390</v>
      </c>
      <c r="D72" s="31">
        <v>153661</v>
      </c>
      <c r="E72" s="30">
        <v>2.71</v>
      </c>
      <c r="F72" s="29">
        <v>88.6</v>
      </c>
      <c r="G72" s="28">
        <v>99.7</v>
      </c>
      <c r="H72" s="27">
        <v>1655</v>
      </c>
      <c r="I72" s="26">
        <v>861</v>
      </c>
      <c r="J72" s="25">
        <v>1.92</v>
      </c>
    </row>
    <row r="73" spans="1:10" s="4" customFormat="1" ht="15.95" customHeight="1" x14ac:dyDescent="0.15">
      <c r="A73" s="24" t="s">
        <v>6</v>
      </c>
      <c r="B73" s="23">
        <f>ROUND((B74-B72)/B72*100,1)</f>
        <v>1.7</v>
      </c>
      <c r="C73" s="22">
        <f>ROUND((C74-C72)/C72*100,1)</f>
        <v>-1.9</v>
      </c>
      <c r="D73" s="21">
        <f>ROUND((D74-D72)/D72*100,1)</f>
        <v>-2.6</v>
      </c>
      <c r="E73" s="20">
        <f>E74-E72</f>
        <v>8.9999999999999858E-2</v>
      </c>
      <c r="F73" s="19">
        <f>F74-F72</f>
        <v>-0.59999999999999432</v>
      </c>
      <c r="G73" s="18" t="s">
        <v>5</v>
      </c>
      <c r="H73" s="17">
        <f>ROUND((H74-H72)/H72*100,1)</f>
        <v>-10.7</v>
      </c>
      <c r="I73" s="16">
        <f>ROUND((I74-I72)/I72*100,1)</f>
        <v>7.4</v>
      </c>
      <c r="J73" s="15">
        <f>J74-J72</f>
        <v>-0.31999999999999984</v>
      </c>
    </row>
    <row r="74" spans="1:10" s="4" customFormat="1" ht="15.95" customHeight="1" thickBot="1" x14ac:dyDescent="0.2">
      <c r="A74" s="14"/>
      <c r="B74" s="13">
        <v>476810</v>
      </c>
      <c r="C74" s="12">
        <v>170165</v>
      </c>
      <c r="D74" s="11">
        <v>149697</v>
      </c>
      <c r="E74" s="10">
        <v>2.8</v>
      </c>
      <c r="F74" s="9">
        <v>88</v>
      </c>
      <c r="G74" s="8" t="s">
        <v>4</v>
      </c>
      <c r="H74" s="7">
        <v>1478</v>
      </c>
      <c r="I74" s="6">
        <v>925</v>
      </c>
      <c r="J74" s="5">
        <v>1.6</v>
      </c>
    </row>
    <row r="75" spans="1:10" s="1" customFormat="1" x14ac:dyDescent="0.15">
      <c r="A75" s="3" t="s">
        <v>3</v>
      </c>
    </row>
    <row r="76" spans="1:10" s="1" customFormat="1" x14ac:dyDescent="0.15">
      <c r="A76" s="3" t="s">
        <v>2</v>
      </c>
    </row>
    <row r="77" spans="1:10" s="1" customFormat="1" x14ac:dyDescent="0.15">
      <c r="A77" s="3" t="s">
        <v>1</v>
      </c>
    </row>
    <row r="78" spans="1:10" s="1" customFormat="1" x14ac:dyDescent="0.15">
      <c r="A78" s="3" t="s">
        <v>0</v>
      </c>
    </row>
    <row r="79" spans="1:10" s="1" customFormat="1" x14ac:dyDescent="0.15">
      <c r="A79" s="3"/>
    </row>
    <row r="80" spans="1:10" s="1" customFormat="1" x14ac:dyDescent="0.15"/>
    <row r="81" s="1" customFormat="1" x14ac:dyDescent="0.15"/>
    <row r="82" s="1" customFormat="1" x14ac:dyDescent="0.15"/>
    <row r="83" s="1" customFormat="1" x14ac:dyDescent="0.15"/>
    <row r="84" s="1" customFormat="1" x14ac:dyDescent="0.15"/>
    <row r="85" s="1" customFormat="1" x14ac:dyDescent="0.15"/>
    <row r="86" s="1" customFormat="1" x14ac:dyDescent="0.15"/>
    <row r="87" s="1" customFormat="1" x14ac:dyDescent="0.15"/>
    <row r="88" s="1" customFormat="1" x14ac:dyDescent="0.15"/>
    <row r="89" s="1" customFormat="1" x14ac:dyDescent="0.15"/>
    <row r="90" s="1" customFormat="1" x14ac:dyDescent="0.15"/>
    <row r="91" s="1" customFormat="1" x14ac:dyDescent="0.15"/>
  </sheetData>
  <mergeCells count="38">
    <mergeCell ref="A67:A68"/>
    <mergeCell ref="A69:A70"/>
    <mergeCell ref="A49:A50"/>
    <mergeCell ref="A51:A52"/>
    <mergeCell ref="A53:A54"/>
    <mergeCell ref="A55:A56"/>
    <mergeCell ref="A71:A72"/>
    <mergeCell ref="A73:A74"/>
    <mergeCell ref="A59:A60"/>
    <mergeCell ref="A61:A62"/>
    <mergeCell ref="A63:A64"/>
    <mergeCell ref="A65:A66"/>
    <mergeCell ref="A29:A30"/>
    <mergeCell ref="A31:A32"/>
    <mergeCell ref="A57:A58"/>
    <mergeCell ref="A35:A36"/>
    <mergeCell ref="A37:A38"/>
    <mergeCell ref="A39:A40"/>
    <mergeCell ref="A41:A42"/>
    <mergeCell ref="A43:A44"/>
    <mergeCell ref="A45:A46"/>
    <mergeCell ref="A47:A48"/>
    <mergeCell ref="A33:A34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9:A10"/>
    <mergeCell ref="A1:J1"/>
    <mergeCell ref="A3:A8"/>
    <mergeCell ref="B3:J3"/>
    <mergeCell ref="D4:E5"/>
    <mergeCell ref="H4:J5"/>
  </mergeCells>
  <phoneticPr fontId="3"/>
  <printOptions horizontalCentered="1"/>
  <pageMargins left="0.59055118110236227" right="0.39370078740157483" top="0.31496062992125984" bottom="0.27559055118110237" header="0.47244094488188981" footer="0.27559055118110237"/>
  <pageSetup paperSize="9" scale="70" firstPageNumber="5" orientation="portrait" useFirstPageNumber="1" horizontalDpi="300" verticalDpi="300" r:id="rId1"/>
  <headerFooter scaleWithDoc="0" alignWithMargins="0">
    <oddFooter>&amp;C&amp;"ＭＳ 明朝,標準"&amp;10&amp;[5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第６表</vt:lpstr>
      <vt:lpstr>第６表!Print_Area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2020-01-06T02:10:09Z</dcterms:created>
  <dcterms:modified xsi:type="dcterms:W3CDTF">2020-01-06T02:10:20Z</dcterms:modified>
</cp:coreProperties>
</file>