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1130 経過措置第１弾（R5.03まで）\２　様式\経過措置分\R41130_緊安金\"/>
    </mc:Choice>
  </mc:AlternateContent>
  <bookViews>
    <workbookView xWindow="1860" yWindow="0" windowWidth="25440" windowHeight="11835" activeTab="1"/>
  </bookViews>
  <sheets>
    <sheet name="様式新第2号(2)算定書" sheetId="3" r:id="rId1"/>
    <sheet name="様式新第2号(1)支給申請書" sheetId="2" r:id="rId2"/>
  </sheets>
  <definedNames>
    <definedName name="①">'様式新第2号(2)算定書'!$AH$11:$AH$14</definedName>
    <definedName name="②">'様式新第2号(2)算定書'!$AH$15:$AH$18</definedName>
    <definedName name="③">'様式新第2号(2)算定書'!$AH$19</definedName>
    <definedName name="_xlnm.Print_Area" localSheetId="1">'様式新第2号(1)支給申請書'!$A$1:$AH$79</definedName>
    <definedName name="_xlnm.Print_Area" localSheetId="0">'様式新第2号(2)算定書'!$A$1:$AD$37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 i="3" l="1"/>
  <c r="S20" i="3"/>
  <c r="S12" i="3"/>
  <c r="D14" i="3"/>
  <c r="AI15" i="3" l="1"/>
  <c r="AI18" i="3"/>
  <c r="AI17" i="3"/>
  <c r="AS39" i="3" l="1"/>
  <c r="AR39" i="3"/>
  <c r="AP39" i="3" l="1"/>
  <c r="AL39" i="3"/>
  <c r="AP38" i="3" l="1"/>
  <c r="AL38" i="3"/>
  <c r="AP37" i="3" l="1"/>
  <c r="AL37" i="3"/>
  <c r="AP36" i="3" l="1"/>
  <c r="AL36" i="3"/>
  <c r="AP35" i="3"/>
  <c r="AL35" i="3"/>
  <c r="U39" i="2" l="1"/>
  <c r="S39" i="2"/>
  <c r="Q39" i="2"/>
  <c r="AX28" i="3" l="1"/>
  <c r="AV28" i="3"/>
  <c r="AT28" i="3"/>
  <c r="BA28" i="3" l="1"/>
  <c r="L39" i="2" l="1"/>
  <c r="AN28" i="3" s="1"/>
  <c r="J39" i="2"/>
  <c r="AL28" i="3" s="1"/>
  <c r="H39" i="2"/>
  <c r="AJ28" i="3" s="1"/>
  <c r="AI14" i="3"/>
  <c r="AI13" i="3"/>
  <c r="AQ28" i="3" l="1"/>
  <c r="AM7" i="3" s="1"/>
  <c r="S18" i="3"/>
  <c r="I29" i="2" s="1"/>
  <c r="S8" i="3"/>
  <c r="S10" i="3" s="1"/>
  <c r="AH33" i="3" l="1"/>
  <c r="AH32" i="3"/>
  <c r="AH38" i="3"/>
  <c r="AH36" i="3"/>
  <c r="AH34" i="3"/>
  <c r="AH41" i="3"/>
  <c r="AH40" i="3"/>
  <c r="AH39" i="3"/>
  <c r="AH37" i="3"/>
  <c r="AH35" i="3"/>
  <c r="AR46" i="3" l="1"/>
  <c r="AS46" i="3"/>
  <c r="AP46" i="3"/>
  <c r="AQ46" i="3"/>
  <c r="AV46" i="3"/>
  <c r="AW46" i="3"/>
  <c r="AT46" i="3"/>
  <c r="AJ46" i="3"/>
  <c r="AK46" i="3"/>
  <c r="AU46" i="3"/>
  <c r="AI46" i="3"/>
  <c r="AN46" i="3"/>
  <c r="AO46" i="3"/>
  <c r="AL46" i="3"/>
  <c r="AM46" i="3"/>
  <c r="S25" i="3"/>
  <c r="F45" i="2" s="1"/>
  <c r="W33" i="2"/>
  <c r="S26" i="3" l="1"/>
  <c r="F46" i="2" s="1"/>
  <c r="M34" i="2"/>
  <c r="M33" i="2"/>
</calcChain>
</file>

<file path=xl/comments1.xml><?xml version="1.0" encoding="utf-8"?>
<comments xmlns="http://schemas.openxmlformats.org/spreadsheetml/2006/main">
  <authors>
    <author>作成者</author>
  </authors>
  <commentList>
    <comment ref="S3" authorId="0" shapeId="0">
      <text>
        <r>
          <rPr>
            <b/>
            <sz val="28"/>
            <color indexed="81"/>
            <rFont val="MS P ゴシック"/>
            <family val="3"/>
            <charset val="128"/>
          </rPr>
          <t>初めに、判定基礎期間を入力してください。</t>
        </r>
      </text>
    </comment>
  </commentList>
</comments>
</file>

<file path=xl/sharedStrings.xml><?xml version="1.0" encoding="utf-8"?>
<sst xmlns="http://schemas.openxmlformats.org/spreadsheetml/2006/main" count="273" uniqueCount="201">
  <si>
    <t>（事業所名）</t>
  </si>
  <si>
    <t>円</t>
  </si>
  <si>
    <t>日</t>
  </si>
  <si>
    <t>人・日</t>
  </si>
  <si>
    <t>【記入要領】</t>
  </si>
  <si>
    <t>１　（１）欄には、判定基礎期間のうち対象期間中に対象労働者に支払われた休業手当総額を記入して下さい。</t>
  </si>
  <si>
    <t>円</t>
    <phoneticPr fontId="2"/>
  </si>
  <si>
    <t>（１）判定基礎期間のうち対象期間中に支払われた休業手当総額</t>
    <phoneticPr fontId="2"/>
  </si>
  <si>
    <t>(1)名　　　称</t>
  </si>
  <si>
    <t>(2)所 在 地</t>
  </si>
  <si>
    <t xml:space="preserve">〒  </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</si>
  <si>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</si>
  <si>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</si>
  <si>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</si>
  <si>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</si>
  <si>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</si>
  <si>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</si>
  <si>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</si>
  <si>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</si>
  <si>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</si>
  <si>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</si>
  <si>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</si>
  <si>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</si>
  <si>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</si>
  <si>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</si>
  <si>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</si>
  <si>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</si>
  <si>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</si>
  <si>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</si>
  <si>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</si>
  <si>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</si>
  <si>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</si>
  <si>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</si>
  <si>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</si>
  <si>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</si>
  <si>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</si>
  <si>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</si>
  <si>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</si>
  <si>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</si>
  <si>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</si>
  <si>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</si>
  <si>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</si>
  <si>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</si>
  <si>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</si>
  <si>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６　④欄には、振込先を記入してください。なお、変更の無い場合は、２回目以降の申請の際は記入の必要はありません。</t>
  </si>
  <si>
    <t>【支給申請にあたっての注意事項】</t>
  </si>
  <si>
    <t>２　休業を実施した事業所（以下「休業実施事業所」という。）ごとに提出して下さい。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</si>
  <si>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</si>
  <si>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</si>
  <si>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</si>
  <si>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</si>
  <si>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</si>
  <si>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氏　名</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</si>
  <si>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</si>
  <si>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</si>
  <si>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</si>
  <si>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</si>
  <si>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</si>
  <si>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</si>
  <si>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</si>
  <si>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</si>
  <si>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</si>
  <si>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</si>
  <si>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</si>
  <si>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</si>
  <si>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</si>
  <si>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</si>
  <si>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</si>
  <si>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</si>
  <si>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</si>
  <si>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</si>
  <si>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</si>
  <si>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</si>
  <si>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</si>
  <si>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</si>
  <si>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</si>
  <si>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</si>
  <si>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</si>
  <si>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</si>
  <si>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</si>
  <si>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</si>
  <si>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</si>
  <si>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</si>
  <si>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</si>
  <si>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</si>
  <si>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人・日</t>
    <rPh sb="0" eb="1">
      <t>ニン</t>
    </rPh>
    <rPh sb="2" eb="3">
      <t>ニチ</t>
    </rPh>
    <phoneticPr fontId="2"/>
  </si>
  <si>
    <t>円</t>
    <rPh sb="0" eb="1">
      <t>エン</t>
    </rPh>
    <phoneticPr fontId="2"/>
  </si>
  <si>
    <t>時間</t>
    <rPh sb="0" eb="2">
      <t>ジカン</t>
    </rPh>
    <phoneticPr fontId="2"/>
  </si>
  <si>
    <t>※（３）～（５）欄は小数点以下の端数を切り上げた値を記入して下さい。</t>
    <phoneticPr fontId="2"/>
  </si>
  <si>
    <t>（２）対象労働者の休業総時間数</t>
    <rPh sb="14" eb="15">
      <t>スウ</t>
    </rPh>
    <phoneticPr fontId="2"/>
  </si>
  <si>
    <t>（４）平均休業手当日額
　　　［((1)/(2))×(3)］</t>
    <rPh sb="9" eb="10">
      <t>ニチ</t>
    </rPh>
    <phoneticPr fontId="2"/>
  </si>
  <si>
    <t>［(4)×助成率（</t>
    <phoneticPr fontId="2"/>
  </si>
  <si>
    <t>２　（２）欄には、対象労働者の休業総時間数を記入して下さい。</t>
    <phoneticPr fontId="2"/>
  </si>
  <si>
    <t>３　（３）欄には、１日当たりの所定労働時間数を記入して下さい。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</si>
  <si>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</si>
  <si>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</si>
  <si>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</si>
  <si>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</si>
  <si>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</si>
  <si>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</si>
  <si>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</si>
  <si>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</si>
  <si>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</si>
  <si>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（５）１人１日当たり助成額単価</t>
    <phoneticPr fontId="2"/>
  </si>
  <si>
    <t>（６）対象労働者の休業延日数</t>
    <rPh sb="11" eb="12">
      <t>ノベ</t>
    </rPh>
    <phoneticPr fontId="2"/>
  </si>
  <si>
    <t>（７）支給を受けようとする助成額</t>
    <phoneticPr fontId="2"/>
  </si>
  <si>
    <t>（事業所番号）
※ない場合には労災保険適用番号</t>
    <rPh sb="11" eb="13">
      <t>バアイ</t>
    </rPh>
    <rPh sb="15" eb="17">
      <t>ロウサイ</t>
    </rPh>
    <rPh sb="17" eb="19">
      <t>ホケン</t>
    </rPh>
    <rPh sb="19" eb="21">
      <t>テキヨウ</t>
    </rPh>
    <rPh sb="21" eb="23">
      <t>バンゴウ</t>
    </rPh>
    <phoneticPr fontId="2"/>
  </si>
  <si>
    <t>　　　［休業　（１）×助成率］</t>
    <rPh sb="11" eb="13">
      <t>ジョセイ</t>
    </rPh>
    <rPh sb="13" eb="14">
      <t>リツ</t>
    </rPh>
    <phoneticPr fontId="2"/>
  </si>
  <si>
    <t>　　　［休業　（５）×（６）］</t>
    <phoneticPr fontId="2"/>
  </si>
  <si>
    <t>６　（６）欄には、対象労働者の全日休業日数及び短時間休業時間数に応じた休業日数を記入して下さい。</t>
    <rPh sb="32" eb="33">
      <t>オウ</t>
    </rPh>
    <rPh sb="35" eb="37">
      <t>キュウギョウ</t>
    </rPh>
    <rPh sb="37" eb="39">
      <t>ニッスウ</t>
    </rPh>
    <phoneticPr fontId="2"/>
  </si>
  <si>
    <t>～</t>
    <phoneticPr fontId="2"/>
  </si>
  <si>
    <t>＝</t>
    <phoneticPr fontId="2"/>
  </si>
  <si>
    <t>）］（※）</t>
    <phoneticPr fontId="2"/>
  </si>
  <si>
    <t>金融機関コード</t>
    <rPh sb="0" eb="2">
      <t>キンユウ</t>
    </rPh>
    <rPh sb="2" eb="4">
      <t>キカン</t>
    </rPh>
    <phoneticPr fontId="2"/>
  </si>
  <si>
    <t>支店コード</t>
    <rPh sb="0" eb="2">
      <t>シテン</t>
    </rPh>
    <phoneticPr fontId="2"/>
  </si>
  <si>
    <t>労働局確認欄</t>
    <rPh sb="0" eb="3">
      <t>ロウドウキョク</t>
    </rPh>
    <rPh sb="3" eb="5">
      <t>カクニン</t>
    </rPh>
    <rPh sb="5" eb="6">
      <t>ラン</t>
    </rPh>
    <phoneticPr fontId="2"/>
  </si>
  <si>
    <t>旧上限額まで</t>
    <rPh sb="0" eb="1">
      <t>キュウ</t>
    </rPh>
    <rPh sb="1" eb="4">
      <t>ジョウゲンガク</t>
    </rPh>
    <phoneticPr fontId="2"/>
  </si>
  <si>
    <t>旧上限額超え</t>
    <rPh sb="0" eb="1">
      <t>キュウ</t>
    </rPh>
    <rPh sb="1" eb="4">
      <t>ジョウゲンガク</t>
    </rPh>
    <rPh sb="4" eb="5">
      <t>コ</t>
    </rPh>
    <phoneticPr fontId="2"/>
  </si>
  <si>
    <t>(2) 月間所定労働延日数</t>
    <phoneticPr fontId="2"/>
  </si>
  <si>
    <t>３　②(1)欄には、様式新第２号(2)の(6)の日数を記入して下さい。</t>
    <rPh sb="12" eb="13">
      <t>シン</t>
    </rPh>
    <phoneticPr fontId="2"/>
  </si>
  <si>
    <r>
      <rPr>
        <sz val="14"/>
        <rFont val="ＭＳ ゴシック"/>
        <family val="3"/>
        <charset val="128"/>
      </rPr>
      <t>(1) 月間休業延日数</t>
    </r>
    <r>
      <rPr>
        <sz val="11"/>
        <rFont val="ＭＳ ゴシック"/>
        <family val="3"/>
        <charset val="128"/>
      </rPr>
      <t xml:space="preserve">
   </t>
    </r>
    <r>
      <rPr>
        <sz val="10"/>
        <rFont val="ＭＳ ゴシック"/>
        <family val="3"/>
        <charset val="128"/>
      </rPr>
      <t>（様式新第2号(2)の(６)の日数計）</t>
    </r>
    <rPh sb="18" eb="19">
      <t>シン</t>
    </rPh>
    <phoneticPr fontId="2"/>
  </si>
  <si>
    <r>
      <rPr>
        <sz val="12"/>
        <rFont val="ＭＳ ゴシック"/>
        <family val="3"/>
        <charset val="128"/>
      </rPr>
      <t>(3) 月間平均所定労働日数 [ (2)／①(6) ]</t>
    </r>
    <r>
      <rPr>
        <sz val="11"/>
        <rFont val="ＭＳ ゴシック"/>
        <family val="3"/>
        <charset val="128"/>
      </rPr>
      <t xml:space="preserve">
   （小数点第2位以下切り捨て）</t>
    </r>
    <phoneticPr fontId="2"/>
  </si>
  <si>
    <r>
      <rPr>
        <sz val="14"/>
        <rFont val="ＭＳ ゴシック"/>
        <family val="3"/>
        <charset val="128"/>
      </rPr>
      <t>(6) 休業規模　[ (1)／(2)×100 ]</t>
    </r>
    <r>
      <rPr>
        <sz val="11"/>
        <rFont val="ＭＳ ゴシック"/>
        <family val="3"/>
        <charset val="128"/>
      </rPr>
      <t xml:space="preserve">
    （小数点第2位以下切り捨て）</t>
    </r>
    <phoneticPr fontId="2"/>
  </si>
  <si>
    <r>
      <rPr>
        <sz val="14"/>
        <rFont val="ＭＳ ゴシック"/>
        <family val="3"/>
        <charset val="128"/>
      </rPr>
      <t>[Ａ]判定基礎期間</t>
    </r>
    <r>
      <rPr>
        <sz val="11"/>
        <rFont val="ＭＳ ゴシック"/>
        <family val="3"/>
        <charset val="128"/>
      </rPr>
      <t xml:space="preserve">
助成対象休業等延日数</t>
    </r>
    <phoneticPr fontId="2"/>
  </si>
  <si>
    <r>
      <rPr>
        <sz val="14"/>
        <rFont val="ＭＳ ゴシック"/>
        <family val="3"/>
        <charset val="128"/>
      </rPr>
      <t>[Ｂ]判定基礎期間</t>
    </r>
    <r>
      <rPr>
        <sz val="11"/>
        <rFont val="ＭＳ ゴシック"/>
        <family val="3"/>
        <charset val="128"/>
      </rPr>
      <t xml:space="preserve">
暦月末日対象労働者数</t>
    </r>
    <phoneticPr fontId="2"/>
  </si>
  <si>
    <r>
      <rPr>
        <sz val="14"/>
        <rFont val="ＭＳ ゴシック"/>
        <family val="3"/>
        <charset val="128"/>
      </rPr>
      <t>[Ｅ]残日数</t>
    </r>
    <r>
      <rPr>
        <sz val="11"/>
        <rFont val="ＭＳ ゴシック"/>
        <family val="3"/>
        <charset val="128"/>
      </rPr>
      <t xml:space="preserve">
[Ｄ]－[Ｃ]</t>
    </r>
    <phoneticPr fontId="2"/>
  </si>
  <si>
    <t>４　代理人が申請する場合にあっては、委任状（原本）を添付して下さい。</t>
    <phoneticPr fontId="2"/>
  </si>
  <si>
    <t>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t>
    <phoneticPr fontId="2"/>
  </si>
  <si>
    <t>５　助成金の受給に当たっては、リーフレット等に記載されているもののほか、各種要件がありますので、本支給申請前に都道府県労働局又は公共職業安定所に確認して下さい。</t>
    <phoneticPr fontId="2"/>
  </si>
  <si>
    <t>２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2"/>
  </si>
  <si>
    <t>３　２によらず、助成金の支給すべき額を超えて助成金の支給を受けた場合には、その支給すべき額を超えて支払われた部分の額を返還していただきます。</t>
    <phoneticPr fontId="2"/>
  </si>
  <si>
    <t>４　労働基準法第２６条の規定に違反して支払った手当について助成金の支給を受けた場合には、助成金のうち当該違反して支払った手当に係る部分の額を返還していただきます。</t>
    <phoneticPr fontId="2"/>
  </si>
  <si>
    <t>全日
※様式新第２号（３）⑩欄より転記</t>
    <rPh sb="0" eb="2">
      <t>ゼンニチ</t>
    </rPh>
    <rPh sb="4" eb="6">
      <t>ヨウシキ</t>
    </rPh>
    <rPh sb="6" eb="7">
      <t>シン</t>
    </rPh>
    <rPh sb="7" eb="8">
      <t>ダイ</t>
    </rPh>
    <rPh sb="9" eb="10">
      <t>ゴウ</t>
    </rPh>
    <rPh sb="14" eb="15">
      <t>ラン</t>
    </rPh>
    <rPh sb="17" eb="19">
      <t>テンキ</t>
    </rPh>
    <phoneticPr fontId="2"/>
  </si>
  <si>
    <t>短時間
※様式新第２号（３）⑦合計欄より転記</t>
    <rPh sb="0" eb="3">
      <t>タンジカン</t>
    </rPh>
    <rPh sb="5" eb="7">
      <t>ヨウシキ</t>
    </rPh>
    <rPh sb="7" eb="8">
      <t>シン</t>
    </rPh>
    <rPh sb="8" eb="9">
      <t>ダイ</t>
    </rPh>
    <rPh sb="15" eb="17">
      <t>ゴウケイ</t>
    </rPh>
    <phoneticPr fontId="2"/>
  </si>
  <si>
    <t>全日
※様式第２号（３）⑥合計欄より転記</t>
    <rPh sb="0" eb="2">
      <t>ゼンニチ</t>
    </rPh>
    <rPh sb="4" eb="6">
      <t>ヨウシキ</t>
    </rPh>
    <rPh sb="6" eb="7">
      <t>ダイ</t>
    </rPh>
    <rPh sb="8" eb="9">
      <t>ゴウ</t>
    </rPh>
    <rPh sb="13" eb="15">
      <t>ゴウケイ</t>
    </rPh>
    <rPh sb="15" eb="16">
      <t>ラン</t>
    </rPh>
    <rPh sb="18" eb="20">
      <t>テンキ</t>
    </rPh>
    <phoneticPr fontId="2"/>
  </si>
  <si>
    <t>短時間
※様式第２号（３）⑨欄より転記</t>
    <rPh sb="0" eb="3">
      <t>タンジカン</t>
    </rPh>
    <rPh sb="5" eb="7">
      <t>ヨウシキ</t>
    </rPh>
    <rPh sb="7" eb="8">
      <t>ダイ</t>
    </rPh>
    <rPh sb="9" eb="10">
      <t>ゴウ</t>
    </rPh>
    <rPh sb="14" eb="15">
      <t>ラン</t>
    </rPh>
    <rPh sb="17" eb="19">
      <t>テンキ</t>
    </rPh>
    <phoneticPr fontId="2"/>
  </si>
  <si>
    <t>（３）１日当たりの所定労働時間数
　様式新第２号（３）の⑧欄より転記</t>
    <rPh sb="15" eb="16">
      <t>スウ</t>
    </rPh>
    <rPh sb="18" eb="20">
      <t>ヨウシキ</t>
    </rPh>
    <rPh sb="20" eb="21">
      <t>シン</t>
    </rPh>
    <rPh sb="21" eb="22">
      <t>ダイ</t>
    </rPh>
    <rPh sb="23" eb="24">
      <t>ゴウ</t>
    </rPh>
    <rPh sb="29" eb="30">
      <t>ラン</t>
    </rPh>
    <rPh sb="32" eb="34">
      <t>テンキ</t>
    </rPh>
    <phoneticPr fontId="2"/>
  </si>
  <si>
    <t>事業所管轄</t>
    <rPh sb="0" eb="3">
      <t>ジギョウショ</t>
    </rPh>
    <rPh sb="3" eb="5">
      <t>カンカツ</t>
    </rPh>
    <phoneticPr fontId="2"/>
  </si>
  <si>
    <t>１　休業を実施し、当該休業に係る手当（労働基準法第26条の規定に違反していない場合）を休業協定どおりに支払った場合に提出して下さい。</t>
    <phoneticPr fontId="2"/>
  </si>
  <si>
    <r>
      <rPr>
        <sz val="14"/>
        <rFont val="ＭＳ ゴシック"/>
        <family val="3"/>
        <charset val="128"/>
      </rPr>
      <t>(1) 支給を受けようとする助成金額</t>
    </r>
    <r>
      <rPr>
        <sz val="11"/>
        <rFont val="ＭＳ ゴシック"/>
        <family val="3"/>
        <charset val="128"/>
      </rPr>
      <t xml:space="preserve">
   （様式新第2号(2)の(７)A又はBの額）</t>
    </r>
    <rPh sb="25" eb="26">
      <t>シン</t>
    </rPh>
    <rPh sb="37" eb="38">
      <t>マタ</t>
    </rPh>
    <phoneticPr fontId="2"/>
  </si>
  <si>
    <t>５　③(1)欄には、様式新第２号(2)の(7)の額を記入して下さい。</t>
    <rPh sb="12" eb="13">
      <t>シン</t>
    </rPh>
    <phoneticPr fontId="2"/>
  </si>
  <si>
    <t>４　（４）欄には、（（１）／（２））×（３）の値（小数点以下切り上げ）を記入して下さい。</t>
    <phoneticPr fontId="2"/>
  </si>
  <si>
    <t>申請者が代理人の場合、上欄に代理人の氏名等を記載し、委任状を添付して下さい。下欄に事業主の氏名等を記載して下さい。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22" eb="24">
      <t>キサイ</t>
    </rPh>
    <phoneticPr fontId="2"/>
  </si>
  <si>
    <t>日</t>
    <phoneticPr fontId="2"/>
  </si>
  <si>
    <t>５　雇用維持要件における「解雇等（解雇予告を含む。）」とは、以下を指します。
① 事業主に直接雇用される期間の定めのない労働契約を締結する労働者の場合、解雇又は退職勧奨（労働者が
　同意した場合も含む。）等により事業主都合による離職をさせること
② 事業主に直接雇用される期間の定めのある労働契約を締結する労働者の場合、解雇と見なされる労働者の雇
　止め、中途契約解除等により事業主都合による離職をさせること
③　対象事業主の事業所に役務の提供を行っている派遣労働者の場合、労働者派遣契約期間満了前の事業主都合
　による契約解除
 なお、以上については、コロナウイルス感染症を理由とする解雇も含みます。</t>
    <rPh sb="17" eb="19">
      <t>カイコ</t>
    </rPh>
    <rPh sb="19" eb="21">
      <t>ヨコク</t>
    </rPh>
    <rPh sb="22" eb="23">
      <t>フク</t>
    </rPh>
    <phoneticPr fontId="2"/>
  </si>
  <si>
    <t>３　判定基礎期間の末日の翌日から、２か月以内に（ただし、天災その他その期間内に申請しなかったことについてやむを得ない理由があるときは、当該理由のやんだ後１か月が経過する日までにその理由を記入した書面を添えて）提出して下さい。</t>
    <phoneticPr fontId="2"/>
  </si>
  <si>
    <t>大・中小</t>
    <phoneticPr fontId="2"/>
  </si>
  <si>
    <t>判定基礎期間</t>
    <phoneticPr fontId="2"/>
  </si>
  <si>
    <t>月</t>
    <rPh sb="0" eb="1">
      <t>ツキ</t>
    </rPh>
    <phoneticPr fontId="2"/>
  </si>
  <si>
    <t>助成率（リスト）</t>
    <rPh sb="0" eb="3">
      <t>ジョセイリツ</t>
    </rPh>
    <phoneticPr fontId="18"/>
  </si>
  <si>
    <t>助成率</t>
    <rPh sb="0" eb="3">
      <t>ジョセイリツ</t>
    </rPh>
    <phoneticPr fontId="18"/>
  </si>
  <si>
    <t>教育訓練加算</t>
    <rPh sb="0" eb="2">
      <t>キョウイク</t>
    </rPh>
    <rPh sb="2" eb="4">
      <t>クンレン</t>
    </rPh>
    <rPh sb="4" eb="6">
      <t>カサン</t>
    </rPh>
    <phoneticPr fontId="18"/>
  </si>
  <si>
    <t>10/10（中小企業：解雇等なし）</t>
    <rPh sb="5" eb="7">
      <t>チュウショウ</t>
    </rPh>
    <rPh sb="7" eb="9">
      <t>キギョウ</t>
    </rPh>
    <rPh sb="10" eb="12">
      <t>カイコ</t>
    </rPh>
    <rPh sb="12" eb="13">
      <t>ナド</t>
    </rPh>
    <phoneticPr fontId="18"/>
  </si>
  <si>
    <t>年</t>
    <rPh sb="0" eb="1">
      <t>ネン</t>
    </rPh>
    <phoneticPr fontId="18"/>
  </si>
  <si>
    <t>月</t>
    <rPh sb="0" eb="1">
      <t>ゲツ</t>
    </rPh>
    <phoneticPr fontId="18"/>
  </si>
  <si>
    <t>日</t>
    <rPh sb="0" eb="1">
      <t>ヒ</t>
    </rPh>
    <phoneticPr fontId="18"/>
  </si>
  <si>
    <t>西暦⇒</t>
    <rPh sb="0" eb="2">
      <t>セイレキ</t>
    </rPh>
    <phoneticPr fontId="18"/>
  </si>
  <si>
    <t>判定</t>
    <rPh sb="0" eb="2">
      <t>ハンテイ</t>
    </rPh>
    <phoneticPr fontId="18"/>
  </si>
  <si>
    <t>判定基礎期間(自）</t>
    <rPh sb="0" eb="2">
      <t>ハンテイ</t>
    </rPh>
    <rPh sb="2" eb="4">
      <t>キソ</t>
    </rPh>
    <rPh sb="4" eb="6">
      <t>キカン</t>
    </rPh>
    <rPh sb="7" eb="8">
      <t>ジ</t>
    </rPh>
    <phoneticPr fontId="18"/>
  </si>
  <si>
    <t>判定基礎期間(至）</t>
    <rPh sb="0" eb="2">
      <t>ハンテイ</t>
    </rPh>
    <rPh sb="2" eb="4">
      <t>キソ</t>
    </rPh>
    <rPh sb="4" eb="6">
      <t>キカン</t>
    </rPh>
    <rPh sb="7" eb="8">
      <t>イタ</t>
    </rPh>
    <phoneticPr fontId="18"/>
  </si>
  <si>
    <t>助成率(中小企業)</t>
    <rPh sb="0" eb="3">
      <t>ジョセイリツ</t>
    </rPh>
    <rPh sb="4" eb="6">
      <t>チュウショウ</t>
    </rPh>
    <rPh sb="6" eb="8">
      <t>キギョウ</t>
    </rPh>
    <phoneticPr fontId="18"/>
  </si>
  <si>
    <t>助成率(大企業)</t>
    <rPh sb="0" eb="3">
      <t>ジョセイリツ</t>
    </rPh>
    <rPh sb="4" eb="5">
      <t>ダイ</t>
    </rPh>
    <rPh sb="5" eb="7">
      <t>キギョウ</t>
    </rPh>
    <phoneticPr fontId="18"/>
  </si>
  <si>
    <t>基本手当
日額</t>
    <rPh sb="0" eb="2">
      <t>キホン</t>
    </rPh>
    <rPh sb="2" eb="4">
      <t>テア</t>
    </rPh>
    <rPh sb="5" eb="7">
      <t>ニチガク</t>
    </rPh>
    <phoneticPr fontId="18"/>
  </si>
  <si>
    <t>上限額
（原則）</t>
    <rPh sb="0" eb="3">
      <t>ジョウゲンガク</t>
    </rPh>
    <rPh sb="5" eb="7">
      <t>ゲンソク</t>
    </rPh>
    <phoneticPr fontId="18"/>
  </si>
  <si>
    <t>上限額
（特例）</t>
    <rPh sb="0" eb="3">
      <t>ジョウゲンガク</t>
    </rPh>
    <rPh sb="5" eb="7">
      <t>トクレイ</t>
    </rPh>
    <phoneticPr fontId="18"/>
  </si>
  <si>
    <t>令和</t>
    <rPh sb="0" eb="2">
      <t>レイワ</t>
    </rPh>
    <phoneticPr fontId="18"/>
  </si>
  <si>
    <t>月</t>
    <rPh sb="0" eb="1">
      <t>ツキ</t>
    </rPh>
    <phoneticPr fontId="18"/>
  </si>
  <si>
    <t>西暦</t>
    <rPh sb="0" eb="2">
      <t>セイレキ</t>
    </rPh>
    <phoneticPr fontId="18"/>
  </si>
  <si>
    <t>解雇無</t>
    <rPh sb="0" eb="2">
      <t>カイコ</t>
    </rPh>
    <rPh sb="2" eb="3">
      <t>ナ</t>
    </rPh>
    <phoneticPr fontId="18"/>
  </si>
  <si>
    <t>解雇有</t>
    <rPh sb="0" eb="2">
      <t>カイコ</t>
    </rPh>
    <rPh sb="2" eb="3">
      <t>ア</t>
    </rPh>
    <phoneticPr fontId="18"/>
  </si>
  <si>
    <t>使用データ</t>
    <phoneticPr fontId="18"/>
  </si>
  <si>
    <t>上限額</t>
    <rPh sb="0" eb="3">
      <t>ジョウゲンガク</t>
    </rPh>
    <phoneticPr fontId="18"/>
  </si>
  <si>
    <t>○</t>
    <phoneticPr fontId="18"/>
  </si>
  <si>
    <t>特例</t>
    <rPh sb="0" eb="2">
      <t>トクレイ</t>
    </rPh>
    <phoneticPr fontId="18"/>
  </si>
  <si>
    <t>4/5   （中小企業：解雇等あり）</t>
    <rPh sb="6" eb="8">
      <t>チュウショウ</t>
    </rPh>
    <rPh sb="8" eb="10">
      <t>キギョウ</t>
    </rPh>
    <rPh sb="11" eb="13">
      <t>カイコ</t>
    </rPh>
    <rPh sb="13" eb="14">
      <t>ナド</t>
    </rPh>
    <phoneticPr fontId="18"/>
  </si>
  <si>
    <t>4/5   （大企業：解雇等あり）</t>
    <rPh sb="7" eb="8">
      <t>ダイ</t>
    </rPh>
    <rPh sb="8" eb="10">
      <t>キギョウ</t>
    </rPh>
    <rPh sb="10" eb="12">
      <t>カイコ</t>
    </rPh>
    <rPh sb="12" eb="13">
      <t>ナド</t>
    </rPh>
    <phoneticPr fontId="18"/>
  </si>
  <si>
    <t>10/10（大企業：解雇等なし）</t>
    <rPh sb="6" eb="7">
      <t>ダイ</t>
    </rPh>
    <rPh sb="7" eb="9">
      <t>キギョウ</t>
    </rPh>
    <rPh sb="9" eb="11">
      <t>カイコ</t>
    </rPh>
    <rPh sb="11" eb="12">
      <t>ナド</t>
    </rPh>
    <phoneticPr fontId="18"/>
  </si>
  <si>
    <t>入力された判定基礎期間をもとに、表示するリストは…</t>
    <rPh sb="0" eb="2">
      <t>ニュウリョク</t>
    </rPh>
    <rPh sb="5" eb="7">
      <t>ハンテイ</t>
    </rPh>
    <rPh sb="7" eb="9">
      <t>キソ</t>
    </rPh>
    <rPh sb="9" eb="11">
      <t>キカン</t>
    </rPh>
    <rPh sb="16" eb="18">
      <t>ヒョウジ</t>
    </rPh>
    <phoneticPr fontId="18"/>
  </si>
  <si>
    <t>②：判定基礎期間の始期が</t>
    <rPh sb="2" eb="4">
      <t>ハンテイ</t>
    </rPh>
    <rPh sb="4" eb="6">
      <t>キソ</t>
    </rPh>
    <rPh sb="6" eb="8">
      <t>キカン</t>
    </rPh>
    <rPh sb="9" eb="11">
      <t>シキ</t>
    </rPh>
    <phoneticPr fontId="18"/>
  </si>
  <si>
    <t>②</t>
    <phoneticPr fontId="18"/>
  </si>
  <si>
    <t>①</t>
    <phoneticPr fontId="18"/>
  </si>
  <si>
    <t>旧様式のため、新たにダウンロードし直してください</t>
    <phoneticPr fontId="18"/>
  </si>
  <si>
    <t>年</t>
    <rPh sb="0" eb="1">
      <t>ネン</t>
    </rPh>
    <phoneticPr fontId="2"/>
  </si>
  <si>
    <t>※右欄は[(4)×助成率]（※）の値が15,000円を超える時は15,000円（判定基礎期間の初日が令和４年10月１日以降の場合は12,000円、令和４年12月１日以降の場合は9,000円）</t>
    <rPh sb="40" eb="46">
      <t>ハンテイキソキカン</t>
    </rPh>
    <rPh sb="47" eb="49">
      <t>ショニチ</t>
    </rPh>
    <rPh sb="50" eb="52">
      <t>レイワ</t>
    </rPh>
    <rPh sb="53" eb="54">
      <t>ネン</t>
    </rPh>
    <rPh sb="56" eb="57">
      <t>ガツ</t>
    </rPh>
    <rPh sb="58" eb="59">
      <t>ニチ</t>
    </rPh>
    <rPh sb="59" eb="61">
      <t>イコウ</t>
    </rPh>
    <rPh sb="62" eb="64">
      <t>バアイ</t>
    </rPh>
    <rPh sb="71" eb="72">
      <t>エン</t>
    </rPh>
    <rPh sb="73" eb="75">
      <t>レイワ</t>
    </rPh>
    <rPh sb="76" eb="77">
      <t>ネン</t>
    </rPh>
    <rPh sb="79" eb="80">
      <t>ガツ</t>
    </rPh>
    <rPh sb="81" eb="82">
      <t>ニチ</t>
    </rPh>
    <rPh sb="82" eb="84">
      <t>イコウ</t>
    </rPh>
    <rPh sb="85" eb="87">
      <t>バアイ</t>
    </rPh>
    <rPh sb="93" eb="94">
      <t>エン</t>
    </rPh>
    <phoneticPr fontId="2"/>
  </si>
  <si>
    <t>Ａ.[(4)×助成率]（※）の値が15,000円（判定基礎期間の初日が令和４年10月１日以降の場合は12,000円、令和４年12月１日以降の場合は9,000円）以下の場合</t>
    <rPh sb="25" eb="31">
      <t>ハンテイキソキカン</t>
    </rPh>
    <rPh sb="32" eb="34">
      <t>ショニチ</t>
    </rPh>
    <rPh sb="35" eb="37">
      <t>レイワ</t>
    </rPh>
    <rPh sb="38" eb="39">
      <t>ネン</t>
    </rPh>
    <rPh sb="41" eb="42">
      <t>ガツ</t>
    </rPh>
    <rPh sb="43" eb="44">
      <t>ニチ</t>
    </rPh>
    <rPh sb="44" eb="46">
      <t>イコウ</t>
    </rPh>
    <rPh sb="47" eb="49">
      <t>バアイ</t>
    </rPh>
    <rPh sb="56" eb="57">
      <t>エン</t>
    </rPh>
    <rPh sb="58" eb="60">
      <t>レイワ</t>
    </rPh>
    <rPh sb="61" eb="62">
      <t>ネン</t>
    </rPh>
    <rPh sb="64" eb="65">
      <t>ガツ</t>
    </rPh>
    <rPh sb="66" eb="67">
      <t>ニチ</t>
    </rPh>
    <rPh sb="67" eb="69">
      <t>イコウ</t>
    </rPh>
    <rPh sb="70" eb="72">
      <t>バアイ</t>
    </rPh>
    <rPh sb="78" eb="79">
      <t>エン</t>
    </rPh>
    <phoneticPr fontId="2"/>
  </si>
  <si>
    <t>Ｂ.[(4)×助成率]（※）の値が15,000円（判定基礎期間の初日が令和４年10月１日以降の場合は12,000円、令和４年12月１日以降の場合は9,000円）を超える場合</t>
    <rPh sb="25" eb="31">
      <t>ハンテイキソキカン</t>
    </rPh>
    <rPh sb="32" eb="34">
      <t>ショニチ</t>
    </rPh>
    <rPh sb="35" eb="37">
      <t>レイワ</t>
    </rPh>
    <rPh sb="38" eb="39">
      <t>ネン</t>
    </rPh>
    <rPh sb="41" eb="42">
      <t>ガツ</t>
    </rPh>
    <rPh sb="43" eb="44">
      <t>ニチ</t>
    </rPh>
    <rPh sb="44" eb="46">
      <t>イコウ</t>
    </rPh>
    <rPh sb="47" eb="49">
      <t>バアイ</t>
    </rPh>
    <rPh sb="56" eb="57">
      <t>エン</t>
    </rPh>
    <rPh sb="58" eb="60">
      <t>レイワ</t>
    </rPh>
    <rPh sb="61" eb="62">
      <t>ネン</t>
    </rPh>
    <rPh sb="64" eb="65">
      <t>ガツ</t>
    </rPh>
    <rPh sb="66" eb="67">
      <t>ニチ</t>
    </rPh>
    <rPh sb="67" eb="69">
      <t>イコウ</t>
    </rPh>
    <rPh sb="70" eb="72">
      <t>バアイ</t>
    </rPh>
    <rPh sb="78" eb="79">
      <t>エン</t>
    </rPh>
    <phoneticPr fontId="2"/>
  </si>
  <si>
    <t>７　（７）欄には、[（４）×助成率]（※）の値が15,000円（判定基礎期間の初日が令和４年10月１日以降の場合は12,000円、令和４年12月１日以降の場合は9,000円）以下の場合には（１）×助成率をご記入ください。[（４）×助成率]（※）の値が15,000円（判定基礎期間の初日が令和４年10月１日以降の場合は12,000円、令和４年12月１日以降の場合は9,000円）を超える場合には（５）×（６）の値を記入して下さい。この額が支給を受けようとする助成金額になります。</t>
    <rPh sb="22" eb="23">
      <t>アタイ</t>
    </rPh>
    <rPh sb="32" eb="38">
      <t>ハンテイキソキカン</t>
    </rPh>
    <rPh sb="39" eb="41">
      <t>ショニチ</t>
    </rPh>
    <rPh sb="42" eb="44">
      <t>レイワ</t>
    </rPh>
    <rPh sb="45" eb="46">
      <t>ネン</t>
    </rPh>
    <rPh sb="48" eb="49">
      <t>ガツ</t>
    </rPh>
    <rPh sb="50" eb="51">
      <t>ニチ</t>
    </rPh>
    <rPh sb="51" eb="53">
      <t>イコウ</t>
    </rPh>
    <rPh sb="54" eb="56">
      <t>バアイ</t>
    </rPh>
    <rPh sb="63" eb="64">
      <t>エン</t>
    </rPh>
    <rPh sb="87" eb="89">
      <t>イカ</t>
    </rPh>
    <rPh sb="133" eb="139">
      <t>ハンテイキソキカン</t>
    </rPh>
    <rPh sb="140" eb="142">
      <t>ショニチ</t>
    </rPh>
    <rPh sb="143" eb="145">
      <t>レイワ</t>
    </rPh>
    <rPh sb="146" eb="147">
      <t>ネン</t>
    </rPh>
    <rPh sb="149" eb="150">
      <t>ガツ</t>
    </rPh>
    <rPh sb="151" eb="152">
      <t>ニチ</t>
    </rPh>
    <rPh sb="152" eb="154">
      <t>イコウ</t>
    </rPh>
    <rPh sb="155" eb="157">
      <t>バアイ</t>
    </rPh>
    <rPh sb="164" eb="165">
      <t>エン</t>
    </rPh>
    <rPh sb="166" eb="168">
      <t>レイワ</t>
    </rPh>
    <rPh sb="169" eb="170">
      <t>ネン</t>
    </rPh>
    <rPh sb="172" eb="173">
      <t>ガツ</t>
    </rPh>
    <rPh sb="174" eb="175">
      <t>ニチ</t>
    </rPh>
    <rPh sb="175" eb="177">
      <t>イコウ</t>
    </rPh>
    <rPh sb="178" eb="180">
      <t>バアイ</t>
    </rPh>
    <rPh sb="186" eb="187">
      <t>エン</t>
    </rPh>
    <rPh sb="189" eb="190">
      <t>コ</t>
    </rPh>
    <rPh sb="204" eb="205">
      <t>アタイ</t>
    </rPh>
    <phoneticPr fontId="2"/>
  </si>
  <si>
    <t xml:space="preserve">５　（５）欄には、(４)×企業規模に応じた助成率の値を記入してください。
＜判定基礎期間の初日が令和４年11月30日以前の分に係る申請の場合＞
 ・業況特例を活用する中小･大企業：４／５（雇用維持を行っている場合：10／10）
＜判定基礎期間の初日が令和４年12月１日以降の分に係る申請の場合＞
・特に業況が厳しい中小企業：２／３（雇用維持を行っている場合：９／10）
・特に業況が厳しい大企業：１／２（雇用維持を行っている場合：２／３）
</t>
    <rPh sb="38" eb="44">
      <t>ハンテイキソキカン</t>
    </rPh>
    <rPh sb="45" eb="47">
      <t>ショニチ</t>
    </rPh>
    <rPh sb="48" eb="50">
      <t>レイワ</t>
    </rPh>
    <rPh sb="51" eb="52">
      <t>ネン</t>
    </rPh>
    <rPh sb="54" eb="55">
      <t>ガツ</t>
    </rPh>
    <rPh sb="57" eb="58">
      <t>ニチ</t>
    </rPh>
    <rPh sb="58" eb="60">
      <t>イゼン</t>
    </rPh>
    <rPh sb="61" eb="62">
      <t>ブン</t>
    </rPh>
    <rPh sb="63" eb="64">
      <t>カカ</t>
    </rPh>
    <rPh sb="65" eb="67">
      <t>シンセイ</t>
    </rPh>
    <rPh sb="68" eb="70">
      <t>バアイ</t>
    </rPh>
    <rPh sb="115" eb="121">
      <t>ハンテイキソキカン</t>
    </rPh>
    <rPh sb="122" eb="124">
      <t>ショニチ</t>
    </rPh>
    <rPh sb="125" eb="127">
      <t>レイワ</t>
    </rPh>
    <rPh sb="128" eb="129">
      <t>ネン</t>
    </rPh>
    <rPh sb="131" eb="132">
      <t>ガツ</t>
    </rPh>
    <rPh sb="133" eb="134">
      <t>ニチ</t>
    </rPh>
    <rPh sb="134" eb="136">
      <t>イコウ</t>
    </rPh>
    <rPh sb="137" eb="138">
      <t>ブン</t>
    </rPh>
    <rPh sb="139" eb="140">
      <t>カカ</t>
    </rPh>
    <rPh sb="141" eb="143">
      <t>シンセイ</t>
    </rPh>
    <rPh sb="144" eb="146">
      <t>バアイ</t>
    </rPh>
    <rPh sb="149" eb="150">
      <t>トク</t>
    </rPh>
    <rPh sb="151" eb="153">
      <t>ギョウキョウ</t>
    </rPh>
    <rPh sb="154" eb="155">
      <t>キビ</t>
    </rPh>
    <rPh sb="157" eb="159">
      <t>チュウショウ</t>
    </rPh>
    <rPh sb="159" eb="161">
      <t>キギョウ</t>
    </rPh>
    <rPh sb="166" eb="168">
      <t>コヨウ</t>
    </rPh>
    <rPh sb="168" eb="170">
      <t>イジ</t>
    </rPh>
    <rPh sb="171" eb="172">
      <t>オコナ</t>
    </rPh>
    <rPh sb="176" eb="178">
      <t>バアイ</t>
    </rPh>
    <rPh sb="186" eb="187">
      <t>トク</t>
    </rPh>
    <rPh sb="188" eb="190">
      <t>ギョウキョウ</t>
    </rPh>
    <rPh sb="191" eb="192">
      <t>キビ</t>
    </rPh>
    <rPh sb="194" eb="195">
      <t>ダイ</t>
    </rPh>
    <rPh sb="195" eb="197">
      <t>キギョウ</t>
    </rPh>
    <rPh sb="202" eb="204">
      <t>コヨウ</t>
    </rPh>
    <rPh sb="204" eb="206">
      <t>イジ</t>
    </rPh>
    <rPh sb="207" eb="208">
      <t>オコナ</t>
    </rPh>
    <rPh sb="212" eb="214">
      <t>バアイ</t>
    </rPh>
    <phoneticPr fontId="2"/>
  </si>
  <si>
    <t>①：判定基礎期間の始期が</t>
    <rPh sb="2" eb="4">
      <t>ハンテイ</t>
    </rPh>
    <rPh sb="4" eb="6">
      <t>キソ</t>
    </rPh>
    <rPh sb="6" eb="8">
      <t>キカン</t>
    </rPh>
    <rPh sb="9" eb="11">
      <t>シキ</t>
    </rPh>
    <phoneticPr fontId="18"/>
  </si>
  <si>
    <t>③：判定基礎期間の始期が</t>
    <rPh sb="2" eb="4">
      <t>ハンテイ</t>
    </rPh>
    <rPh sb="4" eb="6">
      <t>キソ</t>
    </rPh>
    <rPh sb="6" eb="8">
      <t>キカン</t>
    </rPh>
    <rPh sb="9" eb="11">
      <t>シキ</t>
    </rPh>
    <phoneticPr fontId="2"/>
  </si>
  <si>
    <t>③</t>
    <phoneticPr fontId="18"/>
  </si>
  <si>
    <t>2/3   （中小企業：解雇等あり）</t>
    <rPh sb="6" eb="8">
      <t>チュウショウ</t>
    </rPh>
    <rPh sb="8" eb="10">
      <t>キギョウ</t>
    </rPh>
    <rPh sb="11" eb="13">
      <t>カイコ</t>
    </rPh>
    <rPh sb="13" eb="14">
      <t>ナド</t>
    </rPh>
    <phoneticPr fontId="18"/>
  </si>
  <si>
    <t>9/10（中小企業：解雇等なし）</t>
    <rPh sb="4" eb="6">
      <t>チュウショウ</t>
    </rPh>
    <rPh sb="6" eb="8">
      <t>キギョウ</t>
    </rPh>
    <rPh sb="9" eb="11">
      <t>カイコ</t>
    </rPh>
    <rPh sb="11" eb="12">
      <t>ナド</t>
    </rPh>
    <phoneticPr fontId="18"/>
  </si>
  <si>
    <t>1/2   （大企業：解雇等あり）</t>
    <rPh sb="7" eb="8">
      <t>ダイ</t>
    </rPh>
    <rPh sb="8" eb="10">
      <t>キギョウ</t>
    </rPh>
    <rPh sb="10" eb="12">
      <t>カイコ</t>
    </rPh>
    <rPh sb="12" eb="13">
      <t>ナド</t>
    </rPh>
    <phoneticPr fontId="18"/>
  </si>
  <si>
    <t>2/3（大企業：解雇等なし）</t>
    <rPh sb="4" eb="5">
      <t>ダイ</t>
    </rPh>
    <rPh sb="5" eb="7">
      <t>キギョウ</t>
    </rPh>
    <rPh sb="7" eb="9">
      <t>カイコ</t>
    </rPh>
    <rPh sb="9" eb="10">
      <t>ナド</t>
    </rPh>
    <phoneticPr fontId="18"/>
  </si>
  <si>
    <t>様式新第2号(2)（業況特例／特に業況が厳しい事業主）（R4.11）</t>
    <rPh sb="2" eb="3">
      <t>シン</t>
    </rPh>
    <rPh sb="15" eb="16">
      <t>トク</t>
    </rPh>
    <rPh sb="17" eb="19">
      <t>ギョウキョウ</t>
    </rPh>
    <rPh sb="20" eb="21">
      <t>キビ</t>
    </rPh>
    <rPh sb="23" eb="26">
      <t>ジギョウヌシ</t>
    </rPh>
    <phoneticPr fontId="2"/>
  </si>
  <si>
    <t>緊急雇用安定助成金 助成額算定書（業況特例/特に業況が厳しい事業主）</t>
    <rPh sb="22" eb="23">
      <t>トク</t>
    </rPh>
    <rPh sb="24" eb="26">
      <t>ギョウキョウ</t>
    </rPh>
    <rPh sb="27" eb="28">
      <t>キビ</t>
    </rPh>
    <rPh sb="30" eb="33">
      <t>ジギョウヌシ</t>
    </rPh>
    <phoneticPr fontId="2"/>
  </si>
  <si>
    <t>様式新第2号(1)（業況特例／特に業況が厳しい事業主）（R4.11）</t>
    <rPh sb="2" eb="3">
      <t>シン</t>
    </rPh>
    <rPh sb="15" eb="16">
      <t>トク</t>
    </rPh>
    <rPh sb="17" eb="19">
      <t>ギョウキョウ</t>
    </rPh>
    <rPh sb="20" eb="21">
      <t>キビ</t>
    </rPh>
    <rPh sb="23" eb="26">
      <t>ジギョウヌシ</t>
    </rPh>
    <phoneticPr fontId="2"/>
  </si>
  <si>
    <t>緊急雇用安定助成金支給申請書（業況特例/特に業況が厳しい事業主）</t>
    <rPh sb="20" eb="21">
      <t>トク</t>
    </rPh>
    <rPh sb="22" eb="24">
      <t>ギョウキョウ</t>
    </rPh>
    <rPh sb="25" eb="26">
      <t>キビ</t>
    </rPh>
    <rPh sb="28" eb="31">
      <t>ジギョウヌシ</t>
    </rPh>
    <phoneticPr fontId="2"/>
  </si>
  <si>
    <t>※左で計算した[(4)×助成率]（※）の値が15,000円（判定基礎期間の初日が令和４年10月１日以降の場合は12,000円、令和４年12月１日以降の場合は9,000円）以下の場合には（７）のＡ欄に（１）×助成率の値をご記入ください。この額が支給を受けようとする助成額となります。（６）は記載不要です。
※左で計算した[(4)×助成率]（※）の値が15,000円（判定基礎期間の初日が令和４年10月１日以降の場合は12,000円、令和４年12月１日以降の場合は9,000円）を超える場合には（６）をご記入の上、（７）のＢ欄に（５）×（６）の値をご記入ください。この額が支給を受けようとする助成金額になります。</t>
    <phoneticPr fontId="2"/>
  </si>
  <si>
    <t>（※）「対象労働者」とは、休業実施事業所に雇用される雇用保険の被保険者でない労働者のうち、次のa～e等の緊急雇用安定助成金の対象とならない者を除いた者をいいます。
a　雇用関係の確認が出来ないもの
b　法人の取締役及び合名会社等の役員、監査役、協同組合等の社団又は財団の役員等
c　解雇を予告されている者、退職願を提出した者、事業主による退職勧奨に応じた者（当該解雇その他離職の日の翌日において安定した職業に就くことが明らかな者を除く）
d　日雇労働者
e　地方公営企業法（昭和27年法律第292号）第２条の規定の適用を受ける地方公共団体が経営する企業において、公務員の身分を有する者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</si>
</sst>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11"/>
      <name val="ＭＳ ゴシック"/>
      <family val="3"/>
      <charset val="128"/>
    </font>
    <font>
      <sz val="2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18"/>
      <name val="ＭＳ ゴシック"/>
      <family val="3"/>
      <charset val="128"/>
    </font>
    <font>
      <sz val="11"/>
      <name val="游ゴシック"/>
      <family val="2"/>
      <charset val="128"/>
      <scheme val="minor"/>
    </font>
    <font>
      <sz val="14"/>
      <name val="游ゴシック"/>
      <family val="3"/>
      <charset val="128"/>
      <scheme val="minor"/>
    </font>
    <font>
      <u/>
      <sz val="11"/>
      <name val="ＭＳ ゴシック"/>
      <family val="3"/>
      <charset val="128"/>
    </font>
    <font>
      <strike/>
      <sz val="11"/>
      <color rgb="FFFF0000"/>
      <name val="ＭＳ ゴシック"/>
      <family val="3"/>
      <charset val="128"/>
    </font>
    <font>
      <sz val="9"/>
      <color rgb="FFFF0000"/>
      <name val="ＭＳ ゴシック"/>
      <family val="3"/>
      <charset val="128"/>
    </font>
    <font>
      <sz val="9"/>
      <name val="ＭＳ ゴシック"/>
      <family val="3"/>
      <charset val="128"/>
    </font>
    <font>
      <sz val="10"/>
      <color indexed="0"/>
      <name val="ＭＳ Ｐ明朝"/>
      <family val="1"/>
      <charset val="128"/>
    </font>
    <font>
      <sz val="22"/>
      <name val="ＭＳ ゴシック"/>
      <family val="3"/>
      <charset val="128"/>
    </font>
    <font>
      <b/>
      <sz val="18"/>
      <name val="ＭＳ ゴシック"/>
      <family val="3"/>
      <charset val="128"/>
    </font>
    <font>
      <b/>
      <sz val="16"/>
      <name val="ＭＳ ゴシック"/>
      <family val="3"/>
      <charset val="128"/>
    </font>
    <font>
      <b/>
      <sz val="28"/>
      <color indexed="81"/>
      <name val="MS P 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style="medium">
        <color theme="1"/>
      </left>
      <right/>
      <top style="medium">
        <color theme="1"/>
      </top>
      <bottom style="medium">
        <color theme="1"/>
      </bottom>
      <diagonal/>
    </border>
    <border>
      <left style="thick">
        <color indexed="64"/>
      </left>
      <right/>
      <top/>
      <bottom style="thin">
        <color indexed="64"/>
      </bottom>
      <diagonal/>
    </border>
    <border>
      <left style="thick">
        <color indexed="64"/>
      </left>
      <right/>
      <top style="thin">
        <color indexed="64"/>
      </top>
      <bottom/>
      <diagonal/>
    </border>
    <border>
      <left/>
      <right/>
      <top/>
      <bottom style="medium">
        <color theme="1"/>
      </bottom>
      <diagonal/>
    </border>
    <border>
      <left/>
      <right style="thin">
        <color indexed="64"/>
      </right>
      <top/>
      <bottom style="medium">
        <color theme="1"/>
      </bottom>
      <diagonal/>
    </border>
    <border>
      <left/>
      <right style="medium">
        <color theme="1"/>
      </right>
      <top/>
      <bottom style="medium">
        <color theme="1"/>
      </bottom>
      <diagonal/>
    </border>
    <border>
      <left style="medium">
        <color theme="1"/>
      </left>
      <right/>
      <top/>
      <bottom/>
      <diagonal/>
    </border>
    <border>
      <left style="medium">
        <color theme="1"/>
      </left>
      <right/>
      <top style="medium">
        <color theme="1"/>
      </top>
      <bottom style="hair">
        <color indexed="64"/>
      </bottom>
      <diagonal/>
    </border>
    <border>
      <left/>
      <right/>
      <top style="medium">
        <color theme="1"/>
      </top>
      <bottom style="hair">
        <color indexed="64"/>
      </bottom>
      <diagonal/>
    </border>
    <border>
      <left/>
      <right style="thin">
        <color indexed="64"/>
      </right>
      <top style="medium">
        <color theme="1"/>
      </top>
      <bottom style="hair">
        <color indexed="64"/>
      </bottom>
      <diagonal/>
    </border>
    <border>
      <left style="thin">
        <color indexed="64"/>
      </left>
      <right/>
      <top style="medium">
        <color theme="1"/>
      </top>
      <bottom style="hair">
        <color indexed="64"/>
      </bottom>
      <diagonal/>
    </border>
    <border>
      <left style="thin">
        <color indexed="64"/>
      </left>
      <right style="thin">
        <color indexed="64"/>
      </right>
      <top style="medium">
        <color theme="1"/>
      </top>
      <bottom style="hair">
        <color indexed="64"/>
      </bottom>
      <diagonal/>
    </border>
    <border>
      <left/>
      <right style="medium">
        <color theme="1"/>
      </right>
      <top style="medium">
        <color theme="1"/>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style="thin">
        <color indexed="64"/>
      </bottom>
      <diagonal/>
    </border>
    <border>
      <left/>
      <right style="medium">
        <color theme="1"/>
      </right>
      <top style="thin">
        <color indexed="64"/>
      </top>
      <bottom style="hair">
        <color indexed="64"/>
      </bottom>
      <diagonal/>
    </border>
    <border>
      <left style="medium">
        <color theme="1"/>
      </left>
      <right style="hair">
        <color indexed="64"/>
      </right>
      <top style="thin">
        <color indexed="64"/>
      </top>
      <bottom style="hair">
        <color indexed="64"/>
      </bottom>
      <diagonal/>
    </border>
    <border>
      <left style="medium">
        <color theme="1"/>
      </left>
      <right/>
      <top style="hair">
        <color indexed="64"/>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right style="medium">
        <color theme="1"/>
      </right>
      <top/>
      <bottom style="hair">
        <color indexed="64"/>
      </bottom>
      <diagonal/>
    </border>
    <border>
      <left style="medium">
        <color theme="1"/>
      </left>
      <right/>
      <top style="thin">
        <color indexed="64"/>
      </top>
      <bottom style="thin">
        <color indexed="64"/>
      </bottom>
      <diagonal/>
    </border>
    <border>
      <left style="hair">
        <color indexed="64"/>
      </left>
      <right style="medium">
        <color theme="1"/>
      </right>
      <top style="thin">
        <color indexed="64"/>
      </top>
      <bottom style="thin">
        <color indexed="64"/>
      </bottom>
      <diagonal/>
    </border>
    <border>
      <left style="medium">
        <color theme="1"/>
      </left>
      <right/>
      <top style="thin">
        <color indexed="64"/>
      </top>
      <bottom style="hair">
        <color indexed="64"/>
      </bottom>
      <diagonal/>
    </border>
    <border>
      <left style="medium">
        <color theme="1"/>
      </left>
      <right/>
      <top/>
      <bottom style="medium">
        <color theme="1"/>
      </bottom>
      <diagonal/>
    </border>
    <border>
      <left style="thin">
        <color indexed="64"/>
      </left>
      <right/>
      <top/>
      <bottom style="medium">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0">
    <xf numFmtId="0" fontId="0" fillId="0" borderId="0" xfId="0">
      <alignment vertical="center"/>
    </xf>
    <xf numFmtId="0" fontId="4" fillId="0" borderId="50" xfId="0" applyFont="1" applyBorder="1" applyAlignment="1" applyProtection="1">
      <alignment horizontal="center" vertical="center"/>
    </xf>
    <xf numFmtId="0" fontId="5" fillId="0" borderId="0" xfId="0" applyFont="1" applyProtection="1">
      <alignment vertical="center"/>
    </xf>
    <xf numFmtId="0" fontId="7" fillId="0" borderId="0" xfId="0" applyFont="1" applyProtection="1">
      <alignment vertical="center"/>
    </xf>
    <xf numFmtId="0" fontId="7" fillId="2" borderId="0" xfId="0" applyFont="1" applyFill="1" applyProtection="1">
      <alignment vertical="center"/>
      <protection locked="0"/>
    </xf>
    <xf numFmtId="0" fontId="8" fillId="0" borderId="0" xfId="0" applyFont="1" applyProtection="1">
      <alignment vertical="center"/>
    </xf>
    <xf numFmtId="0" fontId="9" fillId="0" borderId="0" xfId="0" applyFont="1" applyProtection="1">
      <alignment vertical="center"/>
    </xf>
    <xf numFmtId="0" fontId="7" fillId="0" borderId="0" xfId="0" applyFont="1" applyAlignment="1" applyProtection="1">
      <alignment horizontal="right" vertical="center"/>
    </xf>
    <xf numFmtId="0" fontId="5" fillId="0" borderId="33" xfId="0" applyFont="1" applyBorder="1" applyAlignment="1" applyProtection="1">
      <alignment horizontal="right" vertical="center"/>
    </xf>
    <xf numFmtId="0" fontId="5" fillId="0" borderId="2" xfId="0" applyFont="1" applyBorder="1" applyProtection="1">
      <alignment vertical="center"/>
    </xf>
    <xf numFmtId="0" fontId="8" fillId="0" borderId="0" xfId="0" applyFont="1" applyAlignment="1" applyProtection="1">
      <alignment vertical="center"/>
    </xf>
    <xf numFmtId="0" fontId="8" fillId="0" borderId="0" xfId="0" applyFont="1" applyAlignment="1" applyProtection="1">
      <alignment vertical="center" wrapText="1"/>
    </xf>
    <xf numFmtId="0" fontId="8" fillId="0" borderId="43" xfId="0" applyFont="1" applyBorder="1" applyAlignment="1" applyProtection="1">
      <alignment vertical="center"/>
    </xf>
    <xf numFmtId="0" fontId="8" fillId="0" borderId="17" xfId="0" applyFont="1" applyBorder="1" applyAlignment="1" applyProtection="1">
      <alignment vertical="center" wrapText="1"/>
    </xf>
    <xf numFmtId="0" fontId="8" fillId="0" borderId="44" xfId="0" applyFont="1" applyBorder="1" applyAlignment="1" applyProtection="1">
      <alignment vertical="center" wrapText="1"/>
    </xf>
    <xf numFmtId="0" fontId="5" fillId="0" borderId="0" xfId="0" applyFont="1" applyAlignment="1" applyProtection="1">
      <alignment vertical="center" wrapText="1"/>
    </xf>
    <xf numFmtId="0" fontId="7" fillId="0" borderId="3" xfId="0" applyFont="1" applyBorder="1" applyAlignment="1" applyProtection="1">
      <alignment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horizontal="right" vertical="center"/>
    </xf>
    <xf numFmtId="0" fontId="12" fillId="0" borderId="0" xfId="0" applyFont="1" applyProtection="1">
      <alignment vertical="center"/>
    </xf>
    <xf numFmtId="0" fontId="7" fillId="0" borderId="1" xfId="0" applyFont="1" applyBorder="1" applyProtection="1">
      <alignment vertical="center"/>
    </xf>
    <xf numFmtId="0" fontId="7" fillId="0" borderId="1" xfId="0" applyFont="1" applyBorder="1" applyAlignment="1" applyProtection="1">
      <alignment horizontal="center" vertical="center"/>
    </xf>
    <xf numFmtId="0" fontId="5" fillId="0" borderId="1" xfId="0" applyFont="1" applyBorder="1" applyProtection="1">
      <alignment vertical="center"/>
    </xf>
    <xf numFmtId="0" fontId="13" fillId="0" borderId="0" xfId="0" applyFont="1" applyProtection="1">
      <alignment vertical="center"/>
    </xf>
    <xf numFmtId="0" fontId="5" fillId="0" borderId="13" xfId="0" applyFont="1" applyBorder="1" applyAlignment="1" applyProtection="1">
      <alignment horizontal="center" vertical="center"/>
    </xf>
    <xf numFmtId="0" fontId="5" fillId="0" borderId="7" xfId="0" applyFont="1" applyBorder="1" applyAlignment="1" applyProtection="1">
      <alignment vertical="center"/>
    </xf>
    <xf numFmtId="0" fontId="5" fillId="0" borderId="12" xfId="0" applyFont="1" applyBorder="1" applyAlignment="1" applyProtection="1">
      <alignment vertical="center"/>
    </xf>
    <xf numFmtId="0" fontId="12" fillId="0" borderId="0" xfId="0" applyFont="1" applyAlignment="1" applyProtection="1">
      <alignment vertical="center"/>
    </xf>
    <xf numFmtId="0" fontId="12" fillId="0" borderId="0" xfId="0" quotePrefix="1" applyFont="1" applyProtection="1">
      <alignment vertical="center"/>
    </xf>
    <xf numFmtId="0" fontId="8" fillId="0" borderId="50" xfId="0" applyFont="1" applyBorder="1" applyAlignment="1" applyProtection="1">
      <alignment horizontal="center" vertical="center"/>
    </xf>
    <xf numFmtId="0" fontId="12" fillId="0" borderId="0" xfId="0" applyFont="1" applyAlignment="1" applyProtection="1">
      <alignment horizontal="right" vertical="center"/>
    </xf>
    <xf numFmtId="0" fontId="8" fillId="0" borderId="0" xfId="0" applyFont="1" applyAlignment="1" applyProtection="1">
      <alignment vertical="center" wrapText="1"/>
    </xf>
    <xf numFmtId="0" fontId="15" fillId="0" borderId="0" xfId="0" applyFont="1" applyProtection="1">
      <alignment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vertical="center"/>
    </xf>
    <xf numFmtId="0" fontId="5" fillId="0" borderId="9" xfId="0" applyFont="1" applyBorder="1" applyProtection="1">
      <alignment vertical="center"/>
    </xf>
    <xf numFmtId="0" fontId="16" fillId="0" borderId="0" xfId="0" applyFont="1" applyFill="1" applyBorder="1" applyAlignment="1" applyProtection="1">
      <alignment vertical="center"/>
    </xf>
    <xf numFmtId="0" fontId="8" fillId="0" borderId="55" xfId="0" applyFont="1" applyBorder="1" applyProtection="1">
      <alignment vertical="center"/>
    </xf>
    <xf numFmtId="0" fontId="8" fillId="0" borderId="57" xfId="0" applyFont="1" applyBorder="1" applyProtection="1">
      <alignment vertical="center"/>
    </xf>
    <xf numFmtId="0" fontId="16" fillId="0" borderId="58" xfId="0" applyFont="1" applyFill="1" applyBorder="1" applyAlignment="1" applyProtection="1">
      <alignment vertical="center"/>
    </xf>
    <xf numFmtId="0" fontId="7" fillId="0" borderId="63" xfId="0" applyFont="1" applyBorder="1" applyProtection="1">
      <alignment vertical="center"/>
    </xf>
    <xf numFmtId="0" fontId="5" fillId="0" borderId="4" xfId="0" applyFont="1" applyBorder="1" applyAlignment="1" applyProtection="1">
      <alignment horizontal="center" vertical="center"/>
    </xf>
    <xf numFmtId="0" fontId="8" fillId="0" borderId="6" xfId="0" applyFont="1" applyBorder="1" applyAlignment="1" applyProtection="1">
      <alignment vertical="center"/>
    </xf>
    <xf numFmtId="0" fontId="5" fillId="0" borderId="7" xfId="0" applyFont="1" applyBorder="1" applyAlignment="1" applyProtection="1">
      <alignment horizontal="center" vertical="center"/>
    </xf>
    <xf numFmtId="0" fontId="8" fillId="0" borderId="0" xfId="0" applyFont="1" applyBorder="1" applyAlignment="1" applyProtection="1">
      <alignment vertical="center"/>
    </xf>
    <xf numFmtId="0" fontId="8" fillId="0" borderId="55" xfId="0" applyFont="1" applyBorder="1" applyAlignment="1" applyProtection="1">
      <alignment vertical="center"/>
    </xf>
    <xf numFmtId="0" fontId="11" fillId="0" borderId="9" xfId="0" applyFont="1" applyBorder="1" applyAlignment="1" applyProtection="1">
      <alignment horizontal="center" vertical="center"/>
    </xf>
    <xf numFmtId="0" fontId="17" fillId="0" borderId="3" xfId="0" applyFont="1" applyBorder="1" applyAlignment="1" applyProtection="1">
      <alignment horizontal="center" vertical="center"/>
    </xf>
    <xf numFmtId="0" fontId="5" fillId="2"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xf>
    <xf numFmtId="0" fontId="9" fillId="0" borderId="9" xfId="0" applyNumberFormat="1" applyFont="1" applyFill="1" applyBorder="1" applyAlignment="1" applyProtection="1">
      <alignment vertical="distributed" wrapText="1"/>
    </xf>
    <xf numFmtId="0" fontId="9" fillId="0" borderId="0" xfId="0" applyFont="1" applyAlignment="1" applyProtection="1">
      <alignment vertical="center"/>
    </xf>
    <xf numFmtId="0" fontId="5" fillId="0" borderId="85" xfId="0" applyFont="1" applyBorder="1" applyAlignment="1" applyProtection="1">
      <alignment horizontal="center" vertical="center"/>
    </xf>
    <xf numFmtId="0" fontId="8" fillId="0" borderId="0" xfId="0" applyFont="1" applyFill="1" applyBorder="1" applyAlignment="1" applyProtection="1">
      <alignment vertical="center" shrinkToFit="1"/>
    </xf>
    <xf numFmtId="0" fontId="10" fillId="0" borderId="9" xfId="0" applyFont="1" applyBorder="1" applyAlignment="1" applyProtection="1">
      <alignment horizontal="center" vertical="center" wrapText="1"/>
    </xf>
    <xf numFmtId="38" fontId="9" fillId="0" borderId="9" xfId="1" applyFont="1" applyFill="1" applyBorder="1" applyAlignment="1" applyProtection="1">
      <alignment vertical="center" wrapText="1"/>
    </xf>
    <xf numFmtId="38" fontId="9" fillId="6" borderId="88" xfId="1" applyFont="1" applyFill="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Border="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horizontal="center" vertical="center" shrinkToFit="1"/>
    </xf>
    <xf numFmtId="0" fontId="19" fillId="2" borderId="1"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4" fontId="11" fillId="0" borderId="1" xfId="0" applyNumberFormat="1" applyFont="1" applyBorder="1" applyAlignment="1" applyProtection="1">
      <alignment vertical="center"/>
    </xf>
    <xf numFmtId="0" fontId="11" fillId="0" borderId="1" xfId="0" applyFont="1" applyBorder="1" applyAlignment="1" applyProtection="1">
      <alignment vertical="center"/>
    </xf>
    <xf numFmtId="0" fontId="11" fillId="0" borderId="1" xfId="0" applyFont="1" applyBorder="1" applyAlignment="1" applyProtection="1">
      <alignment horizontal="center" vertical="center"/>
    </xf>
    <xf numFmtId="14" fontId="8" fillId="0" borderId="1" xfId="0" applyNumberFormat="1" applyFont="1" applyBorder="1" applyAlignment="1" applyProtection="1">
      <alignment vertical="center"/>
    </xf>
    <xf numFmtId="0" fontId="20" fillId="0" borderId="1" xfId="0" applyFont="1" applyBorder="1" applyAlignment="1" applyProtection="1">
      <alignment vertical="center"/>
    </xf>
    <xf numFmtId="0" fontId="21" fillId="0" borderId="1" xfId="0" applyFont="1" applyBorder="1" applyAlignment="1" applyProtection="1">
      <alignment vertical="center"/>
    </xf>
    <xf numFmtId="0" fontId="9" fillId="7" borderId="1" xfId="0" applyFont="1" applyFill="1" applyBorder="1" applyAlignment="1" applyProtection="1">
      <alignment vertical="center"/>
    </xf>
    <xf numFmtId="0" fontId="9" fillId="7" borderId="0" xfId="0" applyNumberFormat="1" applyFont="1" applyFill="1" applyBorder="1" applyAlignment="1" applyProtection="1">
      <alignment vertical="distributed" wrapText="1"/>
    </xf>
    <xf numFmtId="0" fontId="9" fillId="0" borderId="0" xfId="0" applyFont="1" applyBorder="1" applyAlignment="1" applyProtection="1">
      <alignment vertical="center"/>
    </xf>
    <xf numFmtId="14" fontId="8"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176" fontId="9" fillId="6" borderId="0" xfId="0" applyNumberFormat="1" applyFont="1" applyFill="1" applyBorder="1" applyAlignment="1" applyProtection="1">
      <alignment vertical="center"/>
    </xf>
    <xf numFmtId="38" fontId="9" fillId="6" borderId="0" xfId="1" applyFont="1" applyFill="1" applyBorder="1" applyAlignment="1" applyProtection="1">
      <alignment vertical="center"/>
    </xf>
    <xf numFmtId="0" fontId="9" fillId="6" borderId="0" xfId="0" quotePrefix="1" applyFont="1" applyFill="1" applyBorder="1" applyAlignment="1" applyProtection="1">
      <alignment vertical="center"/>
    </xf>
    <xf numFmtId="0" fontId="12" fillId="0" borderId="0" xfId="0" applyFont="1" applyBorder="1" applyProtection="1">
      <alignment vertical="center"/>
    </xf>
    <xf numFmtId="14" fontId="11" fillId="0" borderId="0" xfId="0" applyNumberFormat="1" applyFont="1" applyBorder="1" applyAlignment="1" applyProtection="1">
      <alignment vertical="center"/>
    </xf>
    <xf numFmtId="0" fontId="9" fillId="0" borderId="0" xfId="0" applyFont="1" applyAlignment="1" applyProtection="1"/>
    <xf numFmtId="0" fontId="5" fillId="0" borderId="84" xfId="0" applyFont="1" applyBorder="1" applyAlignment="1" applyProtection="1">
      <alignment horizontal="center" vertical="center"/>
    </xf>
    <xf numFmtId="0" fontId="9" fillId="6" borderId="86" xfId="0" quotePrefix="1" applyFont="1" applyFill="1" applyBorder="1" applyAlignment="1" applyProtection="1">
      <alignment vertical="center"/>
    </xf>
    <xf numFmtId="176" fontId="9" fillId="6" borderId="89" xfId="0" applyNumberFormat="1" applyFont="1" applyFill="1" applyBorder="1" applyAlignment="1" applyProtection="1">
      <alignment vertical="center"/>
    </xf>
    <xf numFmtId="38" fontId="9" fillId="6" borderId="90" xfId="1" applyFont="1" applyFill="1" applyBorder="1" applyAlignment="1" applyProtection="1">
      <alignment vertical="center"/>
    </xf>
    <xf numFmtId="0" fontId="9" fillId="6" borderId="87" xfId="0" quotePrefix="1" applyFont="1" applyFill="1" applyBorder="1" applyAlignment="1" applyProtection="1">
      <alignment vertical="center"/>
    </xf>
    <xf numFmtId="176" fontId="9" fillId="6" borderId="91" xfId="0" applyNumberFormat="1" applyFont="1" applyFill="1" applyBorder="1" applyAlignment="1" applyProtection="1">
      <alignment vertical="center"/>
    </xf>
    <xf numFmtId="0" fontId="8" fillId="4" borderId="55" xfId="0" applyFont="1" applyFill="1" applyBorder="1" applyAlignment="1" applyProtection="1">
      <alignment vertical="center"/>
    </xf>
    <xf numFmtId="0" fontId="8" fillId="4" borderId="55" xfId="0" applyFont="1" applyFill="1" applyBorder="1" applyProtection="1">
      <alignment vertical="center"/>
    </xf>
    <xf numFmtId="14" fontId="11" fillId="0" borderId="2" xfId="0" applyNumberFormat="1" applyFont="1" applyBorder="1" applyAlignment="1" applyProtection="1">
      <alignment vertical="center"/>
    </xf>
    <xf numFmtId="0" fontId="6" fillId="0" borderId="0" xfId="0" applyFont="1" applyAlignment="1" applyProtection="1">
      <alignment vertical="center"/>
    </xf>
    <xf numFmtId="0" fontId="6" fillId="0" borderId="12" xfId="0" applyFont="1" applyBorder="1" applyAlignment="1" applyProtection="1">
      <alignment vertical="center"/>
    </xf>
    <xf numFmtId="0" fontId="20" fillId="0" borderId="1" xfId="0" applyFont="1" applyBorder="1" applyProtection="1">
      <alignment vertical="center"/>
    </xf>
    <xf numFmtId="0" fontId="8" fillId="0" borderId="0" xfId="0" applyFont="1" applyBorder="1" applyAlignment="1" applyProtection="1">
      <alignment vertical="center" wrapText="1"/>
    </xf>
    <xf numFmtId="0" fontId="8" fillId="0" borderId="0" xfId="0" applyFont="1" applyAlignment="1" applyProtection="1"/>
    <xf numFmtId="14" fontId="8" fillId="0" borderId="84" xfId="0" applyNumberFormat="1" applyFont="1" applyBorder="1" applyAlignment="1" applyProtection="1">
      <alignment horizontal="center" vertical="center"/>
    </xf>
    <xf numFmtId="0" fontId="9" fillId="0" borderId="84" xfId="0" applyFont="1" applyBorder="1" applyAlignment="1" applyProtection="1">
      <alignment horizontal="center" vertical="center"/>
    </xf>
    <xf numFmtId="0" fontId="9" fillId="0" borderId="0" xfId="0" applyFont="1" applyAlignment="1" applyProtection="1">
      <alignment horizontal="center" vertical="center"/>
    </xf>
    <xf numFmtId="177" fontId="11" fillId="0" borderId="1" xfId="0" applyNumberFormat="1" applyFont="1" applyFill="1" applyBorder="1" applyAlignment="1" applyProtection="1">
      <alignment vertical="center"/>
    </xf>
    <xf numFmtId="0" fontId="5" fillId="0" borderId="0" xfId="0" applyFont="1" applyFill="1" applyProtection="1">
      <alignment vertical="center"/>
    </xf>
    <xf numFmtId="0" fontId="5" fillId="0" borderId="0" xfId="0" applyFont="1" applyFill="1" applyAlignment="1" applyProtection="1">
      <alignment horizontal="right" vertical="center"/>
    </xf>
    <xf numFmtId="0" fontId="11" fillId="0" borderId="0" xfId="0" applyFont="1" applyFill="1" applyAlignment="1" applyProtection="1">
      <alignment vertical="center"/>
    </xf>
    <xf numFmtId="0" fontId="6" fillId="0" borderId="0" xfId="0" applyFont="1" applyFill="1" applyAlignment="1" applyProtection="1">
      <alignment vertical="center"/>
    </xf>
    <xf numFmtId="0" fontId="9" fillId="0" borderId="92" xfId="0" applyFont="1" applyBorder="1" applyAlignment="1" applyProtection="1">
      <alignment horizontal="center" vertical="center"/>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38" fontId="6" fillId="2" borderId="2" xfId="1" applyFont="1" applyFill="1" applyBorder="1" applyAlignment="1" applyProtection="1">
      <alignment horizontal="center" vertical="center"/>
      <protection locked="0"/>
    </xf>
    <xf numFmtId="38" fontId="6" fillId="2" borderId="3"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8" fillId="2" borderId="1" xfId="0" applyFont="1" applyFill="1" applyBorder="1" applyAlignment="1" applyProtection="1">
      <alignment horizontal="left" vertical="center"/>
      <protection locked="0"/>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38" fontId="6" fillId="4" borderId="5" xfId="1" applyFont="1" applyFill="1" applyBorder="1" applyAlignment="1" applyProtection="1">
      <alignment horizontal="center" vertical="center"/>
    </xf>
    <xf numFmtId="38" fontId="6" fillId="4" borderId="6" xfId="1" applyFont="1" applyFill="1" applyBorder="1" applyAlignment="1" applyProtection="1">
      <alignment horizontal="center" vertical="center"/>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38" fontId="5" fillId="0" borderId="2" xfId="1" applyFont="1" applyFill="1" applyBorder="1" applyAlignment="1" applyProtection="1">
      <alignment horizontal="center" vertical="center" wrapText="1"/>
    </xf>
    <xf numFmtId="38" fontId="5" fillId="0" borderId="3" xfId="1"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38" fontId="6" fillId="4" borderId="2" xfId="1" applyFont="1" applyFill="1" applyBorder="1" applyAlignment="1" applyProtection="1">
      <alignment horizontal="center" vertical="center"/>
    </xf>
    <xf numFmtId="38" fontId="6" fillId="4" borderId="3" xfId="1" applyFont="1" applyFill="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38" fontId="6" fillId="4" borderId="8" xfId="1" applyFont="1" applyFill="1" applyBorder="1" applyAlignment="1" applyProtection="1">
      <alignment horizontal="center" vertical="center"/>
    </xf>
    <xf numFmtId="38" fontId="6" fillId="4" borderId="9" xfId="1"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3" borderId="0" xfId="0" applyFont="1" applyFill="1" applyBorder="1" applyAlignment="1" applyProtection="1">
      <alignment horizontal="center" vertical="center" shrinkToFit="1"/>
      <protection locked="0"/>
    </xf>
    <xf numFmtId="38" fontId="14" fillId="0" borderId="46" xfId="1" applyFont="1" applyFill="1" applyBorder="1" applyAlignment="1" applyProtection="1">
      <alignment horizontal="left" vertical="center" wrapText="1"/>
    </xf>
    <xf numFmtId="38" fontId="14" fillId="0" borderId="47" xfId="1" applyFont="1" applyFill="1" applyBorder="1" applyAlignment="1" applyProtection="1">
      <alignment horizontal="left" vertical="center" wrapText="1"/>
    </xf>
    <xf numFmtId="38" fontId="14" fillId="0" borderId="48" xfId="1" applyFont="1" applyFill="1" applyBorder="1" applyAlignment="1" applyProtection="1">
      <alignment horizontal="left" vertical="center" wrapText="1"/>
    </xf>
    <xf numFmtId="38" fontId="14" fillId="0" borderId="11" xfId="1" applyFont="1" applyFill="1" applyBorder="1" applyAlignment="1" applyProtection="1">
      <alignment horizontal="left" vertical="center" wrapText="1"/>
    </xf>
    <xf numFmtId="38" fontId="14" fillId="0" borderId="0" xfId="1" applyFont="1" applyFill="1" applyBorder="1" applyAlignment="1" applyProtection="1">
      <alignment horizontal="left" vertical="center" wrapText="1"/>
    </xf>
    <xf numFmtId="38" fontId="14" fillId="0" borderId="12" xfId="1" applyFont="1" applyFill="1" applyBorder="1" applyAlignment="1" applyProtection="1">
      <alignment horizontal="left" vertical="center" wrapText="1"/>
    </xf>
    <xf numFmtId="38" fontId="14" fillId="0" borderId="8" xfId="1" applyFont="1" applyFill="1" applyBorder="1" applyAlignment="1" applyProtection="1">
      <alignment horizontal="left" vertical="center" wrapText="1"/>
    </xf>
    <xf numFmtId="38" fontId="14" fillId="0" borderId="9" xfId="1" applyFont="1" applyFill="1" applyBorder="1" applyAlignment="1" applyProtection="1">
      <alignment horizontal="left" vertical="center" wrapText="1"/>
    </xf>
    <xf numFmtId="38" fontId="14" fillId="0" borderId="10" xfId="1" applyFont="1" applyFill="1" applyBorder="1" applyAlignment="1" applyProtection="1">
      <alignment horizontal="left"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38" fontId="9" fillId="4" borderId="9" xfId="1" applyFont="1" applyFill="1" applyBorder="1" applyAlignment="1" applyProtection="1">
      <alignment horizontal="center" vertical="center" wrapText="1"/>
    </xf>
    <xf numFmtId="0" fontId="10" fillId="0" borderId="8" xfId="0" applyFont="1" applyFill="1" applyBorder="1" applyAlignment="1" applyProtection="1">
      <alignment vertical="center" wrapText="1"/>
    </xf>
    <xf numFmtId="0" fontId="10" fillId="0" borderId="9" xfId="0" applyFont="1" applyFill="1" applyBorder="1" applyAlignment="1" applyProtection="1">
      <alignment vertical="center" wrapText="1"/>
    </xf>
    <xf numFmtId="38" fontId="7" fillId="0" borderId="2" xfId="1" applyFont="1" applyFill="1" applyBorder="1" applyAlignment="1" applyProtection="1">
      <alignment horizontal="center" vertical="center" wrapText="1"/>
    </xf>
    <xf numFmtId="38" fontId="7" fillId="0" borderId="3" xfId="1" applyFont="1" applyFill="1" applyBorder="1" applyAlignment="1" applyProtection="1">
      <alignment horizontal="center" vertical="center"/>
    </xf>
    <xf numFmtId="38" fontId="7" fillId="0" borderId="4" xfId="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38" fontId="6" fillId="2" borderId="1" xfId="1" applyFont="1" applyFill="1" applyBorder="1" applyAlignment="1" applyProtection="1">
      <alignment horizontal="center" vertical="center"/>
      <protection locked="0"/>
    </xf>
    <xf numFmtId="38" fontId="5" fillId="0" borderId="1" xfId="1" applyFont="1" applyFill="1" applyBorder="1" applyAlignment="1" applyProtection="1">
      <alignment horizontal="center" vertical="center"/>
    </xf>
    <xf numFmtId="38" fontId="6" fillId="4" borderId="4" xfId="1" applyFont="1" applyFill="1" applyBorder="1" applyAlignment="1" applyProtection="1">
      <alignment horizontal="center"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38" fontId="6" fillId="0" borderId="2" xfId="1" applyFont="1" applyFill="1" applyBorder="1" applyAlignment="1" applyProtection="1">
      <alignment horizontal="center" vertical="center"/>
    </xf>
    <xf numFmtId="38" fontId="6" fillId="0" borderId="3" xfId="1" applyFont="1" applyFill="1" applyBorder="1" applyAlignment="1" applyProtection="1">
      <alignment horizontal="center" vertical="center"/>
    </xf>
    <xf numFmtId="38" fontId="6" fillId="0" borderId="4" xfId="1" applyFont="1" applyFill="1" applyBorder="1" applyAlignment="1" applyProtection="1">
      <alignment horizontal="center" vertical="center"/>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38" fontId="6" fillId="4" borderId="11" xfId="1" applyFont="1" applyFill="1" applyBorder="1" applyAlignment="1" applyProtection="1">
      <alignment horizontal="center" vertical="center"/>
    </xf>
    <xf numFmtId="38" fontId="6" fillId="4" borderId="0" xfId="1" applyFont="1" applyFill="1" applyBorder="1" applyAlignment="1" applyProtection="1">
      <alignment horizontal="center"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43"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0" xfId="0" applyFont="1" applyBorder="1" applyAlignment="1" applyProtection="1">
      <alignment horizontal="center" vertical="center"/>
    </xf>
    <xf numFmtId="38" fontId="8" fillId="5" borderId="49" xfId="1" applyNumberFormat="1" applyFont="1" applyFill="1" applyBorder="1" applyAlignment="1" applyProtection="1">
      <alignment horizontal="center" vertical="center"/>
    </xf>
    <xf numFmtId="38" fontId="8" fillId="5" borderId="51" xfId="1" applyNumberFormat="1" applyFont="1" applyFill="1" applyBorder="1" applyAlignment="1" applyProtection="1">
      <alignment horizontal="center" vertical="center"/>
    </xf>
    <xf numFmtId="38" fontId="8" fillId="5" borderId="41" xfId="1" applyNumberFormat="1" applyFont="1" applyFill="1" applyBorder="1" applyAlignment="1" applyProtection="1">
      <alignment horizontal="center" vertical="center"/>
    </xf>
    <xf numFmtId="38" fontId="8" fillId="5" borderId="42" xfId="1" applyNumberFormat="1" applyFont="1" applyFill="1" applyBorder="1" applyAlignment="1" applyProtection="1">
      <alignment horizontal="center" vertical="center"/>
    </xf>
    <xf numFmtId="0" fontId="5" fillId="0" borderId="0" xfId="0" applyFont="1" applyFill="1" applyAlignment="1" applyProtection="1">
      <alignmen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horizontal="left" vertical="center" wrapText="1"/>
    </xf>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20"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xf>
    <xf numFmtId="0" fontId="7" fillId="0" borderId="0" xfId="0" applyFont="1" applyAlignment="1" applyProtection="1">
      <alignment horizontal="left" vertical="top" wrapText="1"/>
    </xf>
    <xf numFmtId="0" fontId="5" fillId="0" borderId="54" xfId="0" applyFont="1" applyBorder="1" applyAlignment="1" applyProtection="1">
      <alignment horizontal="center" vertical="center" textRotation="255" wrapText="1"/>
    </xf>
    <xf numFmtId="0" fontId="5" fillId="0" borderId="53" xfId="0" applyFont="1" applyBorder="1" applyAlignment="1" applyProtection="1">
      <alignment horizontal="center" vertical="center" textRotation="255" wrapText="1"/>
    </xf>
    <xf numFmtId="0" fontId="3" fillId="0" borderId="11" xfId="0" applyFont="1" applyBorder="1" applyAlignment="1" applyProtection="1">
      <alignment horizontal="center" vertical="center"/>
    </xf>
    <xf numFmtId="0" fontId="3" fillId="0" borderId="0" xfId="0" applyFont="1" applyBorder="1" applyAlignment="1" applyProtection="1">
      <alignment horizontal="center" vertical="center"/>
    </xf>
    <xf numFmtId="38" fontId="4" fillId="5" borderId="49" xfId="1" applyFont="1" applyFill="1" applyBorder="1" applyAlignment="1" applyProtection="1">
      <alignment horizontal="center" vertical="center"/>
    </xf>
    <xf numFmtId="38" fontId="4" fillId="5" borderId="51" xfId="1" applyFont="1" applyFill="1" applyBorder="1" applyAlignment="1" applyProtection="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49" fontId="5" fillId="2" borderId="83" xfId="0" applyNumberFormat="1" applyFont="1" applyFill="1" applyBorder="1" applyAlignment="1" applyProtection="1">
      <alignment horizontal="center" vertical="center"/>
      <protection locked="0"/>
    </xf>
    <xf numFmtId="49" fontId="5" fillId="2" borderId="55" xfId="0" applyNumberFormat="1" applyFont="1" applyFill="1" applyBorder="1" applyAlignment="1" applyProtection="1">
      <alignment horizontal="center" vertical="center"/>
      <protection locked="0"/>
    </xf>
    <xf numFmtId="49" fontId="5" fillId="2" borderId="57" xfId="0" applyNumberFormat="1" applyFont="1" applyFill="1" applyBorder="1" applyAlignment="1" applyProtection="1">
      <alignment horizontal="center" vertical="center"/>
      <protection locked="0"/>
    </xf>
    <xf numFmtId="0" fontId="5" fillId="0" borderId="54" xfId="0" applyFont="1" applyBorder="1" applyAlignment="1" applyProtection="1">
      <alignment horizontal="center" vertical="center" textRotation="255"/>
    </xf>
    <xf numFmtId="0" fontId="5" fillId="0" borderId="45" xfId="0" applyFont="1" applyBorder="1" applyAlignment="1" applyProtection="1">
      <alignment horizontal="center" vertical="center" textRotation="255"/>
    </xf>
    <xf numFmtId="0" fontId="5" fillId="0" borderId="53" xfId="0" applyFont="1" applyBorder="1" applyAlignment="1" applyProtection="1">
      <alignment horizontal="center" vertical="center" textRotation="255"/>
    </xf>
    <xf numFmtId="0" fontId="7" fillId="0" borderId="15" xfId="0" applyFont="1" applyBorder="1" applyAlignment="1" applyProtection="1">
      <alignment horizontal="center" vertical="center"/>
    </xf>
    <xf numFmtId="0" fontId="7" fillId="0" borderId="81" xfId="0" applyFont="1" applyBorder="1" applyAlignment="1" applyProtection="1">
      <alignment vertical="center"/>
    </xf>
    <xf numFmtId="0" fontId="7" fillId="0" borderId="23" xfId="0" applyFont="1" applyBorder="1" applyAlignment="1" applyProtection="1">
      <alignment vertical="center"/>
    </xf>
    <xf numFmtId="0" fontId="7" fillId="0" borderId="24" xfId="0" applyFont="1" applyBorder="1" applyAlignment="1" applyProtection="1">
      <alignment vertical="center"/>
    </xf>
    <xf numFmtId="49" fontId="5" fillId="2" borderId="22"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center" vertical="center"/>
      <protection locked="0"/>
    </xf>
    <xf numFmtId="49" fontId="5" fillId="2" borderId="24" xfId="0" applyNumberFormat="1" applyFont="1" applyFill="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5" fillId="0" borderId="1" xfId="0" applyFont="1" applyBorder="1" applyAlignment="1" applyProtection="1">
      <alignment horizontal="center" vertical="center" textRotation="255"/>
    </xf>
    <xf numFmtId="0" fontId="5" fillId="0" borderId="74"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76"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38" fontId="6" fillId="4" borderId="5" xfId="0" applyNumberFormat="1" applyFont="1" applyFill="1" applyBorder="1" applyAlignment="1" applyProtection="1">
      <alignment horizontal="center" vertical="center"/>
    </xf>
    <xf numFmtId="38" fontId="6" fillId="4" borderId="6" xfId="0" applyNumberFormat="1" applyFont="1" applyFill="1" applyBorder="1" applyAlignment="1" applyProtection="1">
      <alignment horizontal="center" vertical="center"/>
    </xf>
    <xf numFmtId="38" fontId="6" fillId="4" borderId="8" xfId="0" applyNumberFormat="1" applyFont="1" applyFill="1" applyBorder="1" applyAlignment="1" applyProtection="1">
      <alignment horizontal="center" vertical="center"/>
    </xf>
    <xf numFmtId="38" fontId="6" fillId="4" borderId="9" xfId="0" applyNumberFormat="1" applyFont="1" applyFill="1" applyBorder="1" applyAlignment="1" applyProtection="1">
      <alignment horizontal="center" vertical="center"/>
    </xf>
    <xf numFmtId="0" fontId="5" fillId="0" borderId="6" xfId="0" applyFont="1" applyBorder="1" applyAlignment="1" applyProtection="1">
      <alignment horizontal="center"/>
    </xf>
    <xf numFmtId="0" fontId="5" fillId="0" borderId="75" xfId="0" applyFont="1" applyBorder="1" applyAlignment="1" applyProtection="1">
      <alignment horizontal="center"/>
    </xf>
    <xf numFmtId="0" fontId="5" fillId="0" borderId="9" xfId="0" applyFont="1" applyBorder="1" applyAlignment="1" applyProtection="1">
      <alignment horizontal="center"/>
    </xf>
    <xf numFmtId="0" fontId="5" fillId="0" borderId="77" xfId="0" applyFont="1" applyBorder="1" applyAlignment="1" applyProtection="1">
      <alignment horizontal="center"/>
    </xf>
    <xf numFmtId="0" fontId="8" fillId="0" borderId="52" xfId="0" applyFont="1" applyBorder="1" applyAlignment="1" applyProtection="1">
      <alignment vertical="center"/>
    </xf>
    <xf numFmtId="0" fontId="8" fillId="0" borderId="55" xfId="0" applyFont="1" applyBorder="1" applyAlignment="1" applyProtection="1">
      <alignment vertical="center"/>
    </xf>
    <xf numFmtId="0" fontId="8" fillId="0" borderId="56" xfId="0" applyFont="1" applyBorder="1" applyAlignment="1" applyProtection="1">
      <alignment vertical="center"/>
    </xf>
    <xf numFmtId="0" fontId="5" fillId="0" borderId="45" xfId="0" applyFont="1" applyBorder="1" applyAlignment="1" applyProtection="1">
      <alignment horizontal="center" vertical="center" textRotation="255" wrapText="1"/>
    </xf>
    <xf numFmtId="0" fontId="7" fillId="0" borderId="79" xfId="0" applyFont="1" applyBorder="1" applyAlignment="1" applyProtection="1">
      <alignment vertical="center"/>
    </xf>
    <xf numFmtId="0" fontId="7" fillId="0" borderId="3" xfId="0" applyFont="1" applyBorder="1" applyAlignment="1" applyProtection="1">
      <alignment vertical="center"/>
    </xf>
    <xf numFmtId="0" fontId="7" fillId="0" borderId="14" xfId="0" applyFont="1" applyBorder="1" applyAlignment="1" applyProtection="1">
      <alignment vertical="center"/>
    </xf>
    <xf numFmtId="0" fontId="5" fillId="2" borderId="1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0" borderId="82" xfId="0" applyFont="1" applyBorder="1" applyAlignment="1" applyProtection="1">
      <alignment vertical="center"/>
    </xf>
    <xf numFmtId="0" fontId="7" fillId="0" borderId="55" xfId="0" applyFont="1" applyBorder="1" applyAlignment="1" applyProtection="1">
      <alignment vertical="center"/>
    </xf>
    <xf numFmtId="0" fontId="7" fillId="0" borderId="56" xfId="0" applyFont="1" applyBorder="1" applyAlignment="1" applyProtection="1">
      <alignment vertical="center"/>
    </xf>
    <xf numFmtId="0" fontId="5" fillId="2" borderId="83"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0" fontId="7" fillId="0" borderId="83"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59" xfId="0" applyFont="1" applyBorder="1" applyAlignment="1" applyProtection="1">
      <alignment vertical="center"/>
    </xf>
    <xf numFmtId="0" fontId="7" fillId="0" borderId="60" xfId="0" applyFont="1" applyBorder="1" applyAlignment="1" applyProtection="1">
      <alignment vertical="center"/>
    </xf>
    <xf numFmtId="0" fontId="7" fillId="0" borderId="62"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67" xfId="0" applyFont="1" applyBorder="1" applyAlignment="1" applyProtection="1">
      <alignment horizontal="right" vertical="center"/>
    </xf>
    <xf numFmtId="0" fontId="7" fillId="0" borderId="28" xfId="0" applyFont="1" applyBorder="1" applyAlignment="1" applyProtection="1">
      <alignment horizontal="right" vertical="center"/>
    </xf>
    <xf numFmtId="0" fontId="5" fillId="2" borderId="60"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2" xfId="0" applyFont="1" applyBorder="1" applyAlignment="1" applyProtection="1">
      <alignment vertical="center"/>
    </xf>
    <xf numFmtId="0" fontId="7" fillId="0" borderId="4"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10" fillId="0" borderId="3" xfId="0" applyFont="1" applyBorder="1" applyAlignment="1" applyProtection="1">
      <alignment vertical="center"/>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71" xfId="0" applyNumberFormat="1" applyFont="1" applyFill="1" applyBorder="1" applyAlignment="1" applyProtection="1">
      <alignment horizontal="center" vertical="center"/>
      <protection locked="0"/>
    </xf>
    <xf numFmtId="0" fontId="5" fillId="2" borderId="15" xfId="0" applyFont="1" applyFill="1" applyBorder="1" applyAlignment="1" applyProtection="1">
      <alignment vertical="center"/>
      <protection locked="0"/>
    </xf>
    <xf numFmtId="0" fontId="7" fillId="0" borderId="15" xfId="0" applyFont="1" applyBorder="1" applyAlignment="1" applyProtection="1">
      <alignment vertical="center"/>
    </xf>
    <xf numFmtId="0" fontId="7" fillId="0" borderId="80" xfId="0" applyFont="1" applyBorder="1" applyAlignment="1" applyProtection="1">
      <alignment vertical="center"/>
    </xf>
    <xf numFmtId="0" fontId="5" fillId="0" borderId="74" xfId="0" applyFont="1" applyBorder="1" applyAlignment="1" applyProtection="1">
      <alignment vertical="center" wrapTex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5" fillId="0" borderId="76"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38" xfId="0" applyFont="1" applyBorder="1" applyAlignment="1" applyProtection="1">
      <alignment vertical="center" wrapText="1"/>
    </xf>
    <xf numFmtId="0" fontId="5" fillId="0" borderId="39" xfId="0" applyFont="1" applyBorder="1" applyAlignment="1" applyProtection="1">
      <alignment vertical="center" wrapText="1"/>
    </xf>
    <xf numFmtId="0" fontId="5" fillId="0" borderId="40" xfId="0" applyFont="1" applyBorder="1" applyAlignment="1" applyProtection="1">
      <alignment vertical="center" wrapText="1"/>
    </xf>
    <xf numFmtId="0" fontId="5" fillId="0" borderId="75" xfId="0" applyFont="1" applyBorder="1" applyAlignment="1" applyProtection="1">
      <alignment vertical="center" wrapText="1"/>
    </xf>
    <xf numFmtId="0" fontId="5" fillId="0" borderId="78" xfId="0" applyFont="1" applyBorder="1" applyAlignment="1" applyProtection="1">
      <alignment vertical="center" wrapText="1"/>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11" fillId="2" borderId="73"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69" xfId="0" applyFont="1" applyFill="1" applyBorder="1" applyAlignment="1" applyProtection="1">
      <alignment horizontal="center" vertical="center"/>
    </xf>
    <xf numFmtId="0" fontId="8" fillId="0" borderId="74" xfId="0" applyFont="1" applyBorder="1" applyAlignment="1" applyProtection="1">
      <alignment vertical="center" wrapText="1"/>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58" xfId="0" applyFont="1" applyBorder="1" applyAlignment="1" applyProtection="1">
      <alignment vertical="center"/>
    </xf>
    <xf numFmtId="0" fontId="8" fillId="0" borderId="0" xfId="0" applyFont="1" applyBorder="1" applyAlignment="1" applyProtection="1">
      <alignment vertical="center"/>
    </xf>
    <xf numFmtId="0" fontId="8" fillId="0" borderId="12" xfId="0" applyFont="1" applyBorder="1" applyAlignment="1" applyProtection="1">
      <alignment vertical="center"/>
    </xf>
    <xf numFmtId="0" fontId="6" fillId="4" borderId="6"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8" fillId="0" borderId="5"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5" fillId="0" borderId="4" xfId="0" applyFont="1" applyBorder="1" applyAlignment="1" applyProtection="1">
      <alignment horizont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8" fillId="0" borderId="22" xfId="0" applyFont="1" applyBorder="1" applyAlignment="1" applyProtection="1">
      <alignmen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5" fillId="0" borderId="34" xfId="0" applyFont="1" applyBorder="1" applyAlignment="1" applyProtection="1">
      <alignment vertical="center"/>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8" fillId="0" borderId="0" xfId="0" applyFont="1" applyAlignment="1" applyProtection="1">
      <alignment vertical="center" wrapText="1"/>
    </xf>
    <xf numFmtId="0" fontId="5" fillId="0" borderId="5"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7" fillId="0" borderId="0" xfId="0" applyFont="1" applyAlignment="1" applyProtection="1">
      <alignment horizontal="center"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8" fillId="0" borderId="4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8" fillId="0" borderId="18" xfId="0" applyFont="1" applyBorder="1" applyAlignment="1" applyProtection="1">
      <alignment horizontal="left" vertical="center" wrapText="1" indent="1"/>
    </xf>
    <xf numFmtId="0" fontId="8" fillId="0" borderId="21" xfId="0" applyFont="1" applyBorder="1" applyAlignment="1" applyProtection="1">
      <alignment horizontal="left" vertical="center" wrapText="1" indent="1"/>
    </xf>
    <xf numFmtId="0" fontId="8" fillId="0" borderId="20" xfId="0" applyFont="1" applyBorder="1" applyAlignment="1" applyProtection="1">
      <alignment horizontal="left" vertical="center" wrapText="1" indent="1"/>
    </xf>
    <xf numFmtId="0" fontId="8" fillId="0" borderId="19" xfId="0" applyFont="1" applyBorder="1" applyAlignment="1" applyProtection="1">
      <alignment horizontal="left" vertical="center" wrapText="1" indent="1"/>
    </xf>
    <xf numFmtId="0" fontId="8" fillId="0" borderId="0" xfId="0" applyFont="1" applyBorder="1" applyAlignment="1" applyProtection="1">
      <alignment horizontal="left" vertical="top" wrapText="1"/>
    </xf>
    <xf numFmtId="0" fontId="8" fillId="0" borderId="20" xfId="0" applyFont="1" applyBorder="1" applyAlignment="1" applyProtection="1">
      <alignment horizontal="left" vertical="top" wrapText="1"/>
    </xf>
    <xf numFmtId="0" fontId="5" fillId="2" borderId="0" xfId="0" applyFont="1" applyFill="1" applyAlignment="1" applyProtection="1">
      <alignment horizontal="left" vertical="center"/>
      <protection locked="0"/>
    </xf>
    <xf numFmtId="0" fontId="8" fillId="0" borderId="0" xfId="0" applyFont="1" applyFill="1" applyAlignment="1" applyProtection="1">
      <alignment horizontal="center" vertical="center"/>
      <protection locked="0"/>
    </xf>
    <xf numFmtId="0" fontId="7" fillId="0" borderId="0" xfId="0" applyFont="1" applyAlignment="1" applyProtection="1">
      <alignment horizontal="left" vertical="center" wrapText="1"/>
    </xf>
    <xf numFmtId="0" fontId="5" fillId="0" borderId="43" xfId="0" applyFont="1" applyBorder="1" applyAlignment="1" applyProtection="1">
      <alignment horizontal="center" vertical="center" textRotation="255"/>
    </xf>
    <xf numFmtId="0" fontId="7" fillId="0" borderId="6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69" xfId="0" applyFont="1" applyBorder="1" applyAlignment="1" applyProtection="1">
      <alignment horizontal="center" vertical="center"/>
    </xf>
    <xf numFmtId="0" fontId="5" fillId="2" borderId="62" xfId="0" applyFont="1" applyFill="1" applyBorder="1" applyAlignment="1" applyProtection="1">
      <alignment vertical="center"/>
      <protection locked="0"/>
    </xf>
    <xf numFmtId="0" fontId="5" fillId="2" borderId="60" xfId="0" applyFont="1" applyFill="1" applyBorder="1" applyAlignment="1" applyProtection="1">
      <alignment vertical="center"/>
      <protection locked="0"/>
    </xf>
    <xf numFmtId="0" fontId="5" fillId="2" borderId="61"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5" fillId="2" borderId="27" xfId="0" applyFont="1" applyFill="1" applyBorder="1" applyAlignment="1" applyProtection="1">
      <alignment vertical="center"/>
      <protection locked="0"/>
    </xf>
    <xf numFmtId="0" fontId="5" fillId="2" borderId="32"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34" xfId="0" applyFont="1" applyFill="1" applyBorder="1" applyAlignment="1" applyProtection="1">
      <alignment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38" fontId="6" fillId="2" borderId="32" xfId="1" applyFont="1" applyFill="1" applyBorder="1" applyAlignment="1" applyProtection="1">
      <alignment vertical="center"/>
      <protection locked="0"/>
    </xf>
    <xf numFmtId="38" fontId="6" fillId="2" borderId="33" xfId="1" applyFont="1" applyFill="1" applyBorder="1" applyAlignment="1" applyProtection="1">
      <alignment vertical="center"/>
      <protection locked="0"/>
    </xf>
    <xf numFmtId="38" fontId="6" fillId="2" borderId="37" xfId="1" applyFont="1" applyFill="1" applyBorder="1" applyAlignment="1" applyProtection="1">
      <alignment vertical="center"/>
      <protection locked="0"/>
    </xf>
    <xf numFmtId="0" fontId="7" fillId="0" borderId="32" xfId="0" applyFont="1" applyBorder="1" applyAlignment="1" applyProtection="1">
      <alignment vertical="center"/>
    </xf>
    <xf numFmtId="0" fontId="7" fillId="0" borderId="33" xfId="0" applyFont="1" applyBorder="1" applyAlignment="1" applyProtection="1">
      <alignment vertical="center"/>
    </xf>
    <xf numFmtId="0" fontId="7" fillId="0" borderId="34" xfId="0" applyFont="1" applyBorder="1" applyAlignment="1" applyProtection="1">
      <alignment vertical="center"/>
    </xf>
    <xf numFmtId="0" fontId="5" fillId="2" borderId="66" xfId="0" applyFont="1" applyFill="1" applyBorder="1" applyAlignment="1" applyProtection="1">
      <alignment vertical="center"/>
      <protection locked="0"/>
    </xf>
    <xf numFmtId="0" fontId="5" fillId="2" borderId="33" xfId="0" applyFont="1" applyFill="1" applyBorder="1" applyAlignment="1" applyProtection="1">
      <alignment horizontal="center" vertical="center"/>
      <protection locked="0"/>
    </xf>
    <xf numFmtId="0" fontId="7" fillId="0" borderId="22" xfId="0" applyFont="1" applyBorder="1" applyAlignment="1" applyProtection="1">
      <alignment vertical="center"/>
    </xf>
    <xf numFmtId="0" fontId="5" fillId="2" borderId="23" xfId="0" applyFont="1" applyFill="1" applyBorder="1" applyAlignment="1" applyProtection="1">
      <alignment vertical="center"/>
      <protection locked="0"/>
    </xf>
    <xf numFmtId="0" fontId="5" fillId="2" borderId="71" xfId="0" applyFont="1" applyFill="1" applyBorder="1" applyAlignment="1" applyProtection="1">
      <alignment vertical="center"/>
      <protection locked="0"/>
    </xf>
    <xf numFmtId="0" fontId="7" fillId="0" borderId="72" xfId="0" applyFont="1" applyBorder="1" applyAlignment="1" applyProtection="1">
      <alignment vertical="center"/>
    </xf>
    <xf numFmtId="0" fontId="7" fillId="0" borderId="35" xfId="0" applyFont="1" applyBorder="1" applyAlignment="1" applyProtection="1">
      <alignment vertical="center"/>
    </xf>
    <xf numFmtId="0" fontId="5" fillId="2" borderId="35"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0" borderId="73" xfId="0" applyFont="1" applyBorder="1" applyAlignment="1" applyProtection="1">
      <alignment vertical="center"/>
    </xf>
    <xf numFmtId="0" fontId="5" fillId="2" borderId="69" xfId="0" applyFont="1" applyFill="1" applyBorder="1" applyAlignment="1" applyProtection="1">
      <alignment vertical="center"/>
      <protection locked="0"/>
    </xf>
    <xf numFmtId="0" fontId="7" fillId="0" borderId="68" xfId="0" applyFont="1" applyBorder="1" applyAlignment="1" applyProtection="1">
      <alignment horizontal="right" vertical="center"/>
    </xf>
    <xf numFmtId="0" fontId="7" fillId="0" borderId="30" xfId="0" applyFont="1" applyBorder="1" applyAlignment="1" applyProtection="1">
      <alignment horizontal="right" vertical="center"/>
    </xf>
    <xf numFmtId="0" fontId="7" fillId="0" borderId="70" xfId="0" applyFont="1" applyBorder="1" applyAlignment="1" applyProtection="1">
      <alignment vertical="center"/>
    </xf>
    <xf numFmtId="0" fontId="5" fillId="2" borderId="15" xfId="0" applyFont="1" applyFill="1" applyBorder="1" applyAlignment="1" applyProtection="1">
      <alignment horizontal="left" vertical="center"/>
      <protection locked="0"/>
    </xf>
    <xf numFmtId="0" fontId="5" fillId="2" borderId="6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9"/>
  <sheetViews>
    <sheetView view="pageBreakPreview" zoomScale="80" zoomScaleNormal="100" zoomScaleSheetLayoutView="80" workbookViewId="0">
      <selection activeCell="E3" sqref="E3"/>
    </sheetView>
  </sheetViews>
  <sheetFormatPr defaultColWidth="9" defaultRowHeight="18.75"/>
  <cols>
    <col min="1" max="2" width="3.625" style="20" customWidth="1"/>
    <col min="3" max="3" width="9" style="20" customWidth="1"/>
    <col min="4" max="18" width="3.625" style="20" customWidth="1"/>
    <col min="19" max="19" width="3.75" style="20" customWidth="1"/>
    <col min="20" max="22" width="9" style="20"/>
    <col min="23" max="24" width="3.625" style="20" customWidth="1"/>
    <col min="25" max="25" width="3.75" style="20" customWidth="1"/>
    <col min="26" max="27" width="9" style="20"/>
    <col min="28" max="28" width="5.625" style="20" customWidth="1"/>
    <col min="29" max="29" width="3.625" style="20" customWidth="1"/>
    <col min="30" max="30" width="5.875" style="31" customWidth="1"/>
    <col min="31" max="31" width="4.375" style="20" customWidth="1"/>
    <col min="32" max="32" width="4.125" style="20" customWidth="1"/>
    <col min="33" max="33" width="5" style="20" hidden="1" customWidth="1"/>
    <col min="34" max="34" width="77" style="20" hidden="1" customWidth="1"/>
    <col min="35" max="35" width="34.5" style="20" hidden="1" customWidth="1"/>
    <col min="36" max="36" width="13.875" style="20" hidden="1" customWidth="1"/>
    <col min="37" max="37" width="13.375" style="20" hidden="1" customWidth="1"/>
    <col min="38" max="38" width="12" style="20" hidden="1" customWidth="1"/>
    <col min="39" max="39" width="80.125" style="20" hidden="1" customWidth="1"/>
    <col min="40" max="41" width="8.375" style="20" hidden="1" customWidth="1"/>
    <col min="42" max="42" width="13.375" style="20" hidden="1" customWidth="1"/>
    <col min="43" max="43" width="13.25" style="20" hidden="1" customWidth="1"/>
    <col min="44" max="46" width="11.5" style="20" hidden="1" customWidth="1"/>
    <col min="47" max="49" width="15.75" style="20" hidden="1" customWidth="1"/>
    <col min="50" max="50" width="4" style="20" hidden="1" customWidth="1"/>
    <col min="51" max="51" width="5.25" style="20" hidden="1" customWidth="1"/>
    <col min="52" max="52" width="11.5" style="20" hidden="1" customWidth="1"/>
    <col min="53" max="53" width="18.625" style="20" hidden="1" customWidth="1"/>
    <col min="54" max="54" width="14.25" style="20" customWidth="1"/>
    <col min="55" max="55" width="17.125" style="20" customWidth="1"/>
    <col min="56" max="16384" width="9" style="20"/>
  </cols>
  <sheetData>
    <row r="1" spans="1:44">
      <c r="A1" s="102" t="s">
        <v>195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3"/>
    </row>
    <row r="2" spans="1:44" ht="21">
      <c r="A2" s="112" t="s">
        <v>196</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row>
    <row r="3" spans="1:44" ht="21">
      <c r="A3" s="113" t="s">
        <v>147</v>
      </c>
      <c r="B3" s="114"/>
      <c r="C3" s="115"/>
      <c r="D3" s="48" t="s">
        <v>95</v>
      </c>
      <c r="E3" s="49"/>
      <c r="F3" s="48" t="s">
        <v>182</v>
      </c>
      <c r="G3" s="49"/>
      <c r="H3" s="48" t="s">
        <v>148</v>
      </c>
      <c r="I3" s="49"/>
      <c r="J3" s="48" t="s">
        <v>72</v>
      </c>
      <c r="K3" s="48" t="s">
        <v>110</v>
      </c>
      <c r="L3" s="48" t="s">
        <v>95</v>
      </c>
      <c r="M3" s="49"/>
      <c r="N3" s="48" t="s">
        <v>96</v>
      </c>
      <c r="O3" s="49"/>
      <c r="P3" s="48" t="s">
        <v>148</v>
      </c>
      <c r="Q3" s="49"/>
      <c r="R3" s="50" t="s">
        <v>72</v>
      </c>
      <c r="S3" s="51"/>
      <c r="T3" s="51"/>
      <c r="U3" s="47"/>
      <c r="V3" s="47"/>
      <c r="W3" s="47"/>
      <c r="X3" s="47"/>
      <c r="Y3" s="47"/>
      <c r="Z3" s="47"/>
      <c r="AA3" s="47"/>
      <c r="AB3" s="47"/>
      <c r="AC3" s="47"/>
      <c r="AD3" s="47"/>
    </row>
    <row r="4" spans="1:44" s="24" customFormat="1" ht="54" customHeight="1">
      <c r="A4" s="21" t="s">
        <v>0</v>
      </c>
      <c r="B4" s="22"/>
      <c r="C4" s="23"/>
      <c r="D4" s="116"/>
      <c r="E4" s="117"/>
      <c r="F4" s="117"/>
      <c r="G4" s="117"/>
      <c r="H4" s="117"/>
      <c r="I4" s="117"/>
      <c r="J4" s="117"/>
      <c r="K4" s="117"/>
      <c r="L4" s="117"/>
      <c r="M4" s="117"/>
      <c r="N4" s="117"/>
      <c r="O4" s="117"/>
      <c r="P4" s="117"/>
      <c r="Q4" s="117"/>
      <c r="R4" s="117"/>
      <c r="S4" s="117"/>
      <c r="T4" s="117"/>
      <c r="U4" s="118"/>
      <c r="V4" s="119" t="s">
        <v>106</v>
      </c>
      <c r="W4" s="120"/>
      <c r="X4" s="121"/>
      <c r="Y4" s="122"/>
      <c r="Z4" s="122"/>
      <c r="AA4" s="122"/>
      <c r="AB4" s="122"/>
      <c r="AC4" s="122"/>
      <c r="AD4" s="122"/>
    </row>
    <row r="5" spans="1:44" ht="60" customHeight="1">
      <c r="A5" s="107" t="s">
        <v>7</v>
      </c>
      <c r="B5" s="108"/>
      <c r="C5" s="108"/>
      <c r="D5" s="108"/>
      <c r="E5" s="108"/>
      <c r="F5" s="108"/>
      <c r="G5" s="108"/>
      <c r="H5" s="108"/>
      <c r="I5" s="108"/>
      <c r="J5" s="108"/>
      <c r="K5" s="108"/>
      <c r="L5" s="108"/>
      <c r="M5" s="108"/>
      <c r="N5" s="108"/>
      <c r="O5" s="108"/>
      <c r="P5" s="108"/>
      <c r="Q5" s="108"/>
      <c r="R5" s="108"/>
      <c r="S5" s="109"/>
      <c r="T5" s="110"/>
      <c r="U5" s="110"/>
      <c r="V5" s="110"/>
      <c r="W5" s="110"/>
      <c r="X5" s="110"/>
      <c r="Y5" s="110"/>
      <c r="Z5" s="110"/>
      <c r="AA5" s="110"/>
      <c r="AB5" s="110"/>
      <c r="AC5" s="111"/>
      <c r="AD5" s="25" t="s">
        <v>1</v>
      </c>
    </row>
    <row r="6" spans="1:44" ht="38.25" customHeight="1" thickBot="1">
      <c r="A6" s="127" t="s">
        <v>89</v>
      </c>
      <c r="B6" s="128"/>
      <c r="C6" s="128"/>
      <c r="D6" s="128"/>
      <c r="E6" s="128"/>
      <c r="F6" s="128"/>
      <c r="G6" s="128"/>
      <c r="H6" s="128"/>
      <c r="I6" s="128"/>
      <c r="J6" s="128"/>
      <c r="K6" s="128"/>
      <c r="L6" s="128"/>
      <c r="M6" s="128"/>
      <c r="N6" s="128"/>
      <c r="O6" s="128"/>
      <c r="P6" s="128"/>
      <c r="Q6" s="128"/>
      <c r="R6" s="128"/>
      <c r="S6" s="133" t="s">
        <v>132</v>
      </c>
      <c r="T6" s="134"/>
      <c r="U6" s="134"/>
      <c r="V6" s="134"/>
      <c r="W6" s="134"/>
      <c r="X6" s="134"/>
      <c r="Y6" s="135" t="s">
        <v>133</v>
      </c>
      <c r="Z6" s="136"/>
      <c r="AA6" s="136"/>
      <c r="AB6" s="136"/>
      <c r="AC6" s="136"/>
      <c r="AD6" s="137"/>
      <c r="AH6" s="52"/>
      <c r="AI6" s="97"/>
      <c r="AJ6" s="52"/>
      <c r="AK6" s="52"/>
      <c r="AL6" s="52"/>
      <c r="AM6" s="52" t="s">
        <v>177</v>
      </c>
    </row>
    <row r="7" spans="1:44" ht="47.25" customHeight="1" thickBot="1">
      <c r="A7" s="129"/>
      <c r="B7" s="130"/>
      <c r="C7" s="130"/>
      <c r="D7" s="130"/>
      <c r="E7" s="130"/>
      <c r="F7" s="130"/>
      <c r="G7" s="130"/>
      <c r="H7" s="130"/>
      <c r="I7" s="130"/>
      <c r="J7" s="130"/>
      <c r="K7" s="130"/>
      <c r="L7" s="130"/>
      <c r="M7" s="130"/>
      <c r="N7" s="130"/>
      <c r="O7" s="130"/>
      <c r="P7" s="130"/>
      <c r="Q7" s="130"/>
      <c r="R7" s="130"/>
      <c r="S7" s="109"/>
      <c r="T7" s="110"/>
      <c r="U7" s="110"/>
      <c r="V7" s="110"/>
      <c r="W7" s="134" t="s">
        <v>87</v>
      </c>
      <c r="X7" s="134"/>
      <c r="Y7" s="109"/>
      <c r="Z7" s="110"/>
      <c r="AA7" s="110"/>
      <c r="AB7" s="110"/>
      <c r="AC7" s="110"/>
      <c r="AD7" s="42" t="s">
        <v>87</v>
      </c>
      <c r="AH7" s="52"/>
      <c r="AI7" s="10" t="s">
        <v>188</v>
      </c>
      <c r="AJ7" s="10"/>
      <c r="AK7" s="98">
        <v>44317</v>
      </c>
      <c r="AL7" s="52"/>
      <c r="AM7" s="99" t="e">
        <f>IF(AND(AK7&lt;=AQ28,AQ28&lt;AK8),"①",IF(AND(AK8&lt;=AQ28,AQ28&lt;AK9),"②","③"))</f>
        <v>#VALUE!</v>
      </c>
    </row>
    <row r="8" spans="1:44" ht="60" customHeight="1" thickBot="1">
      <c r="A8" s="131"/>
      <c r="B8" s="132"/>
      <c r="C8" s="132"/>
      <c r="D8" s="132"/>
      <c r="E8" s="132"/>
      <c r="F8" s="132"/>
      <c r="G8" s="132"/>
      <c r="H8" s="132"/>
      <c r="I8" s="132"/>
      <c r="J8" s="132"/>
      <c r="K8" s="132"/>
      <c r="L8" s="132"/>
      <c r="M8" s="132"/>
      <c r="N8" s="132"/>
      <c r="O8" s="132"/>
      <c r="P8" s="132"/>
      <c r="Q8" s="132"/>
      <c r="R8" s="132"/>
      <c r="S8" s="138" t="str">
        <f>IF(AND(S7="",Y7=""),"",S7+Y7)</f>
        <v/>
      </c>
      <c r="T8" s="139"/>
      <c r="U8" s="139"/>
      <c r="V8" s="139"/>
      <c r="W8" s="139"/>
      <c r="X8" s="139"/>
      <c r="Y8" s="139"/>
      <c r="Z8" s="139"/>
      <c r="AA8" s="139"/>
      <c r="AB8" s="139"/>
      <c r="AC8" s="139"/>
      <c r="AD8" s="44" t="s">
        <v>87</v>
      </c>
      <c r="AH8" s="52"/>
      <c r="AI8" s="97" t="s">
        <v>178</v>
      </c>
      <c r="AJ8" s="52"/>
      <c r="AK8" s="98">
        <v>44896</v>
      </c>
      <c r="AL8" s="52"/>
      <c r="AM8" s="52"/>
    </row>
    <row r="9" spans="1:44" ht="66.75" customHeight="1" thickBot="1">
      <c r="A9" s="140" t="s">
        <v>136</v>
      </c>
      <c r="B9" s="141"/>
      <c r="C9" s="141"/>
      <c r="D9" s="141"/>
      <c r="E9" s="141"/>
      <c r="F9" s="141"/>
      <c r="G9" s="141"/>
      <c r="H9" s="141"/>
      <c r="I9" s="141"/>
      <c r="J9" s="141"/>
      <c r="K9" s="141"/>
      <c r="L9" s="141"/>
      <c r="M9" s="141"/>
      <c r="N9" s="141"/>
      <c r="O9" s="141"/>
      <c r="P9" s="141"/>
      <c r="Q9" s="141"/>
      <c r="R9" s="141"/>
      <c r="S9" s="109"/>
      <c r="T9" s="110"/>
      <c r="U9" s="110"/>
      <c r="V9" s="110"/>
      <c r="W9" s="110"/>
      <c r="X9" s="110"/>
      <c r="Y9" s="110"/>
      <c r="Z9" s="110"/>
      <c r="AA9" s="110"/>
      <c r="AB9" s="110"/>
      <c r="AC9" s="110"/>
      <c r="AD9" s="44" t="s">
        <v>87</v>
      </c>
      <c r="AH9" s="83" t="s">
        <v>173</v>
      </c>
      <c r="AI9" s="52" t="s">
        <v>189</v>
      </c>
      <c r="AJ9" s="52"/>
      <c r="AK9" s="98">
        <v>44958</v>
      </c>
      <c r="AL9" s="74"/>
      <c r="AM9" s="74"/>
      <c r="AN9" s="74"/>
      <c r="AO9" s="74"/>
      <c r="AP9" s="74"/>
      <c r="AQ9" s="74"/>
      <c r="AR9" s="74"/>
    </row>
    <row r="10" spans="1:44" ht="25.5" customHeight="1" thickBot="1">
      <c r="A10" s="123" t="s">
        <v>90</v>
      </c>
      <c r="B10" s="124"/>
      <c r="C10" s="124"/>
      <c r="D10" s="124"/>
      <c r="E10" s="124"/>
      <c r="F10" s="124"/>
      <c r="G10" s="124"/>
      <c r="H10" s="124"/>
      <c r="I10" s="124"/>
      <c r="J10" s="124"/>
      <c r="K10" s="124"/>
      <c r="L10" s="124"/>
      <c r="M10" s="124"/>
      <c r="N10" s="124"/>
      <c r="O10" s="124"/>
      <c r="P10" s="124"/>
      <c r="Q10" s="124"/>
      <c r="R10" s="124"/>
      <c r="S10" s="125" t="str">
        <f>IF(OR(S5="",AND(S7=0,Y7=0),S9="",S8=""),"", ROUNDUP((S5/S8)*S9,0))</f>
        <v/>
      </c>
      <c r="T10" s="126"/>
      <c r="U10" s="126"/>
      <c r="V10" s="126"/>
      <c r="W10" s="126"/>
      <c r="X10" s="126"/>
      <c r="Y10" s="126"/>
      <c r="Z10" s="126"/>
      <c r="AA10" s="126"/>
      <c r="AB10" s="126"/>
      <c r="AC10" s="126"/>
      <c r="AD10" s="146" t="s">
        <v>86</v>
      </c>
      <c r="AH10" s="84" t="s">
        <v>149</v>
      </c>
      <c r="AI10" s="53" t="s">
        <v>150</v>
      </c>
      <c r="AJ10" s="53" t="s">
        <v>151</v>
      </c>
      <c r="AK10" s="53" t="s">
        <v>171</v>
      </c>
      <c r="AL10" s="75"/>
      <c r="AM10" s="45"/>
      <c r="AN10" s="76"/>
      <c r="AO10" s="74"/>
      <c r="AP10" s="74"/>
      <c r="AQ10" s="74"/>
      <c r="AR10" s="74"/>
    </row>
    <row r="11" spans="1:44" ht="39.950000000000003" customHeight="1">
      <c r="A11" s="142"/>
      <c r="B11" s="143"/>
      <c r="C11" s="143"/>
      <c r="D11" s="143"/>
      <c r="E11" s="143"/>
      <c r="F11" s="143"/>
      <c r="G11" s="143"/>
      <c r="H11" s="143"/>
      <c r="I11" s="143"/>
      <c r="J11" s="143"/>
      <c r="K11" s="143"/>
      <c r="L11" s="143"/>
      <c r="M11" s="143"/>
      <c r="N11" s="143"/>
      <c r="O11" s="143"/>
      <c r="P11" s="143"/>
      <c r="Q11" s="143"/>
      <c r="R11" s="143"/>
      <c r="S11" s="144"/>
      <c r="T11" s="145"/>
      <c r="U11" s="145"/>
      <c r="V11" s="145"/>
      <c r="W11" s="145"/>
      <c r="X11" s="145"/>
      <c r="Y11" s="145"/>
      <c r="Z11" s="145"/>
      <c r="AA11" s="145"/>
      <c r="AB11" s="145"/>
      <c r="AC11" s="145"/>
      <c r="AD11" s="147"/>
      <c r="AG11" s="106" t="s">
        <v>180</v>
      </c>
      <c r="AH11" s="85" t="s">
        <v>174</v>
      </c>
      <c r="AI11" s="86">
        <v>0.8</v>
      </c>
      <c r="AJ11" s="87">
        <v>2400</v>
      </c>
      <c r="AK11" s="87">
        <v>15000</v>
      </c>
      <c r="AL11" s="74"/>
      <c r="AM11" s="74"/>
      <c r="AN11" s="74"/>
      <c r="AO11" s="74"/>
      <c r="AP11" s="74"/>
      <c r="AQ11" s="74"/>
      <c r="AR11" s="74"/>
    </row>
    <row r="12" spans="1:44" ht="47.25" customHeight="1" thickBot="1">
      <c r="A12" s="123" t="s">
        <v>103</v>
      </c>
      <c r="B12" s="124"/>
      <c r="C12" s="124"/>
      <c r="D12" s="124"/>
      <c r="E12" s="124"/>
      <c r="F12" s="124"/>
      <c r="G12" s="124"/>
      <c r="H12" s="124"/>
      <c r="I12" s="124"/>
      <c r="J12" s="124"/>
      <c r="K12" s="124"/>
      <c r="L12" s="124"/>
      <c r="M12" s="124"/>
      <c r="N12" s="124"/>
      <c r="O12" s="124"/>
      <c r="P12" s="124"/>
      <c r="Q12" s="124"/>
      <c r="R12" s="124"/>
      <c r="S12" s="125" t="str">
        <f>IF(S10="","",MIN($AW$46,ROUNDUP(S10*VLOOKUP(D13,AH11:AK18,2,FALSE),0)))</f>
        <v/>
      </c>
      <c r="T12" s="126"/>
      <c r="U12" s="126"/>
      <c r="V12" s="126"/>
      <c r="W12" s="126"/>
      <c r="X12" s="126"/>
      <c r="Y12" s="126"/>
      <c r="Z12" s="126"/>
      <c r="AA12" s="126"/>
      <c r="AB12" s="126"/>
      <c r="AC12" s="126"/>
      <c r="AD12" s="26" t="s">
        <v>1</v>
      </c>
      <c r="AG12" s="106"/>
      <c r="AH12" s="88" t="s">
        <v>152</v>
      </c>
      <c r="AI12" s="89">
        <v>1</v>
      </c>
      <c r="AJ12" s="57">
        <v>2400</v>
      </c>
      <c r="AK12" s="57">
        <v>15000</v>
      </c>
      <c r="AL12" s="77"/>
      <c r="AM12" s="77"/>
      <c r="AN12" s="74"/>
      <c r="AO12" s="74"/>
      <c r="AP12" s="74"/>
      <c r="AQ12" s="74"/>
      <c r="AR12" s="74"/>
    </row>
    <row r="13" spans="1:44" ht="60" customHeight="1">
      <c r="A13" s="148" t="s">
        <v>91</v>
      </c>
      <c r="B13" s="149"/>
      <c r="C13" s="149"/>
      <c r="D13" s="150"/>
      <c r="E13" s="150"/>
      <c r="F13" s="150"/>
      <c r="G13" s="150"/>
      <c r="H13" s="150"/>
      <c r="I13" s="150"/>
      <c r="J13" s="150"/>
      <c r="K13" s="150"/>
      <c r="L13" s="150"/>
      <c r="M13" s="150"/>
      <c r="N13" s="150"/>
      <c r="O13" s="150"/>
      <c r="P13" s="27" t="s">
        <v>112</v>
      </c>
      <c r="Q13" s="54"/>
      <c r="R13" s="54"/>
      <c r="S13" s="151" t="s">
        <v>199</v>
      </c>
      <c r="T13" s="152"/>
      <c r="U13" s="152"/>
      <c r="V13" s="152"/>
      <c r="W13" s="152"/>
      <c r="X13" s="152"/>
      <c r="Y13" s="152"/>
      <c r="Z13" s="152"/>
      <c r="AA13" s="152"/>
      <c r="AB13" s="152"/>
      <c r="AC13" s="152"/>
      <c r="AD13" s="153"/>
      <c r="AG13" s="106"/>
      <c r="AH13" s="85" t="s">
        <v>175</v>
      </c>
      <c r="AI13" s="86">
        <f>4/5</f>
        <v>0.8</v>
      </c>
      <c r="AJ13" s="87">
        <v>1800</v>
      </c>
      <c r="AK13" s="87">
        <v>15000</v>
      </c>
      <c r="AL13" s="78"/>
      <c r="AM13" s="79"/>
      <c r="AN13" s="74"/>
      <c r="AO13" s="74"/>
      <c r="AP13" s="74"/>
      <c r="AQ13" s="74"/>
      <c r="AR13" s="74"/>
    </row>
    <row r="14" spans="1:44" ht="32.25" customHeight="1" thickBot="1">
      <c r="A14" s="160" t="s">
        <v>111</v>
      </c>
      <c r="B14" s="161"/>
      <c r="C14" s="161"/>
      <c r="D14" s="162" t="str">
        <f>IF(S10="","",ROUNDUP(S10*VLOOKUP(D13,AH11:AK18,2,FALSE),0))</f>
        <v/>
      </c>
      <c r="E14" s="162"/>
      <c r="F14" s="162"/>
      <c r="G14" s="162"/>
      <c r="H14" s="162"/>
      <c r="I14" s="162"/>
      <c r="J14" s="162"/>
      <c r="K14" s="162"/>
      <c r="L14" s="162"/>
      <c r="M14" s="162"/>
      <c r="N14" s="162"/>
      <c r="O14" s="162"/>
      <c r="P14" s="55" t="s">
        <v>86</v>
      </c>
      <c r="Q14" s="56"/>
      <c r="R14" s="56"/>
      <c r="S14" s="154"/>
      <c r="T14" s="155"/>
      <c r="U14" s="155"/>
      <c r="V14" s="155"/>
      <c r="W14" s="155"/>
      <c r="X14" s="155"/>
      <c r="Y14" s="155"/>
      <c r="Z14" s="155"/>
      <c r="AA14" s="155"/>
      <c r="AB14" s="155"/>
      <c r="AC14" s="155"/>
      <c r="AD14" s="156"/>
      <c r="AG14" s="106"/>
      <c r="AH14" s="88" t="s">
        <v>176</v>
      </c>
      <c r="AI14" s="89">
        <f>10/10</f>
        <v>1</v>
      </c>
      <c r="AJ14" s="57">
        <v>1800</v>
      </c>
      <c r="AK14" s="57">
        <v>15000</v>
      </c>
      <c r="AL14" s="78"/>
      <c r="AM14" s="79"/>
      <c r="AN14" s="74"/>
      <c r="AO14" s="74"/>
      <c r="AP14" s="74"/>
      <c r="AQ14" s="74"/>
      <c r="AR14" s="74"/>
    </row>
    <row r="15" spans="1:44" ht="60" customHeight="1" thickBot="1">
      <c r="A15" s="163" t="s">
        <v>183</v>
      </c>
      <c r="B15" s="164"/>
      <c r="C15" s="164"/>
      <c r="D15" s="164"/>
      <c r="E15" s="164"/>
      <c r="F15" s="164"/>
      <c r="G15" s="164"/>
      <c r="H15" s="164"/>
      <c r="I15" s="164"/>
      <c r="J15" s="164"/>
      <c r="K15" s="164"/>
      <c r="L15" s="164"/>
      <c r="M15" s="164"/>
      <c r="N15" s="164"/>
      <c r="O15" s="164"/>
      <c r="P15" s="164"/>
      <c r="Q15" s="164"/>
      <c r="R15" s="164"/>
      <c r="S15" s="157"/>
      <c r="T15" s="158"/>
      <c r="U15" s="158"/>
      <c r="V15" s="158"/>
      <c r="W15" s="158"/>
      <c r="X15" s="158"/>
      <c r="Y15" s="158"/>
      <c r="Z15" s="158"/>
      <c r="AA15" s="158"/>
      <c r="AB15" s="158"/>
      <c r="AC15" s="158"/>
      <c r="AD15" s="159"/>
      <c r="AG15" s="100"/>
      <c r="AH15" s="85" t="s">
        <v>191</v>
      </c>
      <c r="AI15" s="89">
        <f>2/3</f>
        <v>0.66666666666666663</v>
      </c>
      <c r="AJ15" s="87">
        <v>2400</v>
      </c>
      <c r="AK15" s="87">
        <v>9000</v>
      </c>
      <c r="AL15" s="78"/>
      <c r="AM15" s="79"/>
      <c r="AN15" s="74"/>
      <c r="AO15" s="74"/>
      <c r="AP15" s="74"/>
      <c r="AQ15" s="74"/>
      <c r="AR15" s="74"/>
    </row>
    <row r="16" spans="1:44" ht="39.950000000000003" customHeight="1" thickBot="1">
      <c r="A16" s="127" t="s">
        <v>104</v>
      </c>
      <c r="B16" s="128"/>
      <c r="C16" s="128"/>
      <c r="D16" s="128"/>
      <c r="E16" s="128"/>
      <c r="F16" s="128"/>
      <c r="G16" s="128"/>
      <c r="H16" s="128"/>
      <c r="I16" s="128"/>
      <c r="J16" s="128"/>
      <c r="K16" s="128"/>
      <c r="L16" s="128"/>
      <c r="M16" s="128"/>
      <c r="N16" s="128"/>
      <c r="O16" s="128"/>
      <c r="P16" s="128"/>
      <c r="Q16" s="128"/>
      <c r="R16" s="128"/>
      <c r="S16" s="165" t="s">
        <v>134</v>
      </c>
      <c r="T16" s="166"/>
      <c r="U16" s="166"/>
      <c r="V16" s="166"/>
      <c r="W16" s="166"/>
      <c r="X16" s="167"/>
      <c r="Y16" s="168" t="s">
        <v>135</v>
      </c>
      <c r="Z16" s="169"/>
      <c r="AA16" s="169"/>
      <c r="AB16" s="169"/>
      <c r="AC16" s="169"/>
      <c r="AD16" s="170"/>
      <c r="AG16" s="100" t="s">
        <v>179</v>
      </c>
      <c r="AH16" s="88" t="s">
        <v>192</v>
      </c>
      <c r="AI16" s="89">
        <v>0.9</v>
      </c>
      <c r="AJ16" s="57">
        <v>2400</v>
      </c>
      <c r="AK16" s="87">
        <v>9000</v>
      </c>
      <c r="AL16" s="78"/>
      <c r="AM16" s="79"/>
      <c r="AN16" s="74"/>
      <c r="AO16" s="74"/>
      <c r="AP16" s="74"/>
      <c r="AQ16" s="74"/>
      <c r="AR16" s="74"/>
    </row>
    <row r="17" spans="1:55" ht="39.950000000000003" customHeight="1" thickBot="1">
      <c r="A17" s="129"/>
      <c r="B17" s="130"/>
      <c r="C17" s="130"/>
      <c r="D17" s="130"/>
      <c r="E17" s="130"/>
      <c r="F17" s="130"/>
      <c r="G17" s="130"/>
      <c r="H17" s="130"/>
      <c r="I17" s="130"/>
      <c r="J17" s="130"/>
      <c r="K17" s="130"/>
      <c r="L17" s="130"/>
      <c r="M17" s="130"/>
      <c r="N17" s="130"/>
      <c r="O17" s="130"/>
      <c r="P17" s="130"/>
      <c r="Q17" s="130"/>
      <c r="R17" s="130"/>
      <c r="S17" s="171"/>
      <c r="T17" s="171"/>
      <c r="U17" s="171"/>
      <c r="V17" s="171"/>
      <c r="W17" s="172" t="s">
        <v>85</v>
      </c>
      <c r="X17" s="172"/>
      <c r="Y17" s="171"/>
      <c r="Z17" s="171"/>
      <c r="AA17" s="171"/>
      <c r="AB17" s="171"/>
      <c r="AC17" s="113" t="s">
        <v>85</v>
      </c>
      <c r="AD17" s="115"/>
      <c r="AG17" s="100"/>
      <c r="AH17" s="85" t="s">
        <v>193</v>
      </c>
      <c r="AI17" s="86">
        <f>1/2</f>
        <v>0.5</v>
      </c>
      <c r="AJ17" s="87">
        <v>1800</v>
      </c>
      <c r="AK17" s="87">
        <v>9000</v>
      </c>
      <c r="AL17" s="78"/>
      <c r="AM17" s="79"/>
      <c r="AN17" s="74"/>
      <c r="AO17" s="74"/>
      <c r="AP17" s="74"/>
      <c r="AQ17" s="74"/>
      <c r="AR17" s="74"/>
    </row>
    <row r="18" spans="1:55" ht="39.950000000000003" customHeight="1" thickBot="1">
      <c r="A18" s="131"/>
      <c r="B18" s="132"/>
      <c r="C18" s="132"/>
      <c r="D18" s="132"/>
      <c r="E18" s="132"/>
      <c r="F18" s="132"/>
      <c r="G18" s="132"/>
      <c r="H18" s="132"/>
      <c r="I18" s="132"/>
      <c r="J18" s="132"/>
      <c r="K18" s="132"/>
      <c r="L18" s="132"/>
      <c r="M18" s="132"/>
      <c r="N18" s="132"/>
      <c r="O18" s="132"/>
      <c r="P18" s="132"/>
      <c r="Q18" s="132"/>
      <c r="R18" s="132"/>
      <c r="S18" s="138" t="str">
        <f>IF(OR(S9="",AND(S17="",Y17="")),"",S17+Y17)</f>
        <v/>
      </c>
      <c r="T18" s="139"/>
      <c r="U18" s="139"/>
      <c r="V18" s="139"/>
      <c r="W18" s="139"/>
      <c r="X18" s="139"/>
      <c r="Y18" s="139"/>
      <c r="Z18" s="139"/>
      <c r="AA18" s="139"/>
      <c r="AB18" s="173"/>
      <c r="AC18" s="113" t="s">
        <v>85</v>
      </c>
      <c r="AD18" s="115"/>
      <c r="AF18" s="28"/>
      <c r="AG18" s="100"/>
      <c r="AH18" s="88" t="s">
        <v>194</v>
      </c>
      <c r="AI18" s="89">
        <f>2/3</f>
        <v>0.66666666666666663</v>
      </c>
      <c r="AJ18" s="57">
        <v>1800</v>
      </c>
      <c r="AK18" s="87">
        <v>9000</v>
      </c>
      <c r="AL18" s="78"/>
      <c r="AM18" s="79"/>
      <c r="AN18" s="74"/>
      <c r="AO18" s="74"/>
      <c r="AP18" s="74"/>
      <c r="AQ18" s="74"/>
      <c r="AR18" s="74"/>
    </row>
    <row r="19" spans="1:55" ht="43.5" customHeight="1">
      <c r="A19" s="174" t="s">
        <v>105</v>
      </c>
      <c r="B19" s="175"/>
      <c r="C19" s="175"/>
      <c r="D19" s="175"/>
      <c r="E19" s="175"/>
      <c r="F19" s="175"/>
      <c r="G19" s="175"/>
      <c r="H19" s="175"/>
      <c r="I19" s="175"/>
      <c r="J19" s="175"/>
      <c r="K19" s="175"/>
      <c r="L19" s="175"/>
      <c r="M19" s="175"/>
      <c r="N19" s="175"/>
      <c r="O19" s="175"/>
      <c r="P19" s="175"/>
      <c r="Q19" s="175"/>
      <c r="R19" s="175"/>
      <c r="S19" s="176"/>
      <c r="T19" s="177"/>
      <c r="U19" s="177"/>
      <c r="V19" s="177"/>
      <c r="W19" s="177"/>
      <c r="X19" s="177"/>
      <c r="Y19" s="177"/>
      <c r="Z19" s="177"/>
      <c r="AA19" s="177"/>
      <c r="AB19" s="177"/>
      <c r="AC19" s="177"/>
      <c r="AD19" s="178"/>
      <c r="AF19" s="28"/>
      <c r="AG19" s="100" t="s">
        <v>190</v>
      </c>
      <c r="AH19" s="52" t="s">
        <v>181</v>
      </c>
      <c r="AJ19" s="76"/>
      <c r="AK19" s="80"/>
      <c r="AL19" s="78"/>
      <c r="AM19" s="79"/>
      <c r="AN19" s="74"/>
      <c r="AO19" s="74"/>
      <c r="AP19" s="74"/>
      <c r="AQ19" s="74"/>
      <c r="AR19" s="74"/>
    </row>
    <row r="20" spans="1:55" ht="51" customHeight="1">
      <c r="A20" s="179" t="s">
        <v>184</v>
      </c>
      <c r="B20" s="180"/>
      <c r="C20" s="180"/>
      <c r="D20" s="180"/>
      <c r="E20" s="180"/>
      <c r="F20" s="180"/>
      <c r="G20" s="180"/>
      <c r="H20" s="180"/>
      <c r="I20" s="180"/>
      <c r="J20" s="180"/>
      <c r="K20" s="180"/>
      <c r="L20" s="180"/>
      <c r="M20" s="180"/>
      <c r="N20" s="180"/>
      <c r="O20" s="180"/>
      <c r="P20" s="180"/>
      <c r="Q20" s="180"/>
      <c r="R20" s="180"/>
      <c r="S20" s="125" t="str">
        <f>IF(S10="","",IF((ROUNDUP(S10*VLOOKUP(D13,AH11:AK18,2,FALSE),0))&gt;AW46,"",ROUNDUP(S5*VLOOKUP(D13,AH11:AK18,2,FALSE),0)))</f>
        <v/>
      </c>
      <c r="T20" s="126"/>
      <c r="U20" s="126"/>
      <c r="V20" s="126"/>
      <c r="W20" s="126"/>
      <c r="X20" s="126"/>
      <c r="Y20" s="126"/>
      <c r="Z20" s="126"/>
      <c r="AA20" s="126"/>
      <c r="AB20" s="126"/>
      <c r="AC20" s="126"/>
      <c r="AD20" s="146" t="s">
        <v>86</v>
      </c>
      <c r="AF20" s="28"/>
      <c r="AG20" s="29"/>
      <c r="AJ20" s="76"/>
      <c r="AK20" s="80"/>
      <c r="AL20" s="78"/>
      <c r="AM20" s="79"/>
      <c r="AN20" s="74"/>
      <c r="AO20" s="74"/>
      <c r="AP20" s="74"/>
      <c r="AQ20" s="74"/>
      <c r="AR20" s="74"/>
    </row>
    <row r="21" spans="1:55" ht="39.950000000000003" customHeight="1">
      <c r="A21" s="181" t="s">
        <v>107</v>
      </c>
      <c r="B21" s="182"/>
      <c r="C21" s="182"/>
      <c r="D21" s="182"/>
      <c r="E21" s="182"/>
      <c r="F21" s="182"/>
      <c r="G21" s="182"/>
      <c r="H21" s="182"/>
      <c r="I21" s="182"/>
      <c r="J21" s="182"/>
      <c r="K21" s="182"/>
      <c r="L21" s="182"/>
      <c r="M21" s="182"/>
      <c r="N21" s="182"/>
      <c r="O21" s="182"/>
      <c r="P21" s="182"/>
      <c r="Q21" s="182"/>
      <c r="R21" s="182"/>
      <c r="S21" s="144"/>
      <c r="T21" s="145"/>
      <c r="U21" s="145"/>
      <c r="V21" s="145"/>
      <c r="W21" s="145"/>
      <c r="X21" s="145"/>
      <c r="Y21" s="145"/>
      <c r="Z21" s="145"/>
      <c r="AA21" s="145"/>
      <c r="AB21" s="145"/>
      <c r="AC21" s="145"/>
      <c r="AD21" s="147"/>
      <c r="AF21" s="28"/>
      <c r="AG21" s="29"/>
      <c r="AJ21" s="81"/>
      <c r="AK21" s="81"/>
      <c r="AL21" s="81"/>
      <c r="AM21" s="81"/>
      <c r="AN21" s="81"/>
      <c r="AO21" s="81"/>
      <c r="AP21" s="81"/>
      <c r="AQ21" s="81"/>
      <c r="AR21" s="81"/>
    </row>
    <row r="22" spans="1:55" ht="55.5" customHeight="1">
      <c r="A22" s="183" t="s">
        <v>185</v>
      </c>
      <c r="B22" s="184"/>
      <c r="C22" s="184"/>
      <c r="D22" s="184"/>
      <c r="E22" s="184"/>
      <c r="F22" s="184"/>
      <c r="G22" s="184"/>
      <c r="H22" s="184"/>
      <c r="I22" s="184"/>
      <c r="J22" s="184"/>
      <c r="K22" s="184"/>
      <c r="L22" s="184"/>
      <c r="M22" s="184"/>
      <c r="N22" s="184"/>
      <c r="O22" s="184"/>
      <c r="P22" s="184"/>
      <c r="Q22" s="184"/>
      <c r="R22" s="184"/>
      <c r="S22" s="185" t="str">
        <f>IF(S10="","",IF((ROUNDUP(S10*VLOOKUP(D13,AH11:AK18,2,FALSE),0))&gt;AW46,IF(S12="","",ROUNDUP(S18*S12,0)),""))</f>
        <v/>
      </c>
      <c r="T22" s="186"/>
      <c r="U22" s="186"/>
      <c r="V22" s="186"/>
      <c r="W22" s="186"/>
      <c r="X22" s="186"/>
      <c r="Y22" s="186"/>
      <c r="Z22" s="186"/>
      <c r="AA22" s="186"/>
      <c r="AB22" s="186"/>
      <c r="AC22" s="186"/>
      <c r="AD22" s="146" t="s">
        <v>86</v>
      </c>
    </row>
    <row r="23" spans="1:55" ht="39.950000000000003" customHeight="1">
      <c r="A23" s="187" t="s">
        <v>108</v>
      </c>
      <c r="B23" s="188"/>
      <c r="C23" s="188"/>
      <c r="D23" s="188"/>
      <c r="E23" s="188"/>
      <c r="F23" s="188"/>
      <c r="G23" s="188"/>
      <c r="H23" s="188"/>
      <c r="I23" s="188"/>
      <c r="J23" s="188"/>
      <c r="K23" s="188"/>
      <c r="L23" s="188"/>
      <c r="M23" s="188"/>
      <c r="N23" s="188"/>
      <c r="O23" s="188"/>
      <c r="P23" s="188"/>
      <c r="Q23" s="188"/>
      <c r="R23" s="188"/>
      <c r="S23" s="144"/>
      <c r="T23" s="145"/>
      <c r="U23" s="145"/>
      <c r="V23" s="145"/>
      <c r="W23" s="145"/>
      <c r="X23" s="145"/>
      <c r="Y23" s="145"/>
      <c r="Z23" s="145"/>
      <c r="AA23" s="145"/>
      <c r="AB23" s="145"/>
      <c r="AC23" s="145"/>
      <c r="AD23" s="147"/>
    </row>
    <row r="24" spans="1:55" ht="23.25" customHeight="1" thickBot="1">
      <c r="A24" s="2"/>
      <c r="B24" s="43" t="s">
        <v>88</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1:55" ht="23.25" customHeight="1" thickTop="1" thickBot="1">
      <c r="A25" s="189" t="s">
        <v>115</v>
      </c>
      <c r="B25" s="190"/>
      <c r="C25" s="190"/>
      <c r="D25" s="190" t="s">
        <v>116</v>
      </c>
      <c r="E25" s="190"/>
      <c r="F25" s="190"/>
      <c r="G25" s="190"/>
      <c r="H25" s="190"/>
      <c r="I25" s="190"/>
      <c r="J25" s="190"/>
      <c r="K25" s="190"/>
      <c r="L25" s="190"/>
      <c r="M25" s="190"/>
      <c r="N25" s="190"/>
      <c r="O25" s="190"/>
      <c r="P25" s="190"/>
      <c r="Q25" s="190"/>
      <c r="R25" s="190"/>
      <c r="S25" s="193" t="str">
        <f>IF(S18="","",IF(S18*AU46&gt;=S20,S20,S18*AU46))</f>
        <v/>
      </c>
      <c r="T25" s="193"/>
      <c r="U25" s="193"/>
      <c r="V25" s="193"/>
      <c r="W25" s="193"/>
      <c r="X25" s="193"/>
      <c r="Y25" s="193"/>
      <c r="Z25" s="193"/>
      <c r="AA25" s="193"/>
      <c r="AB25" s="193"/>
      <c r="AC25" s="193"/>
      <c r="AD25" s="30" t="s">
        <v>86</v>
      </c>
      <c r="AH25" s="58">
        <v>1</v>
      </c>
      <c r="AI25" s="59">
        <v>2</v>
      </c>
      <c r="AJ25" s="59">
        <v>3</v>
      </c>
      <c r="AK25" s="59">
        <v>4</v>
      </c>
      <c r="AL25" s="59">
        <v>5</v>
      </c>
      <c r="AM25" s="59">
        <v>6</v>
      </c>
      <c r="AN25" s="59">
        <v>7</v>
      </c>
      <c r="AO25" s="59">
        <v>8</v>
      </c>
      <c r="AP25" s="59">
        <v>9</v>
      </c>
      <c r="AQ25" s="59">
        <v>10</v>
      </c>
      <c r="AR25" s="59">
        <v>11</v>
      </c>
      <c r="AS25" s="59">
        <v>12</v>
      </c>
      <c r="AT25" s="59">
        <v>13</v>
      </c>
      <c r="AU25" s="59">
        <v>14</v>
      </c>
      <c r="AV25" s="59">
        <v>15</v>
      </c>
      <c r="AW25" s="59">
        <v>16</v>
      </c>
    </row>
    <row r="26" spans="1:55" ht="23.25" customHeight="1" thickTop="1" thickBot="1">
      <c r="A26" s="191"/>
      <c r="B26" s="192"/>
      <c r="C26" s="192"/>
      <c r="D26" s="192" t="s">
        <v>117</v>
      </c>
      <c r="E26" s="192"/>
      <c r="F26" s="192"/>
      <c r="G26" s="192"/>
      <c r="H26" s="192"/>
      <c r="I26" s="192"/>
      <c r="J26" s="192"/>
      <c r="K26" s="192"/>
      <c r="L26" s="192"/>
      <c r="M26" s="192"/>
      <c r="N26" s="192"/>
      <c r="O26" s="192"/>
      <c r="P26" s="192"/>
      <c r="Q26" s="192"/>
      <c r="R26" s="192"/>
      <c r="S26" s="194" t="str">
        <f>IFERROR(SUM(S20:AC23)-S25,"")</f>
        <v/>
      </c>
      <c r="T26" s="195"/>
      <c r="U26" s="195"/>
      <c r="V26" s="195"/>
      <c r="W26" s="195"/>
      <c r="X26" s="195"/>
      <c r="Y26" s="195"/>
      <c r="Z26" s="195"/>
      <c r="AA26" s="195"/>
      <c r="AB26" s="195"/>
      <c r="AC26" s="196"/>
      <c r="AD26" s="30" t="s">
        <v>86</v>
      </c>
      <c r="AH26" s="60"/>
      <c r="AI26" s="61"/>
      <c r="AJ26" s="61"/>
      <c r="AK26" s="61"/>
      <c r="AL26" s="61"/>
      <c r="AM26" s="61"/>
      <c r="AN26" s="61"/>
      <c r="AO26" s="61"/>
      <c r="AP26" s="61"/>
      <c r="AQ26" s="61"/>
      <c r="AR26" s="61"/>
      <c r="AS26" s="61"/>
      <c r="AT26" s="61"/>
      <c r="AU26" s="61"/>
      <c r="AV26" s="61"/>
      <c r="AW26" s="61"/>
    </row>
    <row r="27" spans="1:55" ht="23.25" customHeight="1" thickTop="1">
      <c r="A27" s="2"/>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H27" s="60"/>
      <c r="AI27" s="61"/>
      <c r="AJ27" s="61"/>
      <c r="AK27" s="61"/>
      <c r="AL27" s="61"/>
      <c r="AM27" s="61"/>
      <c r="AN27" s="61"/>
      <c r="AO27" s="61"/>
      <c r="AP27" s="61"/>
      <c r="AQ27" s="61"/>
      <c r="AR27" s="61"/>
      <c r="AS27" s="61"/>
      <c r="AT27" s="61"/>
      <c r="AU27" s="61"/>
      <c r="AV27" s="61"/>
      <c r="AW27" s="61"/>
    </row>
    <row r="28" spans="1:55"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19"/>
      <c r="AH28" s="60"/>
      <c r="AI28" s="62" t="s">
        <v>95</v>
      </c>
      <c r="AJ28" s="63" t="str">
        <f>'様式新第2号(1)支給申請書'!H39</f>
        <v/>
      </c>
      <c r="AK28" s="64" t="s">
        <v>153</v>
      </c>
      <c r="AL28" s="63" t="str">
        <f>'様式新第2号(1)支給申請書'!J39</f>
        <v/>
      </c>
      <c r="AM28" s="64" t="s">
        <v>154</v>
      </c>
      <c r="AN28" s="63" t="str">
        <f>'様式新第2号(1)支給申請書'!L39</f>
        <v/>
      </c>
      <c r="AO28" s="65" t="s">
        <v>155</v>
      </c>
      <c r="AP28" s="58" t="s">
        <v>156</v>
      </c>
      <c r="AQ28" s="66" t="e">
        <f>DATE(2018+AJ28,AL28,AN28)</f>
        <v>#VALUE!</v>
      </c>
      <c r="AR28" s="61"/>
      <c r="AS28" s="62" t="s">
        <v>95</v>
      </c>
      <c r="AT28" s="63">
        <f>M3</f>
        <v>0</v>
      </c>
      <c r="AU28" s="64" t="s">
        <v>153</v>
      </c>
      <c r="AV28" s="63">
        <f>O3</f>
        <v>0</v>
      </c>
      <c r="AW28" s="64" t="s">
        <v>154</v>
      </c>
      <c r="AX28" s="63">
        <f>Q3</f>
        <v>0</v>
      </c>
      <c r="AY28" s="65" t="s">
        <v>155</v>
      </c>
      <c r="AZ28" s="58" t="s">
        <v>156</v>
      </c>
      <c r="BA28" s="92">
        <f>DATE(2018+AT28,AV28,AX28)</f>
        <v>43069</v>
      </c>
      <c r="BB28" s="58"/>
      <c r="BC28" s="82"/>
    </row>
    <row r="29" spans="1:55" ht="18.75" customHeight="1">
      <c r="A29" s="2" t="s">
        <v>4</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19"/>
      <c r="AH29" s="60"/>
      <c r="AI29" s="60"/>
      <c r="AJ29" s="61"/>
      <c r="AK29" s="61"/>
      <c r="AL29" s="60"/>
      <c r="AM29" s="61"/>
      <c r="AN29" s="61"/>
      <c r="AO29" s="61"/>
      <c r="AP29" s="61"/>
      <c r="AQ29" s="61"/>
      <c r="AR29" s="61"/>
      <c r="AS29" s="61"/>
      <c r="AT29" s="61"/>
      <c r="AU29" s="61"/>
      <c r="AV29" s="61"/>
      <c r="AW29" s="61"/>
    </row>
    <row r="30" spans="1:55" ht="18.75" customHeight="1">
      <c r="A30" s="198" t="s">
        <v>5</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H30" s="67" t="s">
        <v>157</v>
      </c>
      <c r="AI30" s="202" t="s">
        <v>158</v>
      </c>
      <c r="AJ30" s="203"/>
      <c r="AK30" s="203"/>
      <c r="AL30" s="204"/>
      <c r="AM30" s="202" t="s">
        <v>159</v>
      </c>
      <c r="AN30" s="203"/>
      <c r="AO30" s="203"/>
      <c r="AP30" s="204"/>
      <c r="AQ30" s="202" t="s">
        <v>160</v>
      </c>
      <c r="AR30" s="204"/>
      <c r="AS30" s="202" t="s">
        <v>161</v>
      </c>
      <c r="AT30" s="204"/>
      <c r="AU30" s="205" t="s">
        <v>162</v>
      </c>
      <c r="AV30" s="205" t="s">
        <v>163</v>
      </c>
      <c r="AW30" s="205" t="s">
        <v>164</v>
      </c>
      <c r="AX30" s="200"/>
    </row>
    <row r="31" spans="1:55" ht="33" customHeight="1">
      <c r="A31" s="198" t="s">
        <v>92</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H31" s="67"/>
      <c r="AI31" s="68" t="s">
        <v>165</v>
      </c>
      <c r="AJ31" s="68" t="s">
        <v>153</v>
      </c>
      <c r="AK31" s="68" t="s">
        <v>166</v>
      </c>
      <c r="AL31" s="68" t="s">
        <v>167</v>
      </c>
      <c r="AM31" s="68" t="s">
        <v>165</v>
      </c>
      <c r="AN31" s="68" t="s">
        <v>153</v>
      </c>
      <c r="AO31" s="68" t="s">
        <v>166</v>
      </c>
      <c r="AP31" s="68" t="s">
        <v>167</v>
      </c>
      <c r="AQ31" s="67" t="s">
        <v>168</v>
      </c>
      <c r="AR31" s="68" t="s">
        <v>169</v>
      </c>
      <c r="AS31" s="67" t="s">
        <v>168</v>
      </c>
      <c r="AT31" s="68" t="s">
        <v>169</v>
      </c>
      <c r="AU31" s="206"/>
      <c r="AV31" s="206"/>
      <c r="AW31" s="206"/>
      <c r="AX31" s="201"/>
    </row>
    <row r="32" spans="1:55" ht="18.75" customHeight="1">
      <c r="A32" s="198" t="s">
        <v>93</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H32" s="67" t="e">
        <f>IF(AND($AQ$28&gt;=AL32,$AQ$28&lt;=AP32),"○","×")</f>
        <v>#VALUE!</v>
      </c>
      <c r="AI32" s="67">
        <v>1</v>
      </c>
      <c r="AJ32" s="67">
        <v>8</v>
      </c>
      <c r="AK32" s="67">
        <v>1</v>
      </c>
      <c r="AL32" s="69">
        <v>43678</v>
      </c>
      <c r="AM32" s="67">
        <v>2</v>
      </c>
      <c r="AN32" s="67">
        <v>2</v>
      </c>
      <c r="AO32" s="67">
        <v>29</v>
      </c>
      <c r="AP32" s="69">
        <v>43890</v>
      </c>
      <c r="AQ32" s="67">
        <v>100</v>
      </c>
      <c r="AR32" s="67">
        <v>80</v>
      </c>
      <c r="AS32" s="67">
        <v>100</v>
      </c>
      <c r="AT32" s="67">
        <v>80</v>
      </c>
      <c r="AU32" s="70">
        <v>8335</v>
      </c>
      <c r="AV32" s="70">
        <v>15000</v>
      </c>
      <c r="AW32" s="70">
        <v>15000</v>
      </c>
    </row>
    <row r="33" spans="1:53" ht="39.75" customHeight="1">
      <c r="A33" s="198" t="s">
        <v>141</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H33" s="67" t="e">
        <f t="shared" ref="AH33:AH41" si="0">IF(AND($AQ$28&gt;=AL33,$AQ$28&lt;=AP33),"○","×")</f>
        <v>#VALUE!</v>
      </c>
      <c r="AI33" s="67">
        <v>2</v>
      </c>
      <c r="AJ33" s="67">
        <v>3</v>
      </c>
      <c r="AK33" s="67">
        <v>1</v>
      </c>
      <c r="AL33" s="69">
        <v>43891</v>
      </c>
      <c r="AM33" s="67">
        <v>2</v>
      </c>
      <c r="AN33" s="67">
        <v>7</v>
      </c>
      <c r="AO33" s="67">
        <v>31</v>
      </c>
      <c r="AP33" s="69">
        <v>44043</v>
      </c>
      <c r="AQ33" s="67">
        <v>100</v>
      </c>
      <c r="AR33" s="67">
        <v>80</v>
      </c>
      <c r="AS33" s="67">
        <v>100</v>
      </c>
      <c r="AT33" s="67">
        <v>80</v>
      </c>
      <c r="AU33" s="70">
        <v>8330</v>
      </c>
      <c r="AV33" s="70">
        <v>15000</v>
      </c>
      <c r="AW33" s="70">
        <v>15000</v>
      </c>
    </row>
    <row r="34" spans="1:53" ht="90" customHeight="1">
      <c r="A34" s="197" t="s">
        <v>187</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H34" s="67" t="e">
        <f t="shared" si="0"/>
        <v>#VALUE!</v>
      </c>
      <c r="AI34" s="67">
        <v>2</v>
      </c>
      <c r="AJ34" s="67">
        <v>8</v>
      </c>
      <c r="AK34" s="67">
        <v>1</v>
      </c>
      <c r="AL34" s="69">
        <v>44044</v>
      </c>
      <c r="AM34" s="67">
        <v>3</v>
      </c>
      <c r="AN34" s="67">
        <v>4</v>
      </c>
      <c r="AO34" s="67">
        <v>30</v>
      </c>
      <c r="AP34" s="69">
        <v>44316</v>
      </c>
      <c r="AQ34" s="67">
        <v>100</v>
      </c>
      <c r="AR34" s="67">
        <v>80</v>
      </c>
      <c r="AS34" s="67">
        <v>100</v>
      </c>
      <c r="AT34" s="67">
        <v>80</v>
      </c>
      <c r="AU34" s="70">
        <v>8370</v>
      </c>
      <c r="AV34" s="70">
        <v>15000</v>
      </c>
      <c r="AW34" s="70">
        <v>15000</v>
      </c>
    </row>
    <row r="35" spans="1:53" ht="38.25" customHeight="1">
      <c r="A35" s="198" t="s">
        <v>109</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H35" s="67" t="e">
        <f t="shared" si="0"/>
        <v>#VALUE!</v>
      </c>
      <c r="AI35" s="67">
        <v>3</v>
      </c>
      <c r="AJ35" s="67">
        <v>5</v>
      </c>
      <c r="AK35" s="67">
        <v>1</v>
      </c>
      <c r="AL35" s="69">
        <f t="shared" ref="AL35:AL39" si="1">DATE(2018+AI35,AJ35,AK35)</f>
        <v>44317</v>
      </c>
      <c r="AM35" s="67">
        <v>3</v>
      </c>
      <c r="AN35" s="67">
        <v>7</v>
      </c>
      <c r="AO35" s="67">
        <v>31</v>
      </c>
      <c r="AP35" s="69">
        <f t="shared" ref="AP35:AP39" si="2">DATE(2018+AM35,AN35,AO35)</f>
        <v>44408</v>
      </c>
      <c r="AQ35" s="67">
        <v>100</v>
      </c>
      <c r="AR35" s="67">
        <v>80</v>
      </c>
      <c r="AS35" s="67">
        <v>100</v>
      </c>
      <c r="AT35" s="67">
        <v>80</v>
      </c>
      <c r="AU35" s="95">
        <v>8370</v>
      </c>
      <c r="AV35" s="95">
        <v>13500</v>
      </c>
      <c r="AW35" s="95">
        <v>15000</v>
      </c>
    </row>
    <row r="36" spans="1:53" ht="52.5" customHeight="1">
      <c r="A36" s="199" t="s">
        <v>186</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H36" s="67" t="e">
        <f t="shared" si="0"/>
        <v>#VALUE!</v>
      </c>
      <c r="AI36" s="67">
        <v>3</v>
      </c>
      <c r="AJ36" s="67">
        <v>8</v>
      </c>
      <c r="AK36" s="67">
        <v>1</v>
      </c>
      <c r="AL36" s="69">
        <f t="shared" si="1"/>
        <v>44409</v>
      </c>
      <c r="AM36" s="67">
        <v>4</v>
      </c>
      <c r="AN36" s="67">
        <v>7</v>
      </c>
      <c r="AO36" s="67">
        <v>31</v>
      </c>
      <c r="AP36" s="69">
        <f t="shared" si="2"/>
        <v>44773</v>
      </c>
      <c r="AQ36" s="67">
        <v>100</v>
      </c>
      <c r="AR36" s="67">
        <v>80</v>
      </c>
      <c r="AS36" s="67">
        <v>100</v>
      </c>
      <c r="AT36" s="67">
        <v>80</v>
      </c>
      <c r="AU36" s="95">
        <v>8265</v>
      </c>
      <c r="AV36" s="95">
        <v>13500</v>
      </c>
      <c r="AW36" s="95">
        <v>15000</v>
      </c>
    </row>
    <row r="37" spans="1:53" ht="53.25" customHeight="1">
      <c r="A37" s="198" t="s">
        <v>94</v>
      </c>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H37" s="67" t="e">
        <f t="shared" si="0"/>
        <v>#VALUE!</v>
      </c>
      <c r="AI37" s="67">
        <v>4</v>
      </c>
      <c r="AJ37" s="67">
        <v>8</v>
      </c>
      <c r="AK37" s="67">
        <v>1</v>
      </c>
      <c r="AL37" s="69">
        <f t="shared" si="1"/>
        <v>44774</v>
      </c>
      <c r="AM37" s="67">
        <v>4</v>
      </c>
      <c r="AN37" s="67">
        <v>9</v>
      </c>
      <c r="AO37" s="67">
        <v>30</v>
      </c>
      <c r="AP37" s="69">
        <f t="shared" si="2"/>
        <v>44834</v>
      </c>
      <c r="AQ37" s="67">
        <v>100</v>
      </c>
      <c r="AR37" s="67">
        <v>80</v>
      </c>
      <c r="AS37" s="67">
        <v>100</v>
      </c>
      <c r="AT37" s="67">
        <v>80</v>
      </c>
      <c r="AU37" s="95">
        <v>8355</v>
      </c>
      <c r="AV37" s="95">
        <v>9000</v>
      </c>
      <c r="AW37" s="95">
        <v>15000</v>
      </c>
    </row>
    <row r="38" spans="1:53" ht="38.25" customHeight="1">
      <c r="AH38" s="67" t="e">
        <f t="shared" si="0"/>
        <v>#VALUE!</v>
      </c>
      <c r="AI38" s="67">
        <v>4</v>
      </c>
      <c r="AJ38" s="67">
        <v>10</v>
      </c>
      <c r="AK38" s="67">
        <v>1</v>
      </c>
      <c r="AL38" s="69">
        <f t="shared" si="1"/>
        <v>44835</v>
      </c>
      <c r="AM38" s="67">
        <v>4</v>
      </c>
      <c r="AN38" s="67">
        <v>11</v>
      </c>
      <c r="AO38" s="67">
        <v>30</v>
      </c>
      <c r="AP38" s="69">
        <f t="shared" si="2"/>
        <v>44895</v>
      </c>
      <c r="AQ38" s="67">
        <v>100</v>
      </c>
      <c r="AR38" s="67">
        <v>80</v>
      </c>
      <c r="AS38" s="67">
        <v>100</v>
      </c>
      <c r="AT38" s="67">
        <v>80</v>
      </c>
      <c r="AU38" s="70">
        <v>8355</v>
      </c>
      <c r="AV38" s="70">
        <v>8355</v>
      </c>
      <c r="AW38" s="70">
        <v>12000</v>
      </c>
    </row>
    <row r="39" spans="1:53" ht="21">
      <c r="AH39" s="67" t="e">
        <f t="shared" si="0"/>
        <v>#VALUE!</v>
      </c>
      <c r="AI39" s="67">
        <v>4</v>
      </c>
      <c r="AJ39" s="67">
        <v>12</v>
      </c>
      <c r="AK39" s="67">
        <v>1</v>
      </c>
      <c r="AL39" s="69">
        <f t="shared" si="1"/>
        <v>44896</v>
      </c>
      <c r="AM39" s="67">
        <v>5</v>
      </c>
      <c r="AN39" s="67">
        <v>1</v>
      </c>
      <c r="AO39" s="67">
        <v>31</v>
      </c>
      <c r="AP39" s="69">
        <f t="shared" si="2"/>
        <v>44957</v>
      </c>
      <c r="AQ39" s="67">
        <v>90</v>
      </c>
      <c r="AR39" s="101">
        <f t="shared" ref="AR39:AS39" si="3">100*2/3</f>
        <v>66.666666666666671</v>
      </c>
      <c r="AS39" s="101">
        <f t="shared" si="3"/>
        <v>66.666666666666671</v>
      </c>
      <c r="AT39" s="67">
        <v>50</v>
      </c>
      <c r="AU39" s="70">
        <v>8355</v>
      </c>
      <c r="AV39" s="70">
        <v>8355</v>
      </c>
      <c r="AW39" s="70">
        <v>9000</v>
      </c>
    </row>
    <row r="40" spans="1:53" ht="21">
      <c r="AH40" s="67" t="e">
        <f t="shared" si="0"/>
        <v>#VALUE!</v>
      </c>
      <c r="AI40" s="67"/>
      <c r="AJ40" s="67"/>
      <c r="AK40" s="67"/>
      <c r="AL40" s="67"/>
      <c r="AM40" s="67"/>
      <c r="AN40" s="67"/>
      <c r="AO40" s="67"/>
      <c r="AP40" s="67"/>
      <c r="AQ40" s="67"/>
      <c r="AR40" s="67"/>
      <c r="AS40" s="67"/>
      <c r="AT40" s="67"/>
      <c r="AU40" s="70"/>
      <c r="AV40" s="71"/>
      <c r="AW40" s="71"/>
    </row>
    <row r="41" spans="1:53" ht="21">
      <c r="AH41" s="67" t="e">
        <f t="shared" si="0"/>
        <v>#VALUE!</v>
      </c>
      <c r="AI41" s="67"/>
      <c r="AJ41" s="67"/>
      <c r="AK41" s="67"/>
      <c r="AL41" s="67"/>
      <c r="AM41" s="67"/>
      <c r="AN41" s="67"/>
      <c r="AO41" s="67"/>
      <c r="AP41" s="67"/>
      <c r="AQ41" s="67"/>
      <c r="AR41" s="67"/>
      <c r="AS41" s="67"/>
      <c r="AT41" s="67"/>
      <c r="AU41" s="70"/>
      <c r="AV41" s="71"/>
      <c r="AW41" s="71"/>
    </row>
    <row r="42" spans="1:53" ht="21">
      <c r="AH42" s="61"/>
      <c r="AI42" s="61"/>
      <c r="AJ42" s="61"/>
      <c r="AK42" s="61"/>
      <c r="AL42" s="61"/>
      <c r="AM42" s="61"/>
      <c r="AN42" s="61"/>
      <c r="AO42" s="61"/>
      <c r="AP42" s="61"/>
      <c r="AQ42" s="61"/>
      <c r="AR42" s="61"/>
      <c r="AS42" s="61"/>
      <c r="AT42" s="61"/>
      <c r="AU42" s="61"/>
      <c r="AV42" s="61"/>
      <c r="AW42" s="61"/>
    </row>
    <row r="43" spans="1:53" ht="21">
      <c r="AH43" s="61" t="s">
        <v>170</v>
      </c>
      <c r="AI43" s="61"/>
      <c r="AJ43" s="61"/>
      <c r="AK43" s="61"/>
      <c r="AL43" s="61"/>
      <c r="AM43" s="61"/>
      <c r="AN43" s="61"/>
      <c r="AO43" s="61"/>
      <c r="AP43" s="61"/>
      <c r="AQ43" s="61"/>
      <c r="AR43" s="61"/>
      <c r="AS43" s="61"/>
      <c r="AT43" s="61"/>
      <c r="AU43" s="61"/>
      <c r="AV43" s="61"/>
      <c r="AW43" s="61"/>
    </row>
    <row r="44" spans="1:53" ht="21">
      <c r="AH44" s="61"/>
      <c r="AI44" s="202" t="s">
        <v>158</v>
      </c>
      <c r="AJ44" s="203"/>
      <c r="AK44" s="203"/>
      <c r="AL44" s="204"/>
      <c r="AM44" s="202" t="s">
        <v>159</v>
      </c>
      <c r="AN44" s="203"/>
      <c r="AO44" s="203"/>
      <c r="AP44" s="204"/>
      <c r="AQ44" s="202" t="s">
        <v>160</v>
      </c>
      <c r="AR44" s="204"/>
      <c r="AS44" s="202" t="s">
        <v>161</v>
      </c>
      <c r="AT44" s="204"/>
      <c r="AU44" s="205" t="s">
        <v>162</v>
      </c>
      <c r="AV44" s="205" t="s">
        <v>163</v>
      </c>
      <c r="AW44" s="205" t="s">
        <v>164</v>
      </c>
    </row>
    <row r="45" spans="1:53" ht="21">
      <c r="AH45" s="72" t="s">
        <v>172</v>
      </c>
      <c r="AI45" s="68" t="s">
        <v>165</v>
      </c>
      <c r="AJ45" s="68" t="s">
        <v>153</v>
      </c>
      <c r="AK45" s="68" t="s">
        <v>166</v>
      </c>
      <c r="AL45" s="68" t="s">
        <v>167</v>
      </c>
      <c r="AM45" s="68" t="s">
        <v>165</v>
      </c>
      <c r="AN45" s="68" t="s">
        <v>153</v>
      </c>
      <c r="AO45" s="68" t="s">
        <v>166</v>
      </c>
      <c r="AP45" s="68" t="s">
        <v>167</v>
      </c>
      <c r="AQ45" s="67" t="s">
        <v>168</v>
      </c>
      <c r="AR45" s="68" t="s">
        <v>169</v>
      </c>
      <c r="AS45" s="67" t="s">
        <v>168</v>
      </c>
      <c r="AT45" s="68" t="s">
        <v>169</v>
      </c>
      <c r="AU45" s="206"/>
      <c r="AV45" s="206"/>
      <c r="AW45" s="206"/>
    </row>
    <row r="46" spans="1:53" ht="21">
      <c r="AH46" s="73"/>
      <c r="AI46" s="67" t="e">
        <f>VLOOKUP($AH$45,$AH$32:$AW$41,AI25,FALSE)</f>
        <v>#N/A</v>
      </c>
      <c r="AJ46" s="67" t="e">
        <f t="shared" ref="AJ46:AW46" si="4">VLOOKUP($AH$45,$AH$32:$AW$41,AJ25,FALSE)</f>
        <v>#N/A</v>
      </c>
      <c r="AK46" s="67" t="e">
        <f t="shared" si="4"/>
        <v>#N/A</v>
      </c>
      <c r="AL46" s="66" t="e">
        <f t="shared" si="4"/>
        <v>#N/A</v>
      </c>
      <c r="AM46" s="67" t="e">
        <f t="shared" si="4"/>
        <v>#N/A</v>
      </c>
      <c r="AN46" s="67" t="e">
        <f t="shared" si="4"/>
        <v>#N/A</v>
      </c>
      <c r="AO46" s="67" t="e">
        <f t="shared" si="4"/>
        <v>#N/A</v>
      </c>
      <c r="AP46" s="66" t="e">
        <f t="shared" si="4"/>
        <v>#N/A</v>
      </c>
      <c r="AQ46" s="70" t="e">
        <f t="shared" si="4"/>
        <v>#N/A</v>
      </c>
      <c r="AR46" s="70" t="e">
        <f t="shared" si="4"/>
        <v>#N/A</v>
      </c>
      <c r="AS46" s="70" t="e">
        <f t="shared" si="4"/>
        <v>#N/A</v>
      </c>
      <c r="AT46" s="70" t="e">
        <f t="shared" si="4"/>
        <v>#N/A</v>
      </c>
      <c r="AU46" s="70" t="e">
        <f t="shared" si="4"/>
        <v>#N/A</v>
      </c>
      <c r="AV46" s="70" t="e">
        <f t="shared" si="4"/>
        <v>#N/A</v>
      </c>
      <c r="AW46" s="70" t="e">
        <f t="shared" si="4"/>
        <v>#N/A</v>
      </c>
    </row>
    <row r="47" spans="1:53">
      <c r="AJ47" s="81"/>
      <c r="AK47" s="81"/>
      <c r="AL47" s="81"/>
      <c r="AM47" s="81"/>
      <c r="AN47" s="81"/>
      <c r="AO47" s="81"/>
      <c r="AP47" s="81"/>
      <c r="AQ47" s="81"/>
      <c r="AR47" s="81"/>
      <c r="AS47" s="81"/>
      <c r="AT47" s="81"/>
      <c r="AU47" s="81"/>
      <c r="AV47" s="81"/>
      <c r="AW47" s="81"/>
      <c r="AX47" s="81"/>
      <c r="AY47" s="81"/>
      <c r="AZ47" s="81"/>
      <c r="BA47" s="81"/>
    </row>
    <row r="48" spans="1:53">
      <c r="AJ48" s="81"/>
      <c r="AK48" s="81"/>
      <c r="AL48" s="81"/>
      <c r="AM48" s="81"/>
      <c r="AN48" s="81"/>
      <c r="AO48" s="81"/>
      <c r="AP48" s="81"/>
      <c r="AQ48" s="81"/>
      <c r="AR48" s="81"/>
      <c r="AS48" s="81"/>
      <c r="AT48" s="81"/>
      <c r="AU48" s="81"/>
      <c r="AV48" s="81"/>
      <c r="AW48" s="81"/>
      <c r="AX48" s="81"/>
      <c r="AY48" s="81"/>
      <c r="AZ48" s="81"/>
      <c r="BA48" s="81"/>
    </row>
    <row r="49" spans="36:53">
      <c r="AJ49" s="81"/>
      <c r="AK49" s="81"/>
      <c r="AL49" s="81"/>
      <c r="AM49" s="81"/>
      <c r="AN49" s="81"/>
      <c r="AO49" s="81"/>
      <c r="AP49" s="81"/>
      <c r="AQ49" s="81"/>
      <c r="AR49" s="81"/>
      <c r="AS49" s="81"/>
      <c r="AT49" s="81"/>
      <c r="AU49" s="81"/>
      <c r="AV49" s="81"/>
      <c r="AW49" s="81"/>
      <c r="AX49" s="81"/>
      <c r="AY49" s="81"/>
      <c r="AZ49" s="81"/>
      <c r="BA49" s="81"/>
    </row>
  </sheetData>
  <sheetProtection password="CC7D" sheet="1" formatCells="0" selectLockedCells="1"/>
  <mergeCells count="75">
    <mergeCell ref="AV44:AV45"/>
    <mergeCell ref="AS44:AT44"/>
    <mergeCell ref="AW44:AW45"/>
    <mergeCell ref="AI44:AL44"/>
    <mergeCell ref="AM44:AP44"/>
    <mergeCell ref="AQ44:AR44"/>
    <mergeCell ref="AU44:AU45"/>
    <mergeCell ref="A34:AD34"/>
    <mergeCell ref="A35:AD35"/>
    <mergeCell ref="A36:AD36"/>
    <mergeCell ref="A37:AD37"/>
    <mergeCell ref="AX30:AX31"/>
    <mergeCell ref="A31:AD31"/>
    <mergeCell ref="A32:AD32"/>
    <mergeCell ref="A33:AD33"/>
    <mergeCell ref="AI30:AL30"/>
    <mergeCell ref="AM30:AP30"/>
    <mergeCell ref="AQ30:AR30"/>
    <mergeCell ref="AU30:AU31"/>
    <mergeCell ref="A30:AD30"/>
    <mergeCell ref="AS30:AT30"/>
    <mergeCell ref="AW30:AW31"/>
    <mergeCell ref="AV30:AV31"/>
    <mergeCell ref="A22:R22"/>
    <mergeCell ref="S22:AC23"/>
    <mergeCell ref="AD22:AD23"/>
    <mergeCell ref="A23:R23"/>
    <mergeCell ref="A25:C26"/>
    <mergeCell ref="D25:R25"/>
    <mergeCell ref="S25:AC25"/>
    <mergeCell ref="D26:R26"/>
    <mergeCell ref="S26:AC26"/>
    <mergeCell ref="A19:R19"/>
    <mergeCell ref="S19:AD19"/>
    <mergeCell ref="A20:R20"/>
    <mergeCell ref="S20:AC21"/>
    <mergeCell ref="AD20:AD21"/>
    <mergeCell ref="A21:R21"/>
    <mergeCell ref="A16:R18"/>
    <mergeCell ref="S16:X16"/>
    <mergeCell ref="Y16:AD16"/>
    <mergeCell ref="S17:V17"/>
    <mergeCell ref="W17:X17"/>
    <mergeCell ref="Y17:AB17"/>
    <mergeCell ref="AC17:AD17"/>
    <mergeCell ref="S18:AB18"/>
    <mergeCell ref="AC18:AD18"/>
    <mergeCell ref="AD10:AD11"/>
    <mergeCell ref="A13:C13"/>
    <mergeCell ref="D13:O13"/>
    <mergeCell ref="S13:AD15"/>
    <mergeCell ref="A14:C14"/>
    <mergeCell ref="D14:O14"/>
    <mergeCell ref="A15:R15"/>
    <mergeCell ref="S8:AC8"/>
    <mergeCell ref="A9:R9"/>
    <mergeCell ref="S9:AC9"/>
    <mergeCell ref="A10:R11"/>
    <mergeCell ref="S10:AC11"/>
    <mergeCell ref="AG11:AG14"/>
    <mergeCell ref="A5:R5"/>
    <mergeCell ref="S5:AC5"/>
    <mergeCell ref="A2:AD2"/>
    <mergeCell ref="A3:C3"/>
    <mergeCell ref="D4:U4"/>
    <mergeCell ref="V4:X4"/>
    <mergeCell ref="Y4:AD4"/>
    <mergeCell ref="A12:R12"/>
    <mergeCell ref="S12:AC12"/>
    <mergeCell ref="A6:R8"/>
    <mergeCell ref="S6:X6"/>
    <mergeCell ref="Y6:AD6"/>
    <mergeCell ref="S7:V7"/>
    <mergeCell ref="W7:X7"/>
    <mergeCell ref="Y7:AC7"/>
  </mergeCells>
  <phoneticPr fontId="2"/>
  <dataValidations count="4">
    <dataValidation imeMode="hiragana" allowBlank="1" showInputMessage="1" showErrorMessage="1" sqref="S16:AD16 W17 S18:AB18 AH46"/>
    <dataValidation imeMode="halfAlpha" allowBlank="1" showInputMessage="1" showErrorMessage="1" sqref="S17 Y17 S5:AC5"/>
    <dataValidation type="list" allowBlank="1" showInputMessage="1" showErrorMessage="1" sqref="AF12:AF15">
      <formula1>$AF$12:$AF$15</formula1>
    </dataValidation>
    <dataValidation type="list" allowBlank="1" showInputMessage="1" showErrorMessage="1" sqref="D13:O13">
      <formula1>INDIRECT($AM$7)</formula1>
    </dataValidation>
  </dataValidations>
  <pageMargins left="0.7" right="0.7" top="0.75" bottom="0.75" header="0.3" footer="0.3"/>
  <pageSetup paperSize="9" scale="51" orientation="portrait" r:id="rId1"/>
  <rowBreaks count="1" manualBreakCount="1">
    <brk id="27" max="20" man="1"/>
  </rowBreaks>
  <colBreaks count="1" manualBreakCount="1">
    <brk id="30"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80"/>
  <sheetViews>
    <sheetView tabSelected="1" view="pageBreakPreview" zoomScale="85" zoomScaleNormal="100" zoomScaleSheetLayoutView="85" workbookViewId="0">
      <selection activeCell="B8" sqref="B8"/>
    </sheetView>
  </sheetViews>
  <sheetFormatPr defaultColWidth="9" defaultRowHeight="13.5"/>
  <cols>
    <col min="1" max="1" width="6.375" style="2" customWidth="1"/>
    <col min="2" max="34" width="4.125" style="2" customWidth="1"/>
    <col min="35" max="35" width="4.625" style="2" customWidth="1"/>
    <col min="36" max="16384" width="9" style="2"/>
  </cols>
  <sheetData>
    <row r="1" spans="1:34">
      <c r="A1" s="102" t="s">
        <v>197</v>
      </c>
      <c r="B1" s="102"/>
      <c r="C1" s="102"/>
      <c r="D1" s="102"/>
      <c r="E1" s="102"/>
      <c r="F1" s="102"/>
      <c r="G1" s="102"/>
      <c r="H1" s="102"/>
      <c r="I1" s="102"/>
    </row>
    <row r="2" spans="1:34">
      <c r="AB2" s="113" t="s">
        <v>82</v>
      </c>
      <c r="AC2" s="114"/>
      <c r="AD2" s="114"/>
      <c r="AE2" s="114"/>
      <c r="AF2" s="114"/>
      <c r="AG2" s="114"/>
      <c r="AH2" s="115"/>
    </row>
    <row r="3" spans="1:34">
      <c r="AB3" s="113"/>
      <c r="AC3" s="114"/>
      <c r="AD3" s="114"/>
      <c r="AE3" s="114"/>
      <c r="AF3" s="114"/>
      <c r="AG3" s="114"/>
      <c r="AH3" s="115"/>
    </row>
    <row r="4" spans="1:34" ht="18.75" customHeight="1">
      <c r="B4" s="104" t="s">
        <v>198</v>
      </c>
      <c r="C4" s="105"/>
      <c r="D4" s="105"/>
      <c r="E4" s="105"/>
      <c r="F4" s="105"/>
      <c r="G4" s="105"/>
      <c r="H4" s="105"/>
      <c r="I4" s="105"/>
      <c r="J4" s="105"/>
      <c r="K4" s="105"/>
      <c r="L4" s="105"/>
      <c r="M4" s="105"/>
      <c r="N4" s="105"/>
      <c r="O4" s="105"/>
      <c r="P4" s="105"/>
      <c r="Q4" s="105"/>
      <c r="R4" s="93"/>
      <c r="S4" s="93"/>
      <c r="T4" s="93"/>
      <c r="U4" s="93"/>
      <c r="V4" s="93"/>
      <c r="W4" s="93"/>
      <c r="X4" s="93"/>
      <c r="Y4" s="93"/>
      <c r="Z4" s="93"/>
      <c r="AA4" s="94"/>
      <c r="AB4" s="113"/>
      <c r="AC4" s="114"/>
      <c r="AD4" s="114"/>
      <c r="AE4" s="114"/>
      <c r="AF4" s="114"/>
      <c r="AG4" s="114"/>
      <c r="AH4" s="115"/>
    </row>
    <row r="5" spans="1:34">
      <c r="AB5" s="113"/>
      <c r="AC5" s="114"/>
      <c r="AD5" s="114"/>
      <c r="AE5" s="114"/>
      <c r="AF5" s="114"/>
      <c r="AG5" s="114"/>
      <c r="AH5" s="115"/>
    </row>
    <row r="6" spans="1:34" ht="59.25" customHeight="1">
      <c r="A6" s="207" t="s">
        <v>100</v>
      </c>
      <c r="B6" s="207"/>
      <c r="C6" s="207"/>
      <c r="D6" s="207"/>
      <c r="E6" s="207"/>
      <c r="F6" s="207"/>
      <c r="G6" s="207"/>
      <c r="H6" s="207"/>
      <c r="I6" s="207"/>
      <c r="J6" s="207"/>
      <c r="K6" s="207"/>
      <c r="L6" s="207"/>
      <c r="M6" s="207"/>
      <c r="N6" s="207"/>
      <c r="O6" s="207"/>
      <c r="P6" s="207"/>
      <c r="Q6" s="207"/>
      <c r="R6" s="207"/>
      <c r="S6" s="207"/>
      <c r="T6" s="207"/>
      <c r="U6" s="207"/>
      <c r="AB6" s="113"/>
      <c r="AC6" s="114"/>
      <c r="AD6" s="114"/>
      <c r="AE6" s="114"/>
      <c r="AF6" s="114"/>
      <c r="AG6" s="114"/>
      <c r="AH6" s="115"/>
    </row>
    <row r="8" spans="1:34" ht="14.25">
      <c r="A8" s="3" t="s">
        <v>95</v>
      </c>
      <c r="B8" s="4"/>
      <c r="C8" s="3" t="s">
        <v>96</v>
      </c>
      <c r="D8" s="4"/>
      <c r="E8" s="3" t="s">
        <v>97</v>
      </c>
      <c r="F8" s="4"/>
      <c r="G8" s="3" t="s">
        <v>98</v>
      </c>
      <c r="H8" s="3"/>
      <c r="I8" s="3"/>
      <c r="J8" s="3"/>
      <c r="K8" s="354" t="s">
        <v>83</v>
      </c>
      <c r="L8" s="354"/>
      <c r="M8" s="2" t="s">
        <v>49</v>
      </c>
      <c r="P8" s="366"/>
      <c r="Q8" s="366"/>
      <c r="R8" s="366"/>
      <c r="S8" s="366"/>
      <c r="T8" s="366"/>
      <c r="U8" s="366"/>
      <c r="V8" s="366"/>
      <c r="W8" s="366"/>
      <c r="X8" s="366"/>
      <c r="Y8" s="366"/>
      <c r="Z8" s="366"/>
      <c r="AA8" s="366"/>
      <c r="AB8" s="366"/>
      <c r="AC8" s="366"/>
      <c r="AD8" s="366"/>
      <c r="AE8" s="366"/>
      <c r="AF8" s="366"/>
      <c r="AG8" s="366"/>
      <c r="AH8" s="366"/>
    </row>
    <row r="9" spans="1:34" ht="14.25">
      <c r="A9" s="3"/>
      <c r="B9" s="3"/>
      <c r="C9" s="3"/>
      <c r="D9" s="3"/>
      <c r="E9" s="3"/>
      <c r="F9" s="3"/>
      <c r="G9" s="3"/>
      <c r="H9" s="3"/>
      <c r="I9" s="3"/>
      <c r="J9" s="3"/>
      <c r="K9" s="354" t="s">
        <v>84</v>
      </c>
      <c r="L9" s="354"/>
      <c r="M9" s="2" t="s">
        <v>50</v>
      </c>
      <c r="P9" s="366"/>
      <c r="Q9" s="366"/>
      <c r="R9" s="366"/>
      <c r="S9" s="366"/>
      <c r="T9" s="366"/>
      <c r="U9" s="366"/>
      <c r="V9" s="366"/>
      <c r="W9" s="366"/>
      <c r="X9" s="366"/>
      <c r="Y9" s="366"/>
      <c r="Z9" s="366"/>
      <c r="AA9" s="366"/>
      <c r="AB9" s="366"/>
      <c r="AC9" s="366"/>
      <c r="AD9" s="366"/>
      <c r="AE9" s="366"/>
      <c r="AF9" s="366"/>
      <c r="AG9" s="366"/>
      <c r="AH9" s="366"/>
    </row>
    <row r="10" spans="1:34" ht="14.25">
      <c r="A10" s="3"/>
      <c r="B10" s="3"/>
      <c r="C10" s="3"/>
      <c r="D10" s="3"/>
      <c r="E10" s="3"/>
      <c r="F10" s="3"/>
      <c r="G10" s="3"/>
      <c r="H10" s="3"/>
      <c r="I10" s="3"/>
      <c r="J10" s="3"/>
      <c r="K10" s="354" t="s">
        <v>51</v>
      </c>
      <c r="L10" s="354"/>
      <c r="M10" s="2" t="s">
        <v>52</v>
      </c>
      <c r="P10" s="366"/>
      <c r="Q10" s="366"/>
      <c r="R10" s="366"/>
      <c r="S10" s="366"/>
      <c r="T10" s="366"/>
      <c r="U10" s="366"/>
      <c r="V10" s="366"/>
      <c r="W10" s="366"/>
      <c r="X10" s="366"/>
      <c r="Y10" s="366"/>
      <c r="Z10" s="366"/>
      <c r="AA10" s="366"/>
      <c r="AB10" s="366"/>
      <c r="AC10" s="366"/>
      <c r="AD10" s="366"/>
      <c r="AE10" s="366"/>
      <c r="AF10" s="366"/>
      <c r="AG10" s="366"/>
      <c r="AH10" s="33"/>
    </row>
    <row r="12" spans="1:34" ht="14.25" customHeight="1">
      <c r="M12" s="368" t="s">
        <v>142</v>
      </c>
      <c r="N12" s="368"/>
      <c r="O12" s="368"/>
      <c r="P12" s="368"/>
      <c r="Q12" s="368"/>
      <c r="R12" s="368"/>
      <c r="S12" s="368"/>
      <c r="T12" s="368"/>
      <c r="U12" s="368"/>
      <c r="V12" s="368"/>
      <c r="W12" s="368"/>
      <c r="X12" s="368"/>
      <c r="Y12" s="368"/>
      <c r="Z12" s="368"/>
      <c r="AA12" s="368"/>
      <c r="AB12" s="368"/>
      <c r="AC12" s="368"/>
      <c r="AD12" s="368"/>
      <c r="AE12" s="368"/>
      <c r="AF12" s="368"/>
      <c r="AG12" s="368"/>
    </row>
    <row r="13" spans="1:34" ht="14.25" customHeight="1">
      <c r="M13" s="368"/>
      <c r="N13" s="368"/>
      <c r="O13" s="368"/>
      <c r="P13" s="368"/>
      <c r="Q13" s="368"/>
      <c r="R13" s="368"/>
      <c r="S13" s="368"/>
      <c r="T13" s="368"/>
      <c r="U13" s="368"/>
      <c r="V13" s="368"/>
      <c r="W13" s="368"/>
      <c r="X13" s="368"/>
      <c r="Y13" s="368"/>
      <c r="Z13" s="368"/>
      <c r="AA13" s="368"/>
      <c r="AB13" s="368"/>
      <c r="AC13" s="368"/>
      <c r="AD13" s="368"/>
      <c r="AE13" s="368"/>
      <c r="AF13" s="368"/>
      <c r="AG13" s="368"/>
    </row>
    <row r="14" spans="1:34" ht="14.25" customHeight="1">
      <c r="M14" s="368"/>
      <c r="N14" s="368"/>
      <c r="O14" s="368"/>
      <c r="P14" s="368"/>
      <c r="Q14" s="368"/>
      <c r="R14" s="368"/>
      <c r="S14" s="368"/>
      <c r="T14" s="368"/>
      <c r="U14" s="368"/>
      <c r="V14" s="368"/>
      <c r="W14" s="368"/>
      <c r="X14" s="368"/>
      <c r="Y14" s="368"/>
      <c r="Z14" s="368"/>
      <c r="AA14" s="368"/>
      <c r="AB14" s="368"/>
      <c r="AC14" s="368"/>
      <c r="AD14" s="368"/>
      <c r="AE14" s="368"/>
      <c r="AF14" s="368"/>
      <c r="AG14" s="368"/>
    </row>
    <row r="15" spans="1:34" ht="14.25" customHeight="1">
      <c r="M15" s="368"/>
      <c r="N15" s="368"/>
      <c r="O15" s="368"/>
      <c r="P15" s="368"/>
      <c r="Q15" s="368"/>
      <c r="R15" s="368"/>
      <c r="S15" s="368"/>
      <c r="T15" s="368"/>
      <c r="U15" s="368"/>
      <c r="V15" s="368"/>
      <c r="W15" s="368"/>
      <c r="X15" s="368"/>
      <c r="Y15" s="368"/>
      <c r="Z15" s="368"/>
      <c r="AA15" s="368"/>
      <c r="AB15" s="368"/>
      <c r="AC15" s="368"/>
      <c r="AD15" s="368"/>
      <c r="AE15" s="368"/>
      <c r="AF15" s="368"/>
      <c r="AG15" s="368"/>
    </row>
    <row r="17" spans="1:34" ht="40.5" customHeight="1">
      <c r="A17" s="5"/>
      <c r="B17" s="367" t="s">
        <v>137</v>
      </c>
      <c r="C17" s="367"/>
      <c r="D17" s="367"/>
      <c r="E17" s="367"/>
      <c r="F17" s="6" t="s">
        <v>54</v>
      </c>
      <c r="G17" s="5"/>
      <c r="H17" s="5"/>
      <c r="P17" s="3" t="s">
        <v>53</v>
      </c>
      <c r="Q17" s="3"/>
      <c r="R17" s="3" t="s">
        <v>49</v>
      </c>
      <c r="U17" s="366"/>
      <c r="V17" s="366"/>
      <c r="W17" s="366"/>
      <c r="X17" s="366"/>
      <c r="Y17" s="366"/>
      <c r="Z17" s="366"/>
      <c r="AA17" s="366"/>
      <c r="AB17" s="366"/>
      <c r="AC17" s="366"/>
      <c r="AD17" s="366"/>
      <c r="AE17" s="366"/>
      <c r="AF17" s="366"/>
      <c r="AG17" s="366"/>
      <c r="AH17" s="366"/>
    </row>
    <row r="18" spans="1:34" ht="17.25">
      <c r="A18" s="5" t="s">
        <v>55</v>
      </c>
      <c r="B18" s="367" t="s">
        <v>137</v>
      </c>
      <c r="C18" s="367"/>
      <c r="D18" s="367"/>
      <c r="E18" s="367"/>
      <c r="F18" s="3" t="s">
        <v>101</v>
      </c>
      <c r="G18" s="5"/>
      <c r="H18" s="5"/>
      <c r="P18" s="3"/>
      <c r="Q18" s="7" t="s">
        <v>56</v>
      </c>
      <c r="R18" s="3" t="s">
        <v>50</v>
      </c>
      <c r="U18" s="366"/>
      <c r="V18" s="366"/>
      <c r="W18" s="366"/>
      <c r="X18" s="366"/>
      <c r="Y18" s="366"/>
      <c r="Z18" s="366"/>
      <c r="AA18" s="366"/>
      <c r="AB18" s="366"/>
      <c r="AC18" s="366"/>
      <c r="AD18" s="366"/>
      <c r="AE18" s="366"/>
      <c r="AF18" s="366"/>
      <c r="AG18" s="366"/>
      <c r="AH18" s="366"/>
    </row>
    <row r="19" spans="1:34" ht="14.25">
      <c r="P19" s="7" t="s">
        <v>57</v>
      </c>
      <c r="Q19" s="3"/>
      <c r="R19" s="3" t="s">
        <v>52</v>
      </c>
      <c r="U19" s="366"/>
      <c r="V19" s="366"/>
      <c r="W19" s="366"/>
      <c r="X19" s="366"/>
      <c r="Y19" s="366"/>
      <c r="Z19" s="366"/>
      <c r="AA19" s="366"/>
      <c r="AB19" s="366"/>
      <c r="AC19" s="366"/>
      <c r="AD19" s="366"/>
      <c r="AE19" s="366"/>
      <c r="AF19" s="366"/>
      <c r="AG19" s="366"/>
      <c r="AH19" s="33"/>
    </row>
    <row r="20" spans="1:34" ht="14.25" thickBot="1"/>
    <row r="21" spans="1:34" ht="20.100000000000001" customHeight="1" thickTop="1">
      <c r="A21" s="369" t="s">
        <v>99</v>
      </c>
      <c r="B21" s="268" t="s">
        <v>8</v>
      </c>
      <c r="C21" s="269"/>
      <c r="D21" s="269"/>
      <c r="E21" s="269"/>
      <c r="F21" s="275"/>
      <c r="G21" s="275"/>
      <c r="H21" s="275"/>
      <c r="I21" s="275"/>
      <c r="J21" s="275"/>
      <c r="K21" s="275"/>
      <c r="L21" s="275"/>
      <c r="M21" s="275"/>
      <c r="N21" s="275"/>
      <c r="O21" s="275"/>
      <c r="P21" s="276"/>
      <c r="Q21" s="270" t="s">
        <v>9</v>
      </c>
      <c r="R21" s="271"/>
      <c r="S21" s="271"/>
      <c r="T21" s="272"/>
      <c r="U21" s="41" t="s">
        <v>10</v>
      </c>
      <c r="V21" s="375"/>
      <c r="W21" s="376"/>
      <c r="X21" s="376"/>
      <c r="Y21" s="376"/>
      <c r="Z21" s="376"/>
      <c r="AA21" s="376"/>
      <c r="AB21" s="376"/>
      <c r="AC21" s="376"/>
      <c r="AD21" s="377"/>
      <c r="AE21" s="270" t="s">
        <v>146</v>
      </c>
      <c r="AF21" s="271"/>
      <c r="AG21" s="271"/>
      <c r="AH21" s="370"/>
    </row>
    <row r="22" spans="1:34" ht="30" customHeight="1">
      <c r="A22" s="222"/>
      <c r="B22" s="407"/>
      <c r="C22" s="408"/>
      <c r="D22" s="408"/>
      <c r="E22" s="408"/>
      <c r="F22" s="408"/>
      <c r="G22" s="408"/>
      <c r="H22" s="408"/>
      <c r="I22" s="408"/>
      <c r="J22" s="408"/>
      <c r="K22" s="408"/>
      <c r="L22" s="408"/>
      <c r="M22" s="408"/>
      <c r="N22" s="408"/>
      <c r="O22" s="408"/>
      <c r="P22" s="409"/>
      <c r="Q22" s="378"/>
      <c r="R22" s="379"/>
      <c r="S22" s="379"/>
      <c r="T22" s="379"/>
      <c r="U22" s="379"/>
      <c r="V22" s="379"/>
      <c r="W22" s="379"/>
      <c r="X22" s="379"/>
      <c r="Y22" s="379"/>
      <c r="Z22" s="379"/>
      <c r="AA22" s="379"/>
      <c r="AB22" s="379"/>
      <c r="AC22" s="379"/>
      <c r="AD22" s="380"/>
      <c r="AE22" s="371"/>
      <c r="AF22" s="372"/>
      <c r="AG22" s="372"/>
      <c r="AH22" s="373"/>
    </row>
    <row r="23" spans="1:34" ht="30" customHeight="1">
      <c r="A23" s="222"/>
      <c r="B23" s="407"/>
      <c r="C23" s="408"/>
      <c r="D23" s="408"/>
      <c r="E23" s="408"/>
      <c r="F23" s="408"/>
      <c r="G23" s="408"/>
      <c r="H23" s="408"/>
      <c r="I23" s="408"/>
      <c r="J23" s="408"/>
      <c r="K23" s="408"/>
      <c r="L23" s="408"/>
      <c r="M23" s="408"/>
      <c r="N23" s="408"/>
      <c r="O23" s="408"/>
      <c r="P23" s="409"/>
      <c r="Q23" s="378"/>
      <c r="R23" s="379"/>
      <c r="S23" s="379"/>
      <c r="T23" s="379"/>
      <c r="U23" s="379"/>
      <c r="V23" s="379"/>
      <c r="W23" s="379"/>
      <c r="X23" s="379"/>
      <c r="Y23" s="379"/>
      <c r="Z23" s="379"/>
      <c r="AA23" s="379"/>
      <c r="AB23" s="379"/>
      <c r="AC23" s="379"/>
      <c r="AD23" s="380"/>
      <c r="AE23" s="371"/>
      <c r="AF23" s="372"/>
      <c r="AG23" s="372"/>
      <c r="AH23" s="373"/>
    </row>
    <row r="24" spans="1:34" ht="30" customHeight="1">
      <c r="A24" s="222"/>
      <c r="B24" s="273" t="s">
        <v>11</v>
      </c>
      <c r="C24" s="274"/>
      <c r="D24" s="274"/>
      <c r="E24" s="274"/>
      <c r="F24" s="274"/>
      <c r="G24" s="216"/>
      <c r="H24" s="216"/>
      <c r="I24" s="216"/>
      <c r="J24" s="216"/>
      <c r="K24" s="216"/>
      <c r="L24" s="216"/>
      <c r="M24" s="216"/>
      <c r="N24" s="216"/>
      <c r="O24" s="216"/>
      <c r="P24" s="217"/>
      <c r="Q24" s="378"/>
      <c r="R24" s="379"/>
      <c r="S24" s="379"/>
      <c r="T24" s="379"/>
      <c r="U24" s="379"/>
      <c r="V24" s="379"/>
      <c r="W24" s="379"/>
      <c r="X24" s="379"/>
      <c r="Y24" s="379"/>
      <c r="Z24" s="379"/>
      <c r="AA24" s="379"/>
      <c r="AB24" s="379"/>
      <c r="AC24" s="379"/>
      <c r="AD24" s="380"/>
      <c r="AE24" s="371"/>
      <c r="AF24" s="372"/>
      <c r="AG24" s="372"/>
      <c r="AH24" s="373"/>
    </row>
    <row r="25" spans="1:34" ht="30" customHeight="1">
      <c r="A25" s="222"/>
      <c r="B25" s="403" t="s">
        <v>12</v>
      </c>
      <c r="C25" s="404"/>
      <c r="D25" s="404"/>
      <c r="E25" s="404"/>
      <c r="F25" s="404"/>
      <c r="G25" s="384"/>
      <c r="H25" s="384"/>
      <c r="I25" s="384"/>
      <c r="J25" s="384"/>
      <c r="K25" s="384"/>
      <c r="L25" s="384"/>
      <c r="M25" s="384"/>
      <c r="N25" s="384"/>
      <c r="O25" s="384"/>
      <c r="P25" s="385"/>
      <c r="Q25" s="277" t="s">
        <v>58</v>
      </c>
      <c r="R25" s="278"/>
      <c r="S25" s="278"/>
      <c r="T25" s="279"/>
      <c r="U25" s="381"/>
      <c r="V25" s="382"/>
      <c r="W25" s="382"/>
      <c r="X25" s="382"/>
      <c r="Y25" s="382"/>
      <c r="Z25" s="382"/>
      <c r="AA25" s="382"/>
      <c r="AB25" s="382"/>
      <c r="AC25" s="382"/>
      <c r="AD25" s="383"/>
      <c r="AE25" s="277"/>
      <c r="AF25" s="278"/>
      <c r="AG25" s="278"/>
      <c r="AH25" s="374"/>
    </row>
    <row r="26" spans="1:34" ht="30" customHeight="1">
      <c r="A26" s="222"/>
      <c r="B26" s="405" t="s">
        <v>13</v>
      </c>
      <c r="C26" s="289"/>
      <c r="D26" s="289"/>
      <c r="E26" s="289"/>
      <c r="F26" s="289"/>
      <c r="G26" s="289"/>
      <c r="H26" s="406"/>
      <c r="I26" s="406"/>
      <c r="J26" s="406"/>
      <c r="K26" s="406"/>
      <c r="L26" s="406"/>
      <c r="M26" s="406"/>
      <c r="N26" s="406"/>
      <c r="O26" s="406"/>
      <c r="P26" s="406"/>
      <c r="Q26" s="406"/>
      <c r="R26" s="406"/>
      <c r="S26" s="406"/>
      <c r="T26" s="406"/>
      <c r="U26" s="406"/>
      <c r="V26" s="406"/>
      <c r="W26" s="394" t="s">
        <v>14</v>
      </c>
      <c r="X26" s="226"/>
      <c r="Y26" s="226"/>
      <c r="Z26" s="226"/>
      <c r="AA26" s="395"/>
      <c r="AB26" s="395"/>
      <c r="AC26" s="395"/>
      <c r="AD26" s="395"/>
      <c r="AE26" s="395"/>
      <c r="AF26" s="395"/>
      <c r="AG26" s="395"/>
      <c r="AH26" s="396"/>
    </row>
    <row r="27" spans="1:34" ht="30" customHeight="1">
      <c r="A27" s="222"/>
      <c r="B27" s="397" t="s">
        <v>15</v>
      </c>
      <c r="C27" s="398"/>
      <c r="D27" s="398"/>
      <c r="E27" s="398"/>
      <c r="F27" s="398"/>
      <c r="G27" s="398"/>
      <c r="H27" s="399"/>
      <c r="I27" s="399"/>
      <c r="J27" s="399"/>
      <c r="K27" s="399"/>
      <c r="L27" s="400"/>
      <c r="M27" s="231" t="s">
        <v>16</v>
      </c>
      <c r="N27" s="232"/>
      <c r="O27" s="232"/>
      <c r="P27" s="232"/>
      <c r="Q27" s="232"/>
      <c r="R27" s="232"/>
      <c r="S27" s="232"/>
      <c r="T27" s="232"/>
      <c r="U27" s="232"/>
      <c r="V27" s="233"/>
      <c r="W27" s="378"/>
      <c r="X27" s="379"/>
      <c r="Y27" s="379"/>
      <c r="Z27" s="379"/>
      <c r="AA27" s="379"/>
      <c r="AB27" s="379"/>
      <c r="AC27" s="379"/>
      <c r="AD27" s="379"/>
      <c r="AE27" s="379"/>
      <c r="AF27" s="379"/>
      <c r="AG27" s="379"/>
      <c r="AH27" s="392"/>
    </row>
    <row r="28" spans="1:34" ht="30" customHeight="1">
      <c r="A28" s="223"/>
      <c r="B28" s="401" t="s">
        <v>62</v>
      </c>
      <c r="C28" s="339"/>
      <c r="D28" s="393"/>
      <c r="E28" s="393"/>
      <c r="F28" s="8" t="s">
        <v>61</v>
      </c>
      <c r="G28" s="34" t="s">
        <v>60</v>
      </c>
      <c r="H28" s="339" t="s">
        <v>63</v>
      </c>
      <c r="I28" s="339"/>
      <c r="J28" s="393"/>
      <c r="K28" s="393"/>
      <c r="L28" s="35" t="s">
        <v>59</v>
      </c>
      <c r="M28" s="386"/>
      <c r="N28" s="387"/>
      <c r="O28" s="387"/>
      <c r="P28" s="387"/>
      <c r="Q28" s="387"/>
      <c r="R28" s="387"/>
      <c r="S28" s="387"/>
      <c r="T28" s="388"/>
      <c r="U28" s="303" t="s">
        <v>17</v>
      </c>
      <c r="V28" s="304"/>
      <c r="W28" s="389" t="s">
        <v>18</v>
      </c>
      <c r="X28" s="390"/>
      <c r="Y28" s="390"/>
      <c r="Z28" s="390"/>
      <c r="AA28" s="390"/>
      <c r="AB28" s="391"/>
      <c r="AC28" s="381"/>
      <c r="AD28" s="382"/>
      <c r="AE28" s="382"/>
      <c r="AF28" s="382"/>
      <c r="AG28" s="382"/>
      <c r="AH28" s="402"/>
    </row>
    <row r="29" spans="1:34" ht="30" customHeight="1">
      <c r="A29" s="221" t="s">
        <v>102</v>
      </c>
      <c r="B29" s="291" t="s">
        <v>120</v>
      </c>
      <c r="C29" s="292"/>
      <c r="D29" s="292"/>
      <c r="E29" s="292"/>
      <c r="F29" s="292"/>
      <c r="G29" s="292"/>
      <c r="H29" s="293"/>
      <c r="I29" s="241" t="str">
        <f>IF('様式新第2号(2)算定書'!S18="","",'様式新第2号(2)算定書'!S18)</f>
        <v/>
      </c>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245" t="s">
        <v>3</v>
      </c>
      <c r="AH29" s="246"/>
    </row>
    <row r="30" spans="1:34" ht="30" customHeight="1">
      <c r="A30" s="222"/>
      <c r="B30" s="294"/>
      <c r="C30" s="295"/>
      <c r="D30" s="295"/>
      <c r="E30" s="295"/>
      <c r="F30" s="295"/>
      <c r="G30" s="295"/>
      <c r="H30" s="296"/>
      <c r="I30" s="317"/>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247"/>
      <c r="AH30" s="248"/>
    </row>
    <row r="31" spans="1:34" ht="18.75" customHeight="1">
      <c r="A31" s="222"/>
      <c r="B31" s="310" t="s">
        <v>118</v>
      </c>
      <c r="C31" s="311"/>
      <c r="D31" s="311"/>
      <c r="E31" s="311"/>
      <c r="F31" s="311"/>
      <c r="G31" s="311"/>
      <c r="H31" s="311"/>
      <c r="I31" s="311"/>
      <c r="J31" s="311"/>
      <c r="K31" s="311"/>
      <c r="L31" s="312"/>
      <c r="M31" s="297" t="s">
        <v>121</v>
      </c>
      <c r="N31" s="292"/>
      <c r="O31" s="292"/>
      <c r="P31" s="292"/>
      <c r="Q31" s="292"/>
      <c r="R31" s="292"/>
      <c r="S31" s="292"/>
      <c r="T31" s="292"/>
      <c r="U31" s="292"/>
      <c r="V31" s="293"/>
      <c r="W31" s="297" t="s">
        <v>122</v>
      </c>
      <c r="X31" s="292"/>
      <c r="Y31" s="292"/>
      <c r="Z31" s="292"/>
      <c r="AA31" s="292"/>
      <c r="AB31" s="292"/>
      <c r="AC31" s="292"/>
      <c r="AD31" s="292"/>
      <c r="AE31" s="292"/>
      <c r="AF31" s="292"/>
      <c r="AG31" s="292"/>
      <c r="AH31" s="301"/>
    </row>
    <row r="32" spans="1:34">
      <c r="A32" s="222"/>
      <c r="B32" s="313"/>
      <c r="C32" s="314"/>
      <c r="D32" s="314"/>
      <c r="E32" s="314"/>
      <c r="F32" s="314"/>
      <c r="G32" s="314"/>
      <c r="H32" s="314"/>
      <c r="I32" s="314"/>
      <c r="J32" s="314"/>
      <c r="K32" s="314"/>
      <c r="L32" s="315"/>
      <c r="M32" s="298"/>
      <c r="N32" s="299"/>
      <c r="O32" s="299"/>
      <c r="P32" s="299"/>
      <c r="Q32" s="299"/>
      <c r="R32" s="299"/>
      <c r="S32" s="299"/>
      <c r="T32" s="299"/>
      <c r="U32" s="299"/>
      <c r="V32" s="300"/>
      <c r="W32" s="298"/>
      <c r="X32" s="299"/>
      <c r="Y32" s="299"/>
      <c r="Z32" s="299"/>
      <c r="AA32" s="299"/>
      <c r="AB32" s="299"/>
      <c r="AC32" s="299"/>
      <c r="AD32" s="299"/>
      <c r="AE32" s="299"/>
      <c r="AF32" s="299"/>
      <c r="AG32" s="299"/>
      <c r="AH32" s="302"/>
    </row>
    <row r="33" spans="1:34" ht="39.950000000000003" customHeight="1">
      <c r="A33" s="223"/>
      <c r="B33" s="305"/>
      <c r="C33" s="306"/>
      <c r="D33" s="306"/>
      <c r="E33" s="306"/>
      <c r="F33" s="306"/>
      <c r="G33" s="306"/>
      <c r="H33" s="306"/>
      <c r="I33" s="306"/>
      <c r="J33" s="306"/>
      <c r="K33" s="303" t="s">
        <v>3</v>
      </c>
      <c r="L33" s="304"/>
      <c r="M33" s="307" t="str">
        <f>IF(OR(B33="",M28="",M28=0),"",ROUNDDOWN(B33/M28,1))</f>
        <v/>
      </c>
      <c r="N33" s="308"/>
      <c r="O33" s="308"/>
      <c r="P33" s="308"/>
      <c r="Q33" s="308"/>
      <c r="R33" s="308"/>
      <c r="S33" s="308"/>
      <c r="T33" s="308"/>
      <c r="U33" s="303" t="s">
        <v>143</v>
      </c>
      <c r="V33" s="304"/>
      <c r="W33" s="307" t="str">
        <f>IF(OR(B33="",B33=0),"",ROUNDDOWN(I29/B33*100,1))</f>
        <v/>
      </c>
      <c r="X33" s="308"/>
      <c r="Y33" s="308"/>
      <c r="Z33" s="308"/>
      <c r="AA33" s="308"/>
      <c r="AB33" s="308"/>
      <c r="AC33" s="308"/>
      <c r="AD33" s="308"/>
      <c r="AE33" s="308"/>
      <c r="AF33" s="308"/>
      <c r="AG33" s="308"/>
      <c r="AH33" s="309"/>
    </row>
    <row r="34" spans="1:34" ht="39.950000000000003" customHeight="1">
      <c r="A34" s="208" t="s">
        <v>19</v>
      </c>
      <c r="B34" s="235" t="s">
        <v>139</v>
      </c>
      <c r="C34" s="236"/>
      <c r="D34" s="236"/>
      <c r="E34" s="236"/>
      <c r="F34" s="236"/>
      <c r="G34" s="236"/>
      <c r="H34" s="236"/>
      <c r="I34" s="236"/>
      <c r="J34" s="236"/>
      <c r="K34" s="236"/>
      <c r="L34" s="237"/>
      <c r="M34" s="241" t="str">
        <f>IF(AND('様式新第2号(2)算定書'!S20="",'様式新第2号(2)算定書'!S22=""),"",IF('様式新第2号(2)算定書'!S20&lt;&gt;"",'様式新第2号(2)算定書'!S20,'様式新第2号(2)算定書'!S22))</f>
        <v/>
      </c>
      <c r="N34" s="242"/>
      <c r="O34" s="242"/>
      <c r="P34" s="242"/>
      <c r="Q34" s="242"/>
      <c r="R34" s="242"/>
      <c r="S34" s="242"/>
      <c r="T34" s="242"/>
      <c r="U34" s="242"/>
      <c r="V34" s="242"/>
      <c r="W34" s="242"/>
      <c r="X34" s="242"/>
      <c r="Y34" s="242"/>
      <c r="Z34" s="242"/>
      <c r="AA34" s="242"/>
      <c r="AB34" s="242"/>
      <c r="AC34" s="242"/>
      <c r="AD34" s="242"/>
      <c r="AE34" s="242"/>
      <c r="AF34" s="242"/>
      <c r="AG34" s="245" t="s">
        <v>1</v>
      </c>
      <c r="AH34" s="246"/>
    </row>
    <row r="35" spans="1:34" ht="39.950000000000003" customHeight="1">
      <c r="A35" s="209"/>
      <c r="B35" s="238"/>
      <c r="C35" s="239"/>
      <c r="D35" s="239"/>
      <c r="E35" s="239"/>
      <c r="F35" s="239"/>
      <c r="G35" s="239"/>
      <c r="H35" s="239"/>
      <c r="I35" s="239"/>
      <c r="J35" s="239"/>
      <c r="K35" s="239"/>
      <c r="L35" s="240"/>
      <c r="M35" s="243"/>
      <c r="N35" s="244"/>
      <c r="O35" s="244"/>
      <c r="P35" s="244"/>
      <c r="Q35" s="244"/>
      <c r="R35" s="244"/>
      <c r="S35" s="244"/>
      <c r="T35" s="244"/>
      <c r="U35" s="244"/>
      <c r="V35" s="244"/>
      <c r="W35" s="244"/>
      <c r="X35" s="244"/>
      <c r="Y35" s="244"/>
      <c r="Z35" s="244"/>
      <c r="AA35" s="244"/>
      <c r="AB35" s="244"/>
      <c r="AC35" s="244"/>
      <c r="AD35" s="244"/>
      <c r="AE35" s="244"/>
      <c r="AF35" s="244"/>
      <c r="AG35" s="247"/>
      <c r="AH35" s="248"/>
    </row>
    <row r="36" spans="1:34" ht="30" customHeight="1">
      <c r="A36" s="208" t="s">
        <v>64</v>
      </c>
      <c r="B36" s="253" t="s">
        <v>20</v>
      </c>
      <c r="C36" s="254"/>
      <c r="D36" s="254"/>
      <c r="E36" s="254"/>
      <c r="F36" s="254"/>
      <c r="G36" s="254"/>
      <c r="H36" s="254"/>
      <c r="I36" s="254"/>
      <c r="J36" s="254"/>
      <c r="K36" s="255"/>
      <c r="L36" s="256"/>
      <c r="M36" s="257"/>
      <c r="N36" s="257"/>
      <c r="O36" s="257"/>
      <c r="P36" s="257"/>
      <c r="Q36" s="258"/>
      <c r="R36" s="224" t="s">
        <v>21</v>
      </c>
      <c r="S36" s="224"/>
      <c r="T36" s="224"/>
      <c r="U36" s="288"/>
      <c r="V36" s="288"/>
      <c r="W36" s="288"/>
      <c r="X36" s="288"/>
      <c r="Y36" s="288"/>
      <c r="Z36" s="288"/>
      <c r="AA36" s="289" t="s">
        <v>22</v>
      </c>
      <c r="AB36" s="289"/>
      <c r="AC36" s="289"/>
      <c r="AD36" s="289"/>
      <c r="AE36" s="289"/>
      <c r="AF36" s="289"/>
      <c r="AG36" s="289"/>
      <c r="AH36" s="290"/>
    </row>
    <row r="37" spans="1:34" ht="39.950000000000003" customHeight="1">
      <c r="A37" s="252"/>
      <c r="B37" s="225" t="s">
        <v>113</v>
      </c>
      <c r="C37" s="226"/>
      <c r="D37" s="226"/>
      <c r="E37" s="226"/>
      <c r="F37" s="227"/>
      <c r="G37" s="228"/>
      <c r="H37" s="229"/>
      <c r="I37" s="229"/>
      <c r="J37" s="229"/>
      <c r="K37" s="229"/>
      <c r="L37" s="229"/>
      <c r="M37" s="229"/>
      <c r="N37" s="229"/>
      <c r="O37" s="229"/>
      <c r="P37" s="229"/>
      <c r="Q37" s="230"/>
      <c r="R37" s="231" t="s">
        <v>114</v>
      </c>
      <c r="S37" s="232"/>
      <c r="T37" s="233"/>
      <c r="U37" s="285"/>
      <c r="V37" s="286"/>
      <c r="W37" s="286"/>
      <c r="X37" s="286"/>
      <c r="Y37" s="286"/>
      <c r="Z37" s="286"/>
      <c r="AA37" s="286"/>
      <c r="AB37" s="286"/>
      <c r="AC37" s="286"/>
      <c r="AD37" s="286"/>
      <c r="AE37" s="286"/>
      <c r="AF37" s="286"/>
      <c r="AG37" s="286"/>
      <c r="AH37" s="287"/>
    </row>
    <row r="38" spans="1:34" ht="39.950000000000003" customHeight="1" thickBot="1">
      <c r="A38" s="252"/>
      <c r="B38" s="259" t="s">
        <v>23</v>
      </c>
      <c r="C38" s="260"/>
      <c r="D38" s="260"/>
      <c r="E38" s="260"/>
      <c r="F38" s="261"/>
      <c r="G38" s="262"/>
      <c r="H38" s="263"/>
      <c r="I38" s="263"/>
      <c r="J38" s="263"/>
      <c r="K38" s="263"/>
      <c r="L38" s="263"/>
      <c r="M38" s="263"/>
      <c r="N38" s="263"/>
      <c r="O38" s="263"/>
      <c r="P38" s="263"/>
      <c r="Q38" s="264"/>
      <c r="R38" s="265" t="s">
        <v>24</v>
      </c>
      <c r="S38" s="266"/>
      <c r="T38" s="267"/>
      <c r="U38" s="262"/>
      <c r="V38" s="263"/>
      <c r="W38" s="263"/>
      <c r="X38" s="264"/>
      <c r="Y38" s="265" t="s">
        <v>25</v>
      </c>
      <c r="Z38" s="266"/>
      <c r="AA38" s="267"/>
      <c r="AB38" s="218"/>
      <c r="AC38" s="219"/>
      <c r="AD38" s="219"/>
      <c r="AE38" s="219"/>
      <c r="AF38" s="219"/>
      <c r="AG38" s="219"/>
      <c r="AH38" s="220"/>
    </row>
    <row r="39" spans="1:34" ht="30" customHeight="1" thickBot="1">
      <c r="A39" s="249" t="s">
        <v>26</v>
      </c>
      <c r="B39" s="250"/>
      <c r="C39" s="250"/>
      <c r="D39" s="250"/>
      <c r="E39" s="251"/>
      <c r="F39" s="46" t="s">
        <v>95</v>
      </c>
      <c r="G39" s="46"/>
      <c r="H39" s="90" t="str">
        <f>IF('様式新第2号(2)算定書'!E3="","",'様式新第2号(2)算定書'!E3)</f>
        <v/>
      </c>
      <c r="I39" s="46" t="s">
        <v>96</v>
      </c>
      <c r="J39" s="90" t="str">
        <f>IF('様式新第2号(2)算定書'!G3="","",'様式新第2号(2)算定書'!G3)</f>
        <v/>
      </c>
      <c r="K39" s="46" t="s">
        <v>97</v>
      </c>
      <c r="L39" s="90" t="str">
        <f>IF('様式新第2号(2)算定書'!I3="","",'様式新第2号(2)算定書'!I3)</f>
        <v/>
      </c>
      <c r="M39" s="46" t="s">
        <v>72</v>
      </c>
      <c r="N39" s="46" t="s">
        <v>110</v>
      </c>
      <c r="O39" s="46" t="s">
        <v>95</v>
      </c>
      <c r="P39" s="46"/>
      <c r="Q39" s="90" t="str">
        <f>IF('様式新第2号(2)算定書'!M3="","",'様式新第2号(2)算定書'!M3)</f>
        <v/>
      </c>
      <c r="R39" s="38" t="s">
        <v>96</v>
      </c>
      <c r="S39" s="91" t="str">
        <f>IF('様式新第2号(2)算定書'!O3="","",'様式新第2号(2)算定書'!O3)</f>
        <v/>
      </c>
      <c r="T39" s="38" t="s">
        <v>97</v>
      </c>
      <c r="U39" s="91" t="str">
        <f>IF('様式新第2号(2)算定書'!Q3="","",'様式新第2号(2)算定書'!Q3)</f>
        <v/>
      </c>
      <c r="V39" s="39" t="s">
        <v>72</v>
      </c>
      <c r="W39" s="40"/>
      <c r="X39" s="37"/>
      <c r="Y39" s="37"/>
      <c r="Z39" s="37"/>
      <c r="AA39" s="37"/>
      <c r="AB39" s="37"/>
      <c r="AC39" s="37"/>
      <c r="AD39" s="37"/>
      <c r="AE39" s="37"/>
      <c r="AF39" s="37"/>
      <c r="AG39" s="37"/>
      <c r="AH39" s="37"/>
    </row>
    <row r="40" spans="1:34">
      <c r="Y40" s="36"/>
    </row>
    <row r="41" spans="1:34" ht="14.25">
      <c r="A41" s="234" t="s">
        <v>27</v>
      </c>
      <c r="B41" s="280" t="s">
        <v>28</v>
      </c>
      <c r="C41" s="254"/>
      <c r="D41" s="254"/>
      <c r="E41" s="254"/>
      <c r="F41" s="254"/>
      <c r="G41" s="254"/>
      <c r="H41" s="254"/>
      <c r="I41" s="254"/>
      <c r="J41" s="254"/>
      <c r="K41" s="254"/>
      <c r="L41" s="254"/>
      <c r="M41" s="254"/>
      <c r="N41" s="254"/>
      <c r="O41" s="254"/>
      <c r="P41" s="254"/>
      <c r="Q41" s="254"/>
      <c r="R41" s="281"/>
      <c r="S41" s="319" t="s">
        <v>31</v>
      </c>
      <c r="T41" s="320"/>
      <c r="U41" s="320"/>
      <c r="V41" s="320"/>
      <c r="W41" s="320"/>
      <c r="X41" s="320"/>
      <c r="Y41" s="320"/>
      <c r="Z41" s="320"/>
      <c r="AA41" s="321"/>
      <c r="AB41" s="319" t="s">
        <v>32</v>
      </c>
      <c r="AC41" s="320"/>
      <c r="AD41" s="320"/>
      <c r="AE41" s="320"/>
      <c r="AF41" s="320"/>
      <c r="AG41" s="320"/>
      <c r="AH41" s="321"/>
    </row>
    <row r="42" spans="1:34" ht="30" customHeight="1">
      <c r="A42" s="234"/>
      <c r="B42" s="322"/>
      <c r="C42" s="284" t="s">
        <v>29</v>
      </c>
      <c r="D42" s="284"/>
      <c r="E42" s="284"/>
      <c r="F42" s="284"/>
      <c r="G42" s="284"/>
      <c r="H42" s="284"/>
      <c r="I42" s="323"/>
      <c r="J42" s="323"/>
      <c r="K42" s="323"/>
      <c r="L42" s="323"/>
      <c r="M42" s="323"/>
      <c r="N42" s="323"/>
      <c r="O42" s="323"/>
      <c r="P42" s="323"/>
      <c r="Q42" s="323"/>
      <c r="R42" s="146"/>
      <c r="S42" s="322"/>
      <c r="T42" s="323"/>
      <c r="U42" s="323"/>
      <c r="V42" s="323"/>
      <c r="W42" s="323"/>
      <c r="X42" s="323"/>
      <c r="Y42" s="323"/>
      <c r="Z42" s="323"/>
      <c r="AA42" s="146"/>
      <c r="AB42" s="322"/>
      <c r="AC42" s="323"/>
      <c r="AD42" s="323"/>
      <c r="AE42" s="323"/>
      <c r="AF42" s="323"/>
      <c r="AG42" s="323"/>
      <c r="AH42" s="146"/>
    </row>
    <row r="43" spans="1:34" ht="30" customHeight="1">
      <c r="A43" s="234"/>
      <c r="B43" s="324"/>
      <c r="C43" s="284" t="s">
        <v>30</v>
      </c>
      <c r="D43" s="284"/>
      <c r="E43" s="284"/>
      <c r="F43" s="284"/>
      <c r="G43" s="284"/>
      <c r="H43" s="284"/>
      <c r="I43" s="325"/>
      <c r="J43" s="325"/>
      <c r="K43" s="325"/>
      <c r="L43" s="325"/>
      <c r="M43" s="325"/>
      <c r="N43" s="325"/>
      <c r="O43" s="325"/>
      <c r="P43" s="325"/>
      <c r="Q43" s="325"/>
      <c r="R43" s="147"/>
      <c r="S43" s="324"/>
      <c r="T43" s="325"/>
      <c r="U43" s="325"/>
      <c r="V43" s="325"/>
      <c r="W43" s="325"/>
      <c r="X43" s="325"/>
      <c r="Y43" s="325"/>
      <c r="Z43" s="325"/>
      <c r="AA43" s="147"/>
      <c r="AB43" s="324"/>
      <c r="AC43" s="325"/>
      <c r="AD43" s="325"/>
      <c r="AE43" s="325"/>
      <c r="AF43" s="325"/>
      <c r="AG43" s="325"/>
      <c r="AH43" s="147"/>
    </row>
    <row r="44" spans="1:34" ht="18" thickBot="1">
      <c r="A44" s="234"/>
      <c r="B44" s="280" t="s">
        <v>33</v>
      </c>
      <c r="C44" s="254"/>
      <c r="D44" s="254"/>
      <c r="E44" s="254"/>
      <c r="F44" s="254"/>
      <c r="G44" s="282"/>
      <c r="H44" s="282"/>
      <c r="I44" s="282"/>
      <c r="J44" s="282"/>
      <c r="K44" s="282"/>
      <c r="L44" s="282"/>
      <c r="M44" s="282"/>
      <c r="N44" s="282"/>
      <c r="O44" s="282"/>
      <c r="P44" s="283"/>
      <c r="Q44" s="280" t="s">
        <v>34</v>
      </c>
      <c r="R44" s="254"/>
      <c r="S44" s="254"/>
      <c r="T44" s="254"/>
      <c r="U44" s="281"/>
      <c r="V44" s="113"/>
      <c r="W44" s="114"/>
      <c r="X44" s="114"/>
      <c r="Y44" s="114"/>
      <c r="Z44" s="114"/>
      <c r="AA44" s="114"/>
      <c r="AB44" s="114"/>
      <c r="AC44" s="114"/>
      <c r="AD44" s="114"/>
      <c r="AE44" s="114"/>
      <c r="AF44" s="114"/>
      <c r="AG44" s="114"/>
      <c r="AH44" s="115"/>
    </row>
    <row r="45" spans="1:34" ht="19.5" customHeight="1" thickTop="1" thickBot="1">
      <c r="A45" s="234"/>
      <c r="B45" s="210" t="s">
        <v>116</v>
      </c>
      <c r="C45" s="211"/>
      <c r="D45" s="211"/>
      <c r="E45" s="211"/>
      <c r="F45" s="212" t="str">
        <f>IF('様式新第2号(2)算定書'!S25="","",'様式新第2号(2)算定書'!S25)</f>
        <v/>
      </c>
      <c r="G45" s="212"/>
      <c r="H45" s="212"/>
      <c r="I45" s="212"/>
      <c r="J45" s="212"/>
      <c r="K45" s="212"/>
      <c r="L45" s="212"/>
      <c r="M45" s="212"/>
      <c r="N45" s="212"/>
      <c r="O45" s="212"/>
      <c r="P45" s="212"/>
      <c r="Q45" s="1" t="s">
        <v>86</v>
      </c>
      <c r="R45" s="16"/>
      <c r="S45" s="16"/>
      <c r="T45" s="16"/>
      <c r="U45" s="16"/>
      <c r="V45" s="17"/>
      <c r="W45" s="17"/>
      <c r="X45" s="17"/>
      <c r="Y45" s="17"/>
      <c r="Z45" s="17"/>
      <c r="AA45" s="17"/>
      <c r="AB45" s="17"/>
      <c r="AC45" s="17"/>
      <c r="AD45" s="17"/>
      <c r="AE45" s="17"/>
      <c r="AF45" s="17"/>
      <c r="AG45" s="17"/>
      <c r="AH45" s="18"/>
    </row>
    <row r="46" spans="1:34" ht="19.5" customHeight="1" thickTop="1" thickBot="1">
      <c r="A46" s="234"/>
      <c r="B46" s="210" t="s">
        <v>117</v>
      </c>
      <c r="C46" s="211"/>
      <c r="D46" s="211"/>
      <c r="E46" s="211"/>
      <c r="F46" s="213" t="str">
        <f>IF('様式新第2号(2)算定書'!S26="","",'様式新第2号(2)算定書'!S26)</f>
        <v/>
      </c>
      <c r="G46" s="214"/>
      <c r="H46" s="214"/>
      <c r="I46" s="214"/>
      <c r="J46" s="214"/>
      <c r="K46" s="214"/>
      <c r="L46" s="214"/>
      <c r="M46" s="214"/>
      <c r="N46" s="214"/>
      <c r="O46" s="214"/>
      <c r="P46" s="215"/>
      <c r="Q46" s="1" t="s">
        <v>86</v>
      </c>
      <c r="R46" s="16"/>
      <c r="S46" s="16"/>
      <c r="T46" s="16"/>
      <c r="U46" s="16"/>
      <c r="V46" s="17"/>
      <c r="W46" s="17"/>
      <c r="X46" s="17"/>
      <c r="Y46" s="17"/>
      <c r="Z46" s="17"/>
      <c r="AA46" s="17"/>
      <c r="AB46" s="17"/>
      <c r="AC46" s="17"/>
      <c r="AD46" s="17"/>
      <c r="AE46" s="17"/>
      <c r="AF46" s="17"/>
      <c r="AG46" s="17"/>
      <c r="AH46" s="18"/>
    </row>
    <row r="47" spans="1:34" ht="14.25" thickTop="1">
      <c r="A47" s="234"/>
      <c r="B47" s="326" t="s">
        <v>35</v>
      </c>
      <c r="C47" s="311"/>
      <c r="D47" s="311"/>
      <c r="E47" s="311"/>
      <c r="F47" s="312"/>
      <c r="G47" s="113" t="s">
        <v>66</v>
      </c>
      <c r="H47" s="114"/>
      <c r="I47" s="114"/>
      <c r="J47" s="114"/>
      <c r="K47" s="114" t="s">
        <v>67</v>
      </c>
      <c r="L47" s="114"/>
      <c r="M47" s="114"/>
      <c r="N47" s="114"/>
      <c r="O47" s="114"/>
      <c r="P47" s="114" t="s">
        <v>68</v>
      </c>
      <c r="Q47" s="114"/>
      <c r="R47" s="114"/>
      <c r="S47" s="114"/>
      <c r="T47" s="114"/>
      <c r="U47" s="114" t="s">
        <v>69</v>
      </c>
      <c r="V47" s="114"/>
      <c r="W47" s="114"/>
      <c r="X47" s="114"/>
      <c r="Y47" s="114"/>
      <c r="Z47" s="114" t="s">
        <v>70</v>
      </c>
      <c r="AA47" s="114"/>
      <c r="AB47" s="114"/>
      <c r="AC47" s="114"/>
      <c r="AD47" s="114"/>
      <c r="AE47" s="114" t="s">
        <v>65</v>
      </c>
      <c r="AF47" s="114"/>
      <c r="AG47" s="114"/>
      <c r="AH47" s="115"/>
    </row>
    <row r="48" spans="1:34" ht="30" customHeight="1">
      <c r="A48" s="234"/>
      <c r="B48" s="327"/>
      <c r="C48" s="328"/>
      <c r="D48" s="328"/>
      <c r="E48" s="328"/>
      <c r="F48" s="329"/>
      <c r="G48" s="113"/>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5"/>
    </row>
    <row r="49" spans="1:34" ht="39.950000000000003" customHeight="1">
      <c r="A49" s="351" t="s">
        <v>36</v>
      </c>
      <c r="B49" s="333" t="s">
        <v>37</v>
      </c>
      <c r="C49" s="334"/>
      <c r="D49" s="334"/>
      <c r="E49" s="334"/>
      <c r="F49" s="335"/>
      <c r="G49" s="344" t="s">
        <v>123</v>
      </c>
      <c r="H49" s="114"/>
      <c r="I49" s="114"/>
      <c r="J49" s="114"/>
      <c r="K49" s="114"/>
      <c r="L49" s="114"/>
      <c r="M49" s="114"/>
      <c r="N49" s="115"/>
      <c r="O49" s="344" t="s">
        <v>124</v>
      </c>
      <c r="P49" s="345"/>
      <c r="Q49" s="345"/>
      <c r="R49" s="345"/>
      <c r="S49" s="345"/>
      <c r="T49" s="345"/>
      <c r="U49" s="345"/>
      <c r="V49" s="346"/>
      <c r="W49" s="319" t="s">
        <v>38</v>
      </c>
      <c r="X49" s="320"/>
      <c r="Y49" s="320"/>
      <c r="Z49" s="321"/>
      <c r="AA49" s="347" t="s">
        <v>73</v>
      </c>
      <c r="AB49" s="348"/>
      <c r="AC49" s="348"/>
      <c r="AD49" s="348"/>
      <c r="AE49" s="349"/>
      <c r="AF49" s="344" t="s">
        <v>125</v>
      </c>
      <c r="AG49" s="114"/>
      <c r="AH49" s="115"/>
    </row>
    <row r="50" spans="1:34" ht="30" customHeight="1">
      <c r="A50" s="352"/>
      <c r="B50" s="340" t="s">
        <v>39</v>
      </c>
      <c r="C50" s="341"/>
      <c r="D50" s="341"/>
      <c r="E50" s="341"/>
      <c r="F50" s="342"/>
      <c r="G50" s="336"/>
      <c r="H50" s="337"/>
      <c r="I50" s="337"/>
      <c r="J50" s="337"/>
      <c r="K50" s="337"/>
      <c r="L50" s="337"/>
      <c r="M50" s="114" t="s">
        <v>3</v>
      </c>
      <c r="N50" s="115"/>
      <c r="O50" s="331"/>
      <c r="P50" s="332"/>
      <c r="Q50" s="332"/>
      <c r="R50" s="332"/>
      <c r="S50" s="332"/>
      <c r="T50" s="332"/>
      <c r="U50" s="332"/>
      <c r="V50" s="330" t="s">
        <v>71</v>
      </c>
      <c r="W50" s="331"/>
      <c r="X50" s="332"/>
      <c r="Y50" s="332"/>
      <c r="Z50" s="330" t="s">
        <v>72</v>
      </c>
      <c r="AA50" s="331"/>
      <c r="AB50" s="332"/>
      <c r="AC50" s="332"/>
      <c r="AD50" s="332"/>
      <c r="AE50" s="330" t="s">
        <v>2</v>
      </c>
      <c r="AF50" s="331"/>
      <c r="AG50" s="332"/>
      <c r="AH50" s="330" t="s">
        <v>2</v>
      </c>
    </row>
    <row r="51" spans="1:34" ht="30" customHeight="1">
      <c r="A51" s="352"/>
      <c r="B51" s="338"/>
      <c r="C51" s="339"/>
      <c r="D51" s="339"/>
      <c r="E51" s="339"/>
      <c r="F51" s="343"/>
      <c r="G51" s="338"/>
      <c r="H51" s="339"/>
      <c r="I51" s="339"/>
      <c r="J51" s="339"/>
      <c r="K51" s="339"/>
      <c r="L51" s="339"/>
      <c r="M51" s="114" t="s">
        <v>3</v>
      </c>
      <c r="N51" s="115"/>
      <c r="O51" s="187"/>
      <c r="P51" s="188"/>
      <c r="Q51" s="188"/>
      <c r="R51" s="188"/>
      <c r="S51" s="188"/>
      <c r="T51" s="188"/>
      <c r="U51" s="188"/>
      <c r="V51" s="330"/>
      <c r="W51" s="187"/>
      <c r="X51" s="188"/>
      <c r="Y51" s="188"/>
      <c r="Z51" s="330"/>
      <c r="AA51" s="187"/>
      <c r="AB51" s="188"/>
      <c r="AC51" s="188"/>
      <c r="AD51" s="188"/>
      <c r="AE51" s="330"/>
      <c r="AF51" s="187"/>
      <c r="AG51" s="188"/>
      <c r="AH51" s="330"/>
    </row>
    <row r="52" spans="1:34" ht="30" customHeight="1">
      <c r="A52" s="352"/>
      <c r="B52" s="9"/>
      <c r="C52" s="355" t="s">
        <v>74</v>
      </c>
      <c r="D52" s="355"/>
      <c r="E52" s="355"/>
      <c r="F52" s="356"/>
      <c r="G52" s="113" t="s">
        <v>75</v>
      </c>
      <c r="H52" s="114"/>
      <c r="I52" s="114"/>
      <c r="J52" s="114"/>
      <c r="K52" s="114"/>
      <c r="L52" s="114"/>
      <c r="M52" s="114"/>
      <c r="N52" s="114"/>
      <c r="O52" s="114"/>
      <c r="P52" s="114"/>
      <c r="Q52" s="114"/>
      <c r="R52" s="114"/>
      <c r="S52" s="114"/>
      <c r="T52" s="115"/>
      <c r="U52" s="113"/>
      <c r="V52" s="114"/>
      <c r="W52" s="114"/>
      <c r="X52" s="114"/>
      <c r="Y52" s="114"/>
      <c r="Z52" s="114"/>
      <c r="AA52" s="114"/>
      <c r="AB52" s="114"/>
      <c r="AC52" s="115"/>
      <c r="AD52" s="357" t="s">
        <v>6</v>
      </c>
      <c r="AE52" s="355"/>
      <c r="AF52" s="355"/>
      <c r="AG52" s="355"/>
      <c r="AH52" s="356"/>
    </row>
    <row r="53" spans="1:34">
      <c r="A53" s="352"/>
      <c r="B53" s="311" t="s">
        <v>40</v>
      </c>
      <c r="C53" s="311"/>
      <c r="D53" s="311"/>
      <c r="E53" s="311"/>
      <c r="F53" s="312"/>
      <c r="G53" s="113" t="s">
        <v>77</v>
      </c>
      <c r="H53" s="114"/>
      <c r="I53" s="114"/>
      <c r="J53" s="115"/>
      <c r="K53" s="113" t="s">
        <v>78</v>
      </c>
      <c r="L53" s="114"/>
      <c r="M53" s="114"/>
      <c r="N53" s="114"/>
      <c r="O53" s="115"/>
      <c r="P53" s="113" t="s">
        <v>79</v>
      </c>
      <c r="Q53" s="114"/>
      <c r="R53" s="114"/>
      <c r="S53" s="114"/>
      <c r="T53" s="115"/>
      <c r="U53" s="113" t="s">
        <v>80</v>
      </c>
      <c r="V53" s="114"/>
      <c r="W53" s="114"/>
      <c r="X53" s="114"/>
      <c r="Y53" s="115"/>
      <c r="Z53" s="113" t="s">
        <v>81</v>
      </c>
      <c r="AA53" s="114"/>
      <c r="AB53" s="114"/>
      <c r="AC53" s="114"/>
      <c r="AD53" s="115"/>
      <c r="AE53" s="113" t="s">
        <v>76</v>
      </c>
      <c r="AF53" s="114"/>
      <c r="AG53" s="114"/>
      <c r="AH53" s="115"/>
    </row>
    <row r="54" spans="1:34" ht="30" customHeight="1">
      <c r="A54" s="353"/>
      <c r="B54" s="328"/>
      <c r="C54" s="328"/>
      <c r="D54" s="328"/>
      <c r="E54" s="328"/>
      <c r="F54" s="329"/>
      <c r="G54" s="113"/>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5"/>
    </row>
    <row r="58" spans="1:34" ht="24" customHeight="1">
      <c r="A58" s="10" t="s">
        <v>41</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ht="24" customHeight="1">
      <c r="A59" s="10" t="s">
        <v>4</v>
      </c>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ht="24" customHeight="1">
      <c r="B60" s="350" t="s">
        <v>42</v>
      </c>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11"/>
    </row>
    <row r="61" spans="1:34" ht="90" customHeight="1">
      <c r="B61" s="350" t="s">
        <v>127</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11"/>
    </row>
    <row r="62" spans="1:34" ht="126" customHeight="1">
      <c r="B62" s="207" t="s">
        <v>200</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32"/>
    </row>
    <row r="63" spans="1:34" ht="24" customHeight="1">
      <c r="B63" s="350" t="s">
        <v>119</v>
      </c>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11"/>
    </row>
    <row r="64" spans="1:34" ht="24" customHeight="1">
      <c r="B64" s="350" t="s">
        <v>43</v>
      </c>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11"/>
    </row>
    <row r="65" spans="1:34" ht="24" customHeight="1">
      <c r="B65" s="350" t="s">
        <v>140</v>
      </c>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11"/>
    </row>
    <row r="66" spans="1:34" ht="36" customHeight="1">
      <c r="B66" s="350" t="s">
        <v>44</v>
      </c>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11"/>
    </row>
    <row r="67" spans="1:34" ht="24" customHeight="1">
      <c r="A67" s="10" t="s">
        <v>45</v>
      </c>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row>
    <row r="68" spans="1:34" ht="39.950000000000003" customHeight="1">
      <c r="B68" s="350" t="s">
        <v>138</v>
      </c>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11"/>
    </row>
    <row r="69" spans="1:34" ht="24" customHeight="1">
      <c r="B69" s="350" t="s">
        <v>46</v>
      </c>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11"/>
    </row>
    <row r="70" spans="1:34" ht="91.5" customHeight="1">
      <c r="B70" s="350" t="s">
        <v>145</v>
      </c>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11"/>
    </row>
    <row r="71" spans="1:34" ht="24" customHeight="1">
      <c r="B71" s="350" t="s">
        <v>126</v>
      </c>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11"/>
    </row>
    <row r="72" spans="1:34" ht="152.25" customHeight="1">
      <c r="A72" s="11"/>
      <c r="B72" s="364" t="s">
        <v>144</v>
      </c>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11"/>
      <c r="AH72" s="11"/>
    </row>
    <row r="73" spans="1:34" ht="28.5" customHeight="1" thickBot="1">
      <c r="A73" s="96"/>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96"/>
    </row>
    <row r="74" spans="1:34" ht="34.5" customHeight="1" thickTop="1">
      <c r="A74" s="12" t="s">
        <v>47</v>
      </c>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4"/>
      <c r="AH74" s="11"/>
    </row>
    <row r="75" spans="1:34" ht="24" customHeight="1">
      <c r="A75" s="358" t="s">
        <v>48</v>
      </c>
      <c r="B75" s="359"/>
      <c r="C75" s="359"/>
      <c r="D75" s="359"/>
      <c r="E75" s="359"/>
      <c r="F75" s="359"/>
      <c r="G75" s="359"/>
      <c r="H75" s="359"/>
      <c r="I75" s="359"/>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60"/>
      <c r="AH75" s="11"/>
    </row>
    <row r="76" spans="1:34" ht="83.25" customHeight="1">
      <c r="A76" s="358" t="s">
        <v>129</v>
      </c>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60"/>
      <c r="AH76" s="11"/>
    </row>
    <row r="77" spans="1:34" s="15" customFormat="1" ht="50.1" customHeight="1">
      <c r="A77" s="358" t="s">
        <v>130</v>
      </c>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60"/>
    </row>
    <row r="78" spans="1:34" s="15" customFormat="1" ht="50.1" customHeight="1">
      <c r="A78" s="358" t="s">
        <v>131</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60"/>
    </row>
    <row r="79" spans="1:34" s="15" customFormat="1" ht="54.75" customHeight="1" thickBot="1">
      <c r="A79" s="361" t="s">
        <v>128</v>
      </c>
      <c r="B79" s="362"/>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362"/>
      <c r="AG79" s="363"/>
    </row>
    <row r="80" spans="1:34" ht="14.25" thickTop="1"/>
  </sheetData>
  <sheetProtection password="CC7D" sheet="1" formatCells="0" selectLockedCells="1"/>
  <mergeCells count="166">
    <mergeCell ref="A21:A28"/>
    <mergeCell ref="AE21:AH25"/>
    <mergeCell ref="V21:AD21"/>
    <mergeCell ref="Q22:AD24"/>
    <mergeCell ref="U25:AD25"/>
    <mergeCell ref="G25:P25"/>
    <mergeCell ref="U28:V28"/>
    <mergeCell ref="M28:T28"/>
    <mergeCell ref="W28:AB28"/>
    <mergeCell ref="W27:AH27"/>
    <mergeCell ref="H28:I28"/>
    <mergeCell ref="J28:K28"/>
    <mergeCell ref="W26:Z26"/>
    <mergeCell ref="AA26:AH26"/>
    <mergeCell ref="B27:G27"/>
    <mergeCell ref="H27:L27"/>
    <mergeCell ref="M27:V27"/>
    <mergeCell ref="B28:C28"/>
    <mergeCell ref="D28:E28"/>
    <mergeCell ref="AC28:AH28"/>
    <mergeCell ref="B25:F25"/>
    <mergeCell ref="B26:G26"/>
    <mergeCell ref="H26:V26"/>
    <mergeCell ref="B22:P23"/>
    <mergeCell ref="P8:AH8"/>
    <mergeCell ref="P9:AH9"/>
    <mergeCell ref="P10:AG10"/>
    <mergeCell ref="A6:U6"/>
    <mergeCell ref="B17:E17"/>
    <mergeCell ref="B18:E18"/>
    <mergeCell ref="U17:AH17"/>
    <mergeCell ref="U18:AH18"/>
    <mergeCell ref="U19:AG19"/>
    <mergeCell ref="K10:L10"/>
    <mergeCell ref="M12:AG15"/>
    <mergeCell ref="A76:AG76"/>
    <mergeCell ref="A77:AG77"/>
    <mergeCell ref="A78:AG78"/>
    <mergeCell ref="A79:AG79"/>
    <mergeCell ref="B63:AG63"/>
    <mergeCell ref="B64:AG64"/>
    <mergeCell ref="B65:AG65"/>
    <mergeCell ref="B66:AG66"/>
    <mergeCell ref="B68:AG68"/>
    <mergeCell ref="B69:AG69"/>
    <mergeCell ref="B70:AG70"/>
    <mergeCell ref="B71:AG71"/>
    <mergeCell ref="A75:AG75"/>
    <mergeCell ref="B72:AF72"/>
    <mergeCell ref="B73:AG73"/>
    <mergeCell ref="B61:AG61"/>
    <mergeCell ref="B60:AG60"/>
    <mergeCell ref="AE54:AH54"/>
    <mergeCell ref="B53:F54"/>
    <mergeCell ref="A49:A54"/>
    <mergeCell ref="AB4:AH6"/>
    <mergeCell ref="AB2:AH3"/>
    <mergeCell ref="K8:L8"/>
    <mergeCell ref="K9:L9"/>
    <mergeCell ref="Z53:AD53"/>
    <mergeCell ref="G54:J54"/>
    <mergeCell ref="K54:O54"/>
    <mergeCell ref="P54:T54"/>
    <mergeCell ref="U54:Y54"/>
    <mergeCell ref="Z54:AD54"/>
    <mergeCell ref="C52:F52"/>
    <mergeCell ref="AD52:AH52"/>
    <mergeCell ref="G52:T52"/>
    <mergeCell ref="U52:AC52"/>
    <mergeCell ref="G53:J53"/>
    <mergeCell ref="K53:O53"/>
    <mergeCell ref="P53:T53"/>
    <mergeCell ref="U53:Y53"/>
    <mergeCell ref="AE53:AH53"/>
    <mergeCell ref="V50:V51"/>
    <mergeCell ref="Z50:Z51"/>
    <mergeCell ref="AE50:AE51"/>
    <mergeCell ref="AH50:AH51"/>
    <mergeCell ref="O50:U51"/>
    <mergeCell ref="W50:Y51"/>
    <mergeCell ref="AA50:AD51"/>
    <mergeCell ref="AF50:AG51"/>
    <mergeCell ref="B49:F49"/>
    <mergeCell ref="M50:N50"/>
    <mergeCell ref="M51:N51"/>
    <mergeCell ref="G50:L50"/>
    <mergeCell ref="G51:L51"/>
    <mergeCell ref="B50:F50"/>
    <mergeCell ref="B51:F51"/>
    <mergeCell ref="G49:N49"/>
    <mergeCell ref="O49:V49"/>
    <mergeCell ref="W49:Z49"/>
    <mergeCell ref="AA49:AE49"/>
    <mergeCell ref="AF49:AH49"/>
    <mergeCell ref="B47:F48"/>
    <mergeCell ref="G47:J47"/>
    <mergeCell ref="K47:O47"/>
    <mergeCell ref="P47:T47"/>
    <mergeCell ref="U47:Y47"/>
    <mergeCell ref="Z47:AD47"/>
    <mergeCell ref="AE47:AH47"/>
    <mergeCell ref="G48:J48"/>
    <mergeCell ref="K48:O48"/>
    <mergeCell ref="P48:T48"/>
    <mergeCell ref="U48:Y48"/>
    <mergeCell ref="Z48:AD48"/>
    <mergeCell ref="AE48:AH48"/>
    <mergeCell ref="AB41:AH41"/>
    <mergeCell ref="S41:AA41"/>
    <mergeCell ref="B41:R41"/>
    <mergeCell ref="S42:AA43"/>
    <mergeCell ref="AB42:AH43"/>
    <mergeCell ref="V44:AH44"/>
    <mergeCell ref="B44:F44"/>
    <mergeCell ref="B42:B43"/>
    <mergeCell ref="I42:R42"/>
    <mergeCell ref="I43:R43"/>
    <mergeCell ref="C43:H43"/>
    <mergeCell ref="B21:E21"/>
    <mergeCell ref="Q21:T21"/>
    <mergeCell ref="B24:F24"/>
    <mergeCell ref="F21:P21"/>
    <mergeCell ref="Q25:T25"/>
    <mergeCell ref="Q44:U44"/>
    <mergeCell ref="G44:P44"/>
    <mergeCell ref="C42:H42"/>
    <mergeCell ref="Y38:AA38"/>
    <mergeCell ref="U38:X38"/>
    <mergeCell ref="U37:AH37"/>
    <mergeCell ref="U36:Z36"/>
    <mergeCell ref="AA36:AH36"/>
    <mergeCell ref="B29:H30"/>
    <mergeCell ref="M31:V32"/>
    <mergeCell ref="W31:AH32"/>
    <mergeCell ref="K33:L33"/>
    <mergeCell ref="B33:J33"/>
    <mergeCell ref="W33:AH33"/>
    <mergeCell ref="U33:V33"/>
    <mergeCell ref="M33:T33"/>
    <mergeCell ref="B31:L32"/>
    <mergeCell ref="AG29:AH30"/>
    <mergeCell ref="I29:AF30"/>
    <mergeCell ref="B62:AG62"/>
    <mergeCell ref="A34:A35"/>
    <mergeCell ref="B45:E45"/>
    <mergeCell ref="B46:E46"/>
    <mergeCell ref="F45:P45"/>
    <mergeCell ref="F46:P46"/>
    <mergeCell ref="G24:P24"/>
    <mergeCell ref="AB38:AH38"/>
    <mergeCell ref="A29:A33"/>
    <mergeCell ref="R36:T36"/>
    <mergeCell ref="B37:F37"/>
    <mergeCell ref="G37:Q37"/>
    <mergeCell ref="R37:T37"/>
    <mergeCell ref="A41:A48"/>
    <mergeCell ref="B34:L35"/>
    <mergeCell ref="M34:AF35"/>
    <mergeCell ref="AG34:AH35"/>
    <mergeCell ref="A39:E39"/>
    <mergeCell ref="A36:A38"/>
    <mergeCell ref="B36:K36"/>
    <mergeCell ref="L36:Q36"/>
    <mergeCell ref="B38:F38"/>
    <mergeCell ref="G38:Q38"/>
    <mergeCell ref="R38:T38"/>
  </mergeCells>
  <phoneticPr fontId="2"/>
  <pageMargins left="0.7" right="0.7" top="0.75" bottom="0.75" header="0.3" footer="0.3"/>
  <pageSetup paperSize="9" scale="56" orientation="portrait"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様式新第2号(2)算定書</vt:lpstr>
      <vt:lpstr>様式新第2号(1)支給申請書</vt:lpstr>
      <vt:lpstr>①</vt:lpstr>
      <vt:lpstr>②</vt:lpstr>
      <vt:lpstr>③</vt:lpstr>
      <vt:lpstr>'様式新第2号(1)支給申請書'!Print_Area</vt:lpstr>
      <vt:lpstr>'様式新第2号(2)算定書'!Print_Area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2022-10-27T11:50:59Z</cp:lastPrinted>
  <dcterms:created xsi:type="dcterms:W3CDTF">2020-04-07T07:40:51Z</dcterms:created>
  <dcterms:modified xsi:type="dcterms:W3CDTF">2022-11-29T09:16:48Z</dcterms:modified>
</cp:coreProperties>
</file>