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4880" yWindow="0" windowWidth="22260" windowHeight="12645"/>
  </bookViews>
  <sheets>
    <sheet name="経費内訳書" sheetId="3" r:id="rId1"/>
    <sheet name="ウェブ会議関係機器" sheetId="4" r:id="rId2"/>
    <sheet name="サービス利用料" sheetId="5" r:id="rId3"/>
  </sheets>
  <definedNames>
    <definedName name="_xlnm.Print_Area" localSheetId="1">ウェブ会議関係機器!$A$1:$AF$28</definedName>
    <definedName name="_xlnm.Print_Area" localSheetId="2">サービス利用料!$A$1:$AI$29</definedName>
    <definedName name="_xlnm.Print_Area" localSheetId="0">経費内訳書!$A$1:$M$98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4" i="5" l="1"/>
  <c r="I14" i="4"/>
  <c r="K14" i="4" s="1"/>
  <c r="E29" i="3" l="1"/>
  <c r="R51" i="3" l="1"/>
  <c r="K25" i="5" l="1"/>
  <c r="O25" i="5" s="1"/>
  <c r="K24" i="5"/>
  <c r="M24" i="5" s="1"/>
  <c r="O23" i="5"/>
  <c r="K23" i="5"/>
  <c r="M23" i="5" s="1"/>
  <c r="K22" i="5"/>
  <c r="O22" i="5" s="1"/>
  <c r="K21" i="5"/>
  <c r="O21" i="5" s="1"/>
  <c r="O20" i="5"/>
  <c r="K20" i="5"/>
  <c r="M20" i="5" s="1"/>
  <c r="O19" i="5"/>
  <c r="M19" i="5"/>
  <c r="K19" i="5"/>
  <c r="K18" i="5"/>
  <c r="O18" i="5" s="1"/>
  <c r="K17" i="5"/>
  <c r="O17" i="5" s="1"/>
  <c r="O16" i="5"/>
  <c r="K16" i="5"/>
  <c r="M16" i="5" s="1"/>
  <c r="O15" i="5"/>
  <c r="M15" i="5"/>
  <c r="K15" i="5"/>
  <c r="O14" i="5"/>
  <c r="K13" i="5"/>
  <c r="O13" i="5" s="1"/>
  <c r="K12" i="5"/>
  <c r="M12" i="5" s="1"/>
  <c r="T5" i="5"/>
  <c r="T6" i="5" s="1"/>
  <c r="O12" i="5" l="1"/>
  <c r="O24" i="5"/>
  <c r="M14" i="5"/>
  <c r="M18" i="5"/>
  <c r="M22" i="5"/>
  <c r="M13" i="5"/>
  <c r="M17" i="5"/>
  <c r="M21" i="5"/>
  <c r="M25" i="5"/>
  <c r="R41" i="3"/>
  <c r="T7" i="5" l="1"/>
  <c r="R29" i="3" s="1"/>
  <c r="T8" i="5"/>
  <c r="T29" i="3" s="1"/>
  <c r="R23" i="3"/>
  <c r="T23" i="3" s="1"/>
  <c r="I13" i="4" l="1"/>
  <c r="Q7" i="4"/>
  <c r="R28" i="3" l="1"/>
  <c r="Q8" i="4" l="1"/>
  <c r="E27" i="3"/>
  <c r="I22" i="4" l="1"/>
  <c r="K22" i="4" s="1"/>
  <c r="I23" i="4"/>
  <c r="K23" i="4" s="1"/>
  <c r="I24" i="4"/>
  <c r="K24" i="4" s="1"/>
  <c r="I25" i="4"/>
  <c r="K25" i="4" s="1"/>
  <c r="AF7" i="4"/>
  <c r="AF8" i="4" s="1"/>
  <c r="R7" i="4"/>
  <c r="R8" i="4" s="1"/>
  <c r="S7" i="4"/>
  <c r="S8" i="4" s="1"/>
  <c r="T7" i="4"/>
  <c r="T8" i="4" s="1"/>
  <c r="U7" i="4"/>
  <c r="U8" i="4" s="1"/>
  <c r="V7" i="4"/>
  <c r="V8" i="4" s="1"/>
  <c r="W7" i="4"/>
  <c r="W8" i="4" s="1"/>
  <c r="X7" i="4"/>
  <c r="X8" i="4" s="1"/>
  <c r="Y7" i="4"/>
  <c r="Y8" i="4" s="1"/>
  <c r="Z7" i="4"/>
  <c r="Z8" i="4" s="1"/>
  <c r="AA7" i="4"/>
  <c r="AA8" i="4" s="1"/>
  <c r="AB7" i="4"/>
  <c r="AB8" i="4" s="1"/>
  <c r="AC7" i="4"/>
  <c r="AC8" i="4" s="1"/>
  <c r="AD7" i="4"/>
  <c r="AD8" i="4" s="1"/>
  <c r="AE7" i="4"/>
  <c r="AE8" i="4" s="1"/>
  <c r="R27" i="3" l="1"/>
  <c r="I27" i="3" s="1"/>
  <c r="T27" i="3"/>
  <c r="K13" i="4"/>
  <c r="I15" i="4"/>
  <c r="K15" i="4" s="1"/>
  <c r="I16" i="4"/>
  <c r="K16" i="4" s="1"/>
  <c r="I17" i="4"/>
  <c r="K17" i="4" s="1"/>
  <c r="I18" i="4"/>
  <c r="K18" i="4" s="1"/>
  <c r="I19" i="4"/>
  <c r="K19" i="4" s="1"/>
  <c r="I20" i="4"/>
  <c r="K20" i="4" s="1"/>
  <c r="I21" i="4"/>
  <c r="K21" i="4" s="1"/>
  <c r="I12" i="4"/>
  <c r="R71" i="3" l="1"/>
  <c r="T71" i="3" s="1"/>
  <c r="R70" i="3"/>
  <c r="R69" i="3"/>
  <c r="R61" i="3"/>
  <c r="T61" i="3" s="1"/>
  <c r="R60" i="3"/>
  <c r="R59" i="3"/>
  <c r="R50" i="3"/>
  <c r="T51" i="3" s="1"/>
  <c r="R52" i="3"/>
  <c r="R49" i="3"/>
  <c r="R40" i="3"/>
  <c r="T41" i="3" s="1"/>
  <c r="R42" i="3"/>
  <c r="R39" i="3"/>
  <c r="T28" i="3"/>
  <c r="R26" i="3"/>
  <c r="T26" i="3" s="1"/>
  <c r="R25" i="3"/>
  <c r="T25" i="3" s="1"/>
  <c r="R24" i="3"/>
  <c r="I34" i="3" l="1"/>
  <c r="T24" i="3"/>
  <c r="I54" i="3"/>
  <c r="T49" i="3"/>
  <c r="I55" i="3" s="1"/>
  <c r="T39" i="3"/>
  <c r="I45" i="3" s="1"/>
  <c r="I35" i="3"/>
  <c r="T69" i="3"/>
  <c r="I75" i="3" s="1"/>
  <c r="T59" i="3"/>
  <c r="I65" i="3" s="1"/>
  <c r="I44" i="3"/>
  <c r="I64" i="3"/>
  <c r="I74" i="3"/>
  <c r="I78" i="3" l="1"/>
  <c r="I79" i="3"/>
  <c r="I77" i="3"/>
  <c r="K12" i="4"/>
  <c r="I29" i="3"/>
</calcChain>
</file>

<file path=xl/sharedStrings.xml><?xml version="1.0" encoding="utf-8"?>
<sst xmlns="http://schemas.openxmlformats.org/spreadsheetml/2006/main" count="421" uniqueCount="133">
  <si>
    <t>（3）所在地</t>
  </si>
  <si>
    <t>（2）事業内容</t>
    <rPh sb="3" eb="5">
      <t>ジギョウ</t>
    </rPh>
    <rPh sb="5" eb="7">
      <t>ナイヨウ</t>
    </rPh>
    <phoneticPr fontId="1"/>
  </si>
  <si>
    <t>(6)支払先</t>
    <phoneticPr fontId="1"/>
  </si>
  <si>
    <t>〒</t>
    <phoneticPr fontId="1"/>
  </si>
  <si>
    <t>人</t>
    <rPh sb="0" eb="1">
      <t>ニン</t>
    </rPh>
    <phoneticPr fontId="1"/>
  </si>
  <si>
    <t>円</t>
    <rPh sb="0" eb="1">
      <t>エン</t>
    </rPh>
    <phoneticPr fontId="1"/>
  </si>
  <si>
    <t>台</t>
    <rPh sb="0" eb="1">
      <t>ダイ</t>
    </rPh>
    <phoneticPr fontId="1"/>
  </si>
  <si>
    <t>(1)機器区分</t>
    <rPh sb="3" eb="5">
      <t>キキ</t>
    </rPh>
    <rPh sb="5" eb="7">
      <t>クブン</t>
    </rPh>
    <phoneticPr fontId="1"/>
  </si>
  <si>
    <t>申請事業主名称</t>
    <phoneticPr fontId="1"/>
  </si>
  <si>
    <t>ネットワーク機器</t>
    <rPh sb="6" eb="8">
      <t>キキ</t>
    </rPh>
    <phoneticPr fontId="1"/>
  </si>
  <si>
    <t>サーバ機器</t>
    <rPh sb="3" eb="5">
      <t>キキ</t>
    </rPh>
    <phoneticPr fontId="1"/>
  </si>
  <si>
    <t>ＮＡＳ機器</t>
    <rPh sb="3" eb="5">
      <t>キキ</t>
    </rPh>
    <phoneticPr fontId="1"/>
  </si>
  <si>
    <t>セキュリティ機器</t>
    <rPh sb="6" eb="8">
      <t>キキ</t>
    </rPh>
    <phoneticPr fontId="1"/>
  </si>
  <si>
    <t>サテライトオフィス利用料</t>
    <rPh sb="9" eb="12">
      <t>リヨウリョウ</t>
    </rPh>
    <phoneticPr fontId="1"/>
  </si>
  <si>
    <t>(2)品目名</t>
    <rPh sb="3" eb="5">
      <t>ヒンモク</t>
    </rPh>
    <rPh sb="5" eb="6">
      <t>メイ</t>
    </rPh>
    <phoneticPr fontId="1"/>
  </si>
  <si>
    <t>(4)数量</t>
    <rPh sb="3" eb="5">
      <t>スウリョウ</t>
    </rPh>
    <phoneticPr fontId="1"/>
  </si>
  <si>
    <t>回</t>
    <rPh sb="0" eb="1">
      <t>カイ</t>
    </rPh>
    <phoneticPr fontId="1"/>
  </si>
  <si>
    <t>現金</t>
    <rPh sb="0" eb="2">
      <t>ゲンキン</t>
    </rPh>
    <phoneticPr fontId="1"/>
  </si>
  <si>
    <t>クレジットカード</t>
    <phoneticPr fontId="1"/>
  </si>
  <si>
    <t>小切手</t>
    <rPh sb="0" eb="3">
      <t>コギッテ</t>
    </rPh>
    <phoneticPr fontId="1"/>
  </si>
  <si>
    <t>税抜額で申請</t>
    <rPh sb="0" eb="2">
      <t>ゼイヌキ</t>
    </rPh>
    <rPh sb="2" eb="3">
      <t>ガク</t>
    </rPh>
    <rPh sb="4" eb="6">
      <t>シンセイ</t>
    </rPh>
    <phoneticPr fontId="1"/>
  </si>
  <si>
    <t>税込額で申請</t>
    <rPh sb="0" eb="2">
      <t>ゼイコミ</t>
    </rPh>
    <rPh sb="2" eb="3">
      <t>ガク</t>
    </rPh>
    <rPh sb="4" eb="6">
      <t>シンセイ</t>
    </rPh>
    <phoneticPr fontId="1"/>
  </si>
  <si>
    <t>○</t>
    <phoneticPr fontId="1"/>
  </si>
  <si>
    <t>（ニ）外部専門家によるコンサルティングに係る費用額計</t>
    <rPh sb="3" eb="5">
      <t>ガイブ</t>
    </rPh>
    <rPh sb="5" eb="8">
      <t>センモンカ</t>
    </rPh>
    <rPh sb="20" eb="21">
      <t>カカ</t>
    </rPh>
    <rPh sb="22" eb="24">
      <t>ヒヨウ</t>
    </rPh>
    <rPh sb="24" eb="25">
      <t>ガク</t>
    </rPh>
    <rPh sb="25" eb="26">
      <t>ケイ</t>
    </rPh>
    <phoneticPr fontId="1"/>
  </si>
  <si>
    <t>（ハ）労働者に対する研修に係る費用額計</t>
    <rPh sb="3" eb="6">
      <t>ロウドウシャ</t>
    </rPh>
    <rPh sb="7" eb="8">
      <t>タイ</t>
    </rPh>
    <rPh sb="10" eb="12">
      <t>ケンシュウ</t>
    </rPh>
    <phoneticPr fontId="1"/>
  </si>
  <si>
    <t>（ロ）労務管理担当者に対する研修に係る費用額計</t>
    <rPh sb="3" eb="5">
      <t>ロウム</t>
    </rPh>
    <rPh sb="5" eb="7">
      <t>カンリ</t>
    </rPh>
    <rPh sb="7" eb="10">
      <t>タントウシャ</t>
    </rPh>
    <rPh sb="11" eb="12">
      <t>タイ</t>
    </rPh>
    <rPh sb="14" eb="16">
      <t>ケンシュウ</t>
    </rPh>
    <phoneticPr fontId="1"/>
  </si>
  <si>
    <t>（イ）～（ホ）合計額</t>
    <rPh sb="7" eb="9">
      <t>ゴウケイ</t>
    </rPh>
    <rPh sb="9" eb="10">
      <t>ガク</t>
    </rPh>
    <phoneticPr fontId="1"/>
  </si>
  <si>
    <t>（ロ）労務管理担当者に対する研修　※適宜行を挿入してください。</t>
    <rPh sb="3" eb="5">
      <t>ロウム</t>
    </rPh>
    <rPh sb="5" eb="7">
      <t>カンリ</t>
    </rPh>
    <rPh sb="7" eb="10">
      <t>タントウシャ</t>
    </rPh>
    <rPh sb="11" eb="12">
      <t>タイ</t>
    </rPh>
    <rPh sb="14" eb="16">
      <t>ケンシュウ</t>
    </rPh>
    <rPh sb="18" eb="20">
      <t>テキギ</t>
    </rPh>
    <rPh sb="20" eb="21">
      <t>ギョウ</t>
    </rPh>
    <rPh sb="22" eb="24">
      <t>ソウニュウ</t>
    </rPh>
    <phoneticPr fontId="1"/>
  </si>
  <si>
    <t>（ハ）労働者に対する研修　※適宜行を挿入してください。</t>
    <rPh sb="14" eb="16">
      <t>テキギ</t>
    </rPh>
    <rPh sb="16" eb="17">
      <t>ギョウ</t>
    </rPh>
    <rPh sb="18" eb="20">
      <t>ソウニュウ</t>
    </rPh>
    <phoneticPr fontId="1"/>
  </si>
  <si>
    <t>（ニ）外部専門家によるコンサルティング　※適宜行を挿入してください。</t>
    <rPh sb="21" eb="23">
      <t>テキギ</t>
    </rPh>
    <rPh sb="23" eb="24">
      <t>ギョウ</t>
    </rPh>
    <rPh sb="25" eb="27">
      <t>ソウニュウ</t>
    </rPh>
    <phoneticPr fontId="1"/>
  </si>
  <si>
    <t>２．対象経費内訳</t>
    <rPh sb="2" eb="4">
      <t>タイショウ</t>
    </rPh>
    <rPh sb="4" eb="6">
      <t>ケイヒ</t>
    </rPh>
    <rPh sb="6" eb="8">
      <t>ウチワケ</t>
    </rPh>
    <phoneticPr fontId="1"/>
  </si>
  <si>
    <t>人材確保等支援助成金（テレワークコース）テレワーク実施計画対象経費内訳書</t>
    <rPh sb="0" eb="2">
      <t>ジンザイ</t>
    </rPh>
    <rPh sb="2" eb="4">
      <t>カクホ</t>
    </rPh>
    <rPh sb="4" eb="5">
      <t>トウ</t>
    </rPh>
    <rPh sb="5" eb="7">
      <t>シエン</t>
    </rPh>
    <rPh sb="7" eb="10">
      <t>ジョセイキン</t>
    </rPh>
    <rPh sb="25" eb="27">
      <t>ジッシ</t>
    </rPh>
    <rPh sb="27" eb="29">
      <t>ケイカク</t>
    </rPh>
    <rPh sb="29" eb="31">
      <t>タイショウ</t>
    </rPh>
    <rPh sb="31" eb="33">
      <t>ケイヒ</t>
    </rPh>
    <rPh sb="33" eb="36">
      <t>ウチワケショ</t>
    </rPh>
    <phoneticPr fontId="1"/>
  </si>
  <si>
    <t>税区分</t>
    <phoneticPr fontId="1"/>
  </si>
  <si>
    <t>(5)支払(予定)額</t>
    <rPh sb="3" eb="5">
      <t>シハライ</t>
    </rPh>
    <rPh sb="6" eb="8">
      <t>ヨテイ</t>
    </rPh>
    <rPh sb="9" eb="10">
      <t>ガク</t>
    </rPh>
    <phoneticPr fontId="1"/>
  </si>
  <si>
    <t>(7)支払方法</t>
    <phoneticPr fontId="1"/>
  </si>
  <si>
    <t>(8)納品(予定)日</t>
    <rPh sb="3" eb="5">
      <t>ノウヒン</t>
    </rPh>
    <rPh sb="6" eb="8">
      <t>ヨテイ</t>
    </rPh>
    <phoneticPr fontId="1"/>
  </si>
  <si>
    <t>様式第１号別紙１（注意書き）</t>
    <phoneticPr fontId="1"/>
  </si>
  <si>
    <t>ウェブ会議関係機器</t>
    <rPh sb="3" eb="5">
      <t>カイギ</t>
    </rPh>
    <rPh sb="5" eb="7">
      <t>カンケイ</t>
    </rPh>
    <rPh sb="7" eb="9">
      <t>キキ</t>
    </rPh>
    <phoneticPr fontId="1"/>
  </si>
  <si>
    <t>(1)項目名</t>
    <rPh sb="3" eb="5">
      <t>コウモク</t>
    </rPh>
    <rPh sb="5" eb="6">
      <t>メイ</t>
    </rPh>
    <phoneticPr fontId="1"/>
  </si>
  <si>
    <t>(3)数量</t>
    <rPh sb="3" eb="5">
      <t>スウリョウ</t>
    </rPh>
    <phoneticPr fontId="1"/>
  </si>
  <si>
    <t>(4)支払(予定)額</t>
    <rPh sb="3" eb="5">
      <t>シハライ</t>
    </rPh>
    <rPh sb="6" eb="8">
      <t>ヨテイ</t>
    </rPh>
    <rPh sb="9" eb="10">
      <t>ガク</t>
    </rPh>
    <phoneticPr fontId="1"/>
  </si>
  <si>
    <t>(5)支払先</t>
    <phoneticPr fontId="1"/>
  </si>
  <si>
    <t>(6)支払方法</t>
    <phoneticPr fontId="1"/>
  </si>
  <si>
    <t>(7)実施(予定)日</t>
    <rPh sb="3" eb="5">
      <t>ジッシ</t>
    </rPh>
    <phoneticPr fontId="1"/>
  </si>
  <si>
    <t>（6）テレワーク実施対象労働者数　全事業所計</t>
    <rPh sb="17" eb="18">
      <t>ゼン</t>
    </rPh>
    <rPh sb="18" eb="20">
      <t>ジギョウ</t>
    </rPh>
    <rPh sb="20" eb="21">
      <t>ジョ</t>
    </rPh>
    <rPh sb="21" eb="22">
      <t>ケイ</t>
    </rPh>
    <phoneticPr fontId="1"/>
  </si>
  <si>
    <t>（イ）テレワーク用通信機器の導入・運用に係る費用額計</t>
    <rPh sb="8" eb="9">
      <t>ヨウ</t>
    </rPh>
    <rPh sb="9" eb="11">
      <t>ツウシン</t>
    </rPh>
    <rPh sb="11" eb="13">
      <t>キキ</t>
    </rPh>
    <rPh sb="14" eb="16">
      <t>ドウニュウ</t>
    </rPh>
    <rPh sb="17" eb="19">
      <t>ウンヨウ</t>
    </rPh>
    <rPh sb="20" eb="21">
      <t>カカ</t>
    </rPh>
    <rPh sb="22" eb="24">
      <t>ヒヨウ</t>
    </rPh>
    <rPh sb="24" eb="25">
      <t>ガク</t>
    </rPh>
    <rPh sb="25" eb="26">
      <t>ケイ</t>
    </rPh>
    <phoneticPr fontId="1"/>
  </si>
  <si>
    <t>（ホ）就業規則等の作成・変更に係る費用額計</t>
    <rPh sb="3" eb="5">
      <t>シュウギョウ</t>
    </rPh>
    <rPh sb="5" eb="7">
      <t>キソク</t>
    </rPh>
    <rPh sb="7" eb="8">
      <t>トウ</t>
    </rPh>
    <rPh sb="9" eb="11">
      <t>サクセイ</t>
    </rPh>
    <rPh sb="12" eb="14">
      <t>ヘンコウ</t>
    </rPh>
    <rPh sb="15" eb="16">
      <t>カカ</t>
    </rPh>
    <rPh sb="17" eb="19">
      <t>ヒヨウ</t>
    </rPh>
    <rPh sb="19" eb="20">
      <t>ガク</t>
    </rPh>
    <rPh sb="20" eb="21">
      <t>ケイ</t>
    </rPh>
    <phoneticPr fontId="1"/>
  </si>
  <si>
    <t>（ホ）就業規則等の作成・変更　※適宜行を挿入してください。</t>
    <rPh sb="3" eb="5">
      <t>シュウギョウ</t>
    </rPh>
    <rPh sb="5" eb="7">
      <t>キソク</t>
    </rPh>
    <rPh sb="7" eb="8">
      <t>トウ</t>
    </rPh>
    <rPh sb="9" eb="11">
      <t>サクセイ</t>
    </rPh>
    <rPh sb="12" eb="14">
      <t>ヘンコウ</t>
    </rPh>
    <rPh sb="16" eb="18">
      <t>テキギ</t>
    </rPh>
    <rPh sb="18" eb="19">
      <t>ギョウ</t>
    </rPh>
    <rPh sb="20" eb="22">
      <t>ソウニュウ</t>
    </rPh>
    <phoneticPr fontId="1"/>
  </si>
  <si>
    <t>１　１(6)には、全事業所のテレワーク実施対象労働者（雇用保険一般被保険者以外も含む）の合計人数を記入してください。</t>
    <rPh sb="9" eb="10">
      <t>ゼン</t>
    </rPh>
    <rPh sb="10" eb="12">
      <t>ジギョウ</t>
    </rPh>
    <rPh sb="12" eb="13">
      <t>ジョ</t>
    </rPh>
    <rPh sb="19" eb="21">
      <t>ジッシ</t>
    </rPh>
    <rPh sb="21" eb="23">
      <t>タイショウ</t>
    </rPh>
    <rPh sb="23" eb="26">
      <t>ロウドウシャ</t>
    </rPh>
    <rPh sb="44" eb="46">
      <t>ゴウケイ</t>
    </rPh>
    <phoneticPr fontId="1"/>
  </si>
  <si>
    <t>２．支給申請書（機器等導入助成）提出時</t>
    <phoneticPr fontId="1"/>
  </si>
  <si>
    <t>助成金額</t>
    <rPh sb="0" eb="2">
      <t>ジョセイ</t>
    </rPh>
    <rPh sb="2" eb="4">
      <t>キンガク</t>
    </rPh>
    <phoneticPr fontId="1"/>
  </si>
  <si>
    <t>就業規則の作成、変更</t>
    <rPh sb="0" eb="2">
      <t>シュウギョウ</t>
    </rPh>
    <rPh sb="2" eb="4">
      <t>キソク</t>
    </rPh>
    <rPh sb="5" eb="7">
      <t>サクセイ</t>
    </rPh>
    <rPh sb="8" eb="10">
      <t>ヘンコウ</t>
    </rPh>
    <phoneticPr fontId="1"/>
  </si>
  <si>
    <t>労働協約の作成、変更</t>
    <rPh sb="0" eb="2">
      <t>ロウドウ</t>
    </rPh>
    <rPh sb="2" eb="4">
      <t>キョウヤク</t>
    </rPh>
    <rPh sb="5" eb="7">
      <t>サクセイ</t>
    </rPh>
    <rPh sb="8" eb="10">
      <t>ヘンコウ</t>
    </rPh>
    <phoneticPr fontId="1"/>
  </si>
  <si>
    <t>労使協定の作成、変更</t>
    <rPh sb="0" eb="2">
      <t>ロウシ</t>
    </rPh>
    <rPh sb="2" eb="4">
      <t>キョウテイ</t>
    </rPh>
    <rPh sb="5" eb="7">
      <t>サクセイ</t>
    </rPh>
    <rPh sb="8" eb="10">
      <t>ヘンコウ</t>
    </rPh>
    <phoneticPr fontId="1"/>
  </si>
  <si>
    <t>労使協定</t>
    <rPh sb="0" eb="2">
      <t>ロウシ</t>
    </rPh>
    <rPh sb="2" eb="4">
      <t>キョウテイ</t>
    </rPh>
    <phoneticPr fontId="1"/>
  </si>
  <si>
    <t>就業規則、労働協約</t>
    <rPh sb="0" eb="2">
      <t>シュウギョウ</t>
    </rPh>
    <rPh sb="2" eb="4">
      <t>キソク</t>
    </rPh>
    <rPh sb="5" eb="7">
      <t>ロウドウ</t>
    </rPh>
    <rPh sb="7" eb="9">
      <t>キョウヤク</t>
    </rPh>
    <phoneticPr fontId="1"/>
  </si>
  <si>
    <t>助成上限</t>
    <rPh sb="0" eb="2">
      <t>ジョセイ</t>
    </rPh>
    <rPh sb="2" eb="4">
      <t>ジョウゲン</t>
    </rPh>
    <phoneticPr fontId="1"/>
  </si>
  <si>
    <t>旅費</t>
    <rPh sb="0" eb="2">
      <t>リョヒ</t>
    </rPh>
    <phoneticPr fontId="1"/>
  </si>
  <si>
    <t>労務管理担当者研修専門家謝金</t>
    <rPh sb="0" eb="2">
      <t>ロウム</t>
    </rPh>
    <rPh sb="2" eb="4">
      <t>カンリ</t>
    </rPh>
    <rPh sb="4" eb="7">
      <t>タントウシャ</t>
    </rPh>
    <rPh sb="7" eb="9">
      <t>ケンシュウ</t>
    </rPh>
    <rPh sb="9" eb="12">
      <t>センモンカ</t>
    </rPh>
    <rPh sb="12" eb="14">
      <t>シャキン</t>
    </rPh>
    <phoneticPr fontId="1"/>
  </si>
  <si>
    <t>労務管理担当者研修資料作成・印刷費</t>
    <rPh sb="9" eb="11">
      <t>シリョウ</t>
    </rPh>
    <rPh sb="11" eb="13">
      <t>サクセイ</t>
    </rPh>
    <rPh sb="14" eb="16">
      <t>インサツ</t>
    </rPh>
    <rPh sb="16" eb="17">
      <t>ヒ</t>
    </rPh>
    <phoneticPr fontId="1"/>
  </si>
  <si>
    <t>労働者研修専門家謝金</t>
    <rPh sb="0" eb="2">
      <t>ロウドウ</t>
    </rPh>
    <rPh sb="2" eb="3">
      <t>シャ</t>
    </rPh>
    <rPh sb="3" eb="5">
      <t>ケンシュウ</t>
    </rPh>
    <rPh sb="5" eb="8">
      <t>センモンカ</t>
    </rPh>
    <rPh sb="8" eb="10">
      <t>シャキン</t>
    </rPh>
    <phoneticPr fontId="1"/>
  </si>
  <si>
    <t>労働者研修資料作成・印刷費</t>
    <rPh sb="5" eb="7">
      <t>シリョウ</t>
    </rPh>
    <rPh sb="7" eb="9">
      <t>サクセイ</t>
    </rPh>
    <rPh sb="10" eb="12">
      <t>インサツ</t>
    </rPh>
    <rPh sb="12" eb="13">
      <t>ヒ</t>
    </rPh>
    <phoneticPr fontId="1"/>
  </si>
  <si>
    <t>コンサルティング専門家謝金</t>
    <rPh sb="8" eb="11">
      <t>センモンカ</t>
    </rPh>
    <rPh sb="11" eb="13">
      <t>シャキン</t>
    </rPh>
    <phoneticPr fontId="1"/>
  </si>
  <si>
    <t>コンサルティング資料作成・印刷費</t>
    <rPh sb="8" eb="10">
      <t>シリョウ</t>
    </rPh>
    <rPh sb="10" eb="12">
      <t>サクセイ</t>
    </rPh>
    <rPh sb="13" eb="15">
      <t>インサツ</t>
    </rPh>
    <rPh sb="15" eb="16">
      <t>ヒ</t>
    </rPh>
    <phoneticPr fontId="1"/>
  </si>
  <si>
    <t>　　　　　　　助成金対象上限合計額</t>
    <rPh sb="7" eb="9">
      <t>ジョセイ</t>
    </rPh>
    <rPh sb="10" eb="12">
      <t>タイショウ</t>
    </rPh>
    <rPh sb="12" eb="14">
      <t>ジョウゲン</t>
    </rPh>
    <rPh sb="14" eb="16">
      <t>ゴウケイ</t>
    </rPh>
    <rPh sb="16" eb="17">
      <t>ガク</t>
    </rPh>
    <phoneticPr fontId="1"/>
  </si>
  <si>
    <t>　　　　　　　機器導入助成金額(30%)</t>
    <rPh sb="7" eb="9">
      <t>キキ</t>
    </rPh>
    <rPh sb="9" eb="11">
      <t>ドウニュウ</t>
    </rPh>
    <rPh sb="11" eb="13">
      <t>ジョセイ</t>
    </rPh>
    <rPh sb="14" eb="15">
      <t>ガク</t>
    </rPh>
    <phoneticPr fontId="1"/>
  </si>
  <si>
    <t>〇ウェブ会議関係機器</t>
  </si>
  <si>
    <t>　テレワークを実施する労働者個人が使用するウェブカメラ、マイク、スピーカー、ヘッドセット、ヘッドフォン、イヤフォンの購入費用について、対象労働者１人あたり合計１万円（税抜）を限度として支給対象とする。ただし、以下の条件を満たすこと。</t>
  </si>
  <si>
    <t>・購入する機器１台あたりの価格が１万円（税抜）を超えないこと。</t>
    <phoneticPr fontId="1"/>
  </si>
  <si>
    <t>・対象労働者１人が複数台の機器を使用する場合、機能が相互に重複しないこと。</t>
    <phoneticPr fontId="1"/>
  </si>
  <si>
    <t>・機器自体に記録機能を有しないこと。</t>
    <phoneticPr fontId="1"/>
  </si>
  <si>
    <t>・機器はディスプレイ装置と一体になっていないこと。</t>
    <phoneticPr fontId="1"/>
  </si>
  <si>
    <t>支払額（1台当たり）</t>
    <rPh sb="0" eb="2">
      <t>シハライ</t>
    </rPh>
    <rPh sb="2" eb="3">
      <t>ガク</t>
    </rPh>
    <rPh sb="5" eb="6">
      <t>ダイ</t>
    </rPh>
    <rPh sb="6" eb="7">
      <t>ア</t>
    </rPh>
    <phoneticPr fontId="1"/>
  </si>
  <si>
    <t>助成金上限額</t>
    <rPh sb="0" eb="3">
      <t>ジョセイキン</t>
    </rPh>
    <rPh sb="3" eb="6">
      <t>ジョウゲンガク</t>
    </rPh>
    <phoneticPr fontId="1"/>
  </si>
  <si>
    <t>労働者毎の必要経費</t>
    <rPh sb="0" eb="3">
      <t>ロウドウシャ</t>
    </rPh>
    <rPh sb="3" eb="4">
      <t>ゴト</t>
    </rPh>
    <rPh sb="5" eb="7">
      <t>ヒツヨウ</t>
    </rPh>
    <rPh sb="7" eb="9">
      <t>ケイヒ</t>
    </rPh>
    <phoneticPr fontId="1"/>
  </si>
  <si>
    <t>別シート参照</t>
    <rPh sb="0" eb="1">
      <t>ベツ</t>
    </rPh>
    <rPh sb="4" eb="6">
      <t>サンショウ</t>
    </rPh>
    <phoneticPr fontId="1"/>
  </si>
  <si>
    <t>　　　うち、助成対象として計上できる金額計</t>
    <rPh sb="6" eb="8">
      <t>ジョセイ</t>
    </rPh>
    <rPh sb="8" eb="10">
      <t>タイショウ</t>
    </rPh>
    <rPh sb="13" eb="15">
      <t>ケイジョウ</t>
    </rPh>
    <rPh sb="18" eb="20">
      <t>キンガク</t>
    </rPh>
    <rPh sb="20" eb="21">
      <t>ケイ</t>
    </rPh>
    <phoneticPr fontId="1"/>
  </si>
  <si>
    <t>この欄に対象労働者氏名を記入し、対象労働者ごとに、テレワーク実施にあたり使用する機器に○をしてください。</t>
    <rPh sb="2" eb="3">
      <t>ラン</t>
    </rPh>
    <rPh sb="4" eb="6">
      <t>タイショウ</t>
    </rPh>
    <rPh sb="6" eb="9">
      <t>ロウドウシャ</t>
    </rPh>
    <rPh sb="9" eb="11">
      <t>シメイ</t>
    </rPh>
    <rPh sb="12" eb="14">
      <t>キニュウ</t>
    </rPh>
    <rPh sb="16" eb="18">
      <t>タイショウ</t>
    </rPh>
    <rPh sb="18" eb="21">
      <t>ロウドウシャ</t>
    </rPh>
    <rPh sb="30" eb="32">
      <t>ジッシ</t>
    </rPh>
    <rPh sb="36" eb="38">
      <t>シヨウ</t>
    </rPh>
    <rPh sb="40" eb="42">
      <t>キキ</t>
    </rPh>
    <phoneticPr fontId="1"/>
  </si>
  <si>
    <t>１．テレワーク実施計画（変更）書提出時</t>
    <rPh sb="12" eb="14">
      <t>ヘンコウ</t>
    </rPh>
    <phoneticPr fontId="1"/>
  </si>
  <si>
    <t>１．テレワークの実施に係る主たる事業所（通常は本社）について　　※（６）は全事業所の合計値を記入</t>
    <rPh sb="8" eb="10">
      <t>ジッシ</t>
    </rPh>
    <rPh sb="11" eb="12">
      <t>カカ</t>
    </rPh>
    <rPh sb="13" eb="14">
      <t>シュ</t>
    </rPh>
    <rPh sb="20" eb="22">
      <t>ツウジョウ</t>
    </rPh>
    <rPh sb="23" eb="25">
      <t>ホンシャ</t>
    </rPh>
    <rPh sb="37" eb="38">
      <t>ゼン</t>
    </rPh>
    <rPh sb="38" eb="40">
      <t>ジギョウ</t>
    </rPh>
    <rPh sb="40" eb="41">
      <t>ジョ</t>
    </rPh>
    <rPh sb="42" eb="45">
      <t>ゴウケイチ</t>
    </rPh>
    <rPh sb="46" eb="48">
      <t>キニュウ</t>
    </rPh>
    <phoneticPr fontId="1"/>
  </si>
  <si>
    <t>（1）事業所名称</t>
    <rPh sb="3" eb="5">
      <t>ジギョウ</t>
    </rPh>
    <rPh sb="5" eb="6">
      <t>ショ</t>
    </rPh>
    <phoneticPr fontId="1"/>
  </si>
  <si>
    <t>（4）雇用保険適用事業所番号</t>
    <phoneticPr fontId="1"/>
  </si>
  <si>
    <t>（5）事業所代表者の役職及び氏名</t>
    <phoneticPr fontId="1"/>
  </si>
  <si>
    <t>その他</t>
    <rPh sb="2" eb="3">
      <t>タ</t>
    </rPh>
    <phoneticPr fontId="1"/>
  </si>
  <si>
    <t>２　この助成金の対象となる経費の範囲は支給要領0303のとおりです。支給対象外となる機器等を計上していないか、上限額を超えて計上していないか等について十分確認のうえ記入してください。</t>
    <rPh sb="13" eb="15">
      <t>ケイヒ</t>
    </rPh>
    <rPh sb="19" eb="21">
      <t>シキュウ</t>
    </rPh>
    <rPh sb="21" eb="23">
      <t>ヨウリョウ</t>
    </rPh>
    <rPh sb="34" eb="36">
      <t>シキュウ</t>
    </rPh>
    <rPh sb="36" eb="38">
      <t>タイショウ</t>
    </rPh>
    <rPh sb="38" eb="39">
      <t>ガイ</t>
    </rPh>
    <rPh sb="42" eb="44">
      <t>キキ</t>
    </rPh>
    <rPh sb="44" eb="45">
      <t>トウ</t>
    </rPh>
    <rPh sb="46" eb="48">
      <t>ケイジョウ</t>
    </rPh>
    <rPh sb="55" eb="58">
      <t>ジョウゲンガク</t>
    </rPh>
    <rPh sb="59" eb="60">
      <t>コ</t>
    </rPh>
    <rPh sb="62" eb="64">
      <t>ケイジョウ</t>
    </rPh>
    <rPh sb="70" eb="71">
      <t>トウ</t>
    </rPh>
    <rPh sb="75" eb="77">
      <t>ジュウブン</t>
    </rPh>
    <rPh sb="77" eb="79">
      <t>カクニン</t>
    </rPh>
    <rPh sb="82" eb="84">
      <t>キニュウ</t>
    </rPh>
    <phoneticPr fontId="1"/>
  </si>
  <si>
    <t>分割</t>
    <rPh sb="0" eb="2">
      <t>ブンカツ</t>
    </rPh>
    <phoneticPr fontId="1"/>
  </si>
  <si>
    <t>一括</t>
    <rPh sb="0" eb="2">
      <t>イッカツ</t>
    </rPh>
    <phoneticPr fontId="1"/>
  </si>
  <si>
    <t>（イ）テレワーク用通信機器の導入・運用　※記入方法について、記入上の注意を参照してください。</t>
    <rPh sb="14" eb="16">
      <t>ドウニュウ</t>
    </rPh>
    <rPh sb="17" eb="19">
      <t>ウンヨウ</t>
    </rPh>
    <rPh sb="21" eb="23">
      <t>キニュウ</t>
    </rPh>
    <rPh sb="23" eb="25">
      <t>ホウホウ</t>
    </rPh>
    <rPh sb="30" eb="32">
      <t>キニュウ</t>
    </rPh>
    <rPh sb="32" eb="33">
      <t>ジョウ</t>
    </rPh>
    <rPh sb="34" eb="36">
      <t>チュウイ</t>
    </rPh>
    <rPh sb="37" eb="39">
      <t>サンショウ</t>
    </rPh>
    <phoneticPr fontId="1"/>
  </si>
  <si>
    <t>５　２（イ）については、ウェブ会議関係機器については別シートに記入してください。複数の品目があっても、本シートにおいて行を追加しないようにしてください。</t>
    <rPh sb="15" eb="17">
      <t>カイギ</t>
    </rPh>
    <rPh sb="17" eb="19">
      <t>カンケイ</t>
    </rPh>
    <rPh sb="19" eb="21">
      <t>キキ</t>
    </rPh>
    <rPh sb="26" eb="27">
      <t>ベツ</t>
    </rPh>
    <rPh sb="31" eb="33">
      <t>キニュウ</t>
    </rPh>
    <rPh sb="40" eb="42">
      <t>フクスウ</t>
    </rPh>
    <rPh sb="43" eb="45">
      <t>ヒンモク</t>
    </rPh>
    <rPh sb="51" eb="52">
      <t>ホン</t>
    </rPh>
    <rPh sb="59" eb="60">
      <t>ギョウ</t>
    </rPh>
    <rPh sb="61" eb="63">
      <t>ツイカ</t>
    </rPh>
    <phoneticPr fontId="1"/>
  </si>
  <si>
    <t>６　２（イ）～（ホ）の「支払方法」には、一括または分割の別を記載してください。</t>
    <rPh sb="12" eb="14">
      <t>シハラ</t>
    </rPh>
    <rPh sb="14" eb="16">
      <t>ホウホウ</t>
    </rPh>
    <phoneticPr fontId="1"/>
  </si>
  <si>
    <t>４　２（イ）については、機器の品目ごとに１行記入してください（例：機器区分が（１）ネットワーク機器で、ＶＰＮルータとリモート電源制御（ＷＯＬ）機器を購入する場合、１行挿入したうえで、ＶＰＮルータとＷＯＬ機器についてそれぞれ記載）。</t>
    <rPh sb="12" eb="14">
      <t>キキ</t>
    </rPh>
    <rPh sb="15" eb="17">
      <t>ヒンモク</t>
    </rPh>
    <rPh sb="21" eb="22">
      <t>ギョウ</t>
    </rPh>
    <rPh sb="22" eb="24">
      <t>キニュウ</t>
    </rPh>
    <rPh sb="31" eb="32">
      <t>レイ</t>
    </rPh>
    <rPh sb="33" eb="35">
      <t>キキ</t>
    </rPh>
    <rPh sb="35" eb="37">
      <t>クブン</t>
    </rPh>
    <rPh sb="47" eb="49">
      <t>キキ</t>
    </rPh>
    <rPh sb="62" eb="64">
      <t>デンゲン</t>
    </rPh>
    <rPh sb="64" eb="66">
      <t>セイギョ</t>
    </rPh>
    <rPh sb="71" eb="73">
      <t>キキ</t>
    </rPh>
    <rPh sb="74" eb="76">
      <t>コウニュウ</t>
    </rPh>
    <rPh sb="78" eb="80">
      <t>バアイ</t>
    </rPh>
    <rPh sb="82" eb="83">
      <t>ギョウ</t>
    </rPh>
    <rPh sb="83" eb="85">
      <t>ソウニュウ</t>
    </rPh>
    <rPh sb="101" eb="103">
      <t>キキ</t>
    </rPh>
    <rPh sb="111" eb="113">
      <t>キサイ</t>
    </rPh>
    <phoneticPr fontId="1"/>
  </si>
  <si>
    <t>【記入上の注意】</t>
    <phoneticPr fontId="1"/>
  </si>
  <si>
    <r>
      <t>３　２（イ）～（ホ）の「支払(予定)額」について、テレワーク実施計画（変更）書提出時の場合は</t>
    </r>
    <r>
      <rPr>
        <u/>
        <sz val="11"/>
        <color theme="1"/>
        <rFont val="游ゴシック"/>
        <family val="3"/>
        <charset val="128"/>
        <scheme val="minor"/>
      </rPr>
      <t>支払を予定している金額</t>
    </r>
    <r>
      <rPr>
        <sz val="11"/>
        <color theme="1"/>
        <rFont val="游ゴシック"/>
        <family val="3"/>
        <charset val="128"/>
        <scheme val="minor"/>
      </rPr>
      <t>、機器等導入助成に係る支給申請時の場合は</t>
    </r>
    <r>
      <rPr>
        <u/>
        <sz val="11"/>
        <color theme="1"/>
        <rFont val="游ゴシック"/>
        <family val="3"/>
        <charset val="128"/>
        <scheme val="minor"/>
      </rPr>
      <t>既に支払った金額</t>
    </r>
    <r>
      <rPr>
        <sz val="11"/>
        <color theme="1"/>
        <rFont val="游ゴシック"/>
        <family val="3"/>
        <charset val="128"/>
        <scheme val="minor"/>
      </rPr>
      <t>を記入してください。支給申請日を超える分割払いのため支給申請日までに支払いが完了しない場合は、支給申請日までに完了予定の支払い分までを記入してください。また、手形または小切手による支払いの場合は、決済が完了したものに限ります。</t>
    </r>
    <rPh sb="30" eb="32">
      <t>ジッシ</t>
    </rPh>
    <rPh sb="35" eb="37">
      <t>ヘンコウ</t>
    </rPh>
    <rPh sb="38" eb="39">
      <t>ショ</t>
    </rPh>
    <rPh sb="39" eb="41">
      <t>テイシュツ</t>
    </rPh>
    <rPh sb="41" eb="42">
      <t>ジ</t>
    </rPh>
    <rPh sb="43" eb="45">
      <t>バアイ</t>
    </rPh>
    <rPh sb="46" eb="48">
      <t>シハライ</t>
    </rPh>
    <rPh sb="49" eb="51">
      <t>ヨテイ</t>
    </rPh>
    <rPh sb="55" eb="57">
      <t>キンガク</t>
    </rPh>
    <rPh sb="58" eb="60">
      <t>キキ</t>
    </rPh>
    <rPh sb="60" eb="61">
      <t>トウ</t>
    </rPh>
    <rPh sb="61" eb="63">
      <t>ドウニュウ</t>
    </rPh>
    <rPh sb="63" eb="65">
      <t>ジョセイ</t>
    </rPh>
    <rPh sb="66" eb="67">
      <t>カカ</t>
    </rPh>
    <rPh sb="68" eb="70">
      <t>シキュウ</t>
    </rPh>
    <rPh sb="70" eb="72">
      <t>シンセイ</t>
    </rPh>
    <rPh sb="72" eb="73">
      <t>ジ</t>
    </rPh>
    <rPh sb="74" eb="76">
      <t>バアイ</t>
    </rPh>
    <rPh sb="77" eb="78">
      <t>スデ</t>
    </rPh>
    <rPh sb="79" eb="81">
      <t>シハラ</t>
    </rPh>
    <rPh sb="83" eb="85">
      <t>キンガク</t>
    </rPh>
    <rPh sb="86" eb="88">
      <t>キニュウ</t>
    </rPh>
    <rPh sb="140" eb="142">
      <t>カンリョウ</t>
    </rPh>
    <rPh sb="142" eb="144">
      <t>ヨテイ</t>
    </rPh>
    <rPh sb="148" eb="149">
      <t>ブン</t>
    </rPh>
    <rPh sb="152" eb="154">
      <t>キニュウ</t>
    </rPh>
    <phoneticPr fontId="1"/>
  </si>
  <si>
    <t>７　テレワーク実施計画（変更）書提出時の場合は、２（イ）の「(8)納品(予定)日」にはテレワーク用通信機器等の納品予定日、（ロ）～（ホ）の「(7)実施(予定)日」には取組の実施予定日を、機器等導入助成に係る支給申請時の場合は、２（イ）の「(8)納品(予定)日」にはテレワーク用通信機器等の実際の納品日、（ロ）～（ホ）の「(7)実施(予定)日」には取組の実際の実施日を記入してください。</t>
    <rPh sb="20" eb="22">
      <t>バアイ</t>
    </rPh>
    <rPh sb="33" eb="35">
      <t>ノウヒン</t>
    </rPh>
    <rPh sb="36" eb="38">
      <t>ヨテイ</t>
    </rPh>
    <rPh sb="48" eb="54">
      <t>ヨウツウシンキキトウ</t>
    </rPh>
    <rPh sb="55" eb="57">
      <t>ノウヒン</t>
    </rPh>
    <rPh sb="57" eb="59">
      <t>ヨテイ</t>
    </rPh>
    <rPh sb="59" eb="60">
      <t>ビ</t>
    </rPh>
    <rPh sb="73" eb="75">
      <t>ジッシ</t>
    </rPh>
    <rPh sb="76" eb="78">
      <t>ヨテイ</t>
    </rPh>
    <rPh sb="79" eb="80">
      <t>ビ</t>
    </rPh>
    <rPh sb="83" eb="85">
      <t>トリクミ</t>
    </rPh>
    <rPh sb="86" eb="88">
      <t>ジッシ</t>
    </rPh>
    <rPh sb="88" eb="90">
      <t>ヨテイ</t>
    </rPh>
    <rPh sb="90" eb="91">
      <t>ビ</t>
    </rPh>
    <rPh sb="93" eb="95">
      <t>キキ</t>
    </rPh>
    <rPh sb="95" eb="96">
      <t>トウ</t>
    </rPh>
    <rPh sb="96" eb="98">
      <t>ドウニュウ</t>
    </rPh>
    <rPh sb="98" eb="100">
      <t>ジョセイ</t>
    </rPh>
    <rPh sb="101" eb="102">
      <t>カカ</t>
    </rPh>
    <rPh sb="103" eb="105">
      <t>シキュウ</t>
    </rPh>
    <rPh sb="105" eb="107">
      <t>シンセイ</t>
    </rPh>
    <rPh sb="107" eb="108">
      <t>ジ</t>
    </rPh>
    <rPh sb="109" eb="111">
      <t>バアイ</t>
    </rPh>
    <rPh sb="122" eb="124">
      <t>ノウヒン</t>
    </rPh>
    <rPh sb="125" eb="127">
      <t>ヨテイ</t>
    </rPh>
    <rPh sb="128" eb="129">
      <t>ビ</t>
    </rPh>
    <rPh sb="137" eb="138">
      <t>ヨウ</t>
    </rPh>
    <rPh sb="138" eb="140">
      <t>ツウシン</t>
    </rPh>
    <rPh sb="140" eb="142">
      <t>キキ</t>
    </rPh>
    <rPh sb="142" eb="143">
      <t>トウ</t>
    </rPh>
    <rPh sb="144" eb="146">
      <t>ジッサイ</t>
    </rPh>
    <rPh sb="147" eb="150">
      <t>ノウヒンビ</t>
    </rPh>
    <rPh sb="176" eb="178">
      <t>ジッサイ</t>
    </rPh>
    <rPh sb="183" eb="185">
      <t>キニュウ</t>
    </rPh>
    <phoneticPr fontId="1"/>
  </si>
  <si>
    <t>合計上限額</t>
    <rPh sb="0" eb="2">
      <t>ゴウケイ</t>
    </rPh>
    <rPh sb="2" eb="4">
      <t>ジョウゲン</t>
    </rPh>
    <rPh sb="4" eb="5">
      <t>ガク</t>
    </rPh>
    <phoneticPr fontId="1"/>
  </si>
  <si>
    <t>専門家又は労務管理担当者研修旅費</t>
    <rPh sb="0" eb="3">
      <t>センモンカ</t>
    </rPh>
    <rPh sb="3" eb="4">
      <t>マタ</t>
    </rPh>
    <rPh sb="14" eb="16">
      <t>リョヒ</t>
    </rPh>
    <phoneticPr fontId="1"/>
  </si>
  <si>
    <t>専門家又は労働者の研修旅費</t>
    <rPh sb="0" eb="3">
      <t>センモンカ</t>
    </rPh>
    <rPh sb="3" eb="4">
      <t>マタ</t>
    </rPh>
    <rPh sb="11" eb="13">
      <t>リョヒ</t>
    </rPh>
    <phoneticPr fontId="1"/>
  </si>
  <si>
    <t>専門家旅費</t>
    <rPh sb="0" eb="3">
      <t>センモンカ</t>
    </rPh>
    <rPh sb="3" eb="5">
      <t>リョヒ</t>
    </rPh>
    <phoneticPr fontId="1"/>
  </si>
  <si>
    <t>ウェブカメラ</t>
    <phoneticPr fontId="1"/>
  </si>
  <si>
    <t>マイク</t>
    <phoneticPr fontId="1"/>
  </si>
  <si>
    <t>スピーカー</t>
    <phoneticPr fontId="1"/>
  </si>
  <si>
    <t>ヘッドセット</t>
    <phoneticPr fontId="1"/>
  </si>
  <si>
    <t>ヘッドフォン</t>
    <phoneticPr fontId="1"/>
  </si>
  <si>
    <t>イヤフォン</t>
    <phoneticPr fontId="1"/>
  </si>
  <si>
    <t>〇テレワーク用サービス利用料</t>
    <phoneticPr fontId="1"/>
  </si>
  <si>
    <t>　テレワーク用サービスの導入に係る初期費用  （当該サービスに必要不可欠な初期費用に限る。）について合計５万円（税抜）及び月額利用料について合計３５万円（税抜）を限度として支給対象とする。</t>
    <rPh sb="6" eb="7">
      <t>ヨウ</t>
    </rPh>
    <phoneticPr fontId="1"/>
  </si>
  <si>
    <t>・当該サービスをテレワーク実施計画提出日までに既に導入していた場合は、当該テレワーク実施計画の提出日から増加した利用者の経費のみが対象となること。</t>
    <rPh sb="1" eb="3">
      <t>トウガイ</t>
    </rPh>
    <rPh sb="15" eb="17">
      <t>ケイカク</t>
    </rPh>
    <rPh sb="17" eb="19">
      <t>テイシュツ</t>
    </rPh>
    <rPh sb="19" eb="20">
      <t>ビ</t>
    </rPh>
    <rPh sb="23" eb="24">
      <t>スデ</t>
    </rPh>
    <rPh sb="25" eb="27">
      <t>ドウニュウ</t>
    </rPh>
    <rPh sb="31" eb="33">
      <t>バアイ</t>
    </rPh>
    <rPh sb="35" eb="37">
      <t>トウガイ</t>
    </rPh>
    <rPh sb="42" eb="44">
      <t>ジッシ</t>
    </rPh>
    <rPh sb="44" eb="46">
      <t>ケイカク</t>
    </rPh>
    <rPh sb="47" eb="49">
      <t>テイシュツ</t>
    </rPh>
    <rPh sb="49" eb="50">
      <t>ビ</t>
    </rPh>
    <rPh sb="52" eb="54">
      <t>ゾウカ</t>
    </rPh>
    <rPh sb="56" eb="59">
      <t>リヨウシャ</t>
    </rPh>
    <rPh sb="60" eb="62">
      <t>ケイヒ</t>
    </rPh>
    <rPh sb="65" eb="67">
      <t>タイショウ</t>
    </rPh>
    <phoneticPr fontId="1"/>
  </si>
  <si>
    <t>・サービスの使用アカウントが一定数ごとに区切られている場合は、対象労働者分の料金のみが対象となること。</t>
    <rPh sb="6" eb="8">
      <t>シヨウ</t>
    </rPh>
    <rPh sb="14" eb="17">
      <t>イッテイスウ</t>
    </rPh>
    <rPh sb="20" eb="22">
      <t>クギ</t>
    </rPh>
    <rPh sb="27" eb="29">
      <t>バアイ</t>
    </rPh>
    <rPh sb="31" eb="33">
      <t>タイショウ</t>
    </rPh>
    <rPh sb="33" eb="36">
      <t>ロウドウシャ</t>
    </rPh>
    <rPh sb="36" eb="37">
      <t>ブン</t>
    </rPh>
    <rPh sb="38" eb="40">
      <t>リョウキン</t>
    </rPh>
    <rPh sb="43" eb="45">
      <t>タイショウ</t>
    </rPh>
    <phoneticPr fontId="1"/>
  </si>
  <si>
    <t>例：10アカウント10,000円でサービスが利用可能で対象労働者が8名の場合　1人当たり10,000/10=1,000円のため、1,000×8＝8,000円が経費として対象。</t>
    <rPh sb="0" eb="1">
      <t>レイ</t>
    </rPh>
    <rPh sb="15" eb="16">
      <t>エン</t>
    </rPh>
    <rPh sb="22" eb="24">
      <t>リヨウ</t>
    </rPh>
    <rPh sb="24" eb="26">
      <t>カノウ</t>
    </rPh>
    <rPh sb="27" eb="29">
      <t>タイショウ</t>
    </rPh>
    <rPh sb="29" eb="32">
      <t>ロウドウシャ</t>
    </rPh>
    <rPh sb="34" eb="35">
      <t>メイ</t>
    </rPh>
    <rPh sb="36" eb="38">
      <t>バアイ</t>
    </rPh>
    <rPh sb="40" eb="41">
      <t>ニン</t>
    </rPh>
    <rPh sb="41" eb="42">
      <t>ア</t>
    </rPh>
    <rPh sb="59" eb="60">
      <t>エン</t>
    </rPh>
    <rPh sb="73" eb="78">
      <t>０００エン</t>
    </rPh>
    <rPh sb="79" eb="81">
      <t>ケイヒ</t>
    </rPh>
    <rPh sb="84" eb="86">
      <t>タイショウ</t>
    </rPh>
    <phoneticPr fontId="1"/>
  </si>
  <si>
    <t>初期費用合計</t>
    <rPh sb="0" eb="2">
      <t>ショキ</t>
    </rPh>
    <rPh sb="2" eb="4">
      <t>ヒヨウ</t>
    </rPh>
    <rPh sb="4" eb="6">
      <t>ゴウケイ</t>
    </rPh>
    <phoneticPr fontId="1"/>
  </si>
  <si>
    <t>円未満端数は切捨とし、1人当たり利用料を計算し下記各サービスごとに計算すること。</t>
    <rPh sb="12" eb="13">
      <t>ニン</t>
    </rPh>
    <rPh sb="13" eb="14">
      <t>ア</t>
    </rPh>
    <rPh sb="16" eb="19">
      <t>リヨウリョウ</t>
    </rPh>
    <rPh sb="20" eb="22">
      <t>ケイサン</t>
    </rPh>
    <rPh sb="23" eb="25">
      <t>カキ</t>
    </rPh>
    <rPh sb="25" eb="26">
      <t>カク</t>
    </rPh>
    <phoneticPr fontId="1"/>
  </si>
  <si>
    <t>支給対象経費額（初期費用）</t>
    <rPh sb="0" eb="2">
      <t>シキュウ</t>
    </rPh>
    <rPh sb="2" eb="4">
      <t>タイショウ</t>
    </rPh>
    <rPh sb="4" eb="6">
      <t>ケイヒ</t>
    </rPh>
    <rPh sb="6" eb="7">
      <t>ガク</t>
    </rPh>
    <rPh sb="8" eb="10">
      <t>ショキ</t>
    </rPh>
    <rPh sb="10" eb="12">
      <t>ヒヨウ</t>
    </rPh>
    <phoneticPr fontId="1"/>
  </si>
  <si>
    <t>利用料合計</t>
    <rPh sb="0" eb="3">
      <t>リヨウリョウ</t>
    </rPh>
    <rPh sb="3" eb="5">
      <t>ゴウケイ</t>
    </rPh>
    <phoneticPr fontId="1"/>
  </si>
  <si>
    <t>支給対象経費（利用料）</t>
    <rPh sb="0" eb="2">
      <t>シキュウ</t>
    </rPh>
    <rPh sb="2" eb="4">
      <t>タイショウ</t>
    </rPh>
    <rPh sb="4" eb="6">
      <t>ケイヒ</t>
    </rPh>
    <rPh sb="7" eb="10">
      <t>リヨウリョウ</t>
    </rPh>
    <phoneticPr fontId="1"/>
  </si>
  <si>
    <t>テレワーク用サービス利用料</t>
    <rPh sb="5" eb="6">
      <t>ヨウ</t>
    </rPh>
    <rPh sb="10" eb="13">
      <t>リヨウリョウ</t>
    </rPh>
    <phoneticPr fontId="1"/>
  </si>
  <si>
    <t>この欄に対象労働者氏名を記入し、対象労働者ごとに、テレワーク実施にあたり使用するサービスに○をしてください。</t>
    <rPh sb="2" eb="3">
      <t>ラン</t>
    </rPh>
    <rPh sb="4" eb="6">
      <t>タイショウ</t>
    </rPh>
    <rPh sb="6" eb="9">
      <t>ロウドウシャ</t>
    </rPh>
    <rPh sb="9" eb="11">
      <t>シメイ</t>
    </rPh>
    <rPh sb="12" eb="14">
      <t>キニュウ</t>
    </rPh>
    <rPh sb="16" eb="18">
      <t>タイショウ</t>
    </rPh>
    <rPh sb="18" eb="21">
      <t>ロウドウシャ</t>
    </rPh>
    <rPh sb="30" eb="32">
      <t>ジッシ</t>
    </rPh>
    <rPh sb="36" eb="38">
      <t>シヨウ</t>
    </rPh>
    <phoneticPr fontId="1"/>
  </si>
  <si>
    <t>(1)サービスの区分</t>
    <rPh sb="8" eb="10">
      <t>クブン</t>
    </rPh>
    <phoneticPr fontId="1"/>
  </si>
  <si>
    <t>(2)サービス名</t>
    <rPh sb="7" eb="8">
      <t>メイ</t>
    </rPh>
    <phoneticPr fontId="1"/>
  </si>
  <si>
    <t>初期費用</t>
    <rPh sb="0" eb="2">
      <t>ショキ</t>
    </rPh>
    <rPh sb="2" eb="4">
      <t>ヒヨウ</t>
    </rPh>
    <phoneticPr fontId="1"/>
  </si>
  <si>
    <t>1人当たり利用料</t>
    <rPh sb="1" eb="2">
      <t>ニン</t>
    </rPh>
    <rPh sb="2" eb="3">
      <t>ア</t>
    </rPh>
    <rPh sb="5" eb="8">
      <t>リヨウリョウ</t>
    </rPh>
    <phoneticPr fontId="1"/>
  </si>
  <si>
    <t>各利用料</t>
    <rPh sb="0" eb="1">
      <t>カク</t>
    </rPh>
    <rPh sb="1" eb="4">
      <t>リヨウリョウ</t>
    </rPh>
    <phoneticPr fontId="1"/>
  </si>
  <si>
    <t>(8)開始(予定)日</t>
    <rPh sb="3" eb="5">
      <t>カイシ</t>
    </rPh>
    <rPh sb="6" eb="8">
      <t>ヨテイ</t>
    </rPh>
    <phoneticPr fontId="1"/>
  </si>
  <si>
    <t>リモートアクセス及びリモートデスクトップサービス</t>
    <rPh sb="8" eb="9">
      <t>オヨ</t>
    </rPh>
    <phoneticPr fontId="1"/>
  </si>
  <si>
    <t>仮想デスクトップサービス</t>
    <rPh sb="0" eb="2">
      <t>カソウ</t>
    </rPh>
    <phoneticPr fontId="1"/>
  </si>
  <si>
    <t>クラウドPBXサービス</t>
    <phoneticPr fontId="1"/>
  </si>
  <si>
    <t>web会議等に用いるコミュニケーションサービス</t>
    <rPh sb="3" eb="5">
      <t>カイギ</t>
    </rPh>
    <rPh sb="5" eb="6">
      <t>トウ</t>
    </rPh>
    <rPh sb="7" eb="8">
      <t>モチ</t>
    </rPh>
    <phoneticPr fontId="1"/>
  </si>
  <si>
    <t>ウイルス対策及びエンドポイントセキュリティサービス</t>
    <rPh sb="4" eb="6">
      <t>タイサク</t>
    </rPh>
    <rPh sb="6" eb="7">
      <t>オヨ</t>
    </rPh>
    <phoneticPr fontId="1"/>
  </si>
  <si>
    <t>サービス利用料</t>
    <rPh sb="4" eb="7">
      <t>リヨウリョウ</t>
    </rPh>
    <phoneticPr fontId="1"/>
  </si>
  <si>
    <t>(3)見積単価</t>
    <phoneticPr fontId="1"/>
  </si>
  <si>
    <t>(2)見積単価</t>
    <phoneticPr fontId="1"/>
  </si>
  <si>
    <t>研修会場の借料（労務管理担当者）</t>
    <rPh sb="0" eb="2">
      <t>ケンシュウ</t>
    </rPh>
    <rPh sb="2" eb="4">
      <t>カイジョウ</t>
    </rPh>
    <rPh sb="5" eb="7">
      <t>シャクリョウ</t>
    </rPh>
    <rPh sb="8" eb="10">
      <t>ロウム</t>
    </rPh>
    <rPh sb="10" eb="12">
      <t>カンリ</t>
    </rPh>
    <rPh sb="12" eb="15">
      <t>タントウシャ</t>
    </rPh>
    <phoneticPr fontId="1"/>
  </si>
  <si>
    <t>研修会場の借料（労働者）</t>
    <rPh sb="0" eb="2">
      <t>ケンシュウ</t>
    </rPh>
    <rPh sb="2" eb="4">
      <t>カイジョウ</t>
    </rPh>
    <rPh sb="5" eb="7">
      <t>シャクリョウ</t>
    </rPh>
    <rPh sb="8" eb="11">
      <t>ロウドウシャ</t>
    </rPh>
    <phoneticPr fontId="1"/>
  </si>
  <si>
    <t>様式第１号別紙１（2021.12.21）</t>
    <rPh sb="0" eb="2">
      <t>ヨウシキ</t>
    </rPh>
    <rPh sb="2" eb="3">
      <t>ダイ</t>
    </rPh>
    <rPh sb="4" eb="5">
      <t>ゴウ</t>
    </rPh>
    <rPh sb="5" eb="7">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</si>
</sst>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4" x14ac:knownFonts="1">
    <font>
      <sz val="11"/>
      <color theme="1"/>
      <name val="游ゴシック"/>
      <family val="2"/>
      <scheme val="minor"/>
    </font>
    <font>
      <sz val="6"/>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rgb="FF000000"/>
      <name val="游ゴシック"/>
      <family val="3"/>
      <charset val="128"/>
      <scheme val="minor"/>
    </font>
    <font>
      <b/>
      <sz val="11"/>
      <color rgb="FF000000"/>
      <name val="游ゴシック"/>
      <family val="3"/>
      <charset val="128"/>
      <scheme val="minor"/>
    </font>
    <font>
      <b/>
      <sz val="12"/>
      <color theme="1"/>
      <name val="游ゴシック"/>
      <family val="3"/>
      <charset val="128"/>
      <scheme val="minor"/>
    </font>
    <font>
      <sz val="11"/>
      <color theme="1"/>
      <name val="游ゴシック"/>
      <family val="2"/>
      <scheme val="minor"/>
    </font>
    <font>
      <sz val="11"/>
      <name val="游ゴシック"/>
      <family val="3"/>
      <charset val="128"/>
      <scheme val="minor"/>
    </font>
    <font>
      <sz val="9"/>
      <color theme="1"/>
      <name val="游ゴシック"/>
      <family val="2"/>
      <scheme val="minor"/>
    </font>
    <font>
      <sz val="9"/>
      <color theme="1"/>
      <name val="游ゴシック"/>
      <family val="3"/>
      <charset val="128"/>
      <scheme val="minor"/>
    </font>
    <font>
      <u/>
      <sz val="11"/>
      <color theme="1"/>
      <name val="游ゴシック"/>
      <family val="3"/>
      <charset val="128"/>
      <scheme val="minor"/>
    </font>
    <font>
      <sz val="11"/>
      <name val="游ゴシック"/>
      <family val="2"/>
      <scheme val="minor"/>
    </font>
  </fonts>
  <fills count="6">
    <fill>
      <patternFill patternType="none"/>
    </fill>
    <fill>
      <patternFill patternType="gray125"/>
    </fill>
    <fill>
      <patternFill patternType="solid">
        <fgColor theme="2"/>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4" tint="0.79998168889431442"/>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xf numFmtId="38" fontId="8" fillId="0" borderId="0" applyFont="0" applyFill="0" applyBorder="0" applyAlignment="0" applyProtection="0">
      <alignment vertical="center"/>
    </xf>
  </cellStyleXfs>
  <cellXfs count="83">
    <xf numFmtId="0" fontId="0" fillId="0" borderId="0" xfId="0"/>
    <xf numFmtId="0" fontId="4" fillId="0" borderId="0" xfId="0" applyFont="1"/>
    <xf numFmtId="0" fontId="5" fillId="0" borderId="0" xfId="0" applyFont="1" applyBorder="1" applyAlignment="1">
      <alignment horizontal="left" vertical="center" wrapText="1"/>
    </xf>
    <xf numFmtId="0" fontId="5" fillId="0" borderId="4" xfId="0" applyFont="1" applyBorder="1" applyAlignment="1">
      <alignment vertical="center" wrapText="1"/>
    </xf>
    <xf numFmtId="0" fontId="4" fillId="0" borderId="4" xfId="0" applyFont="1" applyBorder="1" applyAlignment="1">
      <alignment horizontal="left" vertical="center" wrapText="1"/>
    </xf>
    <xf numFmtId="0" fontId="2" fillId="0" borderId="0" xfId="0" applyFont="1" applyBorder="1" applyAlignment="1"/>
    <xf numFmtId="0" fontId="4" fillId="0" borderId="4" xfId="0" applyFont="1" applyBorder="1" applyAlignment="1">
      <alignment horizontal="center" vertical="center" wrapText="1"/>
    </xf>
    <xf numFmtId="0" fontId="5" fillId="0" borderId="4" xfId="0" applyFont="1" applyBorder="1" applyAlignment="1">
      <alignment horizontal="left" vertical="center" wrapText="1"/>
    </xf>
    <xf numFmtId="0" fontId="5" fillId="0" borderId="4" xfId="0" applyFont="1" applyBorder="1" applyAlignment="1">
      <alignment horizontal="right" vertical="center" wrapText="1"/>
    </xf>
    <xf numFmtId="0" fontId="5" fillId="0" borderId="7" xfId="0" applyFont="1" applyFill="1" applyBorder="1" applyAlignment="1">
      <alignment vertical="center" wrapText="1"/>
    </xf>
    <xf numFmtId="0" fontId="7" fillId="0" borderId="0" xfId="0" applyFont="1"/>
    <xf numFmtId="0" fontId="4" fillId="0" borderId="4" xfId="0" applyFont="1" applyBorder="1" applyAlignment="1">
      <alignment horizontal="center"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4" xfId="0" applyFont="1" applyBorder="1" applyAlignment="1">
      <alignment horizontal="left" vertical="center"/>
    </xf>
    <xf numFmtId="0" fontId="4" fillId="0" borderId="4" xfId="0" applyFont="1" applyBorder="1" applyAlignment="1">
      <alignment horizontal="right" vertical="center" wrapText="1"/>
    </xf>
    <xf numFmtId="0" fontId="4" fillId="0" borderId="4" xfId="0" applyFont="1" applyBorder="1" applyAlignment="1">
      <alignment horizontal="right" vertical="center"/>
    </xf>
    <xf numFmtId="0" fontId="5" fillId="0" borderId="8" xfId="0" applyFont="1" applyBorder="1" applyAlignment="1">
      <alignment vertical="center" wrapText="1"/>
    </xf>
    <xf numFmtId="0" fontId="5" fillId="0" borderId="8" xfId="0" applyFont="1" applyBorder="1" applyAlignment="1">
      <alignment horizontal="lef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3" xfId="0" applyFont="1" applyBorder="1" applyAlignment="1">
      <alignment vertical="center" wrapText="1"/>
    </xf>
    <xf numFmtId="0" fontId="3" fillId="2" borderId="4" xfId="0" applyFont="1" applyFill="1" applyBorder="1"/>
    <xf numFmtId="0" fontId="6" fillId="2" borderId="4" xfId="0" applyFont="1" applyFill="1" applyBorder="1" applyAlignment="1">
      <alignment horizontal="center" vertical="center" shrinkToFit="1"/>
    </xf>
    <xf numFmtId="0" fontId="4" fillId="0" borderId="0" xfId="0" applyFont="1" applyAlignment="1">
      <alignment shrinkToFit="1"/>
    </xf>
    <xf numFmtId="38" fontId="4" fillId="0" borderId="0" xfId="1" applyFont="1" applyAlignment="1"/>
    <xf numFmtId="38" fontId="4" fillId="0" borderId="0" xfId="1" applyFont="1" applyAlignment="1">
      <alignment shrinkToFit="1"/>
    </xf>
    <xf numFmtId="38" fontId="2" fillId="0" borderId="0" xfId="1" applyFont="1" applyBorder="1" applyAlignment="1"/>
    <xf numFmtId="38" fontId="5" fillId="0" borderId="0" xfId="1" applyFont="1" applyBorder="1" applyAlignment="1">
      <alignment horizontal="left" vertical="center" wrapText="1"/>
    </xf>
    <xf numFmtId="38" fontId="4" fillId="0" borderId="5" xfId="1" applyFont="1" applyBorder="1" applyAlignment="1">
      <alignment vertical="center" wrapText="1"/>
    </xf>
    <xf numFmtId="38" fontId="4" fillId="0" borderId="9" xfId="1" applyFont="1" applyBorder="1" applyAlignment="1">
      <alignment vertical="center" wrapText="1"/>
    </xf>
    <xf numFmtId="38" fontId="5" fillId="0" borderId="12" xfId="1" applyFont="1" applyBorder="1" applyAlignment="1">
      <alignment vertical="center" wrapText="1"/>
    </xf>
    <xf numFmtId="0" fontId="4" fillId="0" borderId="4" xfId="0" applyNumberFormat="1" applyFont="1" applyBorder="1" applyAlignment="1">
      <alignment horizontal="center" vertical="center"/>
    </xf>
    <xf numFmtId="38" fontId="4" fillId="0" borderId="13" xfId="0" applyNumberFormat="1" applyFont="1" applyBorder="1"/>
    <xf numFmtId="0" fontId="6" fillId="2" borderId="6" xfId="0" applyFont="1" applyFill="1" applyBorder="1" applyAlignment="1">
      <alignment horizontal="center" vertical="center" shrinkToFit="1"/>
    </xf>
    <xf numFmtId="0" fontId="0" fillId="0" borderId="4" xfId="0" applyBorder="1" applyAlignment="1">
      <alignment horizontal="center"/>
    </xf>
    <xf numFmtId="0" fontId="0" fillId="3" borderId="4" xfId="0" applyFill="1" applyBorder="1" applyAlignment="1">
      <alignment horizontal="center"/>
    </xf>
    <xf numFmtId="0" fontId="4" fillId="4" borderId="5" xfId="0" applyFont="1" applyFill="1" applyBorder="1" applyAlignment="1">
      <alignment vertical="center" wrapText="1"/>
    </xf>
    <xf numFmtId="38" fontId="9" fillId="0" borderId="0" xfId="1" applyFont="1" applyAlignment="1"/>
    <xf numFmtId="0" fontId="9" fillId="0" borderId="0" xfId="0" applyFont="1"/>
    <xf numFmtId="0" fontId="0" fillId="0" borderId="14" xfId="0" applyBorder="1" applyAlignment="1"/>
    <xf numFmtId="0" fontId="10" fillId="0" borderId="4" xfId="0" applyFont="1" applyBorder="1" applyAlignment="1">
      <alignment vertical="center" wrapText="1"/>
    </xf>
    <xf numFmtId="0" fontId="11" fillId="0" borderId="4" xfId="0" applyFont="1" applyBorder="1" applyAlignment="1">
      <alignment vertical="center" wrapText="1"/>
    </xf>
    <xf numFmtId="38" fontId="0" fillId="5" borderId="4" xfId="1" applyFont="1" applyFill="1" applyBorder="1" applyAlignment="1"/>
    <xf numFmtId="176" fontId="4" fillId="4" borderId="15" xfId="0" applyNumberFormat="1" applyFont="1" applyFill="1" applyBorder="1" applyAlignment="1">
      <alignment vertical="center" wrapText="1"/>
    </xf>
    <xf numFmtId="0" fontId="4" fillId="0" borderId="4" xfId="0" applyFont="1" applyBorder="1" applyAlignment="1">
      <alignment vertical="center" wrapText="1"/>
    </xf>
    <xf numFmtId="38" fontId="0" fillId="0" borderId="0" xfId="1" applyFont="1" applyAlignment="1"/>
    <xf numFmtId="38" fontId="6" fillId="2" borderId="6" xfId="1" applyFont="1" applyFill="1" applyBorder="1" applyAlignment="1">
      <alignment horizontal="center" vertical="center" shrinkToFit="1"/>
    </xf>
    <xf numFmtId="38" fontId="4" fillId="0" borderId="6" xfId="1" applyFont="1" applyBorder="1" applyAlignment="1">
      <alignment vertical="center" wrapText="1"/>
    </xf>
    <xf numFmtId="176" fontId="4" fillId="4" borderId="16" xfId="0" applyNumberFormat="1" applyFont="1" applyFill="1" applyBorder="1" applyAlignment="1">
      <alignment vertical="center" wrapText="1"/>
    </xf>
    <xf numFmtId="0" fontId="3" fillId="0" borderId="0" xfId="0" applyFont="1" applyAlignment="1">
      <alignment vertical="top"/>
    </xf>
    <xf numFmtId="0" fontId="4" fillId="0" borderId="0" xfId="0" applyFont="1" applyAlignment="1">
      <alignment vertical="top"/>
    </xf>
    <xf numFmtId="38" fontId="4" fillId="0" borderId="0" xfId="1" applyFont="1" applyAlignment="1">
      <alignment vertical="top"/>
    </xf>
    <xf numFmtId="38" fontId="4" fillId="4" borderId="5" xfId="1" applyFont="1" applyFill="1" applyBorder="1" applyAlignment="1">
      <alignment vertical="center" wrapText="1"/>
    </xf>
    <xf numFmtId="0" fontId="5" fillId="4" borderId="4" xfId="0" applyFont="1" applyFill="1" applyBorder="1" applyAlignment="1">
      <alignment horizontal="left" vertical="center" wrapText="1"/>
    </xf>
    <xf numFmtId="0" fontId="5" fillId="0" borderId="4" xfId="0" applyFont="1" applyBorder="1" applyAlignment="1">
      <alignment vertical="center" shrinkToFit="1"/>
    </xf>
    <xf numFmtId="0" fontId="4" fillId="0" borderId="6" xfId="0" applyFont="1" applyBorder="1" applyAlignment="1">
      <alignment vertical="center" wrapText="1"/>
    </xf>
    <xf numFmtId="56" fontId="4" fillId="0" borderId="4" xfId="0" applyNumberFormat="1" applyFont="1" applyBorder="1" applyAlignment="1">
      <alignment vertical="center" wrapText="1"/>
    </xf>
    <xf numFmtId="0" fontId="0" fillId="0" borderId="0" xfId="0" applyAlignment="1">
      <alignment shrinkToFit="1"/>
    </xf>
    <xf numFmtId="0" fontId="13" fillId="0" borderId="0" xfId="0" applyFont="1" applyAlignment="1">
      <alignment shrinkToFit="1"/>
    </xf>
    <xf numFmtId="0" fontId="9" fillId="0" borderId="0" xfId="0" applyFont="1" applyAlignment="1">
      <alignment shrinkToFit="1"/>
    </xf>
    <xf numFmtId="0" fontId="9" fillId="0" borderId="4" xfId="0" applyFont="1" applyBorder="1" applyAlignment="1">
      <alignment horizontal="left" vertical="center" wrapText="1"/>
    </xf>
    <xf numFmtId="0" fontId="4" fillId="0" borderId="0" xfId="0" applyFont="1" applyAlignment="1">
      <alignment horizontal="left" vertical="top"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6" fillId="2" borderId="5"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5" fillId="0" borderId="5" xfId="0" applyFont="1" applyFill="1" applyBorder="1" applyAlignment="1">
      <alignment horizontal="right" vertical="center" wrapText="1"/>
    </xf>
    <xf numFmtId="0" fontId="5" fillId="0" borderId="6" xfId="0" applyFont="1" applyFill="1" applyBorder="1" applyAlignment="1">
      <alignment horizontal="right" vertical="center" wrapText="1"/>
    </xf>
    <xf numFmtId="0" fontId="2" fillId="0" borderId="0" xfId="0" applyFont="1" applyBorder="1" applyAlignment="1">
      <alignment horizontal="center"/>
    </xf>
    <xf numFmtId="0" fontId="6" fillId="2" borderId="4"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6" xfId="0" applyFont="1" applyFill="1" applyBorder="1" applyAlignment="1">
      <alignment horizontal="center" vertical="center" shrinkToFi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38" fontId="6" fillId="2" borderId="5" xfId="1" applyFont="1" applyFill="1" applyBorder="1" applyAlignment="1">
      <alignment horizontal="center" vertical="center" shrinkToFit="1"/>
    </xf>
    <xf numFmtId="38" fontId="6" fillId="2" borderId="7" xfId="1" applyFont="1" applyFill="1" applyBorder="1" applyAlignment="1">
      <alignment horizontal="center" vertical="center" shrinkToFit="1"/>
    </xf>
  </cellXfs>
  <cellStyles count="2">
    <cellStyle name="桁区切り" xfId="1" builtinId="6"/>
    <cellStyle name="標準"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757918</xdr:colOff>
      <xdr:row>4</xdr:row>
      <xdr:rowOff>52536</xdr:rowOff>
    </xdr:from>
    <xdr:to>
      <xdr:col>5</xdr:col>
      <xdr:colOff>55790</xdr:colOff>
      <xdr:row>5</xdr:row>
      <xdr:rowOff>201385</xdr:rowOff>
    </xdr:to>
    <xdr:sp macro="" textlink="">
      <xdr:nvSpPr>
        <xdr:cNvPr id="2" name="右中かっこ 1"/>
        <xdr:cNvSpPr/>
      </xdr:nvSpPr>
      <xdr:spPr>
        <a:xfrm>
          <a:off x="4024993" y="919311"/>
          <a:ext cx="97972" cy="386974"/>
        </a:xfrm>
        <a:prstGeom prst="rightBrace">
          <a:avLst>
            <a:gd name="adj1" fmla="val 82101"/>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xdr:col>
      <xdr:colOff>74958</xdr:colOff>
      <xdr:row>4</xdr:row>
      <xdr:rowOff>91108</xdr:rowOff>
    </xdr:from>
    <xdr:ext cx="1242391" cy="328423"/>
    <xdr:sp macro="" textlink="">
      <xdr:nvSpPr>
        <xdr:cNvPr id="3" name="テキスト ボックス 2"/>
        <xdr:cNvSpPr txBox="1"/>
      </xdr:nvSpPr>
      <xdr:spPr>
        <a:xfrm>
          <a:off x="4142133" y="957883"/>
          <a:ext cx="1242391"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t>いずれかに○</a:t>
          </a:r>
        </a:p>
      </xdr:txBody>
    </xdr:sp>
    <xdr:clientData/>
  </xdr:oneCellAnchor>
  <xdr:twoCellAnchor>
    <xdr:from>
      <xdr:col>3</xdr:col>
      <xdr:colOff>84717</xdr:colOff>
      <xdr:row>17</xdr:row>
      <xdr:rowOff>53719</xdr:rowOff>
    </xdr:from>
    <xdr:to>
      <xdr:col>3</xdr:col>
      <xdr:colOff>182689</xdr:colOff>
      <xdr:row>18</xdr:row>
      <xdr:rowOff>202568</xdr:rowOff>
    </xdr:to>
    <xdr:sp macro="" textlink="">
      <xdr:nvSpPr>
        <xdr:cNvPr id="4" name="右中かっこ 3"/>
        <xdr:cNvSpPr/>
      </xdr:nvSpPr>
      <xdr:spPr>
        <a:xfrm>
          <a:off x="1961142" y="3739894"/>
          <a:ext cx="97972" cy="386974"/>
        </a:xfrm>
        <a:prstGeom prst="rightBrace">
          <a:avLst>
            <a:gd name="adj1" fmla="val 82101"/>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201857</xdr:colOff>
      <xdr:row>17</xdr:row>
      <xdr:rowOff>92291</xdr:rowOff>
    </xdr:from>
    <xdr:ext cx="1242391" cy="328423"/>
    <xdr:sp macro="" textlink="">
      <xdr:nvSpPr>
        <xdr:cNvPr id="5" name="テキスト ボックス 4"/>
        <xdr:cNvSpPr txBox="1"/>
      </xdr:nvSpPr>
      <xdr:spPr>
        <a:xfrm>
          <a:off x="2078282" y="3778466"/>
          <a:ext cx="1242391"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t>いずれかに○</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98"/>
  <sheetViews>
    <sheetView tabSelected="1" view="pageBreakPreview" zoomScaleNormal="100" zoomScaleSheetLayoutView="100" workbookViewId="0">
      <selection activeCell="M19" sqref="M19"/>
    </sheetView>
  </sheetViews>
  <sheetFormatPr defaultRowHeight="18.75" x14ac:dyDescent="0.4"/>
  <cols>
    <col min="1" max="1" width="1.375" style="1" customWidth="1"/>
    <col min="2" max="2" width="3.875" style="1" customWidth="1"/>
    <col min="3" max="3" width="24.375" style="1" customWidth="1"/>
    <col min="4" max="4" width="18.25" style="1" customWidth="1"/>
    <col min="5" max="5" width="10.5" style="25" customWidth="1"/>
    <col min="6" max="6" width="3.625" style="1" customWidth="1"/>
    <col min="7" max="7" width="6.75" style="1" customWidth="1"/>
    <col min="8" max="8" width="3.625" style="1" customWidth="1"/>
    <col min="9" max="9" width="10.5" style="25" customWidth="1"/>
    <col min="10" max="10" width="3.625" style="1" customWidth="1"/>
    <col min="11" max="13" width="11.75" style="1" customWidth="1"/>
    <col min="14" max="16" width="9" style="1"/>
    <col min="17" max="17" width="16" style="1" customWidth="1"/>
    <col min="18" max="18" width="10.5" style="25" bestFit="1" customWidth="1"/>
    <col min="19" max="19" width="20.75" style="1" customWidth="1"/>
    <col min="20" max="20" width="9" style="25"/>
    <col min="21" max="16384" width="9" style="1"/>
  </cols>
  <sheetData>
    <row r="1" spans="2:17" x14ac:dyDescent="0.4">
      <c r="B1" s="1" t="s">
        <v>132</v>
      </c>
    </row>
    <row r="2" spans="2:17" ht="24" x14ac:dyDescent="0.5">
      <c r="B2" s="73" t="s">
        <v>31</v>
      </c>
      <c r="C2" s="73"/>
      <c r="D2" s="73"/>
      <c r="E2" s="73"/>
      <c r="F2" s="73"/>
      <c r="G2" s="73"/>
      <c r="H2" s="73"/>
      <c r="I2" s="73"/>
      <c r="J2" s="73"/>
      <c r="K2" s="73"/>
      <c r="L2" s="73"/>
      <c r="M2" s="73"/>
    </row>
    <row r="3" spans="2:17" ht="16.5" customHeight="1" x14ac:dyDescent="0.5">
      <c r="B3" s="5"/>
      <c r="C3" s="5"/>
      <c r="D3" s="5"/>
      <c r="E3" s="27"/>
      <c r="F3" s="5"/>
      <c r="G3" s="5"/>
      <c r="H3" s="5"/>
      <c r="I3" s="27"/>
      <c r="J3" s="5"/>
      <c r="K3" s="5"/>
      <c r="L3" s="5"/>
      <c r="M3" s="5"/>
    </row>
    <row r="4" spans="2:17" x14ac:dyDescent="0.4">
      <c r="B4" s="74" t="s">
        <v>8</v>
      </c>
      <c r="C4" s="74"/>
      <c r="D4" s="74"/>
      <c r="E4" s="74"/>
      <c r="F4" s="66"/>
      <c r="G4" s="67"/>
      <c r="H4" s="67"/>
      <c r="I4" s="67"/>
      <c r="J4" s="67"/>
      <c r="K4" s="67"/>
      <c r="L4" s="67"/>
      <c r="M4" s="68"/>
    </row>
    <row r="5" spans="2:17" ht="18.75" customHeight="1" x14ac:dyDescent="0.4">
      <c r="B5" s="11"/>
      <c r="C5" s="1" t="s">
        <v>78</v>
      </c>
    </row>
    <row r="6" spans="2:17" ht="18.75" customHeight="1" x14ac:dyDescent="0.4">
      <c r="B6" s="11"/>
      <c r="C6" s="1" t="s">
        <v>49</v>
      </c>
    </row>
    <row r="7" spans="2:17" ht="16.5" customHeight="1" x14ac:dyDescent="0.4">
      <c r="B7" s="2"/>
      <c r="C7" s="2"/>
      <c r="D7" s="2"/>
      <c r="E7" s="28"/>
      <c r="F7" s="2"/>
      <c r="G7" s="2"/>
      <c r="H7" s="2"/>
      <c r="I7" s="28"/>
      <c r="J7" s="2"/>
      <c r="K7" s="2"/>
      <c r="L7" s="2"/>
      <c r="M7" s="2"/>
    </row>
    <row r="8" spans="2:17" ht="19.5" x14ac:dyDescent="0.4">
      <c r="B8" s="10" t="s">
        <v>79</v>
      </c>
      <c r="O8" s="1" t="s">
        <v>17</v>
      </c>
      <c r="Q8" s="1" t="s">
        <v>86</v>
      </c>
    </row>
    <row r="9" spans="2:17" x14ac:dyDescent="0.4">
      <c r="B9" s="63" t="s">
        <v>80</v>
      </c>
      <c r="C9" s="64"/>
      <c r="D9" s="64"/>
      <c r="E9" s="65"/>
      <c r="F9" s="66"/>
      <c r="G9" s="67"/>
      <c r="H9" s="67"/>
      <c r="I9" s="67"/>
      <c r="J9" s="67"/>
      <c r="K9" s="67"/>
      <c r="L9" s="67"/>
      <c r="M9" s="68"/>
      <c r="O9" s="1" t="s">
        <v>18</v>
      </c>
      <c r="Q9" s="1" t="s">
        <v>85</v>
      </c>
    </row>
    <row r="10" spans="2:17" x14ac:dyDescent="0.4">
      <c r="B10" s="63" t="s">
        <v>1</v>
      </c>
      <c r="C10" s="64"/>
      <c r="D10" s="64"/>
      <c r="E10" s="65"/>
      <c r="F10" s="66"/>
      <c r="G10" s="67"/>
      <c r="H10" s="67"/>
      <c r="I10" s="67"/>
      <c r="J10" s="67"/>
      <c r="K10" s="67"/>
      <c r="L10" s="67"/>
      <c r="M10" s="68"/>
      <c r="O10" s="1" t="s">
        <v>19</v>
      </c>
    </row>
    <row r="11" spans="2:17" x14ac:dyDescent="0.4">
      <c r="B11" s="63" t="s">
        <v>0</v>
      </c>
      <c r="C11" s="64"/>
      <c r="D11" s="64"/>
      <c r="E11" s="65"/>
      <c r="F11" s="66" t="s">
        <v>3</v>
      </c>
      <c r="G11" s="67"/>
      <c r="H11" s="67"/>
      <c r="I11" s="67"/>
      <c r="J11" s="67"/>
      <c r="K11" s="67"/>
      <c r="L11" s="67"/>
      <c r="M11" s="68"/>
      <c r="O11" s="1" t="s">
        <v>83</v>
      </c>
    </row>
    <row r="12" spans="2:17" x14ac:dyDescent="0.4">
      <c r="B12" s="63" t="s">
        <v>81</v>
      </c>
      <c r="C12" s="64"/>
      <c r="D12" s="64"/>
      <c r="E12" s="65"/>
      <c r="F12" s="66"/>
      <c r="G12" s="67"/>
      <c r="H12" s="67"/>
      <c r="I12" s="67"/>
      <c r="J12" s="67"/>
      <c r="K12" s="67"/>
      <c r="L12" s="67"/>
      <c r="M12" s="68"/>
    </row>
    <row r="13" spans="2:17" x14ac:dyDescent="0.4">
      <c r="B13" s="63" t="s">
        <v>82</v>
      </c>
      <c r="C13" s="64"/>
      <c r="D13" s="64"/>
      <c r="E13" s="65"/>
      <c r="F13" s="66"/>
      <c r="G13" s="67"/>
      <c r="H13" s="67"/>
      <c r="I13" s="67"/>
      <c r="J13" s="67"/>
      <c r="K13" s="67"/>
      <c r="L13" s="67"/>
      <c r="M13" s="68"/>
    </row>
    <row r="14" spans="2:17" x14ac:dyDescent="0.4">
      <c r="B14" s="63" t="s">
        <v>44</v>
      </c>
      <c r="C14" s="64"/>
      <c r="D14" s="64"/>
      <c r="E14" s="65"/>
      <c r="F14" s="71"/>
      <c r="G14" s="72"/>
      <c r="H14" s="72"/>
      <c r="I14" s="72"/>
      <c r="J14" s="72"/>
      <c r="K14" s="72"/>
      <c r="L14" s="72"/>
      <c r="M14" s="9" t="s">
        <v>4</v>
      </c>
    </row>
    <row r="15" spans="2:17" ht="16.5" customHeight="1" x14ac:dyDescent="0.4">
      <c r="B15" s="2"/>
      <c r="C15" s="2"/>
      <c r="D15" s="2"/>
      <c r="E15" s="28"/>
      <c r="F15" s="2"/>
      <c r="G15" s="2"/>
      <c r="H15" s="2"/>
      <c r="I15" s="28"/>
      <c r="J15" s="2"/>
      <c r="K15" s="2"/>
      <c r="L15" s="2"/>
    </row>
    <row r="16" spans="2:17" ht="19.5" x14ac:dyDescent="0.4">
      <c r="B16" s="10" t="s">
        <v>30</v>
      </c>
      <c r="O16" s="1" t="s">
        <v>22</v>
      </c>
    </row>
    <row r="17" spans="2:21" ht="19.5" x14ac:dyDescent="0.4">
      <c r="B17" s="10" t="s">
        <v>32</v>
      </c>
    </row>
    <row r="18" spans="2:21" x14ac:dyDescent="0.4">
      <c r="B18" s="32"/>
      <c r="C18" s="22" t="s">
        <v>20</v>
      </c>
    </row>
    <row r="19" spans="2:21" x14ac:dyDescent="0.4">
      <c r="B19" s="11"/>
      <c r="C19" s="22" t="s">
        <v>21</v>
      </c>
    </row>
    <row r="20" spans="2:21" ht="16.5" customHeight="1" x14ac:dyDescent="0.4">
      <c r="B20" s="2"/>
      <c r="C20" s="2"/>
      <c r="D20" s="2"/>
      <c r="E20" s="28"/>
      <c r="F20" s="2"/>
      <c r="G20" s="2"/>
      <c r="H20" s="2"/>
      <c r="I20" s="28"/>
      <c r="J20" s="2"/>
      <c r="K20" s="2"/>
      <c r="L20" s="2"/>
      <c r="M20" s="2"/>
    </row>
    <row r="21" spans="2:21" ht="19.5" x14ac:dyDescent="0.4">
      <c r="B21" s="10" t="s">
        <v>87</v>
      </c>
      <c r="T21" s="25" t="s">
        <v>50</v>
      </c>
    </row>
    <row r="22" spans="2:21" s="24" customFormat="1" x14ac:dyDescent="0.4">
      <c r="B22" s="69" t="s">
        <v>7</v>
      </c>
      <c r="C22" s="70"/>
      <c r="D22" s="23" t="s">
        <v>14</v>
      </c>
      <c r="E22" s="69" t="s">
        <v>128</v>
      </c>
      <c r="F22" s="70"/>
      <c r="G22" s="69" t="s">
        <v>15</v>
      </c>
      <c r="H22" s="70"/>
      <c r="I22" s="69" t="s">
        <v>33</v>
      </c>
      <c r="J22" s="70"/>
      <c r="K22" s="23" t="s">
        <v>2</v>
      </c>
      <c r="L22" s="23" t="s">
        <v>34</v>
      </c>
      <c r="M22" s="23" t="s">
        <v>35</v>
      </c>
      <c r="O22" s="1"/>
      <c r="P22" s="1"/>
      <c r="Q22" s="1"/>
      <c r="R22" s="25"/>
      <c r="S22" s="1"/>
      <c r="T22" s="25"/>
      <c r="U22" s="1"/>
    </row>
    <row r="23" spans="2:21" x14ac:dyDescent="0.4">
      <c r="B23" s="3">
        <v>1</v>
      </c>
      <c r="C23" s="7" t="s">
        <v>9</v>
      </c>
      <c r="D23" s="7"/>
      <c r="E23" s="29"/>
      <c r="F23" s="13" t="s">
        <v>5</v>
      </c>
      <c r="G23" s="12"/>
      <c r="H23" s="13" t="s">
        <v>6</v>
      </c>
      <c r="I23" s="29"/>
      <c r="J23" s="13" t="s">
        <v>5</v>
      </c>
      <c r="K23" s="7"/>
      <c r="L23" s="4"/>
      <c r="M23" s="15"/>
      <c r="O23" s="1" t="s">
        <v>9</v>
      </c>
      <c r="R23" s="25">
        <f>SUMIF(C:C,O23,I:I)</f>
        <v>0</v>
      </c>
      <c r="S23" s="1" t="s">
        <v>9</v>
      </c>
      <c r="T23" s="25" t="str">
        <f>IF($B$18="○",MIN(R23,150000),IF($B$19="○",MIN(R23,165000),"税区分入力"))</f>
        <v>税区分入力</v>
      </c>
    </row>
    <row r="24" spans="2:21" x14ac:dyDescent="0.4">
      <c r="B24" s="3">
        <v>2</v>
      </c>
      <c r="C24" s="7" t="s">
        <v>10</v>
      </c>
      <c r="D24" s="7"/>
      <c r="E24" s="29"/>
      <c r="F24" s="13" t="s">
        <v>5</v>
      </c>
      <c r="G24" s="12"/>
      <c r="H24" s="13" t="s">
        <v>6</v>
      </c>
      <c r="I24" s="29"/>
      <c r="J24" s="13" t="s">
        <v>5</v>
      </c>
      <c r="K24" s="7"/>
      <c r="L24" s="14"/>
      <c r="M24" s="16"/>
      <c r="O24" s="24" t="s">
        <v>10</v>
      </c>
      <c r="P24" s="24"/>
      <c r="Q24" s="24"/>
      <c r="R24" s="25">
        <f>SUMIF(C:C,O24,I:I)</f>
        <v>0</v>
      </c>
      <c r="S24" s="24" t="s">
        <v>10</v>
      </c>
      <c r="T24" s="25" t="str">
        <f>IF($B$18="○",MIN(R24,500000),IF($B$19="○",MIN(R24,550000),"税区分入力"))</f>
        <v>税区分入力</v>
      </c>
      <c r="U24" s="24"/>
    </row>
    <row r="25" spans="2:21" x14ac:dyDescent="0.4">
      <c r="B25" s="3">
        <v>3</v>
      </c>
      <c r="C25" s="7" t="s">
        <v>11</v>
      </c>
      <c r="D25" s="7"/>
      <c r="E25" s="29"/>
      <c r="F25" s="13" t="s">
        <v>5</v>
      </c>
      <c r="G25" s="12"/>
      <c r="H25" s="13" t="s">
        <v>6</v>
      </c>
      <c r="I25" s="29"/>
      <c r="J25" s="13" t="s">
        <v>5</v>
      </c>
      <c r="K25" s="7"/>
      <c r="L25" s="14"/>
      <c r="M25" s="16"/>
      <c r="O25" s="1" t="s">
        <v>11</v>
      </c>
      <c r="R25" s="25">
        <f>SUMIF(C:C,O25,I:I)</f>
        <v>0</v>
      </c>
      <c r="S25" s="1" t="s">
        <v>11</v>
      </c>
      <c r="T25" s="25" t="str">
        <f>IF($B$18="○",MIN(R25,100000),IF($B$19="○",MIN(R25,110000),"税区分入力"))</f>
        <v>税区分入力</v>
      </c>
    </row>
    <row r="26" spans="2:21" x14ac:dyDescent="0.4">
      <c r="B26" s="3">
        <v>4</v>
      </c>
      <c r="C26" s="7" t="s">
        <v>12</v>
      </c>
      <c r="D26" s="7"/>
      <c r="E26" s="29"/>
      <c r="F26" s="13" t="s">
        <v>5</v>
      </c>
      <c r="G26" s="12"/>
      <c r="H26" s="13" t="s">
        <v>6</v>
      </c>
      <c r="I26" s="29"/>
      <c r="J26" s="13" t="s">
        <v>5</v>
      </c>
      <c r="K26" s="7"/>
      <c r="L26" s="14"/>
      <c r="M26" s="16"/>
      <c r="O26" s="1" t="s">
        <v>12</v>
      </c>
      <c r="R26" s="25">
        <f>SUMIF(C:C,O26,I:I)</f>
        <v>0</v>
      </c>
      <c r="S26" s="1" t="s">
        <v>12</v>
      </c>
      <c r="T26" s="25" t="str">
        <f>IF($B$18="○",MIN(R26,300000),IF($B$19="○",MIN(R26,330000),"税区分入力"))</f>
        <v>税区分入力</v>
      </c>
    </row>
    <row r="27" spans="2:21" x14ac:dyDescent="0.4">
      <c r="B27" s="3">
        <v>5</v>
      </c>
      <c r="C27" s="7" t="s">
        <v>37</v>
      </c>
      <c r="D27" s="54" t="s">
        <v>75</v>
      </c>
      <c r="E27" s="53">
        <f>SUM(ウェブ会議関係機器!E:E)</f>
        <v>0</v>
      </c>
      <c r="F27" s="13" t="s">
        <v>5</v>
      </c>
      <c r="G27" s="44"/>
      <c r="H27" s="13" t="s">
        <v>6</v>
      </c>
      <c r="I27" s="53">
        <f>R27</f>
        <v>0</v>
      </c>
      <c r="J27" s="13" t="s">
        <v>5</v>
      </c>
      <c r="K27" s="44"/>
      <c r="L27" s="44"/>
      <c r="M27" s="49"/>
      <c r="O27" s="1" t="s">
        <v>37</v>
      </c>
      <c r="R27" s="38">
        <f>SUM(ウェブ会議関係機器!7:7)</f>
        <v>0</v>
      </c>
      <c r="S27" s="39" t="s">
        <v>37</v>
      </c>
      <c r="T27" s="38">
        <f>SUM(ウェブ会議関係機器!8:8)</f>
        <v>0</v>
      </c>
    </row>
    <row r="28" spans="2:21" x14ac:dyDescent="0.4">
      <c r="B28" s="3">
        <v>6</v>
      </c>
      <c r="C28" s="7" t="s">
        <v>13</v>
      </c>
      <c r="D28" s="7"/>
      <c r="E28" s="29"/>
      <c r="F28" s="13" t="s">
        <v>5</v>
      </c>
      <c r="G28" s="12"/>
      <c r="H28" s="13" t="s">
        <v>6</v>
      </c>
      <c r="I28" s="29"/>
      <c r="J28" s="13" t="s">
        <v>5</v>
      </c>
      <c r="K28" s="7"/>
      <c r="L28" s="14"/>
      <c r="M28" s="16"/>
      <c r="O28" s="1" t="s">
        <v>13</v>
      </c>
      <c r="R28" s="25">
        <f>SUMIF(C:C,O28,I:I)</f>
        <v>0</v>
      </c>
      <c r="S28" s="1" t="s">
        <v>13</v>
      </c>
      <c r="T28" s="25" t="str">
        <f>IF($B$18="○",MIN(R28,300000),IF($B$19="○",MIN(R28,330000),"税区分入力"))</f>
        <v>税区分入力</v>
      </c>
    </row>
    <row r="29" spans="2:21" x14ac:dyDescent="0.4">
      <c r="B29" s="3">
        <v>7</v>
      </c>
      <c r="C29" s="61" t="s">
        <v>127</v>
      </c>
      <c r="D29" s="54" t="s">
        <v>75</v>
      </c>
      <c r="E29" s="53">
        <f>SUM(サービス利用料!E:E)</f>
        <v>0</v>
      </c>
      <c r="F29" s="13" t="s">
        <v>5</v>
      </c>
      <c r="G29" s="44"/>
      <c r="H29" s="13" t="s">
        <v>6</v>
      </c>
      <c r="I29" s="53">
        <f>R29</f>
        <v>0</v>
      </c>
      <c r="J29" s="13" t="s">
        <v>5</v>
      </c>
      <c r="K29" s="44"/>
      <c r="L29" s="44"/>
      <c r="M29" s="49"/>
      <c r="O29" s="1" t="s">
        <v>127</v>
      </c>
      <c r="R29" s="25">
        <f>サービス利用料!T5+サービス利用料!T7</f>
        <v>0</v>
      </c>
      <c r="S29" s="1" t="s">
        <v>127</v>
      </c>
      <c r="T29" s="25" t="str">
        <f>IFERROR(サービス利用料!T6+サービス利用料!T8,"税区分入力")</f>
        <v>税区分入力</v>
      </c>
    </row>
    <row r="30" spans="2:21" x14ac:dyDescent="0.4">
      <c r="B30" s="3">
        <v>8</v>
      </c>
      <c r="C30" s="7"/>
      <c r="D30" s="7"/>
      <c r="E30" s="29"/>
      <c r="F30" s="13" t="s">
        <v>5</v>
      </c>
      <c r="G30" s="12"/>
      <c r="H30" s="13" t="s">
        <v>6</v>
      </c>
      <c r="I30" s="29"/>
      <c r="J30" s="13" t="s">
        <v>5</v>
      </c>
      <c r="K30" s="7"/>
      <c r="L30" s="14"/>
      <c r="M30" s="16"/>
    </row>
    <row r="31" spans="2:21" x14ac:dyDescent="0.4">
      <c r="B31" s="3">
        <v>9</v>
      </c>
      <c r="C31" s="7"/>
      <c r="D31" s="7"/>
      <c r="E31" s="29"/>
      <c r="F31" s="13" t="s">
        <v>5</v>
      </c>
      <c r="G31" s="12"/>
      <c r="H31" s="13" t="s">
        <v>6</v>
      </c>
      <c r="I31" s="29"/>
      <c r="J31" s="13" t="s">
        <v>5</v>
      </c>
      <c r="K31" s="7"/>
      <c r="L31" s="14"/>
      <c r="M31" s="16"/>
    </row>
    <row r="32" spans="2:21" x14ac:dyDescent="0.4">
      <c r="B32" s="3">
        <v>10</v>
      </c>
      <c r="C32" s="7"/>
      <c r="D32" s="7"/>
      <c r="E32" s="29"/>
      <c r="F32" s="13" t="s">
        <v>5</v>
      </c>
      <c r="G32" s="12"/>
      <c r="H32" s="13" t="s">
        <v>6</v>
      </c>
      <c r="I32" s="29"/>
      <c r="J32" s="13" t="s">
        <v>5</v>
      </c>
      <c r="K32" s="7"/>
      <c r="L32" s="14"/>
      <c r="M32" s="16"/>
    </row>
    <row r="33" spans="2:20" ht="19.5" thickBot="1" x14ac:dyDescent="0.45">
      <c r="B33" s="17"/>
      <c r="C33" s="18"/>
      <c r="D33" s="18"/>
      <c r="E33" s="30"/>
      <c r="F33" s="20"/>
      <c r="G33" s="19"/>
      <c r="H33" s="20"/>
      <c r="I33" s="30"/>
      <c r="J33" s="20"/>
      <c r="K33" s="7"/>
      <c r="L33" s="14"/>
      <c r="M33" s="16"/>
    </row>
    <row r="34" spans="2:20" ht="19.5" thickBot="1" x14ac:dyDescent="0.45">
      <c r="B34" s="75" t="s">
        <v>45</v>
      </c>
      <c r="C34" s="76"/>
      <c r="D34" s="76"/>
      <c r="E34" s="76"/>
      <c r="F34" s="76"/>
      <c r="G34" s="76"/>
      <c r="H34" s="77"/>
      <c r="I34" s="31">
        <f>SUM(R23:R29)</f>
        <v>0</v>
      </c>
      <c r="J34" s="21" t="s">
        <v>5</v>
      </c>
    </row>
    <row r="35" spans="2:20" ht="19.5" thickBot="1" x14ac:dyDescent="0.45">
      <c r="B35" s="75" t="s">
        <v>76</v>
      </c>
      <c r="C35" s="76"/>
      <c r="D35" s="76"/>
      <c r="E35" s="76"/>
      <c r="F35" s="76"/>
      <c r="G35" s="76"/>
      <c r="H35" s="77"/>
      <c r="I35" s="31">
        <f>SUM(T23:T29)</f>
        <v>0</v>
      </c>
      <c r="J35" s="21" t="s">
        <v>5</v>
      </c>
    </row>
    <row r="36" spans="2:20" ht="6.75" customHeight="1" x14ac:dyDescent="0.4"/>
    <row r="37" spans="2:20" ht="19.5" x14ac:dyDescent="0.4">
      <c r="B37" s="10" t="s">
        <v>27</v>
      </c>
    </row>
    <row r="38" spans="2:20" s="24" customFormat="1" x14ac:dyDescent="0.4">
      <c r="B38" s="69" t="s">
        <v>38</v>
      </c>
      <c r="C38" s="78"/>
      <c r="D38" s="70"/>
      <c r="E38" s="69" t="s">
        <v>129</v>
      </c>
      <c r="F38" s="70"/>
      <c r="G38" s="69" t="s">
        <v>39</v>
      </c>
      <c r="H38" s="70"/>
      <c r="I38" s="69" t="s">
        <v>40</v>
      </c>
      <c r="J38" s="70"/>
      <c r="K38" s="23" t="s">
        <v>41</v>
      </c>
      <c r="L38" s="23" t="s">
        <v>42</v>
      </c>
      <c r="M38" s="23" t="s">
        <v>43</v>
      </c>
      <c r="R38" s="26"/>
      <c r="T38" s="26"/>
    </row>
    <row r="39" spans="2:20" x14ac:dyDescent="0.4">
      <c r="B39" s="3">
        <v>1</v>
      </c>
      <c r="C39" s="79"/>
      <c r="D39" s="80"/>
      <c r="E39" s="29"/>
      <c r="F39" s="13" t="s">
        <v>5</v>
      </c>
      <c r="G39" s="12"/>
      <c r="H39" s="13" t="s">
        <v>16</v>
      </c>
      <c r="I39" s="29"/>
      <c r="J39" s="13" t="s">
        <v>5</v>
      </c>
      <c r="K39" s="8"/>
      <c r="L39" s="6"/>
      <c r="M39" s="6"/>
      <c r="O39" s="1" t="s">
        <v>58</v>
      </c>
      <c r="R39" s="25">
        <f>SUMIF(C:C,O39,I:I)</f>
        <v>0</v>
      </c>
      <c r="S39" s="1" t="s">
        <v>94</v>
      </c>
      <c r="T39" s="25" t="str">
        <f>IF($B$18="○",MIN(R39+R41+R42+T41,100000),IF($B$19="○",MIN(R39+R41+R42+T41,110000),"税区分入力"))</f>
        <v>税区分入力</v>
      </c>
    </row>
    <row r="40" spans="2:20" x14ac:dyDescent="0.4">
      <c r="B40" s="3">
        <v>2</v>
      </c>
      <c r="C40" s="79"/>
      <c r="D40" s="80"/>
      <c r="E40" s="29"/>
      <c r="F40" s="13" t="s">
        <v>5</v>
      </c>
      <c r="G40" s="12"/>
      <c r="H40" s="13" t="s">
        <v>16</v>
      </c>
      <c r="I40" s="29"/>
      <c r="J40" s="13" t="s">
        <v>5</v>
      </c>
      <c r="K40" s="8"/>
      <c r="L40" s="11"/>
      <c r="M40" s="11"/>
      <c r="O40" s="1" t="s">
        <v>95</v>
      </c>
      <c r="R40" s="25">
        <f>SUMIF(C:C,O40,I:I)</f>
        <v>0</v>
      </c>
    </row>
    <row r="41" spans="2:20" x14ac:dyDescent="0.4">
      <c r="B41" s="3">
        <v>3</v>
      </c>
      <c r="C41" s="79"/>
      <c r="D41" s="80"/>
      <c r="E41" s="29"/>
      <c r="F41" s="13" t="s">
        <v>5</v>
      </c>
      <c r="G41" s="12"/>
      <c r="H41" s="13" t="s">
        <v>16</v>
      </c>
      <c r="I41" s="29"/>
      <c r="J41" s="13" t="s">
        <v>5</v>
      </c>
      <c r="K41" s="8"/>
      <c r="L41" s="11"/>
      <c r="M41" s="11"/>
      <c r="O41" s="1" t="s">
        <v>130</v>
      </c>
      <c r="R41" s="25">
        <f>SUMIF(C:C,O41,I:I)</f>
        <v>0</v>
      </c>
      <c r="S41" s="1" t="s">
        <v>57</v>
      </c>
      <c r="T41" s="25" t="str">
        <f>IF($B$18="○",MIN(R40,10000),IF($B$19="○",MIN(R40,11000),"税区分入力"))</f>
        <v>税区分入力</v>
      </c>
    </row>
    <row r="42" spans="2:20" x14ac:dyDescent="0.4">
      <c r="B42" s="3">
        <v>4</v>
      </c>
      <c r="C42" s="79"/>
      <c r="D42" s="80"/>
      <c r="E42" s="29"/>
      <c r="F42" s="13" t="s">
        <v>5</v>
      </c>
      <c r="G42" s="12"/>
      <c r="H42" s="13" t="s">
        <v>16</v>
      </c>
      <c r="I42" s="29"/>
      <c r="J42" s="13" t="s">
        <v>5</v>
      </c>
      <c r="K42" s="8"/>
      <c r="L42" s="11"/>
      <c r="M42" s="11"/>
      <c r="O42" s="1" t="s">
        <v>59</v>
      </c>
      <c r="R42" s="25">
        <f>SUMIF(C:C,O42,I:I)</f>
        <v>0</v>
      </c>
    </row>
    <row r="43" spans="2:20" ht="19.5" thickBot="1" x14ac:dyDescent="0.45">
      <c r="B43" s="17"/>
      <c r="C43" s="79"/>
      <c r="D43" s="80"/>
      <c r="E43" s="30"/>
      <c r="F43" s="20"/>
      <c r="G43" s="19"/>
      <c r="H43" s="20"/>
      <c r="I43" s="30"/>
      <c r="J43" s="20"/>
      <c r="K43" s="7"/>
      <c r="L43" s="14"/>
      <c r="M43" s="16"/>
    </row>
    <row r="44" spans="2:20" ht="19.5" thickBot="1" x14ac:dyDescent="0.45">
      <c r="B44" s="75" t="s">
        <v>25</v>
      </c>
      <c r="C44" s="76"/>
      <c r="D44" s="76"/>
      <c r="E44" s="76"/>
      <c r="F44" s="76"/>
      <c r="G44" s="76"/>
      <c r="H44" s="77"/>
      <c r="I44" s="31">
        <f>SUM(R39:R42)</f>
        <v>0</v>
      </c>
      <c r="J44" s="21" t="s">
        <v>5</v>
      </c>
    </row>
    <row r="45" spans="2:20" ht="19.5" customHeight="1" thickBot="1" x14ac:dyDescent="0.45">
      <c r="B45" s="75" t="s">
        <v>76</v>
      </c>
      <c r="C45" s="76"/>
      <c r="D45" s="76"/>
      <c r="E45" s="76"/>
      <c r="F45" s="76"/>
      <c r="G45" s="76"/>
      <c r="H45" s="77"/>
      <c r="I45" s="31" t="str">
        <f>T39</f>
        <v>税区分入力</v>
      </c>
      <c r="J45" s="21" t="s">
        <v>5</v>
      </c>
    </row>
    <row r="46" spans="2:20" ht="6.75" customHeight="1" x14ac:dyDescent="0.4"/>
    <row r="47" spans="2:20" ht="19.5" x14ac:dyDescent="0.4">
      <c r="B47" s="10" t="s">
        <v>28</v>
      </c>
    </row>
    <row r="48" spans="2:20" s="24" customFormat="1" ht="18.75" customHeight="1" x14ac:dyDescent="0.4">
      <c r="B48" s="69" t="s">
        <v>38</v>
      </c>
      <c r="C48" s="78"/>
      <c r="D48" s="70"/>
      <c r="E48" s="69" t="s">
        <v>129</v>
      </c>
      <c r="F48" s="70"/>
      <c r="G48" s="69" t="s">
        <v>39</v>
      </c>
      <c r="H48" s="70"/>
      <c r="I48" s="69" t="s">
        <v>40</v>
      </c>
      <c r="J48" s="70"/>
      <c r="K48" s="23" t="s">
        <v>41</v>
      </c>
      <c r="L48" s="23" t="s">
        <v>42</v>
      </c>
      <c r="M48" s="23" t="s">
        <v>43</v>
      </c>
      <c r="R48" s="26"/>
      <c r="T48" s="26"/>
    </row>
    <row r="49" spans="2:20" x14ac:dyDescent="0.4">
      <c r="B49" s="3">
        <v>1</v>
      </c>
      <c r="C49" s="79"/>
      <c r="D49" s="80"/>
      <c r="E49" s="29"/>
      <c r="F49" s="13" t="s">
        <v>5</v>
      </c>
      <c r="G49" s="12"/>
      <c r="H49" s="13" t="s">
        <v>16</v>
      </c>
      <c r="I49" s="29"/>
      <c r="J49" s="13" t="s">
        <v>5</v>
      </c>
      <c r="K49" s="8"/>
      <c r="L49" s="6"/>
      <c r="M49" s="6"/>
      <c r="O49" s="1" t="s">
        <v>60</v>
      </c>
      <c r="R49" s="25">
        <f>SUMIF(C:C,O49,I:I)</f>
        <v>0</v>
      </c>
      <c r="S49" s="1" t="s">
        <v>94</v>
      </c>
      <c r="T49" s="25" t="str">
        <f>IF($B$18="○",MIN(R49+R51+R52+T51,100000),IF($B$19="○",MIN(R49+R51+R52+T51,110000),"税区分入力"))</f>
        <v>税区分入力</v>
      </c>
    </row>
    <row r="50" spans="2:20" x14ac:dyDescent="0.4">
      <c r="B50" s="3">
        <v>2</v>
      </c>
      <c r="C50" s="79"/>
      <c r="D50" s="80"/>
      <c r="E50" s="29"/>
      <c r="F50" s="13" t="s">
        <v>5</v>
      </c>
      <c r="G50" s="12"/>
      <c r="H50" s="13" t="s">
        <v>16</v>
      </c>
      <c r="I50" s="29"/>
      <c r="J50" s="13" t="s">
        <v>5</v>
      </c>
      <c r="K50" s="8"/>
      <c r="L50" s="11"/>
      <c r="M50" s="11"/>
      <c r="O50" s="1" t="s">
        <v>96</v>
      </c>
      <c r="R50" s="25">
        <f>SUMIF(C:C,O50,I:I)</f>
        <v>0</v>
      </c>
    </row>
    <row r="51" spans="2:20" x14ac:dyDescent="0.4">
      <c r="B51" s="3">
        <v>3</v>
      </c>
      <c r="C51" s="79"/>
      <c r="D51" s="80"/>
      <c r="E51" s="29"/>
      <c r="F51" s="13" t="s">
        <v>5</v>
      </c>
      <c r="G51" s="12"/>
      <c r="H51" s="13" t="s">
        <v>16</v>
      </c>
      <c r="I51" s="29"/>
      <c r="J51" s="13" t="s">
        <v>5</v>
      </c>
      <c r="K51" s="8"/>
      <c r="L51" s="11"/>
      <c r="M51" s="11"/>
      <c r="O51" s="1" t="s">
        <v>131</v>
      </c>
      <c r="R51" s="25">
        <f>SUMIF(C:C,O51,I:I)</f>
        <v>0</v>
      </c>
      <c r="S51" s="1" t="s">
        <v>57</v>
      </c>
      <c r="T51" s="25" t="str">
        <f>IF($B$18="○",MIN(R50,10000),IF($B$19="○",MIN(R50,11000),"税区分入力"))</f>
        <v>税区分入力</v>
      </c>
    </row>
    <row r="52" spans="2:20" x14ac:dyDescent="0.4">
      <c r="B52" s="3">
        <v>4</v>
      </c>
      <c r="C52" s="79"/>
      <c r="D52" s="80"/>
      <c r="E52" s="29"/>
      <c r="F52" s="13" t="s">
        <v>5</v>
      </c>
      <c r="G52" s="12"/>
      <c r="H52" s="13" t="s">
        <v>16</v>
      </c>
      <c r="I52" s="29"/>
      <c r="J52" s="13" t="s">
        <v>5</v>
      </c>
      <c r="K52" s="8"/>
      <c r="L52" s="11"/>
      <c r="M52" s="11"/>
      <c r="O52" s="1" t="s">
        <v>61</v>
      </c>
      <c r="R52" s="25">
        <f>SUMIF(C:C,O52,I:I)</f>
        <v>0</v>
      </c>
    </row>
    <row r="53" spans="2:20" ht="19.5" thickBot="1" x14ac:dyDescent="0.45">
      <c r="B53" s="17"/>
      <c r="C53" s="79"/>
      <c r="D53" s="80"/>
      <c r="E53" s="30"/>
      <c r="F53" s="20"/>
      <c r="G53" s="19"/>
      <c r="H53" s="20"/>
      <c r="I53" s="30"/>
      <c r="J53" s="20"/>
      <c r="K53" s="7"/>
      <c r="L53" s="14"/>
      <c r="M53" s="16"/>
    </row>
    <row r="54" spans="2:20" ht="19.5" thickBot="1" x14ac:dyDescent="0.45">
      <c r="B54" s="75" t="s">
        <v>24</v>
      </c>
      <c r="C54" s="76"/>
      <c r="D54" s="76"/>
      <c r="E54" s="76"/>
      <c r="F54" s="76"/>
      <c r="G54" s="76"/>
      <c r="H54" s="77"/>
      <c r="I54" s="31">
        <f>SUM(R49:R52)</f>
        <v>0</v>
      </c>
      <c r="J54" s="21" t="s">
        <v>5</v>
      </c>
    </row>
    <row r="55" spans="2:20" ht="19.5" customHeight="1" thickBot="1" x14ac:dyDescent="0.45">
      <c r="B55" s="75" t="s">
        <v>76</v>
      </c>
      <c r="C55" s="76"/>
      <c r="D55" s="76"/>
      <c r="E55" s="76"/>
      <c r="F55" s="76"/>
      <c r="G55" s="76"/>
      <c r="H55" s="77"/>
      <c r="I55" s="31" t="str">
        <f>T49</f>
        <v>税区分入力</v>
      </c>
      <c r="J55" s="21" t="s">
        <v>5</v>
      </c>
    </row>
    <row r="56" spans="2:20" ht="6.75" customHeight="1" x14ac:dyDescent="0.4"/>
    <row r="57" spans="2:20" ht="19.5" x14ac:dyDescent="0.4">
      <c r="B57" s="10" t="s">
        <v>29</v>
      </c>
    </row>
    <row r="58" spans="2:20" s="24" customFormat="1" ht="18.75" customHeight="1" x14ac:dyDescent="0.4">
      <c r="B58" s="69" t="s">
        <v>38</v>
      </c>
      <c r="C58" s="78"/>
      <c r="D58" s="70"/>
      <c r="E58" s="69" t="s">
        <v>129</v>
      </c>
      <c r="F58" s="70"/>
      <c r="G58" s="69" t="s">
        <v>39</v>
      </c>
      <c r="H58" s="70"/>
      <c r="I58" s="69" t="s">
        <v>40</v>
      </c>
      <c r="J58" s="70"/>
      <c r="K58" s="23" t="s">
        <v>41</v>
      </c>
      <c r="L58" s="23" t="s">
        <v>42</v>
      </c>
      <c r="M58" s="23" t="s">
        <v>43</v>
      </c>
      <c r="R58" s="26"/>
      <c r="T58" s="26" t="s">
        <v>56</v>
      </c>
    </row>
    <row r="59" spans="2:20" x14ac:dyDescent="0.4">
      <c r="B59" s="3">
        <v>1</v>
      </c>
      <c r="C59" s="79"/>
      <c r="D59" s="80"/>
      <c r="E59" s="29"/>
      <c r="F59" s="13" t="s">
        <v>5</v>
      </c>
      <c r="G59" s="12"/>
      <c r="H59" s="13" t="s">
        <v>16</v>
      </c>
      <c r="I59" s="29"/>
      <c r="J59" s="13" t="s">
        <v>5</v>
      </c>
      <c r="K59" s="8"/>
      <c r="L59" s="6"/>
      <c r="M59" s="6"/>
      <c r="O59" s="1" t="s">
        <v>62</v>
      </c>
      <c r="R59" s="25">
        <f>SUMIF(C:C,O59,I:I)</f>
        <v>0</v>
      </c>
      <c r="S59" s="1" t="s">
        <v>94</v>
      </c>
      <c r="T59" s="25" t="str">
        <f>IF($B$18="○",MIN(R59+R60+T61,300000),IF($B$19="○",MIN(R59+R60+T61,330000),"税区分入力"))</f>
        <v>税区分入力</v>
      </c>
    </row>
    <row r="60" spans="2:20" x14ac:dyDescent="0.4">
      <c r="B60" s="3">
        <v>2</v>
      </c>
      <c r="C60" s="79"/>
      <c r="D60" s="80"/>
      <c r="E60" s="29"/>
      <c r="F60" s="13" t="s">
        <v>5</v>
      </c>
      <c r="G60" s="12"/>
      <c r="H60" s="13" t="s">
        <v>16</v>
      </c>
      <c r="I60" s="29"/>
      <c r="J60" s="13" t="s">
        <v>5</v>
      </c>
      <c r="K60" s="8"/>
      <c r="L60" s="11"/>
      <c r="M60" s="11"/>
      <c r="O60" s="1" t="s">
        <v>63</v>
      </c>
      <c r="R60" s="25">
        <f>SUMIF(C:C,O60,I:I)</f>
        <v>0</v>
      </c>
    </row>
    <row r="61" spans="2:20" x14ac:dyDescent="0.4">
      <c r="B61" s="3">
        <v>3</v>
      </c>
      <c r="C61" s="79"/>
      <c r="D61" s="80"/>
      <c r="E61" s="29"/>
      <c r="F61" s="13" t="s">
        <v>5</v>
      </c>
      <c r="G61" s="12"/>
      <c r="H61" s="13" t="s">
        <v>16</v>
      </c>
      <c r="I61" s="29"/>
      <c r="J61" s="13" t="s">
        <v>5</v>
      </c>
      <c r="K61" s="8"/>
      <c r="L61" s="11"/>
      <c r="M61" s="11"/>
      <c r="O61" s="1" t="s">
        <v>97</v>
      </c>
      <c r="R61" s="25">
        <f>SUMIF(C:C,O61,I:I)</f>
        <v>0</v>
      </c>
      <c r="S61" s="1" t="s">
        <v>57</v>
      </c>
      <c r="T61" s="25" t="str">
        <f>IF($B$18="○",MIN(R61,10000),IF($B$19="○",MIN(R61,11000),"税区分入力"))</f>
        <v>税区分入力</v>
      </c>
    </row>
    <row r="62" spans="2:20" x14ac:dyDescent="0.4">
      <c r="B62" s="3">
        <v>4</v>
      </c>
      <c r="C62" s="79"/>
      <c r="D62" s="80"/>
      <c r="E62" s="29"/>
      <c r="F62" s="13" t="s">
        <v>5</v>
      </c>
      <c r="G62" s="12"/>
      <c r="H62" s="13" t="s">
        <v>16</v>
      </c>
      <c r="I62" s="29"/>
      <c r="J62" s="13" t="s">
        <v>5</v>
      </c>
      <c r="K62" s="8"/>
      <c r="L62" s="11"/>
      <c r="M62" s="11"/>
    </row>
    <row r="63" spans="2:20" ht="19.5" thickBot="1" x14ac:dyDescent="0.45">
      <c r="B63" s="17"/>
      <c r="C63" s="79"/>
      <c r="D63" s="80"/>
      <c r="E63" s="30"/>
      <c r="F63" s="20"/>
      <c r="G63" s="19"/>
      <c r="H63" s="20"/>
      <c r="I63" s="30"/>
      <c r="J63" s="20"/>
      <c r="K63" s="7"/>
      <c r="L63" s="14"/>
      <c r="M63" s="16"/>
    </row>
    <row r="64" spans="2:20" ht="19.5" thickBot="1" x14ac:dyDescent="0.45">
      <c r="B64" s="75" t="s">
        <v>23</v>
      </c>
      <c r="C64" s="76"/>
      <c r="D64" s="76"/>
      <c r="E64" s="76"/>
      <c r="F64" s="76"/>
      <c r="G64" s="76"/>
      <c r="H64" s="77"/>
      <c r="I64" s="31">
        <f>SUM(R59:R61)</f>
        <v>0</v>
      </c>
      <c r="J64" s="21" t="s">
        <v>5</v>
      </c>
    </row>
    <row r="65" spans="2:20" ht="19.5" customHeight="1" thickBot="1" x14ac:dyDescent="0.45">
      <c r="B65" s="75" t="s">
        <v>76</v>
      </c>
      <c r="C65" s="76"/>
      <c r="D65" s="76"/>
      <c r="E65" s="76"/>
      <c r="F65" s="76"/>
      <c r="G65" s="76"/>
      <c r="H65" s="77"/>
      <c r="I65" s="31" t="str">
        <f>T59</f>
        <v>税区分入力</v>
      </c>
      <c r="J65" s="21" t="s">
        <v>5</v>
      </c>
    </row>
    <row r="66" spans="2:20" ht="6.75" customHeight="1" x14ac:dyDescent="0.4"/>
    <row r="67" spans="2:20" ht="19.5" x14ac:dyDescent="0.4">
      <c r="B67" s="10" t="s">
        <v>47</v>
      </c>
    </row>
    <row r="68" spans="2:20" s="24" customFormat="1" ht="18.75" customHeight="1" x14ac:dyDescent="0.4">
      <c r="B68" s="69" t="s">
        <v>38</v>
      </c>
      <c r="C68" s="78"/>
      <c r="D68" s="70"/>
      <c r="E68" s="69" t="s">
        <v>129</v>
      </c>
      <c r="F68" s="70"/>
      <c r="G68" s="69" t="s">
        <v>39</v>
      </c>
      <c r="H68" s="70"/>
      <c r="I68" s="69" t="s">
        <v>40</v>
      </c>
      <c r="J68" s="70"/>
      <c r="K68" s="23" t="s">
        <v>41</v>
      </c>
      <c r="L68" s="23" t="s">
        <v>42</v>
      </c>
      <c r="M68" s="23" t="s">
        <v>43</v>
      </c>
      <c r="R68" s="26"/>
      <c r="T68" s="26" t="s">
        <v>56</v>
      </c>
    </row>
    <row r="69" spans="2:20" x14ac:dyDescent="0.4">
      <c r="B69" s="3">
        <v>1</v>
      </c>
      <c r="C69" s="79"/>
      <c r="D69" s="80"/>
      <c r="E69" s="29"/>
      <c r="F69" s="13" t="s">
        <v>5</v>
      </c>
      <c r="G69" s="12"/>
      <c r="H69" s="13" t="s">
        <v>16</v>
      </c>
      <c r="I69" s="29"/>
      <c r="J69" s="13" t="s">
        <v>5</v>
      </c>
      <c r="K69" s="8"/>
      <c r="L69" s="6"/>
      <c r="M69" s="6"/>
      <c r="O69" s="1" t="s">
        <v>51</v>
      </c>
      <c r="R69" s="25">
        <f>SUMIF(C:C,O69,I:I)</f>
        <v>0</v>
      </c>
      <c r="S69" s="1" t="s">
        <v>55</v>
      </c>
      <c r="T69" s="25" t="str">
        <f>IF($B$18="○",MIN(R69+R70,100000),IF($B$19="○",MIN(R69+R70,110000),"税区分入力"))</f>
        <v>税区分入力</v>
      </c>
    </row>
    <row r="70" spans="2:20" x14ac:dyDescent="0.4">
      <c r="B70" s="3">
        <v>2</v>
      </c>
      <c r="C70" s="79"/>
      <c r="D70" s="80"/>
      <c r="E70" s="29"/>
      <c r="F70" s="13" t="s">
        <v>5</v>
      </c>
      <c r="G70" s="12"/>
      <c r="H70" s="13" t="s">
        <v>16</v>
      </c>
      <c r="I70" s="29"/>
      <c r="J70" s="13" t="s">
        <v>5</v>
      </c>
      <c r="K70" s="8"/>
      <c r="L70" s="11"/>
      <c r="M70" s="11"/>
      <c r="O70" s="1" t="s">
        <v>52</v>
      </c>
      <c r="R70" s="25">
        <f>SUMIF(C:C,O70,I:I)</f>
        <v>0</v>
      </c>
    </row>
    <row r="71" spans="2:20" x14ac:dyDescent="0.4">
      <c r="B71" s="3">
        <v>3</v>
      </c>
      <c r="C71" s="79"/>
      <c r="D71" s="80"/>
      <c r="E71" s="29"/>
      <c r="F71" s="13" t="s">
        <v>5</v>
      </c>
      <c r="G71" s="12"/>
      <c r="H71" s="13" t="s">
        <v>16</v>
      </c>
      <c r="I71" s="29"/>
      <c r="J71" s="13" t="s">
        <v>5</v>
      </c>
      <c r="K71" s="8"/>
      <c r="L71" s="11"/>
      <c r="M71" s="11"/>
      <c r="O71" s="1" t="s">
        <v>53</v>
      </c>
      <c r="R71" s="25">
        <f>SUMIF(C:C,O71,I:I)</f>
        <v>0</v>
      </c>
      <c r="S71" s="1" t="s">
        <v>54</v>
      </c>
      <c r="T71" s="25" t="str">
        <f>IF($B$18="○",MIN(R71,10000),IF($B$19="○",MIN(R71,11000),"税区分入力"))</f>
        <v>税区分入力</v>
      </c>
    </row>
    <row r="72" spans="2:20" x14ac:dyDescent="0.4">
      <c r="B72" s="3">
        <v>4</v>
      </c>
      <c r="C72" s="79"/>
      <c r="D72" s="80"/>
      <c r="E72" s="29"/>
      <c r="F72" s="13" t="s">
        <v>5</v>
      </c>
      <c r="G72" s="12"/>
      <c r="H72" s="13" t="s">
        <v>16</v>
      </c>
      <c r="I72" s="29"/>
      <c r="J72" s="13" t="s">
        <v>5</v>
      </c>
      <c r="K72" s="8"/>
      <c r="L72" s="11"/>
      <c r="M72" s="11"/>
    </row>
    <row r="73" spans="2:20" ht="19.5" thickBot="1" x14ac:dyDescent="0.45">
      <c r="B73" s="17"/>
      <c r="C73" s="79"/>
      <c r="D73" s="80"/>
      <c r="E73" s="30"/>
      <c r="F73" s="20"/>
      <c r="G73" s="19"/>
      <c r="H73" s="20"/>
      <c r="I73" s="30"/>
      <c r="J73" s="20"/>
      <c r="K73" s="7"/>
      <c r="L73" s="14"/>
      <c r="M73" s="16"/>
    </row>
    <row r="74" spans="2:20" ht="19.5" thickBot="1" x14ac:dyDescent="0.45">
      <c r="B74" s="75" t="s">
        <v>46</v>
      </c>
      <c r="C74" s="76"/>
      <c r="D74" s="76"/>
      <c r="E74" s="76"/>
      <c r="F74" s="76"/>
      <c r="G74" s="76"/>
      <c r="H74" s="77"/>
      <c r="I74" s="31">
        <f>SUM(R69:R71)</f>
        <v>0</v>
      </c>
      <c r="J74" s="21" t="s">
        <v>5</v>
      </c>
    </row>
    <row r="75" spans="2:20" ht="19.5" customHeight="1" thickBot="1" x14ac:dyDescent="0.45">
      <c r="B75" s="75" t="s">
        <v>76</v>
      </c>
      <c r="C75" s="76"/>
      <c r="D75" s="76"/>
      <c r="E75" s="76"/>
      <c r="F75" s="76"/>
      <c r="G75" s="76"/>
      <c r="H75" s="77"/>
      <c r="I75" s="31">
        <f>SUM(T69:T71)</f>
        <v>0</v>
      </c>
      <c r="J75" s="21" t="s">
        <v>5</v>
      </c>
    </row>
    <row r="76" spans="2:20" ht="6.75" customHeight="1" thickBot="1" x14ac:dyDescent="0.45"/>
    <row r="77" spans="2:20" ht="19.5" thickBot="1" x14ac:dyDescent="0.45">
      <c r="B77" s="75" t="s">
        <v>26</v>
      </c>
      <c r="C77" s="76"/>
      <c r="D77" s="76"/>
      <c r="E77" s="76"/>
      <c r="F77" s="76"/>
      <c r="G77" s="76"/>
      <c r="H77" s="77"/>
      <c r="I77" s="31">
        <f>I34+I44+I54+I64+I74</f>
        <v>0</v>
      </c>
      <c r="J77" s="21" t="s">
        <v>5</v>
      </c>
    </row>
    <row r="78" spans="2:20" ht="19.5" thickBot="1" x14ac:dyDescent="0.45">
      <c r="B78" s="75" t="s">
        <v>64</v>
      </c>
      <c r="C78" s="76"/>
      <c r="D78" s="76"/>
      <c r="E78" s="76"/>
      <c r="F78" s="76"/>
      <c r="G78" s="76"/>
      <c r="H78" s="77"/>
      <c r="I78" s="33" t="str">
        <f>IFERROR(SUM(I35+I45+I55+I65+I75),"税区分入力")</f>
        <v>税区分入力</v>
      </c>
      <c r="J78" s="21" t="s">
        <v>5</v>
      </c>
    </row>
    <row r="79" spans="2:20" ht="19.5" customHeight="1" thickBot="1" x14ac:dyDescent="0.45">
      <c r="B79" s="75" t="s">
        <v>65</v>
      </c>
      <c r="C79" s="76"/>
      <c r="D79" s="76"/>
      <c r="E79" s="76"/>
      <c r="F79" s="76"/>
      <c r="G79" s="76"/>
      <c r="H79" s="77"/>
      <c r="I79" s="31" t="str">
        <f>IFERROR(ROUNDDOWN(MIN(F14*200000,(I35+I45+I55+I65+I75)*0.3,1000000),0),"税区分入力")</f>
        <v>税区分入力</v>
      </c>
      <c r="J79" s="21" t="s">
        <v>5</v>
      </c>
    </row>
    <row r="80" spans="2:20" ht="6.75" customHeight="1" x14ac:dyDescent="0.4"/>
    <row r="81" spans="2:20" s="51" customFormat="1" x14ac:dyDescent="0.4">
      <c r="B81" s="50" t="s">
        <v>36</v>
      </c>
      <c r="E81" s="52"/>
      <c r="I81" s="52"/>
      <c r="R81" s="52"/>
      <c r="T81" s="52"/>
    </row>
    <row r="82" spans="2:20" s="51" customFormat="1" x14ac:dyDescent="0.4">
      <c r="B82" s="50" t="s">
        <v>91</v>
      </c>
      <c r="E82" s="52"/>
      <c r="I82" s="52"/>
      <c r="R82" s="52"/>
      <c r="T82" s="52"/>
    </row>
    <row r="83" spans="2:20" s="51" customFormat="1" x14ac:dyDescent="0.4">
      <c r="B83" s="51" t="s">
        <v>48</v>
      </c>
      <c r="E83" s="52"/>
      <c r="I83" s="52"/>
      <c r="R83" s="52"/>
      <c r="T83" s="52"/>
    </row>
    <row r="84" spans="2:20" s="51" customFormat="1" x14ac:dyDescent="0.4">
      <c r="B84" s="62" t="s">
        <v>84</v>
      </c>
      <c r="C84" s="62"/>
      <c r="D84" s="62"/>
      <c r="E84" s="62"/>
      <c r="F84" s="62"/>
      <c r="G84" s="62"/>
      <c r="H84" s="62"/>
      <c r="I84" s="62"/>
      <c r="J84" s="62"/>
      <c r="K84" s="62"/>
      <c r="L84" s="62"/>
      <c r="M84" s="62"/>
      <c r="R84" s="52"/>
      <c r="T84" s="52"/>
    </row>
    <row r="85" spans="2:20" s="51" customFormat="1" x14ac:dyDescent="0.4">
      <c r="B85" s="62"/>
      <c r="C85" s="62"/>
      <c r="D85" s="62"/>
      <c r="E85" s="62"/>
      <c r="F85" s="62"/>
      <c r="G85" s="62"/>
      <c r="H85" s="62"/>
      <c r="I85" s="62"/>
      <c r="J85" s="62"/>
      <c r="K85" s="62"/>
      <c r="L85" s="62"/>
      <c r="M85" s="62"/>
      <c r="R85" s="52"/>
      <c r="T85" s="52"/>
    </row>
    <row r="86" spans="2:20" s="51" customFormat="1" x14ac:dyDescent="0.4">
      <c r="B86" s="62" t="s">
        <v>92</v>
      </c>
      <c r="C86" s="62"/>
      <c r="D86" s="62"/>
      <c r="E86" s="62"/>
      <c r="F86" s="62"/>
      <c r="G86" s="62"/>
      <c r="H86" s="62"/>
      <c r="I86" s="62"/>
      <c r="J86" s="62"/>
      <c r="K86" s="62"/>
      <c r="L86" s="62"/>
      <c r="M86" s="62"/>
      <c r="R86" s="52"/>
      <c r="T86" s="52"/>
    </row>
    <row r="87" spans="2:20" s="51" customFormat="1" x14ac:dyDescent="0.4">
      <c r="B87" s="62"/>
      <c r="C87" s="62"/>
      <c r="D87" s="62"/>
      <c r="E87" s="62"/>
      <c r="F87" s="62"/>
      <c r="G87" s="62"/>
      <c r="H87" s="62"/>
      <c r="I87" s="62"/>
      <c r="J87" s="62"/>
      <c r="K87" s="62"/>
      <c r="L87" s="62"/>
      <c r="M87" s="62"/>
      <c r="R87" s="52"/>
      <c r="T87" s="52"/>
    </row>
    <row r="88" spans="2:20" s="51" customFormat="1" x14ac:dyDescent="0.4">
      <c r="B88" s="62"/>
      <c r="C88" s="62"/>
      <c r="D88" s="62"/>
      <c r="E88" s="62"/>
      <c r="F88" s="62"/>
      <c r="G88" s="62"/>
      <c r="H88" s="62"/>
      <c r="I88" s="62"/>
      <c r="J88" s="62"/>
      <c r="K88" s="62"/>
      <c r="L88" s="62"/>
      <c r="M88" s="62"/>
      <c r="R88" s="52"/>
      <c r="T88" s="52"/>
    </row>
    <row r="89" spans="2:20" s="51" customFormat="1" x14ac:dyDescent="0.4">
      <c r="B89" s="62"/>
      <c r="C89" s="62"/>
      <c r="D89" s="62"/>
      <c r="E89" s="62"/>
      <c r="F89" s="62"/>
      <c r="G89" s="62"/>
      <c r="H89" s="62"/>
      <c r="I89" s="62"/>
      <c r="J89" s="62"/>
      <c r="K89" s="62"/>
      <c r="L89" s="62"/>
      <c r="M89" s="62"/>
      <c r="R89" s="52"/>
      <c r="T89" s="52"/>
    </row>
    <row r="90" spans="2:20" s="51" customFormat="1" x14ac:dyDescent="0.4">
      <c r="B90" s="62" t="s">
        <v>90</v>
      </c>
      <c r="C90" s="62"/>
      <c r="D90" s="62"/>
      <c r="E90" s="62"/>
      <c r="F90" s="62"/>
      <c r="G90" s="62"/>
      <c r="H90" s="62"/>
      <c r="I90" s="62"/>
      <c r="J90" s="62"/>
      <c r="K90" s="62"/>
      <c r="L90" s="62"/>
      <c r="M90" s="62"/>
      <c r="R90" s="52"/>
      <c r="T90" s="52"/>
    </row>
    <row r="91" spans="2:20" s="51" customFormat="1" x14ac:dyDescent="0.4">
      <c r="B91" s="62"/>
      <c r="C91" s="62"/>
      <c r="D91" s="62"/>
      <c r="E91" s="62"/>
      <c r="F91" s="62"/>
      <c r="G91" s="62"/>
      <c r="H91" s="62"/>
      <c r="I91" s="62"/>
      <c r="J91" s="62"/>
      <c r="K91" s="62"/>
      <c r="L91" s="62"/>
      <c r="M91" s="62"/>
      <c r="R91" s="52"/>
      <c r="T91" s="52"/>
    </row>
    <row r="92" spans="2:20" s="51" customFormat="1" x14ac:dyDescent="0.4">
      <c r="B92" s="62" t="s">
        <v>88</v>
      </c>
      <c r="C92" s="62"/>
      <c r="D92" s="62"/>
      <c r="E92" s="62"/>
      <c r="F92" s="62"/>
      <c r="G92" s="62"/>
      <c r="H92" s="62"/>
      <c r="I92" s="62"/>
      <c r="J92" s="62"/>
      <c r="K92" s="62"/>
      <c r="L92" s="62"/>
      <c r="M92" s="62"/>
      <c r="R92" s="52"/>
      <c r="T92" s="52"/>
    </row>
    <row r="93" spans="2:20" s="51" customFormat="1" x14ac:dyDescent="0.4">
      <c r="B93" s="62"/>
      <c r="C93" s="62"/>
      <c r="D93" s="62"/>
      <c r="E93" s="62"/>
      <c r="F93" s="62"/>
      <c r="G93" s="62"/>
      <c r="H93" s="62"/>
      <c r="I93" s="62"/>
      <c r="J93" s="62"/>
      <c r="K93" s="62"/>
      <c r="L93" s="62"/>
      <c r="M93" s="62"/>
      <c r="R93" s="52"/>
      <c r="T93" s="52"/>
    </row>
    <row r="94" spans="2:20" s="51" customFormat="1" x14ac:dyDescent="0.4">
      <c r="B94" s="51" t="s">
        <v>89</v>
      </c>
      <c r="E94" s="52"/>
      <c r="I94" s="52"/>
      <c r="R94" s="52"/>
      <c r="T94" s="52"/>
    </row>
    <row r="95" spans="2:20" s="51" customFormat="1" x14ac:dyDescent="0.4">
      <c r="B95" s="62" t="s">
        <v>93</v>
      </c>
      <c r="C95" s="62"/>
      <c r="D95" s="62"/>
      <c r="E95" s="62"/>
      <c r="F95" s="62"/>
      <c r="G95" s="62"/>
      <c r="H95" s="62"/>
      <c r="I95" s="62"/>
      <c r="J95" s="62"/>
      <c r="K95" s="62"/>
      <c r="L95" s="62"/>
      <c r="M95" s="62"/>
      <c r="R95" s="52"/>
      <c r="T95" s="52"/>
    </row>
    <row r="96" spans="2:20" s="51" customFormat="1" x14ac:dyDescent="0.4">
      <c r="B96" s="62"/>
      <c r="C96" s="62"/>
      <c r="D96" s="62"/>
      <c r="E96" s="62"/>
      <c r="F96" s="62"/>
      <c r="G96" s="62"/>
      <c r="H96" s="62"/>
      <c r="I96" s="62"/>
      <c r="J96" s="62"/>
      <c r="K96" s="62"/>
      <c r="L96" s="62"/>
      <c r="M96" s="62"/>
      <c r="R96" s="52"/>
      <c r="T96" s="52"/>
    </row>
    <row r="97" spans="2:20" s="51" customFormat="1" x14ac:dyDescent="0.4">
      <c r="B97" s="62"/>
      <c r="C97" s="62"/>
      <c r="D97" s="62"/>
      <c r="E97" s="62"/>
      <c r="F97" s="62"/>
      <c r="G97" s="62"/>
      <c r="H97" s="62"/>
      <c r="I97" s="62"/>
      <c r="J97" s="62"/>
      <c r="K97" s="62"/>
      <c r="L97" s="62"/>
      <c r="M97" s="62"/>
      <c r="R97" s="52"/>
      <c r="T97" s="52"/>
    </row>
    <row r="98" spans="2:20" s="51" customFormat="1" x14ac:dyDescent="0.4">
      <c r="B98" s="62"/>
      <c r="C98" s="62"/>
      <c r="D98" s="62"/>
      <c r="E98" s="62"/>
      <c r="F98" s="62"/>
      <c r="G98" s="62"/>
      <c r="H98" s="62"/>
      <c r="I98" s="62"/>
      <c r="J98" s="62"/>
      <c r="K98" s="62"/>
      <c r="L98" s="62"/>
      <c r="M98" s="62"/>
      <c r="R98" s="52"/>
      <c r="T98" s="52"/>
    </row>
  </sheetData>
  <mergeCells count="73">
    <mergeCell ref="B95:M98"/>
    <mergeCell ref="B79:H79"/>
    <mergeCell ref="I68:J68"/>
    <mergeCell ref="C69:D69"/>
    <mergeCell ref="C70:D70"/>
    <mergeCell ref="C71:D71"/>
    <mergeCell ref="C72:D72"/>
    <mergeCell ref="C73:D73"/>
    <mergeCell ref="B68:D68"/>
    <mergeCell ref="E68:F68"/>
    <mergeCell ref="G68:H68"/>
    <mergeCell ref="B74:H74"/>
    <mergeCell ref="B75:H75"/>
    <mergeCell ref="B77:H77"/>
    <mergeCell ref="B78:H78"/>
    <mergeCell ref="B86:M89"/>
    <mergeCell ref="C61:D61"/>
    <mergeCell ref="C62:D62"/>
    <mergeCell ref="C63:D63"/>
    <mergeCell ref="B64:H64"/>
    <mergeCell ref="B65:H65"/>
    <mergeCell ref="I48:J48"/>
    <mergeCell ref="C60:D60"/>
    <mergeCell ref="C50:D50"/>
    <mergeCell ref="C51:D51"/>
    <mergeCell ref="C52:D52"/>
    <mergeCell ref="C53:D53"/>
    <mergeCell ref="B54:H54"/>
    <mergeCell ref="B55:H55"/>
    <mergeCell ref="B58:D58"/>
    <mergeCell ref="E58:F58"/>
    <mergeCell ref="G58:H58"/>
    <mergeCell ref="I58:J58"/>
    <mergeCell ref="C59:D59"/>
    <mergeCell ref="C49:D49"/>
    <mergeCell ref="C39:D39"/>
    <mergeCell ref="C40:D40"/>
    <mergeCell ref="C41:D41"/>
    <mergeCell ref="C42:D42"/>
    <mergeCell ref="C43:D43"/>
    <mergeCell ref="B44:H44"/>
    <mergeCell ref="B45:H45"/>
    <mergeCell ref="B48:D48"/>
    <mergeCell ref="E48:F48"/>
    <mergeCell ref="G48:H48"/>
    <mergeCell ref="G22:H22"/>
    <mergeCell ref="I22:J22"/>
    <mergeCell ref="B34:H34"/>
    <mergeCell ref="B35:H35"/>
    <mergeCell ref="B38:D38"/>
    <mergeCell ref="E38:F38"/>
    <mergeCell ref="G38:H38"/>
    <mergeCell ref="B2:M2"/>
    <mergeCell ref="B4:E4"/>
    <mergeCell ref="F4:M4"/>
    <mergeCell ref="B9:E9"/>
    <mergeCell ref="F9:M9"/>
    <mergeCell ref="B84:M85"/>
    <mergeCell ref="B90:M91"/>
    <mergeCell ref="B92:M93"/>
    <mergeCell ref="B10:E10"/>
    <mergeCell ref="F10:M10"/>
    <mergeCell ref="B11:E11"/>
    <mergeCell ref="F11:M11"/>
    <mergeCell ref="B12:E12"/>
    <mergeCell ref="F12:M12"/>
    <mergeCell ref="B13:E13"/>
    <mergeCell ref="F13:M13"/>
    <mergeCell ref="I38:J38"/>
    <mergeCell ref="B14:E14"/>
    <mergeCell ref="F14:L14"/>
    <mergeCell ref="B22:C22"/>
    <mergeCell ref="E22:F22"/>
  </mergeCells>
  <phoneticPr fontId="1"/>
  <dataValidations count="7">
    <dataValidation type="list" allowBlank="1" showInputMessage="1" showErrorMessage="1" sqref="C59:D62">
      <formula1>$O$59:$O$61</formula1>
    </dataValidation>
    <dataValidation type="list" allowBlank="1" showInputMessage="1" showErrorMessage="1" sqref="C69:D72">
      <formula1>$O$69:$O$71</formula1>
    </dataValidation>
    <dataValidation type="list" allowBlank="1" showInputMessage="1" showErrorMessage="1" sqref="B18:B19 B5:B6">
      <formula1>$O$16</formula1>
    </dataValidation>
    <dataValidation type="list" allowBlank="1" showInputMessage="1" showErrorMessage="1" sqref="L39:L43 L69:L73 L59:L64 L49:L53 L23:L33">
      <formula1>$Q$8:$Q$9</formula1>
    </dataValidation>
    <dataValidation type="list" allowBlank="1" showInputMessage="1" showErrorMessage="1" sqref="C39:D42">
      <formula1>$O$39:$O$42</formula1>
    </dataValidation>
    <dataValidation type="list" allowBlank="1" showInputMessage="1" showErrorMessage="1" sqref="C49:D52">
      <formula1>$O$49:$O$52</formula1>
    </dataValidation>
    <dataValidation type="list" allowBlank="1" showInputMessage="1" showErrorMessage="1" sqref="C23:C33">
      <formula1>$O$23:$O$29</formula1>
    </dataValidation>
  </dataValidations>
  <printOptions horizontalCentered="1"/>
  <pageMargins left="0.51181102362204722" right="0.51181102362204722" top="0.35433070866141736" bottom="0.35433070866141736" header="0.31496062992125984" footer="0.31496062992125984"/>
  <pageSetup paperSize="9" scale="69" fitToHeight="0" orientation="portrait" r:id="rId1"/>
  <rowBreaks count="1" manualBreakCount="1">
    <brk id="56"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5"/>
  <sheetViews>
    <sheetView tabSelected="1" view="pageBreakPreview" zoomScaleNormal="100" zoomScaleSheetLayoutView="100" workbookViewId="0">
      <selection activeCell="M19" sqref="M19"/>
    </sheetView>
  </sheetViews>
  <sheetFormatPr defaultRowHeight="18.75" x14ac:dyDescent="0.4"/>
  <cols>
    <col min="1" max="1" width="3.875" customWidth="1"/>
    <col min="2" max="2" width="4" customWidth="1"/>
    <col min="3" max="3" width="13.5" customWidth="1"/>
    <col min="4" max="4" width="25.125" customWidth="1"/>
    <col min="5" max="5" width="10" style="46" customWidth="1"/>
    <col min="6" max="6" width="4.625" customWidth="1"/>
    <col min="7" max="7" width="14.875" style="46" customWidth="1"/>
    <col min="8" max="8" width="3.375" bestFit="1" customWidth="1"/>
    <col min="9" max="9" width="4.625" customWidth="1"/>
    <col min="10" max="10" width="3.375" bestFit="1" customWidth="1"/>
    <col min="11" max="11" width="12" style="46" customWidth="1"/>
    <col min="12" max="12" width="3.375" bestFit="1" customWidth="1"/>
    <col min="13" max="13" width="10" bestFit="1" customWidth="1"/>
    <col min="14" max="14" width="12" bestFit="1" customWidth="1"/>
    <col min="15" max="15" width="13.125" customWidth="1"/>
    <col min="16" max="16" width="15.5" bestFit="1" customWidth="1"/>
    <col min="17" max="17" width="9.375" bestFit="1" customWidth="1"/>
    <col min="19" max="25" width="9" customWidth="1"/>
  </cols>
  <sheetData>
    <row r="1" spans="1:32" x14ac:dyDescent="0.4">
      <c r="A1" t="s">
        <v>66</v>
      </c>
    </row>
    <row r="2" spans="1:32" x14ac:dyDescent="0.4">
      <c r="A2" t="s">
        <v>67</v>
      </c>
    </row>
    <row r="3" spans="1:32" x14ac:dyDescent="0.4">
      <c r="B3" t="s">
        <v>68</v>
      </c>
    </row>
    <row r="4" spans="1:32" x14ac:dyDescent="0.4">
      <c r="B4" t="s">
        <v>69</v>
      </c>
    </row>
    <row r="5" spans="1:32" x14ac:dyDescent="0.4">
      <c r="B5" t="s">
        <v>70</v>
      </c>
    </row>
    <row r="6" spans="1:32" x14ac:dyDescent="0.4">
      <c r="B6" t="s">
        <v>71</v>
      </c>
    </row>
    <row r="7" spans="1:32" x14ac:dyDescent="0.4">
      <c r="P7" s="41" t="s">
        <v>74</v>
      </c>
      <c r="Q7" s="43">
        <f>SUMIFS($G$12:$G$1000,Q$12:Q$1000,"〇")</f>
        <v>0</v>
      </c>
      <c r="R7" s="43">
        <f t="shared" ref="R7:AF7" si="0">SUMIFS($G$12:$G$1000,R$12:R$1000,"〇")</f>
        <v>0</v>
      </c>
      <c r="S7" s="43">
        <f t="shared" si="0"/>
        <v>0</v>
      </c>
      <c r="T7" s="43">
        <f t="shared" si="0"/>
        <v>0</v>
      </c>
      <c r="U7" s="43">
        <f t="shared" si="0"/>
        <v>0</v>
      </c>
      <c r="V7" s="43">
        <f t="shared" si="0"/>
        <v>0</v>
      </c>
      <c r="W7" s="43">
        <f t="shared" si="0"/>
        <v>0</v>
      </c>
      <c r="X7" s="43">
        <f t="shared" si="0"/>
        <v>0</v>
      </c>
      <c r="Y7" s="43">
        <f t="shared" si="0"/>
        <v>0</v>
      </c>
      <c r="Z7" s="43">
        <f t="shared" si="0"/>
        <v>0</v>
      </c>
      <c r="AA7" s="43">
        <f t="shared" si="0"/>
        <v>0</v>
      </c>
      <c r="AB7" s="43">
        <f t="shared" si="0"/>
        <v>0</v>
      </c>
      <c r="AC7" s="43">
        <f t="shared" si="0"/>
        <v>0</v>
      </c>
      <c r="AD7" s="43">
        <f t="shared" si="0"/>
        <v>0</v>
      </c>
      <c r="AE7" s="43">
        <f t="shared" si="0"/>
        <v>0</v>
      </c>
      <c r="AF7" s="43">
        <f t="shared" si="0"/>
        <v>0</v>
      </c>
    </row>
    <row r="8" spans="1:32" x14ac:dyDescent="0.4">
      <c r="P8" s="42" t="s">
        <v>73</v>
      </c>
      <c r="Q8" s="43" t="str">
        <f>IF(経費内訳書!$B$18="○",MIN(Q7,10000),IF(経費内訳書!$B$19="○",MIN(Q7,11000),"税区分入力"))</f>
        <v>税区分入力</v>
      </c>
      <c r="R8" s="43" t="str">
        <f>IF(経費内訳書!$B$18="○",MIN(R7,10000),IF(経費内訳書!$B$19="○",MIN(R7,11000),"税区分入力"))</f>
        <v>税区分入力</v>
      </c>
      <c r="S8" s="43" t="str">
        <f>IF(経費内訳書!$B$18="○",MIN(S7,10000),IF(経費内訳書!$B$19="○",MIN(S7,11000),"税区分入力"))</f>
        <v>税区分入力</v>
      </c>
      <c r="T8" s="43" t="str">
        <f>IF(経費内訳書!$B$18="○",MIN(T7,10000),IF(経費内訳書!$B$19="○",MIN(T7,11000),"税区分入力"))</f>
        <v>税区分入力</v>
      </c>
      <c r="U8" s="43" t="str">
        <f>IF(経費内訳書!$B$18="○",MIN(U7,10000),IF(経費内訳書!$B$19="○",MIN(U7,11000),"税区分入力"))</f>
        <v>税区分入力</v>
      </c>
      <c r="V8" s="43" t="str">
        <f>IF(経費内訳書!$B$18="○",MIN(V7,10000),IF(経費内訳書!$B$19="○",MIN(V7,11000),"税区分入力"))</f>
        <v>税区分入力</v>
      </c>
      <c r="W8" s="43" t="str">
        <f>IF(経費内訳書!$B$18="○",MIN(W7,10000),IF(経費内訳書!$B$19="○",MIN(W7,11000),"税区分入力"))</f>
        <v>税区分入力</v>
      </c>
      <c r="X8" s="43" t="str">
        <f>IF(経費内訳書!$B$18="○",MIN(X7,10000),IF(経費内訳書!$B$19="○",MIN(X7,11000),"税区分入力"))</f>
        <v>税区分入力</v>
      </c>
      <c r="Y8" s="43" t="str">
        <f>IF(経費内訳書!$B$18="○",MIN(Y7,10000),IF(経費内訳書!$B$19="○",MIN(Y7,11000),"税区分入力"))</f>
        <v>税区分入力</v>
      </c>
      <c r="Z8" s="43" t="str">
        <f>IF(経費内訳書!$B$18="○",MIN(Z7,10000),IF(経費内訳書!$B$19="○",MIN(Z7,11000),"税区分入力"))</f>
        <v>税区分入力</v>
      </c>
      <c r="AA8" s="43" t="str">
        <f>IF(経費内訳書!$B$18="○",MIN(AA7,10000),IF(経費内訳書!$B$19="○",MIN(AA7,11000),"税区分入力"))</f>
        <v>税区分入力</v>
      </c>
      <c r="AB8" s="43" t="str">
        <f>IF(経費内訳書!$B$18="○",MIN(AB7,10000),IF(経費内訳書!$B$19="○",MIN(AB7,11000),"税区分入力"))</f>
        <v>税区分入力</v>
      </c>
      <c r="AC8" s="43" t="str">
        <f>IF(経費内訳書!$B$18="○",MIN(AC7,10000),IF(経費内訳書!$B$19="○",MIN(AC7,11000),"税区分入力"))</f>
        <v>税区分入力</v>
      </c>
      <c r="AD8" s="43" t="str">
        <f>IF(経費内訳書!$B$18="○",MIN(AD7,10000),IF(経費内訳書!$B$19="○",MIN(AD7,11000),"税区分入力"))</f>
        <v>税区分入力</v>
      </c>
      <c r="AE8" s="43" t="str">
        <f>IF(経費内訳書!$B$18="○",MIN(AE7,10000),IF(経費内訳書!$B$19="○",MIN(AE7,11000),"税区分入力"))</f>
        <v>税区分入力</v>
      </c>
      <c r="AF8" s="43" t="str">
        <f>IF(経費内訳書!$B$18="○",MIN(AF7,10000),IF(経費内訳書!$B$19="○",MIN(AF7,11000),"税区分入力"))</f>
        <v>税区分入力</v>
      </c>
    </row>
    <row r="10" spans="1:32" x14ac:dyDescent="0.4">
      <c r="D10" s="69" t="s">
        <v>37</v>
      </c>
      <c r="E10" s="70"/>
      <c r="Q10" s="40" t="s">
        <v>77</v>
      </c>
      <c r="R10" s="40"/>
      <c r="S10" s="40"/>
      <c r="T10" s="40"/>
      <c r="U10" s="40"/>
      <c r="V10" s="40"/>
      <c r="W10" s="40"/>
      <c r="X10" s="40"/>
      <c r="Y10" s="40"/>
      <c r="Z10" s="40"/>
    </row>
    <row r="11" spans="1:32" x14ac:dyDescent="0.4">
      <c r="C11" s="23" t="s">
        <v>7</v>
      </c>
      <c r="D11" s="23" t="s">
        <v>14</v>
      </c>
      <c r="E11" s="69" t="s">
        <v>128</v>
      </c>
      <c r="F11" s="70"/>
      <c r="G11" s="47" t="s">
        <v>72</v>
      </c>
      <c r="H11" s="34"/>
      <c r="I11" s="69" t="s">
        <v>15</v>
      </c>
      <c r="J11" s="70"/>
      <c r="K11" s="69" t="s">
        <v>33</v>
      </c>
      <c r="L11" s="70"/>
      <c r="M11" s="23" t="s">
        <v>2</v>
      </c>
      <c r="N11" s="23" t="s">
        <v>34</v>
      </c>
      <c r="O11" s="23" t="s">
        <v>35</v>
      </c>
      <c r="Q11" s="36"/>
      <c r="R11" s="36"/>
      <c r="S11" s="36"/>
      <c r="T11" s="36"/>
      <c r="U11" s="36"/>
      <c r="V11" s="36"/>
      <c r="W11" s="36"/>
      <c r="X11" s="36"/>
      <c r="Y11" s="36"/>
      <c r="Z11" s="36"/>
      <c r="AA11" s="36"/>
      <c r="AB11" s="36"/>
      <c r="AC11" s="36"/>
      <c r="AD11" s="36"/>
      <c r="AE11" s="36"/>
      <c r="AF11" s="36"/>
    </row>
    <row r="12" spans="1:32" x14ac:dyDescent="0.4">
      <c r="B12" s="3">
        <v>1</v>
      </c>
      <c r="C12" s="3"/>
      <c r="D12" s="7"/>
      <c r="E12" s="29"/>
      <c r="F12" s="13" t="s">
        <v>5</v>
      </c>
      <c r="G12" s="48"/>
      <c r="H12" s="13" t="s">
        <v>5</v>
      </c>
      <c r="I12" s="37">
        <f t="shared" ref="I12:I21" si="1">COUNTIF(Q12:AZ12,"〇")</f>
        <v>0</v>
      </c>
      <c r="J12" s="13" t="s">
        <v>6</v>
      </c>
      <c r="K12" s="53">
        <f>G12*I12</f>
        <v>0</v>
      </c>
      <c r="L12" s="13" t="s">
        <v>5</v>
      </c>
      <c r="M12" s="45"/>
      <c r="N12" s="45"/>
      <c r="O12" s="45"/>
      <c r="Q12" s="35"/>
      <c r="R12" s="35"/>
      <c r="S12" s="35"/>
      <c r="T12" s="35"/>
      <c r="U12" s="35"/>
      <c r="V12" s="35"/>
      <c r="W12" s="35"/>
      <c r="X12" s="35"/>
      <c r="Y12" s="35"/>
      <c r="Z12" s="35"/>
      <c r="AA12" s="35"/>
      <c r="AB12" s="35"/>
      <c r="AC12" s="35"/>
      <c r="AD12" s="35"/>
      <c r="AE12" s="35"/>
      <c r="AF12" s="35"/>
    </row>
    <row r="13" spans="1:32" x14ac:dyDescent="0.4">
      <c r="B13" s="3">
        <v>2</v>
      </c>
      <c r="C13" s="3"/>
      <c r="D13" s="7"/>
      <c r="E13" s="29"/>
      <c r="F13" s="13" t="s">
        <v>5</v>
      </c>
      <c r="G13" s="48"/>
      <c r="H13" s="13" t="s">
        <v>5</v>
      </c>
      <c r="I13" s="37">
        <f>COUNTIF(Q13:AZ13,"〇")</f>
        <v>0</v>
      </c>
      <c r="J13" s="13" t="s">
        <v>6</v>
      </c>
      <c r="K13" s="53">
        <f t="shared" ref="K13:K21" si="2">G13*I13</f>
        <v>0</v>
      </c>
      <c r="L13" s="13" t="s">
        <v>5</v>
      </c>
      <c r="M13" s="45"/>
      <c r="N13" s="45"/>
      <c r="O13" s="45"/>
      <c r="Q13" s="35"/>
      <c r="R13" s="35"/>
      <c r="S13" s="35"/>
      <c r="T13" s="35"/>
      <c r="U13" s="35"/>
      <c r="V13" s="35"/>
      <c r="W13" s="35"/>
      <c r="X13" s="35"/>
      <c r="Y13" s="35"/>
      <c r="Z13" s="35"/>
      <c r="AA13" s="35"/>
      <c r="AB13" s="35"/>
      <c r="AC13" s="35"/>
      <c r="AD13" s="35"/>
      <c r="AE13" s="35"/>
      <c r="AF13" s="35"/>
    </row>
    <row r="14" spans="1:32" x14ac:dyDescent="0.4">
      <c r="B14" s="3">
        <v>3</v>
      </c>
      <c r="C14" s="3"/>
      <c r="D14" s="7"/>
      <c r="E14" s="29"/>
      <c r="F14" s="13" t="s">
        <v>5</v>
      </c>
      <c r="G14" s="48"/>
      <c r="H14" s="13" t="s">
        <v>5</v>
      </c>
      <c r="I14" s="37">
        <f t="shared" si="1"/>
        <v>0</v>
      </c>
      <c r="J14" s="13" t="s">
        <v>6</v>
      </c>
      <c r="K14" s="53">
        <f t="shared" si="2"/>
        <v>0</v>
      </c>
      <c r="L14" s="13" t="s">
        <v>5</v>
      </c>
      <c r="M14" s="45"/>
      <c r="N14" s="45"/>
      <c r="O14" s="45"/>
      <c r="Q14" s="35"/>
      <c r="R14" s="35"/>
      <c r="S14" s="35"/>
      <c r="T14" s="35"/>
      <c r="U14" s="35"/>
      <c r="V14" s="35"/>
      <c r="W14" s="35"/>
      <c r="X14" s="35"/>
      <c r="Y14" s="35"/>
      <c r="Z14" s="35"/>
      <c r="AA14" s="35"/>
      <c r="AB14" s="35"/>
      <c r="AC14" s="35"/>
      <c r="AD14" s="35"/>
      <c r="AE14" s="35"/>
      <c r="AF14" s="35"/>
    </row>
    <row r="15" spans="1:32" x14ac:dyDescent="0.4">
      <c r="B15" s="3">
        <v>4</v>
      </c>
      <c r="C15" s="3"/>
      <c r="D15" s="7"/>
      <c r="E15" s="29"/>
      <c r="F15" s="13" t="s">
        <v>5</v>
      </c>
      <c r="G15" s="48"/>
      <c r="H15" s="13" t="s">
        <v>5</v>
      </c>
      <c r="I15" s="37">
        <f t="shared" si="1"/>
        <v>0</v>
      </c>
      <c r="J15" s="13" t="s">
        <v>6</v>
      </c>
      <c r="K15" s="53">
        <f t="shared" si="2"/>
        <v>0</v>
      </c>
      <c r="L15" s="13" t="s">
        <v>5</v>
      </c>
      <c r="M15" s="45"/>
      <c r="N15" s="45"/>
      <c r="O15" s="45"/>
      <c r="Q15" s="35"/>
      <c r="R15" s="35"/>
      <c r="S15" s="35"/>
      <c r="T15" s="35"/>
      <c r="U15" s="35"/>
      <c r="V15" s="35"/>
      <c r="W15" s="35"/>
      <c r="X15" s="35"/>
      <c r="Y15" s="35"/>
      <c r="Z15" s="35"/>
      <c r="AA15" s="35"/>
      <c r="AB15" s="35"/>
      <c r="AC15" s="35"/>
      <c r="AD15" s="35"/>
      <c r="AE15" s="35"/>
      <c r="AF15" s="35"/>
    </row>
    <row r="16" spans="1:32" x14ac:dyDescent="0.4">
      <c r="B16" s="3">
        <v>5</v>
      </c>
      <c r="C16" s="3"/>
      <c r="D16" s="7"/>
      <c r="E16" s="29"/>
      <c r="F16" s="13" t="s">
        <v>5</v>
      </c>
      <c r="G16" s="48"/>
      <c r="H16" s="13" t="s">
        <v>5</v>
      </c>
      <c r="I16" s="37">
        <f t="shared" si="1"/>
        <v>0</v>
      </c>
      <c r="J16" s="13" t="s">
        <v>6</v>
      </c>
      <c r="K16" s="53">
        <f t="shared" si="2"/>
        <v>0</v>
      </c>
      <c r="L16" s="13" t="s">
        <v>5</v>
      </c>
      <c r="M16" s="45"/>
      <c r="N16" s="45"/>
      <c r="O16" s="45"/>
      <c r="Q16" s="35"/>
      <c r="R16" s="35"/>
      <c r="S16" s="35"/>
      <c r="T16" s="35"/>
      <c r="U16" s="35"/>
      <c r="V16" s="35"/>
      <c r="W16" s="35"/>
      <c r="X16" s="35"/>
      <c r="Y16" s="35"/>
      <c r="Z16" s="35"/>
      <c r="AA16" s="35"/>
      <c r="AB16" s="35"/>
      <c r="AC16" s="35"/>
      <c r="AD16" s="35"/>
      <c r="AE16" s="35"/>
      <c r="AF16" s="35"/>
    </row>
    <row r="17" spans="2:32" x14ac:dyDescent="0.4">
      <c r="B17" s="3">
        <v>6</v>
      </c>
      <c r="C17" s="3"/>
      <c r="D17" s="7"/>
      <c r="E17" s="29"/>
      <c r="F17" s="13" t="s">
        <v>5</v>
      </c>
      <c r="G17" s="48"/>
      <c r="H17" s="13" t="s">
        <v>5</v>
      </c>
      <c r="I17" s="37">
        <f t="shared" si="1"/>
        <v>0</v>
      </c>
      <c r="J17" s="13" t="s">
        <v>6</v>
      </c>
      <c r="K17" s="53">
        <f t="shared" si="2"/>
        <v>0</v>
      </c>
      <c r="L17" s="13" t="s">
        <v>5</v>
      </c>
      <c r="M17" s="45"/>
      <c r="N17" s="45"/>
      <c r="O17" s="45"/>
      <c r="Q17" s="35"/>
      <c r="R17" s="35"/>
      <c r="S17" s="35"/>
      <c r="T17" s="35"/>
      <c r="U17" s="35"/>
      <c r="V17" s="35"/>
      <c r="W17" s="35"/>
      <c r="X17" s="35"/>
      <c r="Y17" s="35"/>
      <c r="Z17" s="35"/>
      <c r="AA17" s="35"/>
      <c r="AB17" s="35"/>
      <c r="AC17" s="35"/>
      <c r="AD17" s="35"/>
      <c r="AE17" s="35"/>
      <c r="AF17" s="35"/>
    </row>
    <row r="18" spans="2:32" x14ac:dyDescent="0.4">
      <c r="B18" s="3">
        <v>7</v>
      </c>
      <c r="C18" s="3"/>
      <c r="D18" s="7"/>
      <c r="E18" s="29"/>
      <c r="F18" s="13" t="s">
        <v>5</v>
      </c>
      <c r="G18" s="48"/>
      <c r="H18" s="13" t="s">
        <v>5</v>
      </c>
      <c r="I18" s="37">
        <f t="shared" si="1"/>
        <v>0</v>
      </c>
      <c r="J18" s="13" t="s">
        <v>6</v>
      </c>
      <c r="K18" s="53">
        <f t="shared" si="2"/>
        <v>0</v>
      </c>
      <c r="L18" s="13" t="s">
        <v>5</v>
      </c>
      <c r="M18" s="45"/>
      <c r="N18" s="45"/>
      <c r="O18" s="45"/>
      <c r="Q18" s="35"/>
      <c r="R18" s="35"/>
      <c r="S18" s="35"/>
      <c r="T18" s="35"/>
      <c r="U18" s="35"/>
      <c r="V18" s="35"/>
      <c r="W18" s="35"/>
      <c r="X18" s="35"/>
      <c r="Y18" s="35"/>
      <c r="Z18" s="35"/>
      <c r="AA18" s="35"/>
      <c r="AB18" s="35"/>
      <c r="AC18" s="35"/>
      <c r="AD18" s="35"/>
      <c r="AE18" s="35"/>
      <c r="AF18" s="35"/>
    </row>
    <row r="19" spans="2:32" x14ac:dyDescent="0.4">
      <c r="B19" s="3">
        <v>8</v>
      </c>
      <c r="C19" s="3"/>
      <c r="D19" s="7"/>
      <c r="E19" s="29"/>
      <c r="F19" s="13" t="s">
        <v>5</v>
      </c>
      <c r="G19" s="48"/>
      <c r="H19" s="13" t="s">
        <v>5</v>
      </c>
      <c r="I19" s="37">
        <f t="shared" si="1"/>
        <v>0</v>
      </c>
      <c r="J19" s="13" t="s">
        <v>6</v>
      </c>
      <c r="K19" s="53">
        <f t="shared" si="2"/>
        <v>0</v>
      </c>
      <c r="L19" s="13" t="s">
        <v>5</v>
      </c>
      <c r="M19" s="45"/>
      <c r="N19" s="45"/>
      <c r="O19" s="45"/>
      <c r="Q19" s="35"/>
      <c r="R19" s="35"/>
      <c r="S19" s="35"/>
      <c r="T19" s="35"/>
      <c r="U19" s="35"/>
      <c r="V19" s="35"/>
      <c r="W19" s="35"/>
      <c r="X19" s="35"/>
      <c r="Y19" s="35"/>
      <c r="Z19" s="35"/>
      <c r="AA19" s="35"/>
      <c r="AB19" s="35"/>
      <c r="AC19" s="35"/>
      <c r="AD19" s="35"/>
      <c r="AE19" s="35"/>
      <c r="AF19" s="35"/>
    </row>
    <row r="20" spans="2:32" x14ac:dyDescent="0.4">
      <c r="B20" s="3">
        <v>9</v>
      </c>
      <c r="C20" s="3"/>
      <c r="D20" s="7"/>
      <c r="E20" s="29"/>
      <c r="F20" s="13" t="s">
        <v>5</v>
      </c>
      <c r="G20" s="48"/>
      <c r="H20" s="13" t="s">
        <v>5</v>
      </c>
      <c r="I20" s="37">
        <f t="shared" si="1"/>
        <v>0</v>
      </c>
      <c r="J20" s="13" t="s">
        <v>6</v>
      </c>
      <c r="K20" s="53">
        <f t="shared" si="2"/>
        <v>0</v>
      </c>
      <c r="L20" s="13" t="s">
        <v>5</v>
      </c>
      <c r="M20" s="45"/>
      <c r="N20" s="45"/>
      <c r="O20" s="45"/>
      <c r="Q20" s="35"/>
      <c r="R20" s="35"/>
      <c r="S20" s="35"/>
      <c r="T20" s="35"/>
      <c r="U20" s="35"/>
      <c r="V20" s="35"/>
      <c r="W20" s="35"/>
      <c r="X20" s="35"/>
      <c r="Y20" s="35"/>
      <c r="Z20" s="35"/>
      <c r="AA20" s="35"/>
      <c r="AB20" s="35"/>
      <c r="AC20" s="35"/>
      <c r="AD20" s="35"/>
      <c r="AE20" s="35"/>
      <c r="AF20" s="35"/>
    </row>
    <row r="21" spans="2:32" x14ac:dyDescent="0.4">
      <c r="B21" s="3">
        <v>10</v>
      </c>
      <c r="C21" s="3"/>
      <c r="D21" s="7"/>
      <c r="E21" s="29"/>
      <c r="F21" s="13" t="s">
        <v>5</v>
      </c>
      <c r="G21" s="48"/>
      <c r="H21" s="13" t="s">
        <v>5</v>
      </c>
      <c r="I21" s="37">
        <f t="shared" si="1"/>
        <v>0</v>
      </c>
      <c r="J21" s="13" t="s">
        <v>6</v>
      </c>
      <c r="K21" s="53">
        <f t="shared" si="2"/>
        <v>0</v>
      </c>
      <c r="L21" s="13" t="s">
        <v>5</v>
      </c>
      <c r="M21" s="45"/>
      <c r="N21" s="45"/>
      <c r="O21" s="45"/>
      <c r="Q21" s="35"/>
      <c r="R21" s="35"/>
      <c r="S21" s="35"/>
      <c r="T21" s="35"/>
      <c r="U21" s="35"/>
      <c r="V21" s="35"/>
      <c r="W21" s="35"/>
      <c r="X21" s="35"/>
      <c r="Y21" s="35"/>
      <c r="Z21" s="35"/>
      <c r="AA21" s="35"/>
      <c r="AB21" s="35"/>
      <c r="AC21" s="35"/>
      <c r="AD21" s="35"/>
      <c r="AE21" s="35"/>
      <c r="AF21" s="35"/>
    </row>
    <row r="22" spans="2:32" x14ac:dyDescent="0.4">
      <c r="B22" s="3">
        <v>11</v>
      </c>
      <c r="C22" s="3"/>
      <c r="D22" s="7"/>
      <c r="E22" s="29"/>
      <c r="F22" s="13" t="s">
        <v>5</v>
      </c>
      <c r="G22" s="48"/>
      <c r="H22" s="13" t="s">
        <v>5</v>
      </c>
      <c r="I22" s="37">
        <f t="shared" ref="I22:I25" si="3">COUNTIF(Q22:AZ22,"〇")</f>
        <v>0</v>
      </c>
      <c r="J22" s="13" t="s">
        <v>6</v>
      </c>
      <c r="K22" s="53">
        <f t="shared" ref="K22:K25" si="4">G22*I22</f>
        <v>0</v>
      </c>
      <c r="L22" s="13" t="s">
        <v>5</v>
      </c>
      <c r="M22" s="45"/>
      <c r="N22" s="45"/>
      <c r="O22" s="45"/>
      <c r="Q22" s="35"/>
      <c r="R22" s="35"/>
      <c r="S22" s="35"/>
      <c r="T22" s="35"/>
      <c r="U22" s="35"/>
      <c r="V22" s="35"/>
      <c r="W22" s="35"/>
      <c r="X22" s="35"/>
      <c r="Y22" s="35"/>
      <c r="Z22" s="35"/>
      <c r="AA22" s="35"/>
      <c r="AB22" s="35"/>
      <c r="AC22" s="35"/>
      <c r="AD22" s="35"/>
      <c r="AE22" s="35"/>
      <c r="AF22" s="35"/>
    </row>
    <row r="23" spans="2:32" x14ac:dyDescent="0.4">
      <c r="B23" s="3">
        <v>12</v>
      </c>
      <c r="C23" s="3"/>
      <c r="D23" s="7"/>
      <c r="E23" s="29"/>
      <c r="F23" s="13" t="s">
        <v>5</v>
      </c>
      <c r="G23" s="48"/>
      <c r="H23" s="13" t="s">
        <v>5</v>
      </c>
      <c r="I23" s="37">
        <f t="shared" si="3"/>
        <v>0</v>
      </c>
      <c r="J23" s="13" t="s">
        <v>6</v>
      </c>
      <c r="K23" s="53">
        <f t="shared" si="4"/>
        <v>0</v>
      </c>
      <c r="L23" s="13" t="s">
        <v>5</v>
      </c>
      <c r="M23" s="45"/>
      <c r="N23" s="45"/>
      <c r="O23" s="45"/>
      <c r="Q23" s="35"/>
      <c r="R23" s="35"/>
      <c r="S23" s="35"/>
      <c r="T23" s="35"/>
      <c r="U23" s="35"/>
      <c r="V23" s="35"/>
      <c r="W23" s="35"/>
      <c r="X23" s="35"/>
      <c r="Y23" s="35"/>
      <c r="Z23" s="35"/>
      <c r="AA23" s="35"/>
      <c r="AB23" s="35"/>
      <c r="AC23" s="35"/>
      <c r="AD23" s="35"/>
      <c r="AE23" s="35"/>
      <c r="AF23" s="35"/>
    </row>
    <row r="24" spans="2:32" x14ac:dyDescent="0.4">
      <c r="B24" s="3">
        <v>13</v>
      </c>
      <c r="C24" s="3"/>
      <c r="D24" s="7"/>
      <c r="E24" s="29"/>
      <c r="F24" s="13" t="s">
        <v>5</v>
      </c>
      <c r="G24" s="48"/>
      <c r="H24" s="13" t="s">
        <v>5</v>
      </c>
      <c r="I24" s="37">
        <f t="shared" si="3"/>
        <v>0</v>
      </c>
      <c r="J24" s="13" t="s">
        <v>6</v>
      </c>
      <c r="K24" s="53">
        <f t="shared" si="4"/>
        <v>0</v>
      </c>
      <c r="L24" s="13" t="s">
        <v>5</v>
      </c>
      <c r="M24" s="45"/>
      <c r="N24" s="45"/>
      <c r="O24" s="45"/>
      <c r="Q24" s="35"/>
      <c r="R24" s="35"/>
      <c r="S24" s="35"/>
      <c r="T24" s="35"/>
      <c r="U24" s="35"/>
      <c r="V24" s="35"/>
      <c r="W24" s="35"/>
      <c r="X24" s="35"/>
      <c r="Y24" s="35"/>
      <c r="Z24" s="35"/>
      <c r="AA24" s="35"/>
      <c r="AB24" s="35"/>
      <c r="AC24" s="35"/>
      <c r="AD24" s="35"/>
      <c r="AE24" s="35"/>
      <c r="AF24" s="35"/>
    </row>
    <row r="25" spans="2:32" x14ac:dyDescent="0.4">
      <c r="B25" s="3">
        <v>14</v>
      </c>
      <c r="C25" s="3"/>
      <c r="D25" s="7"/>
      <c r="E25" s="29"/>
      <c r="F25" s="13" t="s">
        <v>5</v>
      </c>
      <c r="G25" s="48"/>
      <c r="H25" s="13" t="s">
        <v>5</v>
      </c>
      <c r="I25" s="37">
        <f t="shared" si="3"/>
        <v>0</v>
      </c>
      <c r="J25" s="13" t="s">
        <v>6</v>
      </c>
      <c r="K25" s="53">
        <f t="shared" si="4"/>
        <v>0</v>
      </c>
      <c r="L25" s="13" t="s">
        <v>5</v>
      </c>
      <c r="M25" s="45"/>
      <c r="N25" s="45"/>
      <c r="O25" s="45"/>
      <c r="Q25" s="35"/>
      <c r="R25" s="35"/>
      <c r="S25" s="35"/>
      <c r="T25" s="35"/>
      <c r="U25" s="35"/>
      <c r="V25" s="35"/>
      <c r="W25" s="35"/>
      <c r="X25" s="35"/>
      <c r="Y25" s="35"/>
      <c r="Z25" s="35"/>
      <c r="AA25" s="35"/>
      <c r="AB25" s="35"/>
      <c r="AC25" s="35"/>
      <c r="AD25" s="35"/>
      <c r="AE25" s="35"/>
      <c r="AF25" s="35"/>
    </row>
    <row r="30" spans="2:32" x14ac:dyDescent="0.4">
      <c r="C30" t="s">
        <v>98</v>
      </c>
      <c r="N30" t="s">
        <v>86</v>
      </c>
    </row>
    <row r="31" spans="2:32" x14ac:dyDescent="0.4">
      <c r="C31" t="s">
        <v>99</v>
      </c>
      <c r="N31" t="s">
        <v>85</v>
      </c>
    </row>
    <row r="32" spans="2:32" x14ac:dyDescent="0.4">
      <c r="C32" t="s">
        <v>100</v>
      </c>
    </row>
    <row r="33" spans="3:3" x14ac:dyDescent="0.4">
      <c r="C33" t="s">
        <v>101</v>
      </c>
    </row>
    <row r="34" spans="3:3" x14ac:dyDescent="0.4">
      <c r="C34" t="s">
        <v>102</v>
      </c>
    </row>
    <row r="35" spans="3:3" x14ac:dyDescent="0.4">
      <c r="C35" t="s">
        <v>103</v>
      </c>
    </row>
  </sheetData>
  <mergeCells count="4">
    <mergeCell ref="E11:F11"/>
    <mergeCell ref="I11:J11"/>
    <mergeCell ref="D10:E10"/>
    <mergeCell ref="K11:L11"/>
  </mergeCells>
  <phoneticPr fontId="1"/>
  <conditionalFormatting sqref="E12:E25">
    <cfRule type="cellIs" dxfId="0" priority="1" operator="greaterThan">
      <formula>10000</formula>
    </cfRule>
  </conditionalFormatting>
  <dataValidations disablePrompts="1" count="3">
    <dataValidation type="list" allowBlank="1" showInputMessage="1" showErrorMessage="1" sqref="Q12:AF1048576">
      <formula1>"〇"</formula1>
    </dataValidation>
    <dataValidation type="list" allowBlank="1" showInputMessage="1" showErrorMessage="1" sqref="N12:N25">
      <formula1>$N$30:$N$31</formula1>
    </dataValidation>
    <dataValidation type="list" allowBlank="1" showInputMessage="1" showErrorMessage="1" sqref="C12:C25">
      <formula1>$C$30:$C$35</formula1>
    </dataValidation>
  </dataValidations>
  <pageMargins left="0.25" right="0.25" top="0.75" bottom="0.75" header="0.3" footer="0.3"/>
  <pageSetup paperSize="9" scale="4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06"/>
  <sheetViews>
    <sheetView tabSelected="1" view="pageBreakPreview" zoomScaleNormal="100" zoomScaleSheetLayoutView="100" workbookViewId="0">
      <selection activeCell="M19" sqref="M19"/>
    </sheetView>
  </sheetViews>
  <sheetFormatPr defaultRowHeight="18.75" x14ac:dyDescent="0.4"/>
  <cols>
    <col min="1" max="1" width="3.875" customWidth="1"/>
    <col min="2" max="2" width="4" customWidth="1"/>
    <col min="3" max="3" width="25.5" customWidth="1"/>
    <col min="4" max="4" width="25.125" customWidth="1"/>
    <col min="5" max="5" width="10" style="46" customWidth="1"/>
    <col min="6" max="6" width="4.625" customWidth="1"/>
    <col min="7" max="7" width="9.25" style="46" bestFit="1" customWidth="1"/>
    <col min="8" max="8" width="3.375" bestFit="1" customWidth="1"/>
    <col min="9" max="9" width="14.875" style="46" customWidth="1"/>
    <col min="10" max="10" width="3.375" bestFit="1" customWidth="1"/>
    <col min="11" max="11" width="4.625" customWidth="1"/>
    <col min="12" max="12" width="3.375" bestFit="1" customWidth="1"/>
    <col min="13" max="13" width="9.25" bestFit="1" customWidth="1"/>
    <col min="14" max="14" width="3.375" customWidth="1"/>
    <col min="15" max="15" width="12" style="46" customWidth="1"/>
    <col min="16" max="16" width="3.375" bestFit="1" customWidth="1"/>
    <col min="17" max="17" width="10" bestFit="1" customWidth="1"/>
    <col min="18" max="18" width="13.125" customWidth="1"/>
    <col min="19" max="19" width="21.5" customWidth="1"/>
    <col min="20" max="20" width="10" customWidth="1"/>
    <col min="22" max="28" width="9" customWidth="1"/>
  </cols>
  <sheetData>
    <row r="1" spans="1:35" x14ac:dyDescent="0.4">
      <c r="A1" t="s">
        <v>104</v>
      </c>
    </row>
    <row r="2" spans="1:35" x14ac:dyDescent="0.4">
      <c r="A2" t="s">
        <v>105</v>
      </c>
    </row>
    <row r="3" spans="1:35" x14ac:dyDescent="0.4">
      <c r="B3" t="s">
        <v>106</v>
      </c>
    </row>
    <row r="4" spans="1:35" x14ac:dyDescent="0.4">
      <c r="B4" t="s">
        <v>107</v>
      </c>
    </row>
    <row r="5" spans="1:35" x14ac:dyDescent="0.4">
      <c r="B5" t="s">
        <v>108</v>
      </c>
      <c r="S5" s="41" t="s">
        <v>109</v>
      </c>
      <c r="T5" s="43">
        <f>SUM(G12:G1000)</f>
        <v>0</v>
      </c>
    </row>
    <row r="6" spans="1:35" x14ac:dyDescent="0.4">
      <c r="B6" t="s">
        <v>110</v>
      </c>
      <c r="S6" s="42" t="s">
        <v>111</v>
      </c>
      <c r="T6" s="43" t="str">
        <f>IF(経費内訳書!$B$18="○",MIN(T5,50000),IF(経費内訳書!$B$19="○",MIN(T5,55000),"税区分入力"))</f>
        <v>税区分入力</v>
      </c>
    </row>
    <row r="7" spans="1:35" x14ac:dyDescent="0.4">
      <c r="S7" s="41" t="s">
        <v>112</v>
      </c>
      <c r="T7" s="43">
        <f>SUM(M12:M1000)</f>
        <v>0</v>
      </c>
    </row>
    <row r="8" spans="1:35" x14ac:dyDescent="0.4">
      <c r="S8" s="42" t="s">
        <v>113</v>
      </c>
      <c r="T8" s="43" t="str">
        <f>IF(経費内訳書!$B$18="○",MIN(T7,350000),IF(経費内訳書!$B$19="○",MIN(T7,385000),"税区分入力"))</f>
        <v>税区分入力</v>
      </c>
    </row>
    <row r="10" spans="1:35" x14ac:dyDescent="0.4">
      <c r="D10" s="69" t="s">
        <v>114</v>
      </c>
      <c r="E10" s="70"/>
      <c r="T10" s="40" t="s">
        <v>115</v>
      </c>
      <c r="U10" s="40"/>
      <c r="V10" s="40"/>
      <c r="W10" s="40"/>
      <c r="X10" s="40"/>
      <c r="Y10" s="40"/>
      <c r="Z10" s="40"/>
      <c r="AA10" s="40"/>
      <c r="AB10" s="40"/>
      <c r="AC10" s="40"/>
    </row>
    <row r="11" spans="1:35" x14ac:dyDescent="0.4">
      <c r="C11" s="23" t="s">
        <v>116</v>
      </c>
      <c r="D11" s="23" t="s">
        <v>117</v>
      </c>
      <c r="E11" s="69" t="s">
        <v>128</v>
      </c>
      <c r="F11" s="70"/>
      <c r="G11" s="81" t="s">
        <v>118</v>
      </c>
      <c r="H11" s="82"/>
      <c r="I11" s="81" t="s">
        <v>119</v>
      </c>
      <c r="J11" s="82"/>
      <c r="K11" s="69" t="s">
        <v>15</v>
      </c>
      <c r="L11" s="70"/>
      <c r="M11" s="69" t="s">
        <v>120</v>
      </c>
      <c r="N11" s="70"/>
      <c r="O11" s="69" t="s">
        <v>33</v>
      </c>
      <c r="P11" s="70"/>
      <c r="Q11" s="23" t="s">
        <v>2</v>
      </c>
      <c r="R11" s="23" t="s">
        <v>121</v>
      </c>
      <c r="T11" s="36"/>
      <c r="U11" s="36"/>
      <c r="V11" s="36"/>
      <c r="W11" s="36"/>
      <c r="X11" s="36"/>
      <c r="Y11" s="36"/>
      <c r="Z11" s="36"/>
      <c r="AA11" s="36"/>
      <c r="AB11" s="36"/>
      <c r="AC11" s="36"/>
      <c r="AD11" s="36"/>
      <c r="AE11" s="36"/>
      <c r="AF11" s="36"/>
      <c r="AG11" s="36"/>
      <c r="AH11" s="36"/>
      <c r="AI11" s="36"/>
    </row>
    <row r="12" spans="1:35" x14ac:dyDescent="0.4">
      <c r="B12" s="3">
        <v>1</v>
      </c>
      <c r="C12" s="55"/>
      <c r="D12" s="7"/>
      <c r="E12" s="29"/>
      <c r="F12" s="13" t="s">
        <v>5</v>
      </c>
      <c r="G12" s="48"/>
      <c r="H12" s="13" t="s">
        <v>5</v>
      </c>
      <c r="I12" s="48"/>
      <c r="J12" s="13" t="s">
        <v>5</v>
      </c>
      <c r="K12" s="37">
        <f t="shared" ref="K12:K25" si="0">COUNTIF(T12:BC12,"〇")</f>
        <v>0</v>
      </c>
      <c r="L12" s="13" t="s">
        <v>4</v>
      </c>
      <c r="M12" s="53">
        <f>I12*K12</f>
        <v>0</v>
      </c>
      <c r="N12" s="56" t="s">
        <v>5</v>
      </c>
      <c r="O12" s="53">
        <f t="shared" ref="O12:O25" si="1">G12+I12*K12</f>
        <v>0</v>
      </c>
      <c r="P12" s="13" t="s">
        <v>5</v>
      </c>
      <c r="Q12" s="45"/>
      <c r="R12" s="57"/>
      <c r="T12" s="35"/>
      <c r="U12" s="35"/>
      <c r="V12" s="35"/>
      <c r="W12" s="35"/>
      <c r="X12" s="35"/>
      <c r="Y12" s="35"/>
      <c r="Z12" s="35"/>
      <c r="AA12" s="35"/>
      <c r="AB12" s="35"/>
      <c r="AC12" s="35"/>
      <c r="AD12" s="35"/>
      <c r="AE12" s="35"/>
      <c r="AF12" s="35"/>
      <c r="AG12" s="35"/>
      <c r="AH12" s="35"/>
      <c r="AI12" s="35"/>
    </row>
    <row r="13" spans="1:35" x14ac:dyDescent="0.4">
      <c r="B13" s="3">
        <v>2</v>
      </c>
      <c r="C13" s="55"/>
      <c r="D13" s="7"/>
      <c r="E13" s="29"/>
      <c r="F13" s="13" t="s">
        <v>5</v>
      </c>
      <c r="G13" s="48"/>
      <c r="H13" s="13" t="s">
        <v>5</v>
      </c>
      <c r="I13" s="48"/>
      <c r="J13" s="13" t="s">
        <v>5</v>
      </c>
      <c r="K13" s="37">
        <f>COUNTIF(T13:BC13,"〇")</f>
        <v>0</v>
      </c>
      <c r="L13" s="13" t="s">
        <v>4</v>
      </c>
      <c r="M13" s="53">
        <f t="shared" ref="M13:M25" si="2">I13*K13</f>
        <v>0</v>
      </c>
      <c r="N13" s="56" t="s">
        <v>5</v>
      </c>
      <c r="O13" s="53">
        <f t="shared" si="1"/>
        <v>0</v>
      </c>
      <c r="P13" s="13" t="s">
        <v>5</v>
      </c>
      <c r="Q13" s="45"/>
      <c r="R13" s="45"/>
      <c r="T13" s="35"/>
      <c r="U13" s="35"/>
      <c r="V13" s="35"/>
      <c r="W13" s="35"/>
      <c r="X13" s="35"/>
      <c r="Y13" s="35"/>
      <c r="Z13" s="35"/>
      <c r="AA13" s="35"/>
      <c r="AB13" s="35"/>
      <c r="AC13" s="35"/>
      <c r="AD13" s="35"/>
      <c r="AE13" s="35"/>
      <c r="AF13" s="35"/>
      <c r="AG13" s="35"/>
      <c r="AH13" s="35"/>
      <c r="AI13" s="35"/>
    </row>
    <row r="14" spans="1:35" x14ac:dyDescent="0.4">
      <c r="B14" s="3">
        <v>3</v>
      </c>
      <c r="C14" s="55"/>
      <c r="D14" s="7"/>
      <c r="E14" s="29"/>
      <c r="F14" s="13" t="s">
        <v>5</v>
      </c>
      <c r="G14" s="48"/>
      <c r="H14" s="13" t="s">
        <v>5</v>
      </c>
      <c r="I14" s="48"/>
      <c r="J14" s="13" t="s">
        <v>5</v>
      </c>
      <c r="K14" s="37">
        <f t="shared" si="0"/>
        <v>0</v>
      </c>
      <c r="L14" s="13" t="s">
        <v>4</v>
      </c>
      <c r="M14" s="53">
        <f t="shared" si="2"/>
        <v>0</v>
      </c>
      <c r="N14" s="56" t="s">
        <v>5</v>
      </c>
      <c r="O14" s="53">
        <f t="shared" si="1"/>
        <v>0</v>
      </c>
      <c r="P14" s="13" t="s">
        <v>5</v>
      </c>
      <c r="Q14" s="45"/>
      <c r="R14" s="45"/>
      <c r="T14" s="35"/>
      <c r="U14" s="35"/>
      <c r="V14" s="35"/>
      <c r="W14" s="35"/>
      <c r="X14" s="35"/>
      <c r="Y14" s="35"/>
      <c r="Z14" s="35"/>
      <c r="AA14" s="35"/>
      <c r="AB14" s="35"/>
      <c r="AC14" s="35"/>
      <c r="AD14" s="35"/>
      <c r="AE14" s="35"/>
      <c r="AF14" s="35"/>
      <c r="AG14" s="35"/>
      <c r="AH14" s="35"/>
      <c r="AI14" s="35"/>
    </row>
    <row r="15" spans="1:35" x14ac:dyDescent="0.4">
      <c r="B15" s="3">
        <v>4</v>
      </c>
      <c r="C15" s="55"/>
      <c r="D15" s="7"/>
      <c r="E15" s="29"/>
      <c r="F15" s="13" t="s">
        <v>5</v>
      </c>
      <c r="G15" s="48"/>
      <c r="H15" s="13" t="s">
        <v>5</v>
      </c>
      <c r="I15" s="48"/>
      <c r="J15" s="13" t="s">
        <v>5</v>
      </c>
      <c r="K15" s="37">
        <f t="shared" si="0"/>
        <v>0</v>
      </c>
      <c r="L15" s="13" t="s">
        <v>4</v>
      </c>
      <c r="M15" s="53">
        <f t="shared" si="2"/>
        <v>0</v>
      </c>
      <c r="N15" s="56" t="s">
        <v>5</v>
      </c>
      <c r="O15" s="53">
        <f t="shared" si="1"/>
        <v>0</v>
      </c>
      <c r="P15" s="13" t="s">
        <v>5</v>
      </c>
      <c r="Q15" s="45"/>
      <c r="R15" s="45"/>
      <c r="T15" s="35"/>
      <c r="U15" s="35"/>
      <c r="V15" s="35"/>
      <c r="W15" s="35"/>
      <c r="X15" s="35"/>
      <c r="Y15" s="35"/>
      <c r="Z15" s="35"/>
      <c r="AA15" s="35"/>
      <c r="AB15" s="35"/>
      <c r="AC15" s="35"/>
      <c r="AD15" s="35"/>
      <c r="AE15" s="35"/>
      <c r="AF15" s="35"/>
      <c r="AG15" s="35"/>
      <c r="AH15" s="35"/>
      <c r="AI15" s="35"/>
    </row>
    <row r="16" spans="1:35" x14ac:dyDescent="0.4">
      <c r="B16" s="3">
        <v>5</v>
      </c>
      <c r="C16" s="55"/>
      <c r="D16" s="7"/>
      <c r="E16" s="29"/>
      <c r="F16" s="13" t="s">
        <v>5</v>
      </c>
      <c r="G16" s="48"/>
      <c r="H16" s="13" t="s">
        <v>5</v>
      </c>
      <c r="I16" s="48"/>
      <c r="J16" s="13" t="s">
        <v>5</v>
      </c>
      <c r="K16" s="37">
        <f t="shared" si="0"/>
        <v>0</v>
      </c>
      <c r="L16" s="13" t="s">
        <v>4</v>
      </c>
      <c r="M16" s="53">
        <f t="shared" si="2"/>
        <v>0</v>
      </c>
      <c r="N16" s="56" t="s">
        <v>5</v>
      </c>
      <c r="O16" s="53">
        <f t="shared" si="1"/>
        <v>0</v>
      </c>
      <c r="P16" s="13" t="s">
        <v>5</v>
      </c>
      <c r="Q16" s="45"/>
      <c r="R16" s="45"/>
      <c r="T16" s="35"/>
      <c r="U16" s="35"/>
      <c r="V16" s="35"/>
      <c r="W16" s="35"/>
      <c r="X16" s="35"/>
      <c r="Y16" s="35"/>
      <c r="Z16" s="35"/>
      <c r="AA16" s="35"/>
      <c r="AB16" s="35"/>
      <c r="AC16" s="35"/>
      <c r="AD16" s="35"/>
      <c r="AE16" s="35"/>
      <c r="AF16" s="35"/>
      <c r="AG16" s="35"/>
      <c r="AH16" s="35"/>
      <c r="AI16" s="35"/>
    </row>
    <row r="17" spans="2:35" x14ac:dyDescent="0.4">
      <c r="B17" s="3">
        <v>6</v>
      </c>
      <c r="C17" s="55"/>
      <c r="D17" s="7"/>
      <c r="E17" s="29"/>
      <c r="F17" s="13" t="s">
        <v>5</v>
      </c>
      <c r="G17" s="48"/>
      <c r="H17" s="13" t="s">
        <v>5</v>
      </c>
      <c r="I17" s="48"/>
      <c r="J17" s="13" t="s">
        <v>5</v>
      </c>
      <c r="K17" s="37">
        <f t="shared" si="0"/>
        <v>0</v>
      </c>
      <c r="L17" s="13" t="s">
        <v>4</v>
      </c>
      <c r="M17" s="53">
        <f t="shared" si="2"/>
        <v>0</v>
      </c>
      <c r="N17" s="56" t="s">
        <v>5</v>
      </c>
      <c r="O17" s="53">
        <f t="shared" si="1"/>
        <v>0</v>
      </c>
      <c r="P17" s="13" t="s">
        <v>5</v>
      </c>
      <c r="Q17" s="45"/>
      <c r="R17" s="45"/>
      <c r="T17" s="35"/>
      <c r="U17" s="35"/>
      <c r="V17" s="35"/>
      <c r="W17" s="35"/>
      <c r="X17" s="35"/>
      <c r="Y17" s="35"/>
      <c r="Z17" s="35"/>
      <c r="AA17" s="35"/>
      <c r="AB17" s="35"/>
      <c r="AC17" s="35"/>
      <c r="AD17" s="35"/>
      <c r="AE17" s="35"/>
      <c r="AF17" s="35"/>
      <c r="AG17" s="35"/>
      <c r="AH17" s="35"/>
      <c r="AI17" s="35"/>
    </row>
    <row r="18" spans="2:35" x14ac:dyDescent="0.4">
      <c r="B18" s="3">
        <v>7</v>
      </c>
      <c r="C18" s="55"/>
      <c r="D18" s="7"/>
      <c r="E18" s="29"/>
      <c r="F18" s="13" t="s">
        <v>5</v>
      </c>
      <c r="G18" s="48"/>
      <c r="H18" s="13" t="s">
        <v>5</v>
      </c>
      <c r="I18" s="48"/>
      <c r="J18" s="13" t="s">
        <v>5</v>
      </c>
      <c r="K18" s="37">
        <f t="shared" si="0"/>
        <v>0</v>
      </c>
      <c r="L18" s="13" t="s">
        <v>4</v>
      </c>
      <c r="M18" s="53">
        <f t="shared" si="2"/>
        <v>0</v>
      </c>
      <c r="N18" s="56" t="s">
        <v>5</v>
      </c>
      <c r="O18" s="53">
        <f t="shared" si="1"/>
        <v>0</v>
      </c>
      <c r="P18" s="13" t="s">
        <v>5</v>
      </c>
      <c r="Q18" s="45"/>
      <c r="R18" s="45"/>
      <c r="T18" s="35"/>
      <c r="U18" s="35"/>
      <c r="V18" s="35"/>
      <c r="W18" s="35"/>
      <c r="X18" s="35"/>
      <c r="Y18" s="35"/>
      <c r="Z18" s="35"/>
      <c r="AA18" s="35"/>
      <c r="AB18" s="35"/>
      <c r="AC18" s="35"/>
      <c r="AD18" s="35"/>
      <c r="AE18" s="35"/>
      <c r="AF18" s="35"/>
      <c r="AG18" s="35"/>
      <c r="AH18" s="35"/>
      <c r="AI18" s="35"/>
    </row>
    <row r="19" spans="2:35" x14ac:dyDescent="0.4">
      <c r="B19" s="3">
        <v>8</v>
      </c>
      <c r="C19" s="55"/>
      <c r="D19" s="7"/>
      <c r="E19" s="29"/>
      <c r="F19" s="13" t="s">
        <v>5</v>
      </c>
      <c r="G19" s="48"/>
      <c r="H19" s="13" t="s">
        <v>5</v>
      </c>
      <c r="I19" s="48"/>
      <c r="J19" s="13" t="s">
        <v>5</v>
      </c>
      <c r="K19" s="37">
        <f t="shared" si="0"/>
        <v>0</v>
      </c>
      <c r="L19" s="13" t="s">
        <v>4</v>
      </c>
      <c r="M19" s="53">
        <f t="shared" si="2"/>
        <v>0</v>
      </c>
      <c r="N19" s="56" t="s">
        <v>5</v>
      </c>
      <c r="O19" s="53">
        <f t="shared" si="1"/>
        <v>0</v>
      </c>
      <c r="P19" s="13" t="s">
        <v>5</v>
      </c>
      <c r="Q19" s="45"/>
      <c r="R19" s="45"/>
      <c r="T19" s="35"/>
      <c r="U19" s="35"/>
      <c r="V19" s="35"/>
      <c r="W19" s="35"/>
      <c r="X19" s="35"/>
      <c r="Y19" s="35"/>
      <c r="Z19" s="35"/>
      <c r="AA19" s="35"/>
      <c r="AB19" s="35"/>
      <c r="AC19" s="35"/>
      <c r="AD19" s="35"/>
      <c r="AE19" s="35"/>
      <c r="AF19" s="35"/>
      <c r="AG19" s="35"/>
      <c r="AH19" s="35"/>
      <c r="AI19" s="35"/>
    </row>
    <row r="20" spans="2:35" x14ac:dyDescent="0.4">
      <c r="B20" s="3">
        <v>9</v>
      </c>
      <c r="C20" s="55"/>
      <c r="D20" s="7"/>
      <c r="E20" s="29"/>
      <c r="F20" s="13" t="s">
        <v>5</v>
      </c>
      <c r="G20" s="48"/>
      <c r="H20" s="13" t="s">
        <v>5</v>
      </c>
      <c r="I20" s="48"/>
      <c r="J20" s="13" t="s">
        <v>5</v>
      </c>
      <c r="K20" s="37">
        <f t="shared" si="0"/>
        <v>0</v>
      </c>
      <c r="L20" s="13" t="s">
        <v>4</v>
      </c>
      <c r="M20" s="53">
        <f t="shared" si="2"/>
        <v>0</v>
      </c>
      <c r="N20" s="56" t="s">
        <v>5</v>
      </c>
      <c r="O20" s="53">
        <f t="shared" si="1"/>
        <v>0</v>
      </c>
      <c r="P20" s="13" t="s">
        <v>5</v>
      </c>
      <c r="Q20" s="45"/>
      <c r="R20" s="45"/>
      <c r="T20" s="35"/>
      <c r="U20" s="35"/>
      <c r="V20" s="35"/>
      <c r="W20" s="35"/>
      <c r="X20" s="35"/>
      <c r="Y20" s="35"/>
      <c r="Z20" s="35"/>
      <c r="AA20" s="35"/>
      <c r="AB20" s="35"/>
      <c r="AC20" s="35"/>
      <c r="AD20" s="35"/>
      <c r="AE20" s="35"/>
      <c r="AF20" s="35"/>
      <c r="AG20" s="35"/>
      <c r="AH20" s="35"/>
      <c r="AI20" s="35"/>
    </row>
    <row r="21" spans="2:35" x14ac:dyDescent="0.4">
      <c r="B21" s="3">
        <v>10</v>
      </c>
      <c r="C21" s="55"/>
      <c r="D21" s="7"/>
      <c r="E21" s="29"/>
      <c r="F21" s="13" t="s">
        <v>5</v>
      </c>
      <c r="G21" s="48"/>
      <c r="H21" s="13" t="s">
        <v>5</v>
      </c>
      <c r="I21" s="48"/>
      <c r="J21" s="13" t="s">
        <v>5</v>
      </c>
      <c r="K21" s="37">
        <f t="shared" si="0"/>
        <v>0</v>
      </c>
      <c r="L21" s="13" t="s">
        <v>4</v>
      </c>
      <c r="M21" s="53">
        <f t="shared" si="2"/>
        <v>0</v>
      </c>
      <c r="N21" s="56" t="s">
        <v>5</v>
      </c>
      <c r="O21" s="53">
        <f t="shared" si="1"/>
        <v>0</v>
      </c>
      <c r="P21" s="13" t="s">
        <v>5</v>
      </c>
      <c r="Q21" s="45"/>
      <c r="R21" s="45"/>
      <c r="T21" s="35"/>
      <c r="U21" s="35"/>
      <c r="V21" s="35"/>
      <c r="W21" s="35"/>
      <c r="X21" s="35"/>
      <c r="Y21" s="35"/>
      <c r="Z21" s="35"/>
      <c r="AA21" s="35"/>
      <c r="AB21" s="35"/>
      <c r="AC21" s="35"/>
      <c r="AD21" s="35"/>
      <c r="AE21" s="35"/>
      <c r="AF21" s="35"/>
      <c r="AG21" s="35"/>
      <c r="AH21" s="35"/>
      <c r="AI21" s="35"/>
    </row>
    <row r="22" spans="2:35" x14ac:dyDescent="0.4">
      <c r="B22" s="3">
        <v>11</v>
      </c>
      <c r="C22" s="55"/>
      <c r="D22" s="7"/>
      <c r="E22" s="29"/>
      <c r="F22" s="13" t="s">
        <v>5</v>
      </c>
      <c r="G22" s="48"/>
      <c r="H22" s="13" t="s">
        <v>5</v>
      </c>
      <c r="I22" s="48"/>
      <c r="J22" s="13" t="s">
        <v>5</v>
      </c>
      <c r="K22" s="37">
        <f t="shared" si="0"/>
        <v>0</v>
      </c>
      <c r="L22" s="13" t="s">
        <v>4</v>
      </c>
      <c r="M22" s="53">
        <f t="shared" si="2"/>
        <v>0</v>
      </c>
      <c r="N22" s="56" t="s">
        <v>5</v>
      </c>
      <c r="O22" s="53">
        <f t="shared" si="1"/>
        <v>0</v>
      </c>
      <c r="P22" s="13" t="s">
        <v>5</v>
      </c>
      <c r="Q22" s="45"/>
      <c r="R22" s="45"/>
      <c r="T22" s="35"/>
      <c r="U22" s="35"/>
      <c r="V22" s="35"/>
      <c r="W22" s="35"/>
      <c r="X22" s="35"/>
      <c r="Y22" s="35"/>
      <c r="Z22" s="35"/>
      <c r="AA22" s="35"/>
      <c r="AB22" s="35"/>
      <c r="AC22" s="35"/>
      <c r="AD22" s="35"/>
      <c r="AE22" s="35"/>
      <c r="AF22" s="35"/>
      <c r="AG22" s="35"/>
      <c r="AH22" s="35"/>
      <c r="AI22" s="35"/>
    </row>
    <row r="23" spans="2:35" x14ac:dyDescent="0.4">
      <c r="B23" s="3">
        <v>12</v>
      </c>
      <c r="C23" s="55"/>
      <c r="D23" s="7"/>
      <c r="E23" s="29"/>
      <c r="F23" s="13" t="s">
        <v>5</v>
      </c>
      <c r="G23" s="48"/>
      <c r="H23" s="13" t="s">
        <v>5</v>
      </c>
      <c r="I23" s="48"/>
      <c r="J23" s="13" t="s">
        <v>5</v>
      </c>
      <c r="K23" s="37">
        <f t="shared" si="0"/>
        <v>0</v>
      </c>
      <c r="L23" s="13" t="s">
        <v>4</v>
      </c>
      <c r="M23" s="53">
        <f t="shared" si="2"/>
        <v>0</v>
      </c>
      <c r="N23" s="56" t="s">
        <v>5</v>
      </c>
      <c r="O23" s="53">
        <f t="shared" si="1"/>
        <v>0</v>
      </c>
      <c r="P23" s="13" t="s">
        <v>5</v>
      </c>
      <c r="Q23" s="45"/>
      <c r="R23" s="45"/>
      <c r="T23" s="35"/>
      <c r="U23" s="35"/>
      <c r="V23" s="35"/>
      <c r="W23" s="35"/>
      <c r="X23" s="35"/>
      <c r="Y23" s="35"/>
      <c r="Z23" s="35"/>
      <c r="AA23" s="35"/>
      <c r="AB23" s="35"/>
      <c r="AC23" s="35"/>
      <c r="AD23" s="35"/>
      <c r="AE23" s="35"/>
      <c r="AF23" s="35"/>
      <c r="AG23" s="35"/>
      <c r="AH23" s="35"/>
      <c r="AI23" s="35"/>
    </row>
    <row r="24" spans="2:35" x14ac:dyDescent="0.4">
      <c r="B24" s="3">
        <v>13</v>
      </c>
      <c r="C24" s="55"/>
      <c r="D24" s="7"/>
      <c r="E24" s="29"/>
      <c r="F24" s="13" t="s">
        <v>5</v>
      </c>
      <c r="G24" s="48"/>
      <c r="H24" s="13" t="s">
        <v>5</v>
      </c>
      <c r="I24" s="48"/>
      <c r="J24" s="13" t="s">
        <v>5</v>
      </c>
      <c r="K24" s="37">
        <f t="shared" si="0"/>
        <v>0</v>
      </c>
      <c r="L24" s="13" t="s">
        <v>4</v>
      </c>
      <c r="M24" s="53">
        <f t="shared" si="2"/>
        <v>0</v>
      </c>
      <c r="N24" s="56" t="s">
        <v>5</v>
      </c>
      <c r="O24" s="53">
        <f t="shared" si="1"/>
        <v>0</v>
      </c>
      <c r="P24" s="13" t="s">
        <v>5</v>
      </c>
      <c r="Q24" s="45"/>
      <c r="R24" s="45"/>
      <c r="T24" s="35"/>
      <c r="U24" s="35"/>
      <c r="V24" s="35"/>
      <c r="W24" s="35"/>
      <c r="X24" s="35"/>
      <c r="Y24" s="35"/>
      <c r="Z24" s="35"/>
      <c r="AA24" s="35"/>
      <c r="AB24" s="35"/>
      <c r="AC24" s="35"/>
      <c r="AD24" s="35"/>
      <c r="AE24" s="35"/>
      <c r="AF24" s="35"/>
      <c r="AG24" s="35"/>
      <c r="AH24" s="35"/>
      <c r="AI24" s="35"/>
    </row>
    <row r="25" spans="2:35" x14ac:dyDescent="0.4">
      <c r="B25" s="3">
        <v>14</v>
      </c>
      <c r="C25" s="55"/>
      <c r="D25" s="7"/>
      <c r="E25" s="29"/>
      <c r="F25" s="13" t="s">
        <v>5</v>
      </c>
      <c r="G25" s="48"/>
      <c r="H25" s="13" t="s">
        <v>5</v>
      </c>
      <c r="I25" s="48"/>
      <c r="J25" s="13" t="s">
        <v>5</v>
      </c>
      <c r="K25" s="37">
        <f t="shared" si="0"/>
        <v>0</v>
      </c>
      <c r="L25" s="13" t="s">
        <v>4</v>
      </c>
      <c r="M25" s="53">
        <f t="shared" si="2"/>
        <v>0</v>
      </c>
      <c r="N25" s="56" t="s">
        <v>5</v>
      </c>
      <c r="O25" s="53">
        <f t="shared" si="1"/>
        <v>0</v>
      </c>
      <c r="P25" s="13" t="s">
        <v>5</v>
      </c>
      <c r="Q25" s="45"/>
      <c r="R25" s="45"/>
      <c r="T25" s="35"/>
      <c r="U25" s="35"/>
      <c r="V25" s="35"/>
      <c r="W25" s="35"/>
      <c r="X25" s="35"/>
      <c r="Y25" s="35"/>
      <c r="Z25" s="35"/>
      <c r="AA25" s="35"/>
      <c r="AB25" s="35"/>
      <c r="AC25" s="35"/>
      <c r="AD25" s="35"/>
      <c r="AE25" s="35"/>
      <c r="AF25" s="35"/>
      <c r="AG25" s="35"/>
      <c r="AH25" s="35"/>
      <c r="AI25" s="35"/>
    </row>
    <row r="26" spans="2:35" x14ac:dyDescent="0.4">
      <c r="C26" s="58"/>
    </row>
    <row r="27" spans="2:35" x14ac:dyDescent="0.4">
      <c r="C27" s="58"/>
    </row>
    <row r="28" spans="2:35" x14ac:dyDescent="0.4">
      <c r="C28" s="58"/>
    </row>
    <row r="29" spans="2:35" x14ac:dyDescent="0.4">
      <c r="C29" s="58"/>
    </row>
    <row r="30" spans="2:35" x14ac:dyDescent="0.4">
      <c r="C30" s="59" t="s">
        <v>122</v>
      </c>
    </row>
    <row r="31" spans="2:35" x14ac:dyDescent="0.4">
      <c r="C31" s="60" t="s">
        <v>123</v>
      </c>
    </row>
    <row r="32" spans="2:35" x14ac:dyDescent="0.4">
      <c r="C32" s="60" t="s">
        <v>124</v>
      </c>
    </row>
    <row r="33" spans="3:3" x14ac:dyDescent="0.4">
      <c r="C33" s="60" t="s">
        <v>125</v>
      </c>
    </row>
    <row r="34" spans="3:3" x14ac:dyDescent="0.4">
      <c r="C34" s="60" t="s">
        <v>126</v>
      </c>
    </row>
    <row r="35" spans="3:3" x14ac:dyDescent="0.4">
      <c r="C35" s="58"/>
    </row>
    <row r="36" spans="3:3" x14ac:dyDescent="0.4">
      <c r="C36" s="58"/>
    </row>
    <row r="37" spans="3:3" x14ac:dyDescent="0.4">
      <c r="C37" s="58"/>
    </row>
    <row r="38" spans="3:3" x14ac:dyDescent="0.4">
      <c r="C38" s="58"/>
    </row>
    <row r="39" spans="3:3" x14ac:dyDescent="0.4">
      <c r="C39" s="58"/>
    </row>
    <row r="40" spans="3:3" x14ac:dyDescent="0.4">
      <c r="C40" s="58"/>
    </row>
    <row r="41" spans="3:3" x14ac:dyDescent="0.4">
      <c r="C41" s="58"/>
    </row>
    <row r="42" spans="3:3" x14ac:dyDescent="0.4">
      <c r="C42" s="58"/>
    </row>
    <row r="43" spans="3:3" x14ac:dyDescent="0.4">
      <c r="C43" s="58"/>
    </row>
    <row r="44" spans="3:3" x14ac:dyDescent="0.4">
      <c r="C44" s="58"/>
    </row>
    <row r="45" spans="3:3" x14ac:dyDescent="0.4">
      <c r="C45" s="58"/>
    </row>
    <row r="46" spans="3:3" x14ac:dyDescent="0.4">
      <c r="C46" s="58"/>
    </row>
    <row r="47" spans="3:3" x14ac:dyDescent="0.4">
      <c r="C47" s="58"/>
    </row>
    <row r="48" spans="3:3" x14ac:dyDescent="0.4">
      <c r="C48" s="58"/>
    </row>
    <row r="49" spans="3:3" x14ac:dyDescent="0.4">
      <c r="C49" s="58"/>
    </row>
    <row r="50" spans="3:3" x14ac:dyDescent="0.4">
      <c r="C50" s="58"/>
    </row>
    <row r="51" spans="3:3" x14ac:dyDescent="0.4">
      <c r="C51" s="58"/>
    </row>
    <row r="52" spans="3:3" x14ac:dyDescent="0.4">
      <c r="C52" s="58"/>
    </row>
    <row r="53" spans="3:3" x14ac:dyDescent="0.4">
      <c r="C53" s="58"/>
    </row>
    <row r="54" spans="3:3" x14ac:dyDescent="0.4">
      <c r="C54" s="58"/>
    </row>
    <row r="55" spans="3:3" x14ac:dyDescent="0.4">
      <c r="C55" s="58"/>
    </row>
    <row r="56" spans="3:3" x14ac:dyDescent="0.4">
      <c r="C56" s="58"/>
    </row>
    <row r="57" spans="3:3" x14ac:dyDescent="0.4">
      <c r="C57" s="58"/>
    </row>
    <row r="58" spans="3:3" x14ac:dyDescent="0.4">
      <c r="C58" s="58"/>
    </row>
    <row r="59" spans="3:3" x14ac:dyDescent="0.4">
      <c r="C59" s="58"/>
    </row>
    <row r="60" spans="3:3" x14ac:dyDescent="0.4">
      <c r="C60" s="58"/>
    </row>
    <row r="61" spans="3:3" x14ac:dyDescent="0.4">
      <c r="C61" s="58"/>
    </row>
    <row r="62" spans="3:3" x14ac:dyDescent="0.4">
      <c r="C62" s="58"/>
    </row>
    <row r="63" spans="3:3" x14ac:dyDescent="0.4">
      <c r="C63" s="58"/>
    </row>
    <row r="64" spans="3:3" x14ac:dyDescent="0.4">
      <c r="C64" s="58"/>
    </row>
    <row r="65" spans="3:3" x14ac:dyDescent="0.4">
      <c r="C65" s="58"/>
    </row>
    <row r="66" spans="3:3" x14ac:dyDescent="0.4">
      <c r="C66" s="58"/>
    </row>
    <row r="67" spans="3:3" x14ac:dyDescent="0.4">
      <c r="C67" s="58"/>
    </row>
    <row r="68" spans="3:3" x14ac:dyDescent="0.4">
      <c r="C68" s="58"/>
    </row>
    <row r="69" spans="3:3" x14ac:dyDescent="0.4">
      <c r="C69" s="58"/>
    </row>
    <row r="70" spans="3:3" x14ac:dyDescent="0.4">
      <c r="C70" s="58"/>
    </row>
    <row r="71" spans="3:3" x14ac:dyDescent="0.4">
      <c r="C71" s="58"/>
    </row>
    <row r="72" spans="3:3" x14ac:dyDescent="0.4">
      <c r="C72" s="58"/>
    </row>
    <row r="73" spans="3:3" x14ac:dyDescent="0.4">
      <c r="C73" s="58"/>
    </row>
    <row r="74" spans="3:3" x14ac:dyDescent="0.4">
      <c r="C74" s="58"/>
    </row>
    <row r="75" spans="3:3" x14ac:dyDescent="0.4">
      <c r="C75" s="58"/>
    </row>
    <row r="76" spans="3:3" x14ac:dyDescent="0.4">
      <c r="C76" s="58"/>
    </row>
    <row r="77" spans="3:3" x14ac:dyDescent="0.4">
      <c r="C77" s="58"/>
    </row>
    <row r="78" spans="3:3" x14ac:dyDescent="0.4">
      <c r="C78" s="58"/>
    </row>
    <row r="79" spans="3:3" x14ac:dyDescent="0.4">
      <c r="C79" s="58"/>
    </row>
    <row r="80" spans="3:3" x14ac:dyDescent="0.4">
      <c r="C80" s="58"/>
    </row>
    <row r="81" spans="3:3" x14ac:dyDescent="0.4">
      <c r="C81" s="58"/>
    </row>
    <row r="82" spans="3:3" x14ac:dyDescent="0.4">
      <c r="C82" s="58"/>
    </row>
    <row r="83" spans="3:3" x14ac:dyDescent="0.4">
      <c r="C83" s="58"/>
    </row>
    <row r="84" spans="3:3" x14ac:dyDescent="0.4">
      <c r="C84" s="58"/>
    </row>
    <row r="85" spans="3:3" x14ac:dyDescent="0.4">
      <c r="C85" s="58"/>
    </row>
    <row r="86" spans="3:3" x14ac:dyDescent="0.4">
      <c r="C86" s="58"/>
    </row>
    <row r="87" spans="3:3" x14ac:dyDescent="0.4">
      <c r="C87" s="58"/>
    </row>
    <row r="88" spans="3:3" x14ac:dyDescent="0.4">
      <c r="C88" s="58"/>
    </row>
    <row r="89" spans="3:3" x14ac:dyDescent="0.4">
      <c r="C89" s="58"/>
    </row>
    <row r="90" spans="3:3" x14ac:dyDescent="0.4">
      <c r="C90" s="58"/>
    </row>
    <row r="91" spans="3:3" x14ac:dyDescent="0.4">
      <c r="C91" s="58"/>
    </row>
    <row r="92" spans="3:3" x14ac:dyDescent="0.4">
      <c r="C92" s="58"/>
    </row>
    <row r="93" spans="3:3" x14ac:dyDescent="0.4">
      <c r="C93" s="58"/>
    </row>
    <row r="94" spans="3:3" x14ac:dyDescent="0.4">
      <c r="C94" s="58"/>
    </row>
    <row r="95" spans="3:3" x14ac:dyDescent="0.4">
      <c r="C95" s="58"/>
    </row>
    <row r="96" spans="3:3" x14ac:dyDescent="0.4">
      <c r="C96" s="58"/>
    </row>
    <row r="97" spans="3:3" x14ac:dyDescent="0.4">
      <c r="C97" s="58"/>
    </row>
    <row r="98" spans="3:3" x14ac:dyDescent="0.4">
      <c r="C98" s="58"/>
    </row>
    <row r="99" spans="3:3" x14ac:dyDescent="0.4">
      <c r="C99" s="58"/>
    </row>
    <row r="100" spans="3:3" x14ac:dyDescent="0.4">
      <c r="C100" s="58"/>
    </row>
    <row r="101" spans="3:3" x14ac:dyDescent="0.4">
      <c r="C101" s="58"/>
    </row>
    <row r="102" spans="3:3" x14ac:dyDescent="0.4">
      <c r="C102" s="58"/>
    </row>
    <row r="103" spans="3:3" x14ac:dyDescent="0.4">
      <c r="C103" s="58"/>
    </row>
    <row r="104" spans="3:3" x14ac:dyDescent="0.4">
      <c r="C104" s="58"/>
    </row>
    <row r="105" spans="3:3" x14ac:dyDescent="0.4">
      <c r="C105" s="58"/>
    </row>
    <row r="106" spans="3:3" x14ac:dyDescent="0.4">
      <c r="C106" s="58"/>
    </row>
  </sheetData>
  <mergeCells count="7">
    <mergeCell ref="O11:P11"/>
    <mergeCell ref="D10:E10"/>
    <mergeCell ref="E11:F11"/>
    <mergeCell ref="G11:H11"/>
    <mergeCell ref="I11:J11"/>
    <mergeCell ref="K11:L11"/>
    <mergeCell ref="M11:N11"/>
  </mergeCells>
  <phoneticPr fontId="1"/>
  <dataValidations count="2">
    <dataValidation type="list" allowBlank="1" showInputMessage="1" showErrorMessage="1" sqref="T12:AI1048576">
      <formula1>"〇"</formula1>
    </dataValidation>
    <dataValidation type="list" allowBlank="1" showInputMessage="1" showErrorMessage="1" sqref="C12:C25">
      <formula1>$C$30:$C$34</formula1>
    </dataValidation>
  </dataValidations>
  <pageMargins left="0.25" right="0.25" top="0.75" bottom="0.75" header="0.3" footer="0.3"/>
  <pageSetup paperSize="9" scale="3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経費内訳書</vt:lpstr>
      <vt:lpstr>ウェブ会議関係機器</vt:lpstr>
      <vt:lpstr>サービス利用料</vt:lpstr>
      <vt:lpstr>ウェブ会議関係機器!Print_Area</vt:lpstr>
      <vt:lpstr>サービス利用料!Print_Area</vt:lpstr>
      <vt:lpstr>経費内訳書!Print_Area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2021-12-21T09:44:51Z</dcterms:modified>
</cp:coreProperties>
</file>