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activeTab="0"/>
  </bookViews>
  <sheets>
    <sheet name="別添９" sheetId="1" r:id="rId1"/>
    <sheet name="別添９(記載例)" sheetId="2" r:id="rId2"/>
  </sheets>
  <definedNames/>
  <calcPr fullCalcOnLoad="1"/>
</workbook>
</file>

<file path=xl/sharedStrings.xml><?xml version="1.0" encoding="utf-8"?>
<sst xmlns="http://schemas.openxmlformats.org/spreadsheetml/2006/main" count="186" uniqueCount="60">
  <si>
    <t>指定金融機関名</t>
  </si>
  <si>
    <t>推薦事業者名</t>
  </si>
  <si>
    <t>貸付実行日</t>
  </si>
  <si>
    <t>貸付額</t>
  </si>
  <si>
    <t>単位期間</t>
  </si>
  <si>
    <t>期間</t>
  </si>
  <si>
    <t>(Ａ)</t>
  </si>
  <si>
    <t>(Ｂ)</t>
  </si>
  <si>
    <t>(Ｃ)</t>
  </si>
  <si>
    <t>(Ｄ)</t>
  </si>
  <si>
    <t>(Ｇ)</t>
  </si>
  <si>
    <t>(Ｈ)</t>
  </si>
  <si>
    <t>日数
（日）</t>
  </si>
  <si>
    <t>貸付残高
(円)</t>
  </si>
  <si>
    <t>年　　月　　日</t>
  </si>
  <si>
    <t>～</t>
  </si>
  <si>
    <t>(記入要領)</t>
  </si>
  <si>
    <t>(Ｅ)</t>
  </si>
  <si>
    <t>(Ｄ)と(Ｇ)
のうち
小さい値</t>
  </si>
  <si>
    <t>(Ｂ)と(Ｊ)
のうち
小さい値</t>
  </si>
  <si>
    <t>(Ｊ)</t>
  </si>
  <si>
    <t>(Ｋ)</t>
  </si>
  <si>
    <t>猶予期間</t>
  </si>
  <si>
    <t>融資期間</t>
  </si>
  <si>
    <t>利子補給期間</t>
  </si>
  <si>
    <t>～</t>
  </si>
  <si>
    <t>雇入れ数
(人)</t>
  </si>
  <si>
    <t>雇入れ
総数
(人)</t>
  </si>
  <si>
    <t>増加後の従業員数
(人)</t>
  </si>
  <si>
    <t>従業員
増加数
(人)</t>
  </si>
  <si>
    <t>(Ｈ)×(Ｉ)</t>
  </si>
  <si>
    <t>対象上限額
(円)</t>
  </si>
  <si>
    <t>(Ｅ)－(Ｆ)</t>
  </si>
  <si>
    <t>貸付金利
(利子補給金適用前)</t>
  </si>
  <si>
    <t>（Ｆ）基準の従業員数（人）</t>
  </si>
  <si>
    <t>利子補給
金額（円）</t>
  </si>
  <si>
    <t>小計（円）</t>
  </si>
  <si>
    <t>利子補給
対象貸付
残高（円）</t>
  </si>
  <si>
    <t>雇用創造効果
(人)</t>
  </si>
  <si>
    <t>(Ｍ)</t>
  </si>
  <si>
    <t>(Ｍ)の
単位期間
ごとの合計</t>
  </si>
  <si>
    <t>（Ｌ）利子補給率</t>
  </si>
  <si>
    <t>　１．単位期間ごと、貸付残高が変動するごとに、各項目を記入し、利子補給金の額を計算する。</t>
  </si>
  <si>
    <t>(Ｎ)</t>
  </si>
  <si>
    <t>(Ａ)×(Ｋ)
×(Ｌ)÷365</t>
  </si>
  <si>
    <t>　２．猶予期間に該当する単位期間には、「●」を入力する。</t>
  </si>
  <si>
    <t>　３．（Ｄ）、（Ｇ）、（Ｈ）、（Ｉ）、（Ｊ）、（Ｋ）、（Ｍ）及び（Ｎ）欄については自動計算されるが、正しく入力されている旨確認すること。</t>
  </si>
  <si>
    <t>○○○</t>
  </si>
  <si>
    <t>○○銀行</t>
  </si>
  <si>
    <t>株式会社○○</t>
  </si>
  <si>
    <t>●</t>
  </si>
  <si>
    <t>2017年4月1日
～2019年6月30日</t>
  </si>
  <si>
    <t>～</t>
  </si>
  <si>
    <t>●</t>
  </si>
  <si>
    <r>
      <t>（Ｉ）単位融資額（円）
250</t>
    </r>
    <r>
      <rPr>
        <sz val="8"/>
        <rFont val="ＭＳ ゴシック"/>
        <family val="3"/>
      </rPr>
      <t>万</t>
    </r>
    <r>
      <rPr>
        <sz val="8"/>
        <color indexed="8"/>
        <rFont val="ＭＳ ゴシック"/>
        <family val="3"/>
      </rPr>
      <t>×（365日／利子補給期間の日数）÷（Ｌ）</t>
    </r>
  </si>
  <si>
    <t>年　　月　　日</t>
  </si>
  <si>
    <t>年　　月　　日</t>
  </si>
  <si>
    <t>～</t>
  </si>
  <si>
    <t>事業名</t>
  </si>
  <si>
    <t>（Ｉ）単位融資額（円）
250万×（365日／利子補給期間の日数）÷（Ｌ）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</si>
</sst>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yyyy&quot;年&quot;m&quot;月&quot;d&quot;日&quot;;@"/>
    <numFmt numFmtId="180" formatCode="&quot;～&quot;yyyy&quot;年&quot;m&quot;月&quot;d&quot;日&quot;;@"/>
    <numFmt numFmtId="181" formatCode="0_ "/>
    <numFmt numFmtId="182" formatCode="0_);[Red]\(0\)"/>
    <numFmt numFmtId="183" formatCode="mmm\-yyyy"/>
  </numFmts>
  <fonts count="60">
    <font>
      <sz val="11"/>
      <color theme="1"/>
      <name val="Calibri"/>
      <family val="3"/>
    </font>
    <font>
      <sz val="11"/>
      <color indexed="8"/>
      <name val="ＭＳ Ｐゴシック"/>
      <family val="3"/>
    </font>
    <font>
      <sz val="6"/>
      <name val="ＭＳ Ｐゴシック"/>
      <family val="3"/>
    </font>
    <font>
      <sz val="8"/>
      <color indexed="8"/>
      <name val="ＭＳ ゴシック"/>
      <family val="3"/>
    </font>
    <font>
      <sz val="8"/>
      <name val="ＭＳ ゴシック"/>
      <family val="3"/>
    </font>
    <font>
      <b/>
      <sz val="8"/>
      <name val="ＭＳ ゴシック"/>
      <family val="3"/>
    </font>
    <font>
      <sz val="11"/>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8"/>
      <name val="ＭＳ Ｐゴシック"/>
      <family val="3"/>
    </font>
    <font>
      <sz val="11"/>
      <name val="ＭＳ Ｐゴシック"/>
      <family val="3"/>
    </font>
    <font>
      <sz val="8"/>
      <color indexed="8"/>
      <name val="ＭＳ Ｐゴシック"/>
      <family val="3"/>
    </font>
    <font>
      <sz val="11"/>
      <color indexed="10"/>
      <name val="ＭＳ ゴシック"/>
      <family val="3"/>
    </font>
    <font>
      <sz val="11"/>
      <color indexed="8"/>
      <name val="ＭＳ ゴシック"/>
      <family val="3"/>
    </font>
    <font>
      <sz val="8"/>
      <color indexed="10"/>
      <name val="ＭＳ ゴシック"/>
      <family val="3"/>
    </font>
    <font>
      <sz val="10"/>
      <color indexed="8"/>
      <name val="ＭＳ ゴシック"/>
      <family val="3"/>
    </font>
    <font>
      <sz val="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b/>
      <sz val="11"/>
      <name val="Calibri"/>
      <family val="3"/>
    </font>
    <font>
      <b/>
      <sz val="8"/>
      <name val="Calibri"/>
      <family val="3"/>
    </font>
    <font>
      <sz val="11"/>
      <name val="Calibri"/>
      <family val="3"/>
    </font>
    <font>
      <sz val="8"/>
      <color rgb="FFFF0000"/>
      <name val="ＭＳ ゴシック"/>
      <family val="3"/>
    </font>
    <font>
      <sz val="10"/>
      <color theme="1"/>
      <name val="ＭＳ ゴシック"/>
      <family val="3"/>
    </font>
    <font>
      <sz val="11"/>
      <color rgb="FFFF0000"/>
      <name val="ＭＳ ゴシック"/>
      <family val="3"/>
    </font>
    <font>
      <sz val="11"/>
      <color theme="1"/>
      <name val="ＭＳ ゴシック"/>
      <family val="3"/>
    </font>
    <font>
      <sz val="8"/>
      <color theme="1"/>
      <name val="Calibri"/>
      <family val="3"/>
    </font>
    <font>
      <sz val="8"/>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
      <patternFill patternType="solid">
        <fgColor theme="4" tint="0.5999600291252136"/>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top/>
      <bottom/>
    </border>
    <border>
      <left style="thin"/>
      <right/>
      <top style="thin"/>
      <bottom style="thin"/>
    </border>
    <border>
      <left/>
      <right/>
      <top style="thin"/>
      <bottom style="thin"/>
    </border>
    <border diagonalUp="1">
      <left style="thin"/>
      <right style="thin"/>
      <top style="medium"/>
      <bottom style="medium"/>
      <diagonal style="thin"/>
    </border>
    <border>
      <left style="thin"/>
      <right style="thin"/>
      <top style="medium"/>
      <bottom style="medium"/>
    </border>
    <border>
      <left style="medium"/>
      <right/>
      <top style="medium"/>
      <bottom/>
    </border>
    <border>
      <left/>
      <right/>
      <top style="medium"/>
      <bottom style="thin"/>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thin"/>
      <right/>
      <top style="medium"/>
      <bottom style="thin"/>
    </border>
    <border>
      <left style="thin"/>
      <right/>
      <top style="thin"/>
      <bottom/>
    </border>
    <border>
      <left/>
      <right style="thin"/>
      <top style="thin"/>
      <bottom style="thin"/>
    </border>
    <border>
      <left/>
      <right style="thin"/>
      <top style="medium"/>
      <bottom/>
    </border>
    <border>
      <left style="thin"/>
      <right/>
      <top style="medium"/>
      <bottom/>
    </border>
    <border diagonalUp="1">
      <left style="thin"/>
      <right style="thin"/>
      <top style="thin"/>
      <bottom style="thin"/>
      <diagonal style="thin"/>
    </border>
    <border>
      <left style="thin"/>
      <right>
        <color indexed="63"/>
      </right>
      <top>
        <color indexed="63"/>
      </top>
      <bottom style="thin"/>
    </border>
    <border>
      <left style="thin"/>
      <right style="thin"/>
      <top/>
      <bottom style="thin"/>
    </border>
    <border>
      <left style="medium"/>
      <right/>
      <top/>
      <bottom style="medium"/>
    </border>
    <border>
      <left/>
      <right style="thin"/>
      <top/>
      <bottom style="medium"/>
    </border>
    <border>
      <left/>
      <right/>
      <top style="medium"/>
      <bottom/>
    </border>
    <border>
      <left style="thin"/>
      <right/>
      <top/>
      <bottom style="medium"/>
    </border>
    <border>
      <left/>
      <right/>
      <top/>
      <bottom style="medium"/>
    </border>
    <border>
      <left style="medium"/>
      <right/>
      <top style="thin"/>
      <bottom style="thin"/>
    </border>
    <border>
      <left style="thin"/>
      <right style="thin"/>
      <top/>
      <bottom/>
    </border>
    <border>
      <left style="thin"/>
      <right style="thin"/>
      <top style="medium"/>
      <bottom/>
    </border>
    <border>
      <left/>
      <right/>
      <top style="thin"/>
      <bottom/>
    </border>
    <border>
      <left/>
      <right/>
      <top style="medium"/>
      <bottom style="medium"/>
    </border>
    <border>
      <left/>
      <right style="thin"/>
      <top style="medium"/>
      <bottom style="medium"/>
    </border>
    <border>
      <left/>
      <right style="thin"/>
      <top style="medium"/>
      <bottom style="thin"/>
    </border>
    <border>
      <left style="medium"/>
      <right/>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183">
    <xf numFmtId="0" fontId="0" fillId="0" borderId="0" xfId="0" applyFont="1" applyAlignment="1">
      <alignment vertical="center"/>
    </xf>
    <xf numFmtId="0" fontId="50" fillId="0" borderId="0" xfId="60" applyFont="1">
      <alignment vertical="center"/>
      <protection/>
    </xf>
    <xf numFmtId="0" fontId="50" fillId="33" borderId="10" xfId="60" applyFont="1" applyFill="1" applyBorder="1" applyAlignment="1">
      <alignment horizontal="center" vertical="center"/>
      <protection/>
    </xf>
    <xf numFmtId="0" fontId="50" fillId="34" borderId="10" xfId="60" applyFont="1" applyFill="1" applyBorder="1" applyAlignment="1">
      <alignment horizontal="center" vertical="center"/>
      <protection/>
    </xf>
    <xf numFmtId="0" fontId="50" fillId="33" borderId="11" xfId="60" applyFont="1" applyFill="1" applyBorder="1" applyAlignment="1">
      <alignment horizontal="center" vertical="center" wrapText="1"/>
      <protection/>
    </xf>
    <xf numFmtId="0" fontId="50" fillId="33" borderId="12" xfId="60" applyFont="1" applyFill="1" applyBorder="1" applyAlignment="1">
      <alignment horizontal="center" vertical="center" wrapText="1"/>
      <protection/>
    </xf>
    <xf numFmtId="0" fontId="50" fillId="0" borderId="0" xfId="60" applyFont="1" applyBorder="1">
      <alignment vertical="center"/>
      <protection/>
    </xf>
    <xf numFmtId="0" fontId="50" fillId="0" borderId="0" xfId="60" applyFont="1" applyAlignment="1">
      <alignment horizontal="center" vertical="center"/>
      <protection/>
    </xf>
    <xf numFmtId="0" fontId="50" fillId="0" borderId="0" xfId="60" applyFont="1" applyBorder="1" applyAlignment="1">
      <alignment vertical="center"/>
      <protection/>
    </xf>
    <xf numFmtId="0" fontId="0" fillId="0" borderId="0" xfId="60" applyBorder="1" applyAlignment="1">
      <alignment vertical="center"/>
      <protection/>
    </xf>
    <xf numFmtId="0" fontId="50" fillId="0" borderId="0" xfId="60" applyFont="1" applyBorder="1" applyAlignment="1">
      <alignment horizontal="center" vertical="center"/>
      <protection/>
    </xf>
    <xf numFmtId="0" fontId="50" fillId="35" borderId="10" xfId="60" applyFont="1" applyFill="1" applyBorder="1" applyAlignment="1">
      <alignment horizontal="center" vertical="center"/>
      <protection/>
    </xf>
    <xf numFmtId="0" fontId="50" fillId="35" borderId="13" xfId="60" applyFont="1" applyFill="1" applyBorder="1" applyAlignment="1">
      <alignment horizontal="center" vertical="center" wrapText="1"/>
      <protection/>
    </xf>
    <xf numFmtId="0" fontId="50" fillId="35" borderId="14" xfId="60" applyFont="1" applyFill="1" applyBorder="1" applyAlignment="1">
      <alignment horizontal="center" vertical="center" wrapText="1"/>
      <protection/>
    </xf>
    <xf numFmtId="0" fontId="50" fillId="0" borderId="15" xfId="60" applyFont="1" applyBorder="1" applyAlignment="1">
      <alignment vertical="center"/>
      <protection/>
    </xf>
    <xf numFmtId="31" fontId="4" fillId="36" borderId="16" xfId="60" applyNumberFormat="1" applyFont="1" applyFill="1" applyBorder="1" applyAlignment="1">
      <alignment horizontal="right" vertical="center"/>
      <protection/>
    </xf>
    <xf numFmtId="0" fontId="4" fillId="36" borderId="17" xfId="60" applyFont="1" applyFill="1" applyBorder="1" applyAlignment="1">
      <alignment horizontal="center" vertical="center"/>
      <protection/>
    </xf>
    <xf numFmtId="31" fontId="4" fillId="36" borderId="17" xfId="60" applyNumberFormat="1" applyFont="1" applyFill="1" applyBorder="1" applyAlignment="1">
      <alignment horizontal="right" vertical="center"/>
      <protection/>
    </xf>
    <xf numFmtId="178" fontId="4" fillId="36" borderId="10" xfId="60" applyNumberFormat="1" applyFont="1" applyFill="1" applyBorder="1" applyAlignment="1">
      <alignment horizontal="right" vertical="center"/>
      <protection/>
    </xf>
    <xf numFmtId="177" fontId="4" fillId="36" borderId="10" xfId="60" applyNumberFormat="1" applyFont="1" applyFill="1" applyBorder="1">
      <alignment vertical="center"/>
      <protection/>
    </xf>
    <xf numFmtId="178" fontId="4" fillId="36" borderId="11" xfId="60" applyNumberFormat="1" applyFont="1" applyFill="1" applyBorder="1" applyAlignment="1">
      <alignment horizontal="right" vertical="center"/>
      <protection/>
    </xf>
    <xf numFmtId="177" fontId="4" fillId="36" borderId="11" xfId="60" applyNumberFormat="1" applyFont="1" applyFill="1" applyBorder="1">
      <alignment vertical="center"/>
      <protection/>
    </xf>
    <xf numFmtId="0" fontId="51" fillId="0" borderId="18" xfId="60" applyFont="1" applyBorder="1" applyAlignment="1">
      <alignment vertical="center"/>
      <protection/>
    </xf>
    <xf numFmtId="177" fontId="52" fillId="0" borderId="19" xfId="60" applyNumberFormat="1" applyFont="1" applyBorder="1" applyAlignment="1">
      <alignment vertical="center"/>
      <protection/>
    </xf>
    <xf numFmtId="0" fontId="4" fillId="36" borderId="20" xfId="60" applyFont="1" applyFill="1" applyBorder="1" applyAlignment="1">
      <alignment horizontal="center" vertical="center"/>
      <protection/>
    </xf>
    <xf numFmtId="0" fontId="4" fillId="36" borderId="21" xfId="60" applyFont="1" applyFill="1" applyBorder="1" applyAlignment="1">
      <alignment horizontal="center" vertical="center"/>
      <protection/>
    </xf>
    <xf numFmtId="0" fontId="4" fillId="36" borderId="10" xfId="60" applyFont="1" applyFill="1" applyBorder="1">
      <alignment vertical="center"/>
      <protection/>
    </xf>
    <xf numFmtId="177" fontId="4" fillId="36" borderId="10" xfId="60" applyNumberFormat="1" applyFont="1" applyFill="1" applyBorder="1" applyAlignment="1">
      <alignment horizontal="right" vertical="center" shrinkToFit="1"/>
      <protection/>
    </xf>
    <xf numFmtId="0" fontId="4" fillId="36" borderId="22" xfId="60" applyFont="1" applyFill="1" applyBorder="1" applyAlignment="1">
      <alignment horizontal="right" vertical="center"/>
      <protection/>
    </xf>
    <xf numFmtId="0" fontId="4" fillId="36" borderId="23" xfId="60" applyFont="1" applyFill="1" applyBorder="1" applyAlignment="1">
      <alignment horizontal="right" vertical="center"/>
      <protection/>
    </xf>
    <xf numFmtId="0" fontId="4" fillId="36" borderId="16" xfId="60" applyFont="1" applyFill="1" applyBorder="1" applyAlignment="1">
      <alignment horizontal="right" vertical="center"/>
      <protection/>
    </xf>
    <xf numFmtId="0" fontId="4" fillId="36" borderId="17" xfId="60" applyFont="1" applyFill="1" applyBorder="1" applyAlignment="1">
      <alignment horizontal="right" vertical="center"/>
      <protection/>
    </xf>
    <xf numFmtId="0" fontId="4" fillId="36" borderId="11" xfId="60" applyFont="1" applyFill="1" applyBorder="1">
      <alignment vertical="center"/>
      <protection/>
    </xf>
    <xf numFmtId="177" fontId="4" fillId="36" borderId="11" xfId="60" applyNumberFormat="1" applyFont="1" applyFill="1" applyBorder="1" applyAlignment="1">
      <alignment horizontal="right" vertical="center" shrinkToFit="1"/>
      <protection/>
    </xf>
    <xf numFmtId="0" fontId="4" fillId="36" borderId="24" xfId="60" applyFont="1" applyFill="1" applyBorder="1" applyAlignment="1">
      <alignment horizontal="center" vertical="center"/>
      <protection/>
    </xf>
    <xf numFmtId="0" fontId="4" fillId="36" borderId="25" xfId="60" applyFont="1" applyFill="1" applyBorder="1">
      <alignment vertical="center"/>
      <protection/>
    </xf>
    <xf numFmtId="0" fontId="4" fillId="36" borderId="26" xfId="60" applyFont="1" applyFill="1" applyBorder="1" applyAlignment="1">
      <alignment horizontal="center" vertical="center"/>
      <protection/>
    </xf>
    <xf numFmtId="0" fontId="4" fillId="36" borderId="27" xfId="60" applyFont="1" applyFill="1" applyBorder="1" applyAlignment="1">
      <alignment horizontal="right" vertical="center"/>
      <protection/>
    </xf>
    <xf numFmtId="0" fontId="4" fillId="36" borderId="12" xfId="60" applyFont="1" applyFill="1" applyBorder="1">
      <alignment vertical="center"/>
      <protection/>
    </xf>
    <xf numFmtId="177" fontId="4" fillId="36" borderId="12" xfId="60" applyNumberFormat="1" applyFont="1" applyFill="1" applyBorder="1" applyAlignment="1">
      <alignment vertical="center" shrinkToFit="1"/>
      <protection/>
    </xf>
    <xf numFmtId="0" fontId="4" fillId="0" borderId="28" xfId="60" applyFont="1" applyBorder="1" applyAlignment="1">
      <alignment horizontal="center" vertical="center"/>
      <protection/>
    </xf>
    <xf numFmtId="0" fontId="53" fillId="0" borderId="29" xfId="60" applyFont="1" applyBorder="1" applyAlignment="1">
      <alignment vertical="center"/>
      <protection/>
    </xf>
    <xf numFmtId="179" fontId="4" fillId="0" borderId="30" xfId="60" applyNumberFormat="1" applyFont="1" applyBorder="1" applyAlignment="1">
      <alignment horizontal="right" vertical="center"/>
      <protection/>
    </xf>
    <xf numFmtId="0" fontId="4" fillId="0" borderId="17" xfId="60" applyFont="1" applyBorder="1" applyAlignment="1">
      <alignment vertical="center"/>
      <protection/>
    </xf>
    <xf numFmtId="31" fontId="4" fillId="36" borderId="31" xfId="60" applyNumberFormat="1" applyFont="1" applyFill="1" applyBorder="1" applyAlignment="1">
      <alignment horizontal="right" vertical="center"/>
      <protection/>
    </xf>
    <xf numFmtId="31" fontId="4" fillId="36" borderId="32" xfId="60" applyNumberFormat="1" applyFont="1" applyFill="1" applyBorder="1" applyAlignment="1">
      <alignment horizontal="right" vertical="center"/>
      <protection/>
    </xf>
    <xf numFmtId="31" fontId="4" fillId="36" borderId="21" xfId="60" applyNumberFormat="1" applyFont="1" applyFill="1" applyBorder="1" applyAlignment="1">
      <alignment horizontal="right" vertical="center"/>
      <protection/>
    </xf>
    <xf numFmtId="31" fontId="4" fillId="36" borderId="23" xfId="60" applyNumberFormat="1" applyFont="1" applyFill="1" applyBorder="1" applyAlignment="1">
      <alignment horizontal="right" vertical="center"/>
      <protection/>
    </xf>
    <xf numFmtId="31" fontId="4" fillId="36" borderId="27" xfId="60" applyNumberFormat="1" applyFont="1" applyFill="1" applyBorder="1" applyAlignment="1">
      <alignment horizontal="right" vertical="center"/>
      <protection/>
    </xf>
    <xf numFmtId="178" fontId="4" fillId="36" borderId="11" xfId="60" applyNumberFormat="1" applyFont="1" applyFill="1" applyBorder="1">
      <alignment vertical="center"/>
      <protection/>
    </xf>
    <xf numFmtId="178" fontId="4" fillId="36" borderId="12" xfId="60" applyNumberFormat="1" applyFont="1" applyFill="1" applyBorder="1">
      <alignment vertical="center"/>
      <protection/>
    </xf>
    <xf numFmtId="177" fontId="4" fillId="36" borderId="12" xfId="60" applyNumberFormat="1" applyFont="1" applyFill="1" applyBorder="1">
      <alignment vertical="center"/>
      <protection/>
    </xf>
    <xf numFmtId="177" fontId="4" fillId="36" borderId="11" xfId="60" applyNumberFormat="1" applyFont="1" applyFill="1" applyBorder="1" applyAlignment="1">
      <alignment horizontal="right" vertical="center"/>
      <protection/>
    </xf>
    <xf numFmtId="0" fontId="50" fillId="0" borderId="11" xfId="60" applyFont="1" applyBorder="1" applyAlignment="1">
      <alignment horizontal="center" vertical="center"/>
      <protection/>
    </xf>
    <xf numFmtId="0" fontId="50" fillId="33" borderId="11" xfId="60" applyFont="1" applyFill="1" applyBorder="1" applyAlignment="1">
      <alignment horizontal="center" vertical="center" wrapText="1"/>
      <protection/>
    </xf>
    <xf numFmtId="0" fontId="41" fillId="0" borderId="11" xfId="60" applyFont="1" applyBorder="1" applyAlignment="1">
      <alignment vertical="center"/>
      <protection/>
    </xf>
    <xf numFmtId="0" fontId="50" fillId="35" borderId="11" xfId="60" applyFont="1" applyFill="1" applyBorder="1" applyAlignment="1">
      <alignment horizontal="center" vertical="center" wrapText="1"/>
      <protection/>
    </xf>
    <xf numFmtId="0" fontId="50" fillId="35" borderId="11" xfId="60" applyFont="1" applyFill="1" applyBorder="1" applyAlignment="1">
      <alignment horizontal="center" vertical="center"/>
      <protection/>
    </xf>
    <xf numFmtId="0" fontId="50" fillId="33" borderId="11" xfId="60" applyFont="1" applyFill="1" applyBorder="1" applyAlignment="1">
      <alignment horizontal="center" vertical="center"/>
      <protection/>
    </xf>
    <xf numFmtId="0" fontId="50" fillId="34" borderId="11" xfId="60" applyFont="1" applyFill="1" applyBorder="1" applyAlignment="1">
      <alignment horizontal="center" vertical="center"/>
      <protection/>
    </xf>
    <xf numFmtId="177" fontId="4" fillId="36" borderId="11" xfId="60" applyNumberFormat="1" applyFont="1" applyFill="1" applyBorder="1" applyAlignment="1">
      <alignment vertical="center" shrinkToFit="1"/>
      <protection/>
    </xf>
    <xf numFmtId="0" fontId="51" fillId="0" borderId="33" xfId="60" applyFont="1" applyBorder="1" applyAlignment="1">
      <alignment vertical="center"/>
      <protection/>
    </xf>
    <xf numFmtId="0" fontId="4" fillId="36" borderId="30" xfId="60" applyFont="1" applyFill="1" applyBorder="1" applyAlignment="1">
      <alignment horizontal="right" vertical="center"/>
      <protection/>
    </xf>
    <xf numFmtId="0" fontId="4" fillId="36" borderId="0" xfId="60" applyFont="1" applyFill="1" applyBorder="1" applyAlignment="1">
      <alignment horizontal="center" vertical="center"/>
      <protection/>
    </xf>
    <xf numFmtId="0" fontId="4" fillId="36" borderId="29" xfId="60" applyFont="1" applyFill="1" applyBorder="1" applyAlignment="1">
      <alignment horizontal="center" vertical="center"/>
      <protection/>
    </xf>
    <xf numFmtId="0" fontId="4" fillId="36" borderId="15" xfId="60" applyFont="1" applyFill="1" applyBorder="1" applyAlignment="1">
      <alignment horizontal="right" vertical="center"/>
      <protection/>
    </xf>
    <xf numFmtId="0" fontId="4" fillId="36" borderId="15" xfId="60" applyFont="1" applyFill="1" applyBorder="1" applyAlignment="1">
      <alignment horizontal="center" vertical="center"/>
      <protection/>
    </xf>
    <xf numFmtId="0" fontId="4" fillId="36" borderId="34" xfId="60" applyFont="1" applyFill="1" applyBorder="1" applyAlignment="1">
      <alignment horizontal="center" vertical="center"/>
      <protection/>
    </xf>
    <xf numFmtId="177" fontId="52" fillId="0" borderId="11" xfId="60" applyNumberFormat="1" applyFont="1" applyBorder="1" applyAlignment="1">
      <alignment horizontal="right" vertical="center"/>
      <protection/>
    </xf>
    <xf numFmtId="179" fontId="54" fillId="0" borderId="16" xfId="60" applyNumberFormat="1" applyFont="1" applyBorder="1" applyAlignment="1">
      <alignment horizontal="right" vertical="center"/>
      <protection/>
    </xf>
    <xf numFmtId="179" fontId="54" fillId="0" borderId="30" xfId="60" applyNumberFormat="1" applyFont="1" applyBorder="1" applyAlignment="1">
      <alignment horizontal="right" vertical="center"/>
      <protection/>
    </xf>
    <xf numFmtId="0" fontId="50" fillId="0" borderId="17" xfId="60" applyFont="1" applyBorder="1" applyAlignment="1">
      <alignment vertical="center"/>
      <protection/>
    </xf>
    <xf numFmtId="0" fontId="5" fillId="0" borderId="35" xfId="60" applyFont="1" applyBorder="1" applyAlignment="1">
      <alignment horizontal="center" vertical="center"/>
      <protection/>
    </xf>
    <xf numFmtId="0" fontId="5" fillId="0" borderId="11" xfId="60" applyFont="1" applyBorder="1" applyAlignment="1">
      <alignment horizontal="center" vertical="center"/>
      <protection/>
    </xf>
    <xf numFmtId="177" fontId="4" fillId="36" borderId="11" xfId="60" applyNumberFormat="1" applyFont="1" applyFill="1" applyBorder="1" applyAlignment="1">
      <alignment horizontal="right" vertical="center"/>
      <protection/>
    </xf>
    <xf numFmtId="176" fontId="4" fillId="36" borderId="11" xfId="60" applyNumberFormat="1" applyFont="1" applyFill="1" applyBorder="1" applyAlignment="1">
      <alignment horizontal="center" vertical="center"/>
      <protection/>
    </xf>
    <xf numFmtId="182" fontId="4" fillId="36" borderId="11" xfId="60" applyNumberFormat="1" applyFont="1" applyFill="1" applyBorder="1" applyAlignment="1">
      <alignment horizontal="right" vertical="center"/>
      <protection/>
    </xf>
    <xf numFmtId="0" fontId="50" fillId="35" borderId="11" xfId="60" applyFont="1" applyFill="1" applyBorder="1" applyAlignment="1">
      <alignment horizontal="center" vertical="center" wrapText="1"/>
      <protection/>
    </xf>
    <xf numFmtId="0" fontId="50" fillId="34" borderId="11" xfId="60" applyFont="1" applyFill="1" applyBorder="1" applyAlignment="1">
      <alignment horizontal="center" vertical="center" wrapText="1"/>
      <protection/>
    </xf>
    <xf numFmtId="176" fontId="4" fillId="36" borderId="11" xfId="60" applyNumberFormat="1" applyFont="1" applyFill="1" applyBorder="1" applyAlignment="1">
      <alignment horizontal="right" vertical="center"/>
      <protection/>
    </xf>
    <xf numFmtId="0" fontId="50" fillId="0" borderId="11" xfId="60" applyFont="1" applyBorder="1" applyAlignment="1">
      <alignment horizontal="center" vertical="center"/>
      <protection/>
    </xf>
    <xf numFmtId="0" fontId="50" fillId="0" borderId="13" xfId="60" applyFont="1" applyBorder="1" applyAlignment="1">
      <alignment horizontal="center" vertical="center"/>
      <protection/>
    </xf>
    <xf numFmtId="0" fontId="50" fillId="33" borderId="11" xfId="60" applyFont="1" applyFill="1" applyBorder="1" applyAlignment="1">
      <alignment horizontal="center" vertical="center"/>
      <protection/>
    </xf>
    <xf numFmtId="0" fontId="50" fillId="33" borderId="13" xfId="60" applyFont="1" applyFill="1" applyBorder="1" applyAlignment="1">
      <alignment horizontal="center" vertical="center"/>
      <protection/>
    </xf>
    <xf numFmtId="0" fontId="50" fillId="33" borderId="11" xfId="60" applyFont="1" applyFill="1" applyBorder="1" applyAlignment="1">
      <alignment horizontal="center" vertical="center" wrapText="1"/>
      <protection/>
    </xf>
    <xf numFmtId="0" fontId="50" fillId="35" borderId="11" xfId="60" applyFont="1" applyFill="1" applyBorder="1" applyAlignment="1">
      <alignment horizontal="center" vertical="center" textRotation="255" wrapText="1"/>
      <protection/>
    </xf>
    <xf numFmtId="0" fontId="50" fillId="35" borderId="11" xfId="60" applyFont="1" applyFill="1" applyBorder="1" applyAlignment="1">
      <alignment horizontal="center" vertical="center"/>
      <protection/>
    </xf>
    <xf numFmtId="0" fontId="54" fillId="0" borderId="11" xfId="60" applyFont="1" applyBorder="1" applyAlignment="1">
      <alignment horizontal="right" vertical="center" wrapText="1"/>
      <protection/>
    </xf>
    <xf numFmtId="0" fontId="54" fillId="0" borderId="11" xfId="60" applyFont="1" applyBorder="1" applyAlignment="1">
      <alignment horizontal="right" vertical="center"/>
      <protection/>
    </xf>
    <xf numFmtId="180" fontId="54" fillId="0" borderId="11" xfId="60" applyNumberFormat="1" applyFont="1" applyBorder="1" applyAlignment="1">
      <alignment horizontal="right" vertical="center"/>
      <protection/>
    </xf>
    <xf numFmtId="177" fontId="41" fillId="0" borderId="11" xfId="60" applyNumberFormat="1" applyFont="1" applyBorder="1" applyAlignment="1">
      <alignment horizontal="right" vertical="center"/>
      <protection/>
    </xf>
    <xf numFmtId="177" fontId="55" fillId="35" borderId="11" xfId="60" applyNumberFormat="1" applyFont="1" applyFill="1" applyBorder="1" applyAlignment="1">
      <alignment horizontal="center" vertical="center"/>
      <protection/>
    </xf>
    <xf numFmtId="0" fontId="41" fillId="0" borderId="11" xfId="60" applyFont="1" applyBorder="1" applyAlignment="1">
      <alignment horizontal="center" vertical="center"/>
      <protection/>
    </xf>
    <xf numFmtId="0" fontId="56" fillId="0" borderId="11" xfId="60" applyFont="1" applyBorder="1" applyAlignment="1">
      <alignment horizontal="center" vertical="center"/>
      <protection/>
    </xf>
    <xf numFmtId="14" fontId="57" fillId="0" borderId="11" xfId="60" applyNumberFormat="1" applyFont="1" applyBorder="1" applyAlignment="1">
      <alignment vertical="center"/>
      <protection/>
    </xf>
    <xf numFmtId="0" fontId="0" fillId="0" borderId="11" xfId="60" applyFont="1" applyBorder="1" applyAlignment="1">
      <alignment vertical="center"/>
      <protection/>
    </xf>
    <xf numFmtId="177" fontId="0" fillId="0" borderId="11" xfId="60" applyNumberFormat="1" applyFont="1" applyBorder="1" applyAlignment="1">
      <alignment horizontal="center" vertical="center"/>
      <protection/>
    </xf>
    <xf numFmtId="10" fontId="56" fillId="0" borderId="11" xfId="60" applyNumberFormat="1" applyFont="1" applyBorder="1" applyAlignment="1">
      <alignment vertical="center"/>
      <protection/>
    </xf>
    <xf numFmtId="10" fontId="41" fillId="0" borderId="11" xfId="60" applyNumberFormat="1" applyFont="1" applyBorder="1" applyAlignment="1">
      <alignment horizontal="center" vertical="center"/>
      <protection/>
    </xf>
    <xf numFmtId="0" fontId="4" fillId="0" borderId="11" xfId="60" applyFont="1" applyBorder="1" applyAlignment="1">
      <alignment horizontal="center" vertical="center" wrapText="1"/>
      <protection/>
    </xf>
    <xf numFmtId="0" fontId="58" fillId="0" borderId="11" xfId="60" applyFont="1" applyBorder="1" applyAlignment="1">
      <alignment horizontal="center" vertical="center"/>
      <protection/>
    </xf>
    <xf numFmtId="0" fontId="50" fillId="0" borderId="11" xfId="60" applyFont="1" applyBorder="1" applyAlignment="1">
      <alignment horizontal="center" vertical="center" wrapText="1"/>
      <protection/>
    </xf>
    <xf numFmtId="0" fontId="50" fillId="0" borderId="16" xfId="60" applyFont="1" applyBorder="1" applyAlignment="1">
      <alignment horizontal="center" vertical="center"/>
      <protection/>
    </xf>
    <xf numFmtId="0" fontId="50" fillId="0" borderId="30" xfId="60" applyFont="1" applyBorder="1" applyAlignment="1">
      <alignment horizontal="center" vertical="center"/>
      <protection/>
    </xf>
    <xf numFmtId="10" fontId="53" fillId="0" borderId="16" xfId="60" applyNumberFormat="1" applyFont="1" applyBorder="1" applyAlignment="1">
      <alignment horizontal="center" vertical="center"/>
      <protection/>
    </xf>
    <xf numFmtId="10" fontId="53" fillId="0" borderId="30" xfId="60" applyNumberFormat="1" applyFont="1" applyBorder="1" applyAlignment="1">
      <alignment horizontal="center" vertical="center"/>
      <protection/>
    </xf>
    <xf numFmtId="0" fontId="50" fillId="0" borderId="20" xfId="60" applyFont="1" applyBorder="1" applyAlignment="1">
      <alignment horizontal="center" vertical="center"/>
      <protection/>
    </xf>
    <xf numFmtId="0" fontId="50" fillId="0" borderId="31" xfId="60" applyFont="1" applyBorder="1" applyAlignment="1">
      <alignment horizontal="center" vertical="center"/>
      <protection/>
    </xf>
    <xf numFmtId="0" fontId="50" fillId="0" borderId="22" xfId="60" applyFont="1" applyBorder="1" applyAlignment="1">
      <alignment horizontal="center" vertical="center"/>
      <protection/>
    </xf>
    <xf numFmtId="0" fontId="50" fillId="0" borderId="23" xfId="60" applyFont="1" applyBorder="1" applyAlignment="1">
      <alignment horizontal="center" vertical="center"/>
      <protection/>
    </xf>
    <xf numFmtId="0" fontId="50" fillId="0" borderId="36" xfId="60" applyFont="1" applyBorder="1" applyAlignment="1">
      <alignment horizontal="center" vertical="center"/>
      <protection/>
    </xf>
    <xf numFmtId="0" fontId="50" fillId="0" borderId="37" xfId="60" applyFont="1" applyBorder="1" applyAlignment="1">
      <alignment horizontal="center" vertical="center"/>
      <protection/>
    </xf>
    <xf numFmtId="0" fontId="4" fillId="0" borderId="16" xfId="60" applyFont="1" applyBorder="1" applyAlignment="1">
      <alignment horizontal="right" vertical="center" wrapText="1"/>
      <protection/>
    </xf>
    <xf numFmtId="0" fontId="4" fillId="0" borderId="30" xfId="60" applyFont="1" applyBorder="1" applyAlignment="1">
      <alignment horizontal="right" vertical="center"/>
      <protection/>
    </xf>
    <xf numFmtId="0" fontId="4" fillId="0" borderId="11" xfId="60" applyFont="1" applyBorder="1" applyAlignment="1">
      <alignment horizontal="center" vertical="center"/>
      <protection/>
    </xf>
    <xf numFmtId="177" fontId="53" fillId="0" borderId="16" xfId="60" applyNumberFormat="1" applyFont="1" applyBorder="1" applyAlignment="1">
      <alignment horizontal="right" vertical="center"/>
      <protection/>
    </xf>
    <xf numFmtId="177" fontId="53" fillId="0" borderId="17" xfId="60" applyNumberFormat="1" applyFont="1" applyBorder="1" applyAlignment="1">
      <alignment horizontal="right" vertical="center"/>
      <protection/>
    </xf>
    <xf numFmtId="177" fontId="53" fillId="0" borderId="30" xfId="60" applyNumberFormat="1" applyFont="1" applyBorder="1" applyAlignment="1">
      <alignment horizontal="right" vertical="center"/>
      <protection/>
    </xf>
    <xf numFmtId="0" fontId="50" fillId="33" borderId="32" xfId="60" applyFont="1" applyFill="1" applyBorder="1" applyAlignment="1">
      <alignment horizontal="center" vertical="center"/>
      <protection/>
    </xf>
    <xf numFmtId="0" fontId="50" fillId="33" borderId="38" xfId="60" applyFont="1" applyFill="1" applyBorder="1" applyAlignment="1">
      <alignment horizontal="center" vertical="center"/>
      <protection/>
    </xf>
    <xf numFmtId="0" fontId="50" fillId="33" borderId="31" xfId="60" applyFont="1" applyFill="1" applyBorder="1" applyAlignment="1">
      <alignment horizontal="center" vertical="center"/>
      <protection/>
    </xf>
    <xf numFmtId="0" fontId="50" fillId="33" borderId="15" xfId="60" applyFont="1" applyFill="1" applyBorder="1" applyAlignment="1">
      <alignment horizontal="center" vertical="center"/>
      <protection/>
    </xf>
    <xf numFmtId="0" fontId="50" fillId="33" borderId="0" xfId="60" applyFont="1" applyFill="1" applyBorder="1" applyAlignment="1">
      <alignment horizontal="center" vertical="center"/>
      <protection/>
    </xf>
    <xf numFmtId="0" fontId="50" fillId="33" borderId="23" xfId="60" applyFont="1" applyFill="1" applyBorder="1" applyAlignment="1">
      <alignment horizontal="center" vertical="center"/>
      <protection/>
    </xf>
    <xf numFmtId="0" fontId="50" fillId="33" borderId="39" xfId="60" applyFont="1" applyFill="1" applyBorder="1" applyAlignment="1">
      <alignment horizontal="center" vertical="center"/>
      <protection/>
    </xf>
    <xf numFmtId="0" fontId="50" fillId="33" borderId="40" xfId="60" applyFont="1" applyFill="1" applyBorder="1" applyAlignment="1">
      <alignment horizontal="center" vertical="center"/>
      <protection/>
    </xf>
    <xf numFmtId="0" fontId="50" fillId="33" borderId="37" xfId="60" applyFont="1" applyFill="1" applyBorder="1" applyAlignment="1">
      <alignment horizontal="center" vertical="center"/>
      <protection/>
    </xf>
    <xf numFmtId="0" fontId="50" fillId="33" borderId="12" xfId="60" applyFont="1" applyFill="1" applyBorder="1" applyAlignment="1">
      <alignment horizontal="center" vertical="center" wrapText="1"/>
      <protection/>
    </xf>
    <xf numFmtId="0" fontId="4" fillId="0" borderId="41" xfId="60" applyFont="1" applyBorder="1" applyAlignment="1">
      <alignment horizontal="center" vertical="center"/>
      <protection/>
    </xf>
    <xf numFmtId="0" fontId="4" fillId="0" borderId="30" xfId="60" applyFont="1" applyBorder="1" applyAlignment="1">
      <alignment horizontal="center" vertical="center"/>
      <protection/>
    </xf>
    <xf numFmtId="0" fontId="50" fillId="35" borderId="13" xfId="60" applyFont="1" applyFill="1" applyBorder="1" applyAlignment="1">
      <alignment horizontal="center" vertical="center" wrapText="1"/>
      <protection/>
    </xf>
    <xf numFmtId="0" fontId="50" fillId="35" borderId="14" xfId="60" applyFont="1" applyFill="1" applyBorder="1" applyAlignment="1">
      <alignment horizontal="center" vertical="center" wrapText="1"/>
      <protection/>
    </xf>
    <xf numFmtId="177" fontId="4" fillId="36" borderId="13" xfId="60" applyNumberFormat="1" applyFont="1" applyFill="1" applyBorder="1" applyAlignment="1">
      <alignment horizontal="right" vertical="center"/>
      <protection/>
    </xf>
    <xf numFmtId="177" fontId="4" fillId="36" borderId="42" xfId="60" applyNumberFormat="1" applyFont="1" applyFill="1" applyBorder="1" applyAlignment="1">
      <alignment horizontal="right" vertical="center"/>
      <protection/>
    </xf>
    <xf numFmtId="177" fontId="4" fillId="36" borderId="35" xfId="60" applyNumberFormat="1" applyFont="1" applyFill="1" applyBorder="1" applyAlignment="1">
      <alignment horizontal="right" vertical="center"/>
      <protection/>
    </xf>
    <xf numFmtId="177" fontId="4" fillId="36" borderId="43" xfId="60" applyNumberFormat="1" applyFont="1" applyFill="1" applyBorder="1" applyAlignment="1">
      <alignment horizontal="right" vertical="center"/>
      <protection/>
    </xf>
    <xf numFmtId="176" fontId="4" fillId="36" borderId="13" xfId="60" applyNumberFormat="1" applyFont="1" applyFill="1" applyBorder="1" applyAlignment="1">
      <alignment horizontal="center" vertical="center"/>
      <protection/>
    </xf>
    <xf numFmtId="176" fontId="4" fillId="36" borderId="42" xfId="60" applyNumberFormat="1" applyFont="1" applyFill="1" applyBorder="1" applyAlignment="1">
      <alignment horizontal="center" vertical="center"/>
      <protection/>
    </xf>
    <xf numFmtId="176" fontId="4" fillId="36" borderId="35" xfId="60" applyNumberFormat="1" applyFont="1" applyFill="1" applyBorder="1" applyAlignment="1">
      <alignment horizontal="center" vertical="center"/>
      <protection/>
    </xf>
    <xf numFmtId="182" fontId="4" fillId="36" borderId="13" xfId="60" applyNumberFormat="1" applyFont="1" applyFill="1" applyBorder="1" applyAlignment="1">
      <alignment horizontal="right" vertical="center"/>
      <protection/>
    </xf>
    <xf numFmtId="182" fontId="4" fillId="36" borderId="42" xfId="60" applyNumberFormat="1" applyFont="1" applyFill="1" applyBorder="1" applyAlignment="1">
      <alignment horizontal="right" vertical="center"/>
      <protection/>
    </xf>
    <xf numFmtId="182" fontId="4" fillId="36" borderId="35" xfId="60" applyNumberFormat="1" applyFont="1" applyFill="1" applyBorder="1" applyAlignment="1">
      <alignment horizontal="right" vertical="center"/>
      <protection/>
    </xf>
    <xf numFmtId="182" fontId="4" fillId="36" borderId="43" xfId="60" applyNumberFormat="1" applyFont="1" applyFill="1" applyBorder="1" applyAlignment="1">
      <alignment horizontal="right" vertical="center"/>
      <protection/>
    </xf>
    <xf numFmtId="0" fontId="50" fillId="34" borderId="13" xfId="60" applyFont="1" applyFill="1" applyBorder="1" applyAlignment="1">
      <alignment horizontal="center" vertical="center" wrapText="1"/>
      <protection/>
    </xf>
    <xf numFmtId="0" fontId="50" fillId="34" borderId="14" xfId="60" applyFont="1" applyFill="1" applyBorder="1" applyAlignment="1">
      <alignment horizontal="center" vertical="center" wrapText="1"/>
      <protection/>
    </xf>
    <xf numFmtId="0" fontId="50" fillId="35" borderId="13" xfId="60" applyFont="1" applyFill="1" applyBorder="1" applyAlignment="1">
      <alignment horizontal="center" vertical="center" textRotation="255" wrapText="1"/>
      <protection/>
    </xf>
    <xf numFmtId="0" fontId="50" fillId="35" borderId="14" xfId="60" applyFont="1" applyFill="1" applyBorder="1" applyAlignment="1">
      <alignment horizontal="center" vertical="center" textRotation="255" wrapText="1"/>
      <protection/>
    </xf>
    <xf numFmtId="10" fontId="6" fillId="0" borderId="29" xfId="60" applyNumberFormat="1" applyFont="1" applyBorder="1" applyAlignment="1">
      <alignment vertical="center"/>
      <protection/>
    </xf>
    <xf numFmtId="10" fontId="6" fillId="0" borderId="44" xfId="60" applyNumberFormat="1" applyFont="1" applyBorder="1" applyAlignment="1">
      <alignment vertical="center"/>
      <protection/>
    </xf>
    <xf numFmtId="0" fontId="50" fillId="34" borderId="12" xfId="60" applyFont="1" applyFill="1" applyBorder="1" applyAlignment="1">
      <alignment horizontal="center" vertical="center" wrapText="1"/>
      <protection/>
    </xf>
    <xf numFmtId="0" fontId="4" fillId="35" borderId="16" xfId="60" applyFont="1" applyFill="1" applyBorder="1" applyAlignment="1">
      <alignment horizontal="center" vertical="center" wrapText="1"/>
      <protection/>
    </xf>
    <xf numFmtId="0" fontId="4" fillId="35" borderId="17" xfId="60" applyFont="1" applyFill="1" applyBorder="1" applyAlignment="1">
      <alignment horizontal="center" vertical="center"/>
      <protection/>
    </xf>
    <xf numFmtId="177" fontId="7" fillId="35" borderId="16" xfId="60" applyNumberFormat="1" applyFont="1" applyFill="1" applyBorder="1" applyAlignment="1">
      <alignment horizontal="center" vertical="center"/>
      <protection/>
    </xf>
    <xf numFmtId="177" fontId="7" fillId="35" borderId="17" xfId="60" applyNumberFormat="1" applyFont="1" applyFill="1" applyBorder="1" applyAlignment="1">
      <alignment horizontal="center" vertical="center"/>
      <protection/>
    </xf>
    <xf numFmtId="0" fontId="4" fillId="0" borderId="16" xfId="60" applyFont="1" applyBorder="1" applyAlignment="1">
      <alignment horizontal="center" vertical="center"/>
      <protection/>
    </xf>
    <xf numFmtId="180" fontId="4" fillId="0" borderId="16" xfId="60" applyNumberFormat="1" applyFont="1" applyBorder="1" applyAlignment="1">
      <alignment horizontal="right" vertical="center"/>
      <protection/>
    </xf>
    <xf numFmtId="180" fontId="4" fillId="0" borderId="30" xfId="60" applyNumberFormat="1" applyFont="1" applyBorder="1" applyAlignment="1">
      <alignment horizontal="right" vertical="center"/>
      <protection/>
    </xf>
    <xf numFmtId="176" fontId="4" fillId="36" borderId="14" xfId="60" applyNumberFormat="1" applyFont="1" applyFill="1" applyBorder="1" applyAlignment="1">
      <alignment horizontal="center" vertical="center"/>
      <protection/>
    </xf>
    <xf numFmtId="0" fontId="4" fillId="0" borderId="28" xfId="60" applyFont="1" applyBorder="1" applyAlignment="1">
      <alignment horizontal="center" vertical="center" wrapText="1"/>
      <protection/>
    </xf>
    <xf numFmtId="0" fontId="4" fillId="0" borderId="21" xfId="60" applyFont="1" applyBorder="1" applyAlignment="1">
      <alignment horizontal="center" vertical="center" wrapText="1"/>
      <protection/>
    </xf>
    <xf numFmtId="0" fontId="5" fillId="0" borderId="45" xfId="60" applyFont="1" applyBorder="1" applyAlignment="1">
      <alignment horizontal="center" vertical="center"/>
      <protection/>
    </xf>
    <xf numFmtId="0" fontId="5" fillId="0" borderId="46" xfId="60" applyFont="1" applyBorder="1" applyAlignment="1">
      <alignment horizontal="center" vertical="center"/>
      <protection/>
    </xf>
    <xf numFmtId="177" fontId="4" fillId="36" borderId="14" xfId="60" applyNumberFormat="1" applyFont="1" applyFill="1" applyBorder="1" applyAlignment="1">
      <alignment horizontal="right" vertical="center"/>
      <protection/>
    </xf>
    <xf numFmtId="182" fontId="4" fillId="36" borderId="14" xfId="60" applyNumberFormat="1" applyFont="1" applyFill="1" applyBorder="1" applyAlignment="1">
      <alignment horizontal="right" vertical="center"/>
      <protection/>
    </xf>
    <xf numFmtId="0" fontId="59" fillId="0" borderId="28" xfId="60" applyFont="1" applyBorder="1" applyAlignment="1">
      <alignment horizontal="center" vertical="center"/>
      <protection/>
    </xf>
    <xf numFmtId="0" fontId="59" fillId="0" borderId="21" xfId="60" applyFont="1" applyBorder="1" applyAlignment="1">
      <alignment horizontal="center" vertical="center"/>
      <protection/>
    </xf>
    <xf numFmtId="0" fontId="59" fillId="0" borderId="47" xfId="60" applyFont="1" applyBorder="1" applyAlignment="1">
      <alignment horizontal="center" vertical="center"/>
      <protection/>
    </xf>
    <xf numFmtId="0" fontId="4" fillId="0" borderId="48" xfId="60" applyFont="1" applyBorder="1" applyAlignment="1">
      <alignment horizontal="center" vertical="center" wrapText="1"/>
      <protection/>
    </xf>
    <xf numFmtId="0" fontId="4" fillId="0" borderId="47" xfId="60" applyFont="1" applyBorder="1" applyAlignment="1">
      <alignment horizontal="center" vertical="center" wrapText="1"/>
      <protection/>
    </xf>
    <xf numFmtId="177" fontId="53" fillId="0" borderId="16" xfId="60" applyNumberFormat="1" applyFont="1" applyBorder="1" applyAlignment="1">
      <alignment horizontal="center" vertical="center"/>
      <protection/>
    </xf>
    <xf numFmtId="177" fontId="53" fillId="0" borderId="17" xfId="60" applyNumberFormat="1" applyFont="1" applyBorder="1" applyAlignment="1">
      <alignment horizontal="center" vertical="center"/>
      <protection/>
    </xf>
    <xf numFmtId="177" fontId="53" fillId="0" borderId="30" xfId="60" applyNumberFormat="1" applyFont="1" applyBorder="1" applyAlignment="1">
      <alignment horizontal="center" vertical="center"/>
      <protection/>
    </xf>
    <xf numFmtId="0" fontId="4" fillId="0" borderId="28" xfId="60" applyFont="1" applyBorder="1" applyAlignment="1">
      <alignment horizontal="center" vertical="center"/>
      <protection/>
    </xf>
    <xf numFmtId="0" fontId="4" fillId="0" borderId="47" xfId="60" applyFont="1" applyBorder="1" applyAlignment="1">
      <alignment horizontal="center" vertical="center"/>
      <protection/>
    </xf>
    <xf numFmtId="0" fontId="4" fillId="0" borderId="10" xfId="60" applyFont="1" applyBorder="1" applyAlignment="1">
      <alignment horizontal="center" vertical="center"/>
      <protection/>
    </xf>
    <xf numFmtId="0" fontId="53" fillId="0" borderId="16" xfId="60" applyFont="1" applyBorder="1" applyAlignment="1">
      <alignment horizontal="center" vertical="center"/>
      <protection/>
    </xf>
    <xf numFmtId="0" fontId="53" fillId="0" borderId="30" xfId="60" applyFont="1" applyBorder="1" applyAlignment="1">
      <alignment horizontal="center" vertical="center"/>
      <protection/>
    </xf>
    <xf numFmtId="0" fontId="6" fillId="0" borderId="16" xfId="60" applyFont="1" applyBorder="1" applyAlignment="1">
      <alignment horizontal="center" vertical="center"/>
      <protection/>
    </xf>
    <xf numFmtId="14" fontId="6" fillId="0" borderId="13" xfId="60" applyNumberFormat="1" applyFont="1" applyBorder="1" applyAlignment="1">
      <alignment vertical="center"/>
      <protection/>
    </xf>
    <xf numFmtId="0" fontId="53" fillId="0" borderId="13" xfId="60" applyFont="1" applyBorder="1" applyAlignment="1">
      <alignment vertical="center"/>
      <protection/>
    </xf>
    <xf numFmtId="176" fontId="4" fillId="36" borderId="43" xfId="60" applyNumberFormat="1" applyFont="1" applyFill="1" applyBorder="1" applyAlignment="1">
      <alignment horizontal="right" vertical="center"/>
      <protection/>
    </xf>
    <xf numFmtId="176" fontId="4" fillId="36" borderId="42" xfId="60" applyNumberFormat="1" applyFont="1" applyFill="1" applyBorder="1" applyAlignment="1">
      <alignment horizontal="right" vertical="center"/>
      <protection/>
    </xf>
    <xf numFmtId="176" fontId="4" fillId="36" borderId="35" xfId="60" applyNumberFormat="1" applyFont="1" applyFill="1" applyBorder="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314325</xdr:rowOff>
    </xdr:from>
    <xdr:to>
      <xdr:col>6</xdr:col>
      <xdr:colOff>257175</xdr:colOff>
      <xdr:row>14</xdr:row>
      <xdr:rowOff>47625</xdr:rowOff>
    </xdr:to>
    <xdr:grpSp>
      <xdr:nvGrpSpPr>
        <xdr:cNvPr id="1" name="グループ化 9"/>
        <xdr:cNvGrpSpPr>
          <a:grpSpLocks/>
        </xdr:cNvGrpSpPr>
      </xdr:nvGrpSpPr>
      <xdr:grpSpPr>
        <a:xfrm>
          <a:off x="314325" y="2886075"/>
          <a:ext cx="3124200" cy="1381125"/>
          <a:chOff x="4171950" y="-914413"/>
          <a:chExt cx="3304278" cy="5463161"/>
        </a:xfrm>
        <a:solidFill>
          <a:srgbClr val="FFFFFF"/>
        </a:solidFill>
      </xdr:grpSpPr>
      <xdr:sp>
        <xdr:nvSpPr>
          <xdr:cNvPr id="2" name="正方形/長方形 10"/>
          <xdr:cNvSpPr>
            <a:spLocks/>
          </xdr:cNvSpPr>
        </xdr:nvSpPr>
        <xdr:spPr>
          <a:xfrm>
            <a:off x="4171950" y="2438602"/>
            <a:ext cx="2979633" cy="2071904"/>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直線コネクタ 11"/>
          <xdr:cNvSpPr>
            <a:spLocks/>
          </xdr:cNvSpPr>
        </xdr:nvSpPr>
        <xdr:spPr>
          <a:xfrm flipH="1">
            <a:off x="5021976" y="-801052"/>
            <a:ext cx="2454252" cy="3277897"/>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12"/>
          <xdr:cNvSpPr>
            <a:spLocks/>
          </xdr:cNvSpPr>
        </xdr:nvSpPr>
        <xdr:spPr>
          <a:xfrm flipV="1">
            <a:off x="5004628" y="-914413"/>
            <a:ext cx="1910699" cy="3391257"/>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テキスト ボックス 13"/>
          <xdr:cNvSpPr txBox="1">
            <a:spLocks noChangeArrowheads="1"/>
          </xdr:cNvSpPr>
        </xdr:nvSpPr>
        <xdr:spPr>
          <a:xfrm>
            <a:off x="4198384" y="2513721"/>
            <a:ext cx="2901156" cy="2035027"/>
          </a:xfrm>
          <a:prstGeom prst="rect">
            <a:avLst/>
          </a:prstGeom>
          <a:noFill/>
          <a:ln w="9525" cmpd="sng">
            <a:noFill/>
          </a:ln>
        </xdr:spPr>
        <xdr:txBody>
          <a:bodyPr vertOverflow="clip" wrap="square"/>
          <a:p>
            <a:pPr algn="l">
              <a:defRPr/>
            </a:pPr>
            <a:r>
              <a:rPr lang="en-US" cap="none" sz="800" b="0" i="0" u="none" baseline="0">
                <a:solidFill>
                  <a:srgbClr val="000000"/>
                </a:solidFill>
              </a:rPr>
              <a:t>・実際の貸付残高に基づく残高とそれに対応する期間、日数を要綱別紙６添付の同様に入力してください。</a:t>
            </a:r>
          </a:p>
        </xdr:txBody>
      </xdr:sp>
      <xdr:sp>
        <xdr:nvSpPr>
          <xdr:cNvPr id="6" name="直線コネクタ 14"/>
          <xdr:cNvSpPr>
            <a:spLocks/>
          </xdr:cNvSpPr>
        </xdr:nvSpPr>
        <xdr:spPr>
          <a:xfrm flipV="1">
            <a:off x="5013715" y="-575697"/>
            <a:ext cx="446904" cy="3014299"/>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13</xdr:col>
      <xdr:colOff>352425</xdr:colOff>
      <xdr:row>2</xdr:row>
      <xdr:rowOff>219075</xdr:rowOff>
    </xdr:from>
    <xdr:to>
      <xdr:col>16</xdr:col>
      <xdr:colOff>628650</xdr:colOff>
      <xdr:row>3</xdr:row>
      <xdr:rowOff>133350</xdr:rowOff>
    </xdr:to>
    <xdr:sp>
      <xdr:nvSpPr>
        <xdr:cNvPr id="7" name="正方形/長方形 37"/>
        <xdr:cNvSpPr>
          <a:spLocks/>
        </xdr:cNvSpPr>
      </xdr:nvSpPr>
      <xdr:spPr>
        <a:xfrm>
          <a:off x="6715125" y="866775"/>
          <a:ext cx="2819400" cy="666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latin typeface="Calibri"/>
              <a:ea typeface="Calibri"/>
              <a:cs typeface="Calibri"/>
            </a:rPr>
            <a:t>C</a:t>
          </a:r>
          <a:r>
            <a:rPr lang="en-US" cap="none" sz="800" b="0" i="0" u="none" baseline="0">
              <a:solidFill>
                <a:srgbClr val="000000"/>
              </a:solidFill>
            </a:rPr>
            <a:t>）の欄には融資日以降に雇入れた方の人数を雇入日に対応した単位期間に入力してください。</a:t>
          </a:r>
          <a:r>
            <a:rPr lang="en-US" cap="none" sz="800" b="0" i="0" u="none" baseline="0">
              <a:solidFill>
                <a:srgbClr val="000000"/>
              </a:solidFill>
              <a:latin typeface="Calibri"/>
              <a:ea typeface="Calibri"/>
              <a:cs typeface="Calibri"/>
            </a:rPr>
            <a:t>
</a:t>
          </a:r>
          <a:r>
            <a:rPr lang="en-US" cap="none" sz="800" b="0" i="0" u="none" baseline="0">
              <a:solidFill>
                <a:srgbClr val="000000"/>
              </a:solidFill>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rPr>
            <a:t>）の欄には雇用保険被保険者数を記載してください</a:t>
          </a:r>
          <a:r>
            <a:rPr lang="en-US" cap="none" sz="800" b="0" i="0" u="none" baseline="0">
              <a:solidFill>
                <a:srgbClr val="000000"/>
              </a:solidFill>
              <a:latin typeface="Calibri"/>
              <a:ea typeface="Calibri"/>
              <a:cs typeface="Calibri"/>
            </a:rPr>
            <a:t>
</a:t>
          </a:r>
          <a:r>
            <a:rPr lang="en-US" cap="none" sz="800" b="0" i="0" u="none" baseline="0">
              <a:solidFill>
                <a:srgbClr val="000000"/>
              </a:solidFill>
            </a:rPr>
            <a:t>（</a:t>
          </a:r>
          <a:r>
            <a:rPr lang="en-US" cap="none" sz="800" b="0" i="0" u="none" baseline="0">
              <a:solidFill>
                <a:srgbClr val="000000"/>
              </a:solidFill>
              <a:latin typeface="Calibri"/>
              <a:ea typeface="Calibri"/>
              <a:cs typeface="Calibri"/>
            </a:rPr>
            <a:t>D</a:t>
          </a:r>
          <a:r>
            <a:rPr lang="en-US" cap="none" sz="800" b="0" i="0" u="none" baseline="0">
              <a:solidFill>
                <a:srgbClr val="000000"/>
              </a:solidFill>
            </a:rPr>
            <a:t>）及び</a:t>
          </a:r>
          <a:r>
            <a:rPr lang="en-US" cap="none" sz="800" b="0" i="0" u="none" baseline="0">
              <a:solidFill>
                <a:srgbClr val="000000"/>
              </a:solidFill>
              <a:latin typeface="Calibri"/>
              <a:ea typeface="Calibri"/>
              <a:cs typeface="Calibri"/>
            </a:rPr>
            <a:t>k</a:t>
          </a:r>
          <a:r>
            <a:rPr lang="en-US" cap="none" sz="800" b="0" i="0" u="none" baseline="0">
              <a:solidFill>
                <a:srgbClr val="000000"/>
              </a:solidFill>
            </a:rPr>
            <a:t>（</a:t>
          </a:r>
          <a:r>
            <a:rPr lang="en-US" cap="none" sz="800" b="0" i="0" u="none" baseline="0">
              <a:solidFill>
                <a:srgbClr val="000000"/>
              </a:solidFill>
              <a:latin typeface="Calibri"/>
              <a:ea typeface="Calibri"/>
              <a:cs typeface="Calibri"/>
            </a:rPr>
            <a:t>G</a:t>
          </a:r>
          <a:r>
            <a:rPr lang="en-US" cap="none" sz="800" b="0" i="0" u="none" baseline="0">
              <a:solidFill>
                <a:srgbClr val="000000"/>
              </a:solidFill>
            </a:rPr>
            <a:t>）～（</a:t>
          </a:r>
          <a:r>
            <a:rPr lang="en-US" cap="none" sz="800" b="0" i="0" u="none" baseline="0">
              <a:solidFill>
                <a:srgbClr val="000000"/>
              </a:solidFill>
              <a:latin typeface="Calibri"/>
              <a:ea typeface="Calibri"/>
              <a:cs typeface="Calibri"/>
            </a:rPr>
            <a:t>N</a:t>
          </a:r>
          <a:r>
            <a:rPr lang="en-US" cap="none" sz="800" b="0" i="0" u="none" baseline="0">
              <a:solidFill>
                <a:srgbClr val="000000"/>
              </a:solidFill>
            </a:rPr>
            <a:t>）欄については自動で計算されます</a:t>
          </a:r>
          <a:r>
            <a:rPr lang="en-US" cap="none" sz="800" b="0" i="0" u="none" baseline="0">
              <a:solidFill>
                <a:srgbClr val="000000"/>
              </a:solidFill>
              <a:latin typeface="Calibri"/>
              <a:ea typeface="Calibri"/>
              <a:cs typeface="Calibri"/>
            </a:rPr>
            <a:t>
</a:t>
          </a:r>
        </a:p>
      </xdr:txBody>
    </xdr:sp>
    <xdr:clientData/>
  </xdr:twoCellAnchor>
  <xdr:twoCellAnchor>
    <xdr:from>
      <xdr:col>8</xdr:col>
      <xdr:colOff>266700</xdr:colOff>
      <xdr:row>3</xdr:row>
      <xdr:rowOff>171450</xdr:rowOff>
    </xdr:from>
    <xdr:to>
      <xdr:col>14</xdr:col>
      <xdr:colOff>409575</xdr:colOff>
      <xdr:row>6</xdr:row>
      <xdr:rowOff>123825</xdr:rowOff>
    </xdr:to>
    <xdr:sp>
      <xdr:nvSpPr>
        <xdr:cNvPr id="8" name="直線コネクタ 43"/>
        <xdr:cNvSpPr>
          <a:spLocks/>
        </xdr:cNvSpPr>
      </xdr:nvSpPr>
      <xdr:spPr>
        <a:xfrm flipV="1">
          <a:off x="4371975" y="1571625"/>
          <a:ext cx="3267075" cy="6477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133350</xdr:colOff>
      <xdr:row>3</xdr:row>
      <xdr:rowOff>152400</xdr:rowOff>
    </xdr:from>
    <xdr:to>
      <xdr:col>14</xdr:col>
      <xdr:colOff>476250</xdr:colOff>
      <xdr:row>6</xdr:row>
      <xdr:rowOff>190500</xdr:rowOff>
    </xdr:to>
    <xdr:sp>
      <xdr:nvSpPr>
        <xdr:cNvPr id="9" name="直線コネクタ 46"/>
        <xdr:cNvSpPr>
          <a:spLocks/>
        </xdr:cNvSpPr>
      </xdr:nvSpPr>
      <xdr:spPr>
        <a:xfrm flipV="1">
          <a:off x="5057775" y="1552575"/>
          <a:ext cx="2647950" cy="7334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8"/>
  <sheetViews>
    <sheetView tabSelected="1" view="pageLayout" workbookViewId="0" topLeftCell="A1">
      <selection activeCell="E4" sqref="E4"/>
    </sheetView>
  </sheetViews>
  <sheetFormatPr defaultColWidth="11.00390625" defaultRowHeight="15"/>
  <cols>
    <col min="1" max="1" width="1.8515625" style="7" customWidth="1"/>
    <col min="2" max="2" width="11.421875" style="1" customWidth="1"/>
    <col min="3" max="3" width="13.421875" style="1" customWidth="1"/>
    <col min="4" max="4" width="2.57421875" style="1" customWidth="1"/>
    <col min="5" max="5" width="12.421875" style="1" customWidth="1"/>
    <col min="6" max="6" width="6.00390625" style="1" customWidth="1"/>
    <col min="7" max="7" width="9.421875" style="1" customWidth="1"/>
    <col min="8" max="8" width="3.421875" style="1" customWidth="1"/>
    <col min="9" max="11" width="6.140625" style="1" customWidth="1"/>
    <col min="12" max="12" width="9.421875" style="1" customWidth="1"/>
    <col min="13" max="14" width="10.421875" style="1" customWidth="1"/>
    <col min="15" max="15" width="14.00390625" style="1" customWidth="1"/>
    <col min="16" max="16" width="10.7109375" style="1" customWidth="1"/>
    <col min="17" max="17" width="12.140625" style="1" customWidth="1"/>
    <col min="18" max="16384" width="11.00390625" style="1" customWidth="1"/>
  </cols>
  <sheetData>
    <row r="1" spans="1:17" ht="27" customHeight="1">
      <c r="A1" s="99" t="s">
        <v>58</v>
      </c>
      <c r="B1" s="99"/>
      <c r="C1" s="80" t="s">
        <v>0</v>
      </c>
      <c r="D1" s="80"/>
      <c r="E1" s="53" t="s">
        <v>1</v>
      </c>
      <c r="F1" s="80" t="s">
        <v>2</v>
      </c>
      <c r="G1" s="80"/>
      <c r="H1" s="100" t="s">
        <v>3</v>
      </c>
      <c r="I1" s="100"/>
      <c r="J1" s="100"/>
      <c r="K1" s="101" t="s">
        <v>33</v>
      </c>
      <c r="L1" s="101"/>
      <c r="M1" s="101"/>
      <c r="N1" s="80" t="s">
        <v>41</v>
      </c>
      <c r="O1" s="80"/>
      <c r="P1" s="10"/>
      <c r="Q1" s="10"/>
    </row>
    <row r="2" spans="1:17" ht="24" customHeight="1">
      <c r="A2" s="92"/>
      <c r="B2" s="92"/>
      <c r="C2" s="93"/>
      <c r="D2" s="92"/>
      <c r="E2" s="55"/>
      <c r="F2" s="94"/>
      <c r="G2" s="95"/>
      <c r="H2" s="96"/>
      <c r="I2" s="96"/>
      <c r="J2" s="96"/>
      <c r="K2" s="97"/>
      <c r="L2" s="97"/>
      <c r="M2" s="97"/>
      <c r="N2" s="98"/>
      <c r="O2" s="98"/>
      <c r="P2" s="9"/>
      <c r="Q2" s="9"/>
    </row>
    <row r="3" spans="1:17" ht="59.25" customHeight="1">
      <c r="A3" s="80" t="s">
        <v>23</v>
      </c>
      <c r="B3" s="80"/>
      <c r="C3" s="80" t="s">
        <v>24</v>
      </c>
      <c r="D3" s="81"/>
      <c r="E3" s="80"/>
      <c r="F3" s="80" t="s">
        <v>22</v>
      </c>
      <c r="G3" s="80"/>
      <c r="H3" s="80" t="s">
        <v>34</v>
      </c>
      <c r="I3" s="80"/>
      <c r="J3" s="80"/>
      <c r="K3" s="80"/>
      <c r="L3" s="77" t="s">
        <v>54</v>
      </c>
      <c r="M3" s="86"/>
      <c r="N3" s="14"/>
      <c r="O3" s="9"/>
      <c r="P3" s="9"/>
      <c r="Q3" s="9"/>
    </row>
    <row r="4" spans="1:17" ht="24" customHeight="1">
      <c r="A4" s="87"/>
      <c r="B4" s="88"/>
      <c r="C4" s="69"/>
      <c r="D4" s="71" t="s">
        <v>25</v>
      </c>
      <c r="E4" s="70"/>
      <c r="F4" s="89"/>
      <c r="G4" s="89"/>
      <c r="H4" s="90"/>
      <c r="I4" s="90"/>
      <c r="J4" s="90"/>
      <c r="K4" s="90"/>
      <c r="L4" s="91" t="e">
        <f>ROUND(2500000*(365/(E4-C4+1))/N2,0)</f>
        <v>#DIV/0!</v>
      </c>
      <c r="M4" s="91"/>
      <c r="N4" s="14"/>
      <c r="O4" s="9"/>
      <c r="P4" s="9"/>
      <c r="Q4" s="9"/>
    </row>
    <row r="5" spans="1:17" ht="12" customHeight="1">
      <c r="A5" s="9"/>
      <c r="B5" s="8"/>
      <c r="C5" s="8"/>
      <c r="D5" s="9"/>
      <c r="E5" s="9"/>
      <c r="F5" s="8"/>
      <c r="G5" s="9"/>
      <c r="H5" s="9"/>
      <c r="I5" s="9"/>
      <c r="J5" s="9"/>
      <c r="K5" s="9"/>
      <c r="L5" s="9"/>
      <c r="M5" s="9"/>
      <c r="N5" s="9"/>
      <c r="O5" s="9"/>
      <c r="P5" s="8"/>
      <c r="Q5" s="9"/>
    </row>
    <row r="6" spans="1:17" ht="18.75" customHeight="1">
      <c r="A6" s="80" t="s">
        <v>4</v>
      </c>
      <c r="B6" s="80"/>
      <c r="C6" s="82" t="s">
        <v>5</v>
      </c>
      <c r="D6" s="82"/>
      <c r="E6" s="82"/>
      <c r="F6" s="58" t="s">
        <v>6</v>
      </c>
      <c r="G6" s="59" t="s">
        <v>7</v>
      </c>
      <c r="H6" s="57"/>
      <c r="I6" s="59" t="s">
        <v>8</v>
      </c>
      <c r="J6" s="57" t="s">
        <v>9</v>
      </c>
      <c r="K6" s="59" t="s">
        <v>17</v>
      </c>
      <c r="L6" s="57" t="s">
        <v>10</v>
      </c>
      <c r="M6" s="57" t="s">
        <v>11</v>
      </c>
      <c r="N6" s="57" t="s">
        <v>20</v>
      </c>
      <c r="O6" s="57" t="s">
        <v>21</v>
      </c>
      <c r="P6" s="58" t="s">
        <v>39</v>
      </c>
      <c r="Q6" s="58" t="s">
        <v>43</v>
      </c>
    </row>
    <row r="7" spans="1:17" ht="37.5" customHeight="1">
      <c r="A7" s="80"/>
      <c r="B7" s="80"/>
      <c r="C7" s="82"/>
      <c r="D7" s="82"/>
      <c r="E7" s="82"/>
      <c r="F7" s="84" t="s">
        <v>12</v>
      </c>
      <c r="G7" s="78" t="s">
        <v>13</v>
      </c>
      <c r="H7" s="85" t="s">
        <v>22</v>
      </c>
      <c r="I7" s="78" t="s">
        <v>26</v>
      </c>
      <c r="J7" s="77" t="s">
        <v>27</v>
      </c>
      <c r="K7" s="78" t="s">
        <v>28</v>
      </c>
      <c r="L7" s="56" t="s">
        <v>29</v>
      </c>
      <c r="M7" s="56" t="s">
        <v>38</v>
      </c>
      <c r="N7" s="56" t="s">
        <v>31</v>
      </c>
      <c r="O7" s="56" t="s">
        <v>37</v>
      </c>
      <c r="P7" s="54" t="s">
        <v>35</v>
      </c>
      <c r="Q7" s="54" t="s">
        <v>36</v>
      </c>
    </row>
    <row r="8" spans="1:17" ht="39.75" customHeight="1">
      <c r="A8" s="81"/>
      <c r="B8" s="81"/>
      <c r="C8" s="82"/>
      <c r="D8" s="83"/>
      <c r="E8" s="82"/>
      <c r="F8" s="84"/>
      <c r="G8" s="78"/>
      <c r="H8" s="85"/>
      <c r="I8" s="78"/>
      <c r="J8" s="77"/>
      <c r="K8" s="78"/>
      <c r="L8" s="56" t="s">
        <v>32</v>
      </c>
      <c r="M8" s="56" t="s">
        <v>18</v>
      </c>
      <c r="N8" s="56" t="s">
        <v>30</v>
      </c>
      <c r="O8" s="56" t="s">
        <v>19</v>
      </c>
      <c r="P8" s="54" t="s">
        <v>44</v>
      </c>
      <c r="Q8" s="54" t="s">
        <v>40</v>
      </c>
    </row>
    <row r="9" spans="1:17" ht="15" customHeight="1">
      <c r="A9" s="64"/>
      <c r="B9" s="37" t="s">
        <v>55</v>
      </c>
      <c r="C9" s="31" t="s">
        <v>55</v>
      </c>
      <c r="D9" s="16" t="s">
        <v>57</v>
      </c>
      <c r="E9" s="62" t="s">
        <v>55</v>
      </c>
      <c r="F9" s="32"/>
      <c r="G9" s="33"/>
      <c r="H9" s="79"/>
      <c r="I9" s="76"/>
      <c r="J9" s="76">
        <f>SUM(I$9:I9)</f>
        <v>0</v>
      </c>
      <c r="K9" s="76"/>
      <c r="L9" s="76">
        <f>K9-$H$4</f>
        <v>0</v>
      </c>
      <c r="M9" s="76">
        <f>MAX(MIN(J9,L9),0)</f>
        <v>0</v>
      </c>
      <c r="N9" s="74" t="e">
        <f>M9*$L$4</f>
        <v>#DIV/0!</v>
      </c>
      <c r="O9" s="20" t="e">
        <f>IF(H9="●",G9,MIN(G9,N9))</f>
        <v>#DIV/0!</v>
      </c>
      <c r="P9" s="52" t="e">
        <f>ROUNDDOWN(F9*O9*$N$2/365,0)</f>
        <v>#DIV/0!</v>
      </c>
      <c r="Q9" s="74" t="e">
        <f>SUM(P9:P11)</f>
        <v>#DIV/0!</v>
      </c>
    </row>
    <row r="10" spans="1:17" ht="15" customHeight="1">
      <c r="A10" s="65" t="s">
        <v>15</v>
      </c>
      <c r="B10" s="29" t="s">
        <v>56</v>
      </c>
      <c r="C10" s="31" t="s">
        <v>55</v>
      </c>
      <c r="D10" s="63" t="s">
        <v>57</v>
      </c>
      <c r="E10" s="62" t="s">
        <v>55</v>
      </c>
      <c r="F10" s="32"/>
      <c r="G10" s="33"/>
      <c r="H10" s="79"/>
      <c r="I10" s="76"/>
      <c r="J10" s="76"/>
      <c r="K10" s="76"/>
      <c r="L10" s="76"/>
      <c r="M10" s="76"/>
      <c r="N10" s="74"/>
      <c r="O10" s="20" t="e">
        <f>IF(H9="●",G10,MIN(G10,N9))</f>
        <v>#DIV/0!</v>
      </c>
      <c r="P10" s="52" t="e">
        <f aca="true" t="shared" si="0" ref="P10:P22">ROUNDDOWN(F10*O10*$N$2/365,0)</f>
        <v>#DIV/0!</v>
      </c>
      <c r="Q10" s="74"/>
    </row>
    <row r="11" spans="1:17" ht="15" customHeight="1">
      <c r="A11" s="67"/>
      <c r="B11" s="35"/>
      <c r="C11" s="31" t="s">
        <v>55</v>
      </c>
      <c r="D11" s="16" t="s">
        <v>57</v>
      </c>
      <c r="E11" s="62" t="s">
        <v>55</v>
      </c>
      <c r="F11" s="32"/>
      <c r="G11" s="33"/>
      <c r="H11" s="79"/>
      <c r="I11" s="76"/>
      <c r="J11" s="76"/>
      <c r="K11" s="76"/>
      <c r="L11" s="76"/>
      <c r="M11" s="76"/>
      <c r="N11" s="74"/>
      <c r="O11" s="20" t="e">
        <f>IF(H9="●",G11,MIN(G11,N9))</f>
        <v>#DIV/0!</v>
      </c>
      <c r="P11" s="52" t="e">
        <f t="shared" si="0"/>
        <v>#DIV/0!</v>
      </c>
      <c r="Q11" s="74"/>
    </row>
    <row r="12" spans="1:17" ht="15" customHeight="1">
      <c r="A12" s="64"/>
      <c r="B12" s="37" t="s">
        <v>55</v>
      </c>
      <c r="C12" s="31" t="s">
        <v>55</v>
      </c>
      <c r="D12" s="63" t="s">
        <v>57</v>
      </c>
      <c r="E12" s="62" t="s">
        <v>55</v>
      </c>
      <c r="F12" s="32"/>
      <c r="G12" s="33"/>
      <c r="H12" s="75"/>
      <c r="I12" s="76"/>
      <c r="J12" s="76">
        <f>SUM(I$9:I12)</f>
        <v>0</v>
      </c>
      <c r="K12" s="76"/>
      <c r="L12" s="76">
        <f>K12-$H$4</f>
        <v>0</v>
      </c>
      <c r="M12" s="76">
        <f>MAX(MIN(J12,L12),0)</f>
        <v>0</v>
      </c>
      <c r="N12" s="74" t="e">
        <f>M12*$L$4</f>
        <v>#DIV/0!</v>
      </c>
      <c r="O12" s="20" t="e">
        <f>IF(H12="●",G12,MIN(G12,N12))</f>
        <v>#DIV/0!</v>
      </c>
      <c r="P12" s="52" t="e">
        <f t="shared" si="0"/>
        <v>#DIV/0!</v>
      </c>
      <c r="Q12" s="74" t="e">
        <f>SUM(P12:P14)</f>
        <v>#DIV/0!</v>
      </c>
    </row>
    <row r="13" spans="1:17" ht="15" customHeight="1">
      <c r="A13" s="65" t="s">
        <v>15</v>
      </c>
      <c r="B13" s="29" t="s">
        <v>56</v>
      </c>
      <c r="C13" s="31" t="s">
        <v>55</v>
      </c>
      <c r="D13" s="16" t="s">
        <v>57</v>
      </c>
      <c r="E13" s="62" t="s">
        <v>55</v>
      </c>
      <c r="F13" s="32"/>
      <c r="G13" s="33"/>
      <c r="H13" s="75"/>
      <c r="I13" s="76"/>
      <c r="J13" s="76"/>
      <c r="K13" s="76"/>
      <c r="L13" s="76"/>
      <c r="M13" s="76"/>
      <c r="N13" s="74"/>
      <c r="O13" s="20" t="e">
        <f>IF(H12="●",G13,MIN(G13,N12))</f>
        <v>#DIV/0!</v>
      </c>
      <c r="P13" s="52" t="e">
        <f t="shared" si="0"/>
        <v>#DIV/0!</v>
      </c>
      <c r="Q13" s="74"/>
    </row>
    <row r="14" spans="1:18" ht="15" customHeight="1">
      <c r="A14" s="67"/>
      <c r="B14" s="35"/>
      <c r="C14" s="31" t="s">
        <v>55</v>
      </c>
      <c r="D14" s="63" t="s">
        <v>57</v>
      </c>
      <c r="E14" s="62" t="s">
        <v>55</v>
      </c>
      <c r="F14" s="32"/>
      <c r="G14" s="33"/>
      <c r="H14" s="75"/>
      <c r="I14" s="76"/>
      <c r="J14" s="76"/>
      <c r="K14" s="76"/>
      <c r="L14" s="76"/>
      <c r="M14" s="76"/>
      <c r="N14" s="74"/>
      <c r="O14" s="20" t="e">
        <f>IF(H12="●",G14,MIN(G14,N12))</f>
        <v>#DIV/0!</v>
      </c>
      <c r="P14" s="52" t="e">
        <f t="shared" si="0"/>
        <v>#DIV/0!</v>
      </c>
      <c r="Q14" s="74"/>
      <c r="R14" s="6"/>
    </row>
    <row r="15" spans="1:19" ht="15" customHeight="1">
      <c r="A15" s="64"/>
      <c r="B15" s="37" t="s">
        <v>55</v>
      </c>
      <c r="C15" s="31" t="s">
        <v>55</v>
      </c>
      <c r="D15" s="16" t="s">
        <v>57</v>
      </c>
      <c r="E15" s="62" t="s">
        <v>55</v>
      </c>
      <c r="F15" s="32"/>
      <c r="G15" s="33"/>
      <c r="H15" s="75"/>
      <c r="I15" s="76"/>
      <c r="J15" s="76">
        <f>SUM(I$9:I15)</f>
        <v>0</v>
      </c>
      <c r="K15" s="76"/>
      <c r="L15" s="76">
        <f>K15-$H$4</f>
        <v>0</v>
      </c>
      <c r="M15" s="76">
        <f>MAX(MIN(J15,L15),0)</f>
        <v>0</v>
      </c>
      <c r="N15" s="74" t="e">
        <f>M15*$L$4</f>
        <v>#DIV/0!</v>
      </c>
      <c r="O15" s="20" t="e">
        <f>IF(H15="●",G15,MIN(G15,N15))</f>
        <v>#DIV/0!</v>
      </c>
      <c r="P15" s="52" t="e">
        <f t="shared" si="0"/>
        <v>#DIV/0!</v>
      </c>
      <c r="Q15" s="74" t="e">
        <f>SUM(P15:P17)</f>
        <v>#DIV/0!</v>
      </c>
      <c r="R15" s="6"/>
      <c r="S15" s="6"/>
    </row>
    <row r="16" spans="1:17" ht="15" customHeight="1">
      <c r="A16" s="65" t="s">
        <v>15</v>
      </c>
      <c r="B16" s="29" t="s">
        <v>56</v>
      </c>
      <c r="C16" s="31" t="s">
        <v>55</v>
      </c>
      <c r="D16" s="63" t="s">
        <v>57</v>
      </c>
      <c r="E16" s="62" t="s">
        <v>55</v>
      </c>
      <c r="F16" s="32"/>
      <c r="G16" s="33"/>
      <c r="H16" s="75"/>
      <c r="I16" s="76"/>
      <c r="J16" s="76"/>
      <c r="K16" s="76"/>
      <c r="L16" s="76"/>
      <c r="M16" s="76"/>
      <c r="N16" s="74"/>
      <c r="O16" s="20" t="e">
        <f>IF(H15="●",G16,MIN(G16,N15))</f>
        <v>#DIV/0!</v>
      </c>
      <c r="P16" s="52" t="e">
        <f t="shared" si="0"/>
        <v>#DIV/0!</v>
      </c>
      <c r="Q16" s="74"/>
    </row>
    <row r="17" spans="1:17" ht="15" customHeight="1">
      <c r="A17" s="67"/>
      <c r="B17" s="35"/>
      <c r="C17" s="31" t="s">
        <v>55</v>
      </c>
      <c r="D17" s="16" t="s">
        <v>57</v>
      </c>
      <c r="E17" s="62" t="s">
        <v>55</v>
      </c>
      <c r="F17" s="32"/>
      <c r="G17" s="33"/>
      <c r="H17" s="75"/>
      <c r="I17" s="76"/>
      <c r="J17" s="76"/>
      <c r="K17" s="76"/>
      <c r="L17" s="76"/>
      <c r="M17" s="76"/>
      <c r="N17" s="74"/>
      <c r="O17" s="20" t="e">
        <f>IF(H15="●",G17,MIN(G17,N15))</f>
        <v>#DIV/0!</v>
      </c>
      <c r="P17" s="52" t="e">
        <f t="shared" si="0"/>
        <v>#DIV/0!</v>
      </c>
      <c r="Q17" s="74"/>
    </row>
    <row r="18" spans="1:19" ht="15" customHeight="1">
      <c r="A18" s="64"/>
      <c r="B18" s="37" t="s">
        <v>55</v>
      </c>
      <c r="C18" s="31" t="s">
        <v>55</v>
      </c>
      <c r="D18" s="63" t="s">
        <v>57</v>
      </c>
      <c r="E18" s="62" t="s">
        <v>55</v>
      </c>
      <c r="F18" s="32"/>
      <c r="G18" s="33"/>
      <c r="H18" s="75"/>
      <c r="I18" s="76"/>
      <c r="J18" s="76">
        <f>SUM(I$9:I18)</f>
        <v>0</v>
      </c>
      <c r="K18" s="76"/>
      <c r="L18" s="76">
        <f>K18-$H$4</f>
        <v>0</v>
      </c>
      <c r="M18" s="76">
        <f>MAX(MIN(J18,L18),0)</f>
        <v>0</v>
      </c>
      <c r="N18" s="74" t="e">
        <f>M18*$L$4</f>
        <v>#DIV/0!</v>
      </c>
      <c r="O18" s="20" t="e">
        <f>IF(H18="●",G18,MIN(G18,N18))</f>
        <v>#DIV/0!</v>
      </c>
      <c r="P18" s="52" t="e">
        <f t="shared" si="0"/>
        <v>#DIV/0!</v>
      </c>
      <c r="Q18" s="74" t="e">
        <f>SUM(P18:P20)</f>
        <v>#DIV/0!</v>
      </c>
      <c r="R18" s="6"/>
      <c r="S18" s="6"/>
    </row>
    <row r="19" spans="1:17" ht="15" customHeight="1">
      <c r="A19" s="65" t="s">
        <v>15</v>
      </c>
      <c r="B19" s="29" t="s">
        <v>56</v>
      </c>
      <c r="C19" s="31" t="s">
        <v>55</v>
      </c>
      <c r="D19" s="16" t="s">
        <v>57</v>
      </c>
      <c r="E19" s="62" t="s">
        <v>55</v>
      </c>
      <c r="F19" s="32"/>
      <c r="G19" s="33"/>
      <c r="H19" s="75"/>
      <c r="I19" s="76"/>
      <c r="J19" s="76"/>
      <c r="K19" s="76"/>
      <c r="L19" s="76"/>
      <c r="M19" s="76"/>
      <c r="N19" s="74"/>
      <c r="O19" s="20" t="e">
        <f>IF(H18="●",G19,MIN(G19,N18))</f>
        <v>#DIV/0!</v>
      </c>
      <c r="P19" s="52" t="e">
        <f t="shared" si="0"/>
        <v>#DIV/0!</v>
      </c>
      <c r="Q19" s="74"/>
    </row>
    <row r="20" spans="1:18" ht="15" customHeight="1">
      <c r="A20" s="67"/>
      <c r="B20" s="35"/>
      <c r="C20" s="31" t="s">
        <v>55</v>
      </c>
      <c r="D20" s="63" t="s">
        <v>57</v>
      </c>
      <c r="E20" s="62" t="s">
        <v>55</v>
      </c>
      <c r="F20" s="32"/>
      <c r="G20" s="33"/>
      <c r="H20" s="75"/>
      <c r="I20" s="76"/>
      <c r="J20" s="76"/>
      <c r="K20" s="76"/>
      <c r="L20" s="76"/>
      <c r="M20" s="76"/>
      <c r="N20" s="74"/>
      <c r="O20" s="20" t="e">
        <f>IF(H18="●",G20,MIN(G20,N18))</f>
        <v>#DIV/0!</v>
      </c>
      <c r="P20" s="52" t="e">
        <f t="shared" si="0"/>
        <v>#DIV/0!</v>
      </c>
      <c r="Q20" s="74"/>
      <c r="R20" s="6"/>
    </row>
    <row r="21" spans="1:19" ht="15" customHeight="1">
      <c r="A21" s="66"/>
      <c r="B21" s="29" t="s">
        <v>55</v>
      </c>
      <c r="C21" s="31" t="s">
        <v>55</v>
      </c>
      <c r="D21" s="16" t="s">
        <v>57</v>
      </c>
      <c r="E21" s="62" t="s">
        <v>55</v>
      </c>
      <c r="F21" s="32"/>
      <c r="G21" s="33"/>
      <c r="H21" s="75"/>
      <c r="I21" s="76"/>
      <c r="J21" s="76">
        <f>SUM(I$9:I21)</f>
        <v>0</v>
      </c>
      <c r="K21" s="76"/>
      <c r="L21" s="76">
        <f>K21-$H$4</f>
        <v>0</v>
      </c>
      <c r="M21" s="76">
        <f>MAX(MIN(J21,L21),0)</f>
        <v>0</v>
      </c>
      <c r="N21" s="74" t="e">
        <f>M21*$L$4</f>
        <v>#DIV/0!</v>
      </c>
      <c r="O21" s="20" t="e">
        <f>IF(H21="●",G21,MIN(G21,N21))</f>
        <v>#DIV/0!</v>
      </c>
      <c r="P21" s="52" t="e">
        <f t="shared" si="0"/>
        <v>#DIV/0!</v>
      </c>
      <c r="Q21" s="74" t="e">
        <f>SUM(P21:P23)</f>
        <v>#DIV/0!</v>
      </c>
      <c r="R21" s="6"/>
      <c r="S21" s="6"/>
    </row>
    <row r="22" spans="1:17" ht="15" customHeight="1">
      <c r="A22" s="65" t="s">
        <v>15</v>
      </c>
      <c r="B22" s="29" t="s">
        <v>56</v>
      </c>
      <c r="C22" s="31" t="s">
        <v>55</v>
      </c>
      <c r="D22" s="63" t="s">
        <v>57</v>
      </c>
      <c r="E22" s="62" t="s">
        <v>55</v>
      </c>
      <c r="F22" s="32"/>
      <c r="G22" s="33"/>
      <c r="H22" s="75"/>
      <c r="I22" s="76"/>
      <c r="J22" s="76"/>
      <c r="K22" s="76"/>
      <c r="L22" s="76"/>
      <c r="M22" s="76"/>
      <c r="N22" s="74"/>
      <c r="O22" s="20" t="e">
        <f>IF(H21="●",G22,MIN(G22,N21))</f>
        <v>#DIV/0!</v>
      </c>
      <c r="P22" s="52" t="e">
        <f t="shared" si="0"/>
        <v>#DIV/0!</v>
      </c>
      <c r="Q22" s="74"/>
    </row>
    <row r="23" spans="1:17" ht="15" customHeight="1">
      <c r="A23" s="67"/>
      <c r="B23" s="35"/>
      <c r="C23" s="31" t="s">
        <v>55</v>
      </c>
      <c r="D23" s="16" t="s">
        <v>57</v>
      </c>
      <c r="E23" s="62" t="s">
        <v>55</v>
      </c>
      <c r="F23" s="32"/>
      <c r="G23" s="60"/>
      <c r="H23" s="75"/>
      <c r="I23" s="76"/>
      <c r="J23" s="76"/>
      <c r="K23" s="76"/>
      <c r="L23" s="76"/>
      <c r="M23" s="76"/>
      <c r="N23" s="74"/>
      <c r="O23" s="20" t="e">
        <f>IF(H21="●",G23,MIN(G23,N21))</f>
        <v>#DIV/0!</v>
      </c>
      <c r="P23" s="52" t="e">
        <f>ROUNDDOWN(F23*O23*$N$2/365,0)</f>
        <v>#DIV/0!</v>
      </c>
      <c r="Q23" s="74"/>
    </row>
    <row r="24" spans="1:19" ht="16.5" customHeight="1">
      <c r="A24" s="72"/>
      <c r="B24" s="72"/>
      <c r="C24" s="73"/>
      <c r="D24" s="72"/>
      <c r="E24" s="73"/>
      <c r="F24" s="61"/>
      <c r="G24" s="61"/>
      <c r="H24" s="61"/>
      <c r="I24" s="61"/>
      <c r="J24" s="61"/>
      <c r="K24" s="61"/>
      <c r="L24" s="61"/>
      <c r="M24" s="61"/>
      <c r="N24" s="61"/>
      <c r="O24" s="61"/>
      <c r="P24" s="61"/>
      <c r="Q24" s="68" t="e">
        <f>SUM(Q9,Q12,Q15,Q18,Q21)</f>
        <v>#DIV/0!</v>
      </c>
      <c r="R24" s="6"/>
      <c r="S24" s="6"/>
    </row>
    <row r="25" ht="10.5">
      <c r="B25" s="1" t="s">
        <v>16</v>
      </c>
    </row>
    <row r="26" ht="10.5">
      <c r="B26" s="1" t="s">
        <v>42</v>
      </c>
    </row>
    <row r="27" ht="10.5">
      <c r="B27" s="1" t="s">
        <v>45</v>
      </c>
    </row>
    <row r="28" ht="10.5">
      <c r="B28" s="1" t="s">
        <v>46</v>
      </c>
    </row>
  </sheetData>
  <sheetProtection/>
  <mergeCells count="70">
    <mergeCell ref="A1:B1"/>
    <mergeCell ref="C1:D1"/>
    <mergeCell ref="F1:G1"/>
    <mergeCell ref="H1:J1"/>
    <mergeCell ref="K1:M1"/>
    <mergeCell ref="N1:O1"/>
    <mergeCell ref="A2:B2"/>
    <mergeCell ref="C2:D2"/>
    <mergeCell ref="F2:G2"/>
    <mergeCell ref="H2:J2"/>
    <mergeCell ref="K2:M2"/>
    <mergeCell ref="N2:O2"/>
    <mergeCell ref="A3:B3"/>
    <mergeCell ref="C3:E3"/>
    <mergeCell ref="F3:G3"/>
    <mergeCell ref="H3:K3"/>
    <mergeCell ref="L3:M3"/>
    <mergeCell ref="A4:B4"/>
    <mergeCell ref="F4:G4"/>
    <mergeCell ref="H4:K4"/>
    <mergeCell ref="L4:M4"/>
    <mergeCell ref="A6:B8"/>
    <mergeCell ref="C6:E8"/>
    <mergeCell ref="F7:F8"/>
    <mergeCell ref="G7:G8"/>
    <mergeCell ref="H7:H8"/>
    <mergeCell ref="I7:I8"/>
    <mergeCell ref="J7:J8"/>
    <mergeCell ref="K7:K8"/>
    <mergeCell ref="H9:H11"/>
    <mergeCell ref="I9:I11"/>
    <mergeCell ref="J9:J11"/>
    <mergeCell ref="K9:K11"/>
    <mergeCell ref="L9:L11"/>
    <mergeCell ref="M9:M11"/>
    <mergeCell ref="N9:N11"/>
    <mergeCell ref="Q9:Q11"/>
    <mergeCell ref="H12:H14"/>
    <mergeCell ref="I12:I14"/>
    <mergeCell ref="J12:J14"/>
    <mergeCell ref="K12:K14"/>
    <mergeCell ref="L12:L14"/>
    <mergeCell ref="M12:M14"/>
    <mergeCell ref="N12:N14"/>
    <mergeCell ref="Q12:Q14"/>
    <mergeCell ref="H15:H17"/>
    <mergeCell ref="I15:I17"/>
    <mergeCell ref="J15:J17"/>
    <mergeCell ref="K15:K17"/>
    <mergeCell ref="L15:L17"/>
    <mergeCell ref="M15:M17"/>
    <mergeCell ref="N15:N17"/>
    <mergeCell ref="Q15:Q17"/>
    <mergeCell ref="Q21:Q23"/>
    <mergeCell ref="H18:H20"/>
    <mergeCell ref="I18:I20"/>
    <mergeCell ref="J18:J20"/>
    <mergeCell ref="K18:K20"/>
    <mergeCell ref="L18:L20"/>
    <mergeCell ref="M18:M20"/>
    <mergeCell ref="A24:E24"/>
    <mergeCell ref="N18:N20"/>
    <mergeCell ref="Q18:Q20"/>
    <mergeCell ref="H21:H23"/>
    <mergeCell ref="I21:I23"/>
    <mergeCell ref="J21:J23"/>
    <mergeCell ref="K21:K23"/>
    <mergeCell ref="L21:L23"/>
    <mergeCell ref="M21:M23"/>
    <mergeCell ref="N21:N23"/>
  </mergeCells>
  <printOptions/>
  <pageMargins left="0.1968503937007874" right="0.1968503937007874" top="0.7480314960629921" bottom="0.7480314960629921" header="0.31496062992125984" footer="0.31496062992125984"/>
  <pageSetup horizontalDpi="1200" verticalDpi="1200" orientation="landscape" paperSize="9" r:id="rId1"/>
  <headerFooter>
    <oddHeader>&amp;L別添&amp;"ＭＳ Ｐゴシック (本文),標準"７&amp;"-,標準"
&amp;C単位期間ごとの戦略産業雇用創造プロジェクト関連融資利子補給金の額の計算表（雇用要件による調整含む）</oddHeader>
  </headerFooter>
</worksheet>
</file>

<file path=xl/worksheets/sheet2.xml><?xml version="1.0" encoding="utf-8"?>
<worksheet xmlns="http://schemas.openxmlformats.org/spreadsheetml/2006/main" xmlns:r="http://schemas.openxmlformats.org/officeDocument/2006/relationships">
  <dimension ref="A1:S28"/>
  <sheetViews>
    <sheetView view="pageLayout" workbookViewId="0" topLeftCell="A1">
      <selection activeCell="M15" sqref="M15:M17"/>
    </sheetView>
  </sheetViews>
  <sheetFormatPr defaultColWidth="11.00390625" defaultRowHeight="15"/>
  <cols>
    <col min="1" max="1" width="1.8515625" style="7" customWidth="1"/>
    <col min="2" max="2" width="11.421875" style="1" customWidth="1"/>
    <col min="3" max="3" width="13.421875" style="1" customWidth="1"/>
    <col min="4" max="4" width="2.57421875" style="1" customWidth="1"/>
    <col min="5" max="5" width="12.421875" style="1" customWidth="1"/>
    <col min="6" max="6" width="6.00390625" style="1" customWidth="1"/>
    <col min="7" max="7" width="10.421875" style="1" customWidth="1"/>
    <col min="8" max="8" width="3.421875" style="1" customWidth="1"/>
    <col min="9" max="11" width="6.140625" style="1" customWidth="1"/>
    <col min="12" max="12" width="6.57421875" style="1" customWidth="1"/>
    <col min="13" max="13" width="8.8515625" style="1" customWidth="1"/>
    <col min="14" max="14" width="13.00390625" style="1" customWidth="1"/>
    <col min="15" max="15" width="14.00390625" style="1" customWidth="1"/>
    <col min="16" max="16" width="11.140625" style="1" customWidth="1"/>
    <col min="17" max="17" width="12.140625" style="1" customWidth="1"/>
    <col min="18" max="16384" width="11.00390625" style="1" customWidth="1"/>
  </cols>
  <sheetData>
    <row r="1" spans="1:17" ht="27" customHeight="1">
      <c r="A1" s="167" t="s">
        <v>58</v>
      </c>
      <c r="B1" s="168"/>
      <c r="C1" s="172" t="s">
        <v>0</v>
      </c>
      <c r="D1" s="173"/>
      <c r="E1" s="40" t="s">
        <v>1</v>
      </c>
      <c r="F1" s="174" t="s">
        <v>2</v>
      </c>
      <c r="G1" s="174"/>
      <c r="H1" s="164" t="s">
        <v>3</v>
      </c>
      <c r="I1" s="165"/>
      <c r="J1" s="166"/>
      <c r="K1" s="158" t="s">
        <v>33</v>
      </c>
      <c r="L1" s="159"/>
      <c r="M1" s="159"/>
      <c r="N1" s="102" t="s">
        <v>41</v>
      </c>
      <c r="O1" s="103"/>
      <c r="P1" s="10"/>
      <c r="Q1" s="10"/>
    </row>
    <row r="2" spans="1:17" ht="24" customHeight="1">
      <c r="A2" s="175" t="s">
        <v>47</v>
      </c>
      <c r="B2" s="176"/>
      <c r="C2" s="177" t="s">
        <v>48</v>
      </c>
      <c r="D2" s="176"/>
      <c r="E2" s="41" t="s">
        <v>49</v>
      </c>
      <c r="F2" s="178">
        <v>42826</v>
      </c>
      <c r="G2" s="179"/>
      <c r="H2" s="169">
        <v>1000000000</v>
      </c>
      <c r="I2" s="170"/>
      <c r="J2" s="171"/>
      <c r="K2" s="147">
        <v>0.012</v>
      </c>
      <c r="L2" s="148"/>
      <c r="M2" s="148"/>
      <c r="N2" s="104">
        <v>0.01</v>
      </c>
      <c r="O2" s="105"/>
      <c r="P2" s="9"/>
      <c r="Q2" s="9"/>
    </row>
    <row r="3" spans="1:17" ht="59.25" customHeight="1">
      <c r="A3" s="128" t="s">
        <v>23</v>
      </c>
      <c r="B3" s="129"/>
      <c r="C3" s="114" t="s">
        <v>24</v>
      </c>
      <c r="D3" s="114"/>
      <c r="E3" s="114"/>
      <c r="F3" s="114" t="s">
        <v>22</v>
      </c>
      <c r="G3" s="154"/>
      <c r="H3" s="114" t="s">
        <v>34</v>
      </c>
      <c r="I3" s="114"/>
      <c r="J3" s="114"/>
      <c r="K3" s="114"/>
      <c r="L3" s="150" t="s">
        <v>59</v>
      </c>
      <c r="M3" s="151"/>
      <c r="N3" s="14"/>
      <c r="O3" s="9"/>
      <c r="P3" s="9"/>
      <c r="Q3" s="9"/>
    </row>
    <row r="4" spans="1:17" ht="24" customHeight="1">
      <c r="A4" s="112" t="s">
        <v>51</v>
      </c>
      <c r="B4" s="113"/>
      <c r="C4" s="42">
        <v>42826</v>
      </c>
      <c r="D4" s="43" t="s">
        <v>25</v>
      </c>
      <c r="E4" s="42">
        <v>43646</v>
      </c>
      <c r="F4" s="155">
        <v>43697</v>
      </c>
      <c r="G4" s="156"/>
      <c r="H4" s="115">
        <v>10</v>
      </c>
      <c r="I4" s="116"/>
      <c r="J4" s="116"/>
      <c r="K4" s="117"/>
      <c r="L4" s="152">
        <f>ROUND(2500000*(365/(E4-C4+1))/N2,0)</f>
        <v>111144945</v>
      </c>
      <c r="M4" s="153"/>
      <c r="N4" s="14"/>
      <c r="O4" s="9"/>
      <c r="P4" s="9"/>
      <c r="Q4" s="9"/>
    </row>
    <row r="5" spans="1:17" ht="12" customHeight="1" thickBot="1">
      <c r="A5" s="9"/>
      <c r="B5" s="8"/>
      <c r="C5" s="8"/>
      <c r="D5" s="9"/>
      <c r="E5" s="9"/>
      <c r="F5" s="8"/>
      <c r="G5" s="9"/>
      <c r="H5" s="9"/>
      <c r="I5" s="9"/>
      <c r="J5" s="9"/>
      <c r="K5" s="9"/>
      <c r="L5" s="9"/>
      <c r="M5" s="9"/>
      <c r="N5" s="9"/>
      <c r="O5" s="9"/>
      <c r="P5" s="8"/>
      <c r="Q5" s="9"/>
    </row>
    <row r="6" spans="1:17" ht="18.75" customHeight="1">
      <c r="A6" s="106" t="s">
        <v>4</v>
      </c>
      <c r="B6" s="107"/>
      <c r="C6" s="118" t="s">
        <v>5</v>
      </c>
      <c r="D6" s="119"/>
      <c r="E6" s="120"/>
      <c r="F6" s="2" t="s">
        <v>6</v>
      </c>
      <c r="G6" s="3" t="s">
        <v>7</v>
      </c>
      <c r="H6" s="11"/>
      <c r="I6" s="3" t="s">
        <v>8</v>
      </c>
      <c r="J6" s="11" t="s">
        <v>9</v>
      </c>
      <c r="K6" s="3" t="s">
        <v>17</v>
      </c>
      <c r="L6" s="11" t="s">
        <v>10</v>
      </c>
      <c r="M6" s="11" t="s">
        <v>11</v>
      </c>
      <c r="N6" s="11" t="s">
        <v>20</v>
      </c>
      <c r="O6" s="11" t="s">
        <v>21</v>
      </c>
      <c r="P6" s="2" t="s">
        <v>39</v>
      </c>
      <c r="Q6" s="2" t="s">
        <v>43</v>
      </c>
    </row>
    <row r="7" spans="1:17" ht="37.5" customHeight="1">
      <c r="A7" s="108"/>
      <c r="B7" s="109"/>
      <c r="C7" s="121"/>
      <c r="D7" s="122"/>
      <c r="E7" s="123"/>
      <c r="F7" s="84" t="s">
        <v>12</v>
      </c>
      <c r="G7" s="78" t="s">
        <v>13</v>
      </c>
      <c r="H7" s="145" t="s">
        <v>22</v>
      </c>
      <c r="I7" s="143" t="s">
        <v>26</v>
      </c>
      <c r="J7" s="130" t="s">
        <v>27</v>
      </c>
      <c r="K7" s="143" t="s">
        <v>28</v>
      </c>
      <c r="L7" s="12" t="s">
        <v>29</v>
      </c>
      <c r="M7" s="12" t="s">
        <v>38</v>
      </c>
      <c r="N7" s="12" t="s">
        <v>31</v>
      </c>
      <c r="O7" s="12" t="s">
        <v>37</v>
      </c>
      <c r="P7" s="4" t="s">
        <v>35</v>
      </c>
      <c r="Q7" s="4" t="s">
        <v>36</v>
      </c>
    </row>
    <row r="8" spans="1:17" ht="39.75" customHeight="1" thickBot="1">
      <c r="A8" s="110"/>
      <c r="B8" s="111"/>
      <c r="C8" s="124"/>
      <c r="D8" s="125"/>
      <c r="E8" s="126"/>
      <c r="F8" s="127"/>
      <c r="G8" s="149"/>
      <c r="H8" s="146"/>
      <c r="I8" s="144"/>
      <c r="J8" s="131"/>
      <c r="K8" s="144"/>
      <c r="L8" s="13" t="s">
        <v>32</v>
      </c>
      <c r="M8" s="13" t="s">
        <v>18</v>
      </c>
      <c r="N8" s="13" t="s">
        <v>30</v>
      </c>
      <c r="O8" s="13" t="s">
        <v>19</v>
      </c>
      <c r="P8" s="5" t="s">
        <v>44</v>
      </c>
      <c r="Q8" s="5" t="s">
        <v>40</v>
      </c>
    </row>
    <row r="9" spans="1:17" ht="15" customHeight="1">
      <c r="A9" s="24"/>
      <c r="B9" s="44">
        <v>42826</v>
      </c>
      <c r="C9" s="45">
        <v>42826</v>
      </c>
      <c r="D9" s="25" t="s">
        <v>15</v>
      </c>
      <c r="E9" s="46">
        <v>42916</v>
      </c>
      <c r="F9" s="26">
        <v>91</v>
      </c>
      <c r="G9" s="27">
        <v>10000000000</v>
      </c>
      <c r="H9" s="180" t="s">
        <v>50</v>
      </c>
      <c r="I9" s="142">
        <v>0</v>
      </c>
      <c r="J9" s="142">
        <f>SUM(I$9:I9)</f>
        <v>0</v>
      </c>
      <c r="K9" s="142">
        <v>10</v>
      </c>
      <c r="L9" s="142">
        <f>K9-$H$4</f>
        <v>0</v>
      </c>
      <c r="M9" s="142">
        <f>MAX(MIN(J9,L9),0)</f>
        <v>0</v>
      </c>
      <c r="N9" s="135">
        <f>M9*$L$4</f>
        <v>0</v>
      </c>
      <c r="O9" s="18">
        <f>IF(H9="●",G9,MIN(G9,N9))</f>
        <v>10000000000</v>
      </c>
      <c r="P9" s="19">
        <f>ROUNDDOWN(F9*O9*$N$2/365,0)</f>
        <v>24931506</v>
      </c>
      <c r="Q9" s="135">
        <f>SUM(P9:P11)</f>
        <v>37506848</v>
      </c>
    </row>
    <row r="10" spans="1:17" ht="15" customHeight="1">
      <c r="A10" s="28" t="s">
        <v>15</v>
      </c>
      <c r="B10" s="47">
        <v>42967</v>
      </c>
      <c r="C10" s="15">
        <v>42917</v>
      </c>
      <c r="D10" s="16" t="s">
        <v>15</v>
      </c>
      <c r="E10" s="17">
        <v>42967</v>
      </c>
      <c r="F10" s="32">
        <v>51</v>
      </c>
      <c r="G10" s="33">
        <v>9000000000</v>
      </c>
      <c r="H10" s="181"/>
      <c r="I10" s="140"/>
      <c r="J10" s="140"/>
      <c r="K10" s="140"/>
      <c r="L10" s="140"/>
      <c r="M10" s="140"/>
      <c r="N10" s="133"/>
      <c r="O10" s="20">
        <f>IF(H9="●",G10,MIN(G10,N9))</f>
        <v>9000000000</v>
      </c>
      <c r="P10" s="21">
        <f aca="true" t="shared" si="0" ref="P10:P23">ROUNDDOWN(F10*O10*$N$2/365,0)</f>
        <v>12575342</v>
      </c>
      <c r="Q10" s="133"/>
    </row>
    <row r="11" spans="1:17" ht="15" customHeight="1">
      <c r="A11" s="34"/>
      <c r="B11" s="35"/>
      <c r="C11" s="30" t="s">
        <v>14</v>
      </c>
      <c r="D11" s="16" t="s">
        <v>15</v>
      </c>
      <c r="E11" s="31" t="s">
        <v>14</v>
      </c>
      <c r="F11" s="32"/>
      <c r="G11" s="33">
        <v>8000000000</v>
      </c>
      <c r="H11" s="182"/>
      <c r="I11" s="141"/>
      <c r="J11" s="141"/>
      <c r="K11" s="141"/>
      <c r="L11" s="141"/>
      <c r="M11" s="141"/>
      <c r="N11" s="134"/>
      <c r="O11" s="20">
        <f>IF(H9="●",G11,MIN(G11,N9))</f>
        <v>8000000000</v>
      </c>
      <c r="P11" s="21">
        <f t="shared" si="0"/>
        <v>0</v>
      </c>
      <c r="Q11" s="134"/>
    </row>
    <row r="12" spans="1:17" ht="15" customHeight="1">
      <c r="A12" s="36"/>
      <c r="B12" s="48">
        <v>42968</v>
      </c>
      <c r="C12" s="15">
        <v>42968</v>
      </c>
      <c r="D12" s="16" t="s">
        <v>15</v>
      </c>
      <c r="E12" s="17">
        <v>43008</v>
      </c>
      <c r="F12" s="32">
        <v>41</v>
      </c>
      <c r="G12" s="33">
        <v>8000000000</v>
      </c>
      <c r="H12" s="136" t="s">
        <v>53</v>
      </c>
      <c r="I12" s="139">
        <v>0</v>
      </c>
      <c r="J12" s="139">
        <f>SUM(I$9:I12)</f>
        <v>0</v>
      </c>
      <c r="K12" s="139">
        <v>10</v>
      </c>
      <c r="L12" s="139">
        <f>K12-$H$4</f>
        <v>0</v>
      </c>
      <c r="M12" s="139">
        <f>MAX(MIN(J12,L12),0)</f>
        <v>0</v>
      </c>
      <c r="N12" s="132">
        <f>M12*$L$4</f>
        <v>0</v>
      </c>
      <c r="O12" s="49">
        <f>IF(H12="●",G12,MIN(G12,N12))</f>
        <v>8000000000</v>
      </c>
      <c r="P12" s="21">
        <f t="shared" si="0"/>
        <v>8986301</v>
      </c>
      <c r="Q12" s="132">
        <f>SUM(P12:P14)</f>
        <v>35013697</v>
      </c>
    </row>
    <row r="13" spans="1:17" ht="15" customHeight="1">
      <c r="A13" s="28" t="s">
        <v>15</v>
      </c>
      <c r="B13" s="47">
        <v>43151</v>
      </c>
      <c r="C13" s="15">
        <v>43009</v>
      </c>
      <c r="D13" s="16" t="s">
        <v>15</v>
      </c>
      <c r="E13" s="17">
        <v>43100</v>
      </c>
      <c r="F13" s="32">
        <v>92</v>
      </c>
      <c r="G13" s="33">
        <v>7000000000</v>
      </c>
      <c r="H13" s="137"/>
      <c r="I13" s="140"/>
      <c r="J13" s="140"/>
      <c r="K13" s="140"/>
      <c r="L13" s="140"/>
      <c r="M13" s="140"/>
      <c r="N13" s="133"/>
      <c r="O13" s="49">
        <f>IF(H12="●",G13,MIN(G13,N12))</f>
        <v>7000000000</v>
      </c>
      <c r="P13" s="21">
        <f t="shared" si="0"/>
        <v>17643835</v>
      </c>
      <c r="Q13" s="133"/>
    </row>
    <row r="14" spans="1:18" ht="15" customHeight="1">
      <c r="A14" s="34"/>
      <c r="B14" s="35"/>
      <c r="C14" s="15">
        <v>43101</v>
      </c>
      <c r="D14" s="16" t="s">
        <v>15</v>
      </c>
      <c r="E14" s="17">
        <v>43151</v>
      </c>
      <c r="F14" s="32">
        <v>51</v>
      </c>
      <c r="G14" s="33">
        <v>6000000000</v>
      </c>
      <c r="H14" s="138"/>
      <c r="I14" s="141"/>
      <c r="J14" s="141"/>
      <c r="K14" s="141"/>
      <c r="L14" s="141"/>
      <c r="M14" s="141"/>
      <c r="N14" s="134"/>
      <c r="O14" s="49">
        <f>IF(H12="●",G14,MIN(G14,N12))</f>
        <v>6000000000</v>
      </c>
      <c r="P14" s="21">
        <f t="shared" si="0"/>
        <v>8383561</v>
      </c>
      <c r="Q14" s="134"/>
      <c r="R14" s="6"/>
    </row>
    <row r="15" spans="1:19" ht="15" customHeight="1">
      <c r="A15" s="36"/>
      <c r="B15" s="48">
        <v>43152</v>
      </c>
      <c r="C15" s="15">
        <v>43152</v>
      </c>
      <c r="D15" s="16" t="s">
        <v>15</v>
      </c>
      <c r="E15" s="17">
        <v>43190</v>
      </c>
      <c r="F15" s="32">
        <v>39</v>
      </c>
      <c r="G15" s="33">
        <v>6000000000</v>
      </c>
      <c r="H15" s="136"/>
      <c r="I15" s="139">
        <v>1</v>
      </c>
      <c r="J15" s="139">
        <f>SUM(I$9:I15)</f>
        <v>1</v>
      </c>
      <c r="K15" s="139">
        <v>11</v>
      </c>
      <c r="L15" s="139">
        <f>K15-$H$4</f>
        <v>1</v>
      </c>
      <c r="M15" s="139">
        <f>MAX(MIN(J15,L15),0)</f>
        <v>1</v>
      </c>
      <c r="N15" s="132">
        <f>M15*$L$4</f>
        <v>111144945</v>
      </c>
      <c r="O15" s="49">
        <f>IF(H15="●",G15,MIN(G15,N15))</f>
        <v>111144945</v>
      </c>
      <c r="P15" s="21">
        <f t="shared" si="0"/>
        <v>118757</v>
      </c>
      <c r="Q15" s="132">
        <f>SUM(P15:P17)</f>
        <v>551156</v>
      </c>
      <c r="R15" s="6"/>
      <c r="S15" s="6"/>
    </row>
    <row r="16" spans="1:17" ht="15" customHeight="1">
      <c r="A16" s="28" t="s">
        <v>15</v>
      </c>
      <c r="B16" s="47">
        <v>43332</v>
      </c>
      <c r="C16" s="15">
        <v>43191</v>
      </c>
      <c r="D16" s="16" t="s">
        <v>15</v>
      </c>
      <c r="E16" s="17">
        <v>43281</v>
      </c>
      <c r="F16" s="32">
        <v>91</v>
      </c>
      <c r="G16" s="33">
        <v>5000000000</v>
      </c>
      <c r="H16" s="137"/>
      <c r="I16" s="140"/>
      <c r="J16" s="140"/>
      <c r="K16" s="140"/>
      <c r="L16" s="140"/>
      <c r="M16" s="140"/>
      <c r="N16" s="133"/>
      <c r="O16" s="49">
        <f>IF(H15="●",G16,MIN(G16,N15))</f>
        <v>111144945</v>
      </c>
      <c r="P16" s="21">
        <f t="shared" si="0"/>
        <v>277101</v>
      </c>
      <c r="Q16" s="133"/>
    </row>
    <row r="17" spans="1:17" ht="15" customHeight="1">
      <c r="A17" s="34"/>
      <c r="B17" s="35"/>
      <c r="C17" s="15">
        <v>43282</v>
      </c>
      <c r="D17" s="16" t="s">
        <v>15</v>
      </c>
      <c r="E17" s="17">
        <v>43332</v>
      </c>
      <c r="F17" s="32">
        <v>51</v>
      </c>
      <c r="G17" s="33">
        <v>4000000000</v>
      </c>
      <c r="H17" s="138"/>
      <c r="I17" s="141"/>
      <c r="J17" s="141"/>
      <c r="K17" s="141"/>
      <c r="L17" s="141"/>
      <c r="M17" s="141"/>
      <c r="N17" s="134"/>
      <c r="O17" s="49">
        <f>IF(H15="●",G17,MIN(G17,N15))</f>
        <v>111144945</v>
      </c>
      <c r="P17" s="21">
        <f t="shared" si="0"/>
        <v>155298</v>
      </c>
      <c r="Q17" s="134"/>
    </row>
    <row r="18" spans="1:19" ht="15" customHeight="1">
      <c r="A18" s="36"/>
      <c r="B18" s="48">
        <v>43333</v>
      </c>
      <c r="C18" s="15">
        <v>43333</v>
      </c>
      <c r="D18" s="16" t="s">
        <v>15</v>
      </c>
      <c r="E18" s="17">
        <v>43373</v>
      </c>
      <c r="F18" s="32">
        <v>41</v>
      </c>
      <c r="G18" s="33">
        <v>4000000000</v>
      </c>
      <c r="H18" s="136"/>
      <c r="I18" s="139">
        <v>4</v>
      </c>
      <c r="J18" s="139">
        <f>SUM(I$9:I18)</f>
        <v>5</v>
      </c>
      <c r="K18" s="139">
        <v>15</v>
      </c>
      <c r="L18" s="139">
        <f>K18-$H$4</f>
        <v>5</v>
      </c>
      <c r="M18" s="139">
        <f>MAX(MIN(J18,L18),0)</f>
        <v>5</v>
      </c>
      <c r="N18" s="132">
        <f>M18*$L$4</f>
        <v>555724725</v>
      </c>
      <c r="O18" s="49">
        <f>IF(H18="●",G18,MIN(G18,N18))</f>
        <v>555724725</v>
      </c>
      <c r="P18" s="21">
        <f t="shared" si="0"/>
        <v>624238</v>
      </c>
      <c r="Q18" s="132">
        <f>SUM(P18:P20)</f>
        <v>2801460</v>
      </c>
      <c r="R18" s="6"/>
      <c r="S18" s="6"/>
    </row>
    <row r="19" spans="1:17" ht="15" customHeight="1">
      <c r="A19" s="28" t="s">
        <v>15</v>
      </c>
      <c r="B19" s="47">
        <v>43516</v>
      </c>
      <c r="C19" s="15">
        <v>43374</v>
      </c>
      <c r="D19" s="16" t="s">
        <v>15</v>
      </c>
      <c r="E19" s="17">
        <v>43465</v>
      </c>
      <c r="F19" s="32">
        <v>92</v>
      </c>
      <c r="G19" s="33">
        <v>3000000000</v>
      </c>
      <c r="H19" s="137"/>
      <c r="I19" s="140"/>
      <c r="J19" s="140"/>
      <c r="K19" s="140"/>
      <c r="L19" s="140"/>
      <c r="M19" s="140"/>
      <c r="N19" s="133"/>
      <c r="O19" s="49">
        <f>IF(H18="●",G19,MIN(G19,N18))</f>
        <v>555724725</v>
      </c>
      <c r="P19" s="21">
        <f t="shared" si="0"/>
        <v>1400730</v>
      </c>
      <c r="Q19" s="133"/>
    </row>
    <row r="20" spans="1:18" ht="15" customHeight="1">
      <c r="A20" s="34"/>
      <c r="B20" s="35"/>
      <c r="C20" s="15">
        <v>43466</v>
      </c>
      <c r="D20" s="16" t="s">
        <v>15</v>
      </c>
      <c r="E20" s="17">
        <v>43516</v>
      </c>
      <c r="F20" s="32">
        <v>51</v>
      </c>
      <c r="G20" s="33">
        <v>2000000000</v>
      </c>
      <c r="H20" s="138"/>
      <c r="I20" s="141"/>
      <c r="J20" s="141"/>
      <c r="K20" s="141"/>
      <c r="L20" s="141"/>
      <c r="M20" s="141"/>
      <c r="N20" s="134"/>
      <c r="O20" s="49">
        <f>IF(H18="●",G20,MIN(G20,N18))</f>
        <v>555724725</v>
      </c>
      <c r="P20" s="21">
        <f t="shared" si="0"/>
        <v>776492</v>
      </c>
      <c r="Q20" s="134"/>
      <c r="R20" s="6"/>
    </row>
    <row r="21" spans="1:19" ht="15" customHeight="1">
      <c r="A21" s="36"/>
      <c r="B21" s="48">
        <v>43517</v>
      </c>
      <c r="C21" s="15">
        <v>43517</v>
      </c>
      <c r="D21" s="16" t="s">
        <v>15</v>
      </c>
      <c r="E21" s="17">
        <v>43555</v>
      </c>
      <c r="F21" s="32">
        <v>39</v>
      </c>
      <c r="G21" s="33">
        <v>2000000000</v>
      </c>
      <c r="H21" s="136"/>
      <c r="I21" s="139">
        <v>4</v>
      </c>
      <c r="J21" s="139">
        <f>SUM(I$9:I21)</f>
        <v>9</v>
      </c>
      <c r="K21" s="139">
        <v>19</v>
      </c>
      <c r="L21" s="139">
        <f>K21-$H$4</f>
        <v>9</v>
      </c>
      <c r="M21" s="139">
        <f>MAX(MIN(J21,L21),0)</f>
        <v>9</v>
      </c>
      <c r="N21" s="132">
        <f>M21*$L$4</f>
        <v>1000304505</v>
      </c>
      <c r="O21" s="49">
        <f>IF(H21="●",G21,MIN(G21,N21))</f>
        <v>1000304505</v>
      </c>
      <c r="P21" s="21">
        <f t="shared" si="0"/>
        <v>1068818</v>
      </c>
      <c r="Q21" s="132">
        <f>SUM(P21:P23)</f>
        <v>3561968</v>
      </c>
      <c r="R21" s="6"/>
      <c r="S21" s="6"/>
    </row>
    <row r="22" spans="1:17" ht="15" customHeight="1">
      <c r="A22" s="28" t="s">
        <v>15</v>
      </c>
      <c r="B22" s="47">
        <v>43646</v>
      </c>
      <c r="C22" s="15">
        <v>43556</v>
      </c>
      <c r="D22" s="16" t="s">
        <v>15</v>
      </c>
      <c r="E22" s="17">
        <v>43646</v>
      </c>
      <c r="F22" s="32">
        <v>91</v>
      </c>
      <c r="G22" s="33">
        <v>1000000000</v>
      </c>
      <c r="H22" s="137"/>
      <c r="I22" s="140"/>
      <c r="J22" s="140"/>
      <c r="K22" s="140"/>
      <c r="L22" s="140"/>
      <c r="M22" s="140"/>
      <c r="N22" s="133"/>
      <c r="O22" s="49">
        <f>IF(H21="●",G22,MIN(G22,N21))</f>
        <v>1000000000</v>
      </c>
      <c r="P22" s="21">
        <f t="shared" si="0"/>
        <v>2493150</v>
      </c>
      <c r="Q22" s="133"/>
    </row>
    <row r="23" spans="1:17" ht="15" customHeight="1" thickBot="1">
      <c r="A23" s="34"/>
      <c r="B23" s="35"/>
      <c r="C23" s="15" t="s">
        <v>14</v>
      </c>
      <c r="D23" s="16" t="s">
        <v>52</v>
      </c>
      <c r="E23" s="17" t="s">
        <v>14</v>
      </c>
      <c r="F23" s="38"/>
      <c r="G23" s="39"/>
      <c r="H23" s="157"/>
      <c r="I23" s="163"/>
      <c r="J23" s="163"/>
      <c r="K23" s="163"/>
      <c r="L23" s="163"/>
      <c r="M23" s="163"/>
      <c r="N23" s="162"/>
      <c r="O23" s="50"/>
      <c r="P23" s="51">
        <f t="shared" si="0"/>
        <v>0</v>
      </c>
      <c r="Q23" s="162"/>
    </row>
    <row r="24" spans="1:19" ht="16.5" customHeight="1" thickBot="1">
      <c r="A24" s="160"/>
      <c r="B24" s="160"/>
      <c r="C24" s="160"/>
      <c r="D24" s="160"/>
      <c r="E24" s="161"/>
      <c r="F24" s="22"/>
      <c r="G24" s="22"/>
      <c r="H24" s="22"/>
      <c r="I24" s="22"/>
      <c r="J24" s="22"/>
      <c r="K24" s="22"/>
      <c r="L24" s="22"/>
      <c r="M24" s="22"/>
      <c r="N24" s="22"/>
      <c r="O24" s="22"/>
      <c r="P24" s="22"/>
      <c r="Q24" s="23">
        <f>SUM(Q9,Q12,Q15,Q18,Q21)</f>
        <v>79435129</v>
      </c>
      <c r="R24" s="6"/>
      <c r="S24" s="6"/>
    </row>
    <row r="25" ht="10.5">
      <c r="B25" s="1" t="s">
        <v>16</v>
      </c>
    </row>
    <row r="26" ht="10.5">
      <c r="B26" s="1" t="s">
        <v>42</v>
      </c>
    </row>
    <row r="27" ht="10.5">
      <c r="B27" s="1" t="s">
        <v>45</v>
      </c>
    </row>
    <row r="28" ht="10.5">
      <c r="B28" s="1" t="s">
        <v>46</v>
      </c>
    </row>
  </sheetData>
  <sheetProtection/>
  <mergeCells count="70">
    <mergeCell ref="I15:I17"/>
    <mergeCell ref="J15:J17"/>
    <mergeCell ref="J18:J20"/>
    <mergeCell ref="K9:K11"/>
    <mergeCell ref="H18:H20"/>
    <mergeCell ref="H9:H11"/>
    <mergeCell ref="H1:J1"/>
    <mergeCell ref="A1:B1"/>
    <mergeCell ref="H2:J2"/>
    <mergeCell ref="C1:D1"/>
    <mergeCell ref="F1:G1"/>
    <mergeCell ref="A2:B2"/>
    <mergeCell ref="C2:D2"/>
    <mergeCell ref="F2:G2"/>
    <mergeCell ref="M12:M14"/>
    <mergeCell ref="M15:M17"/>
    <mergeCell ref="M18:M20"/>
    <mergeCell ref="K12:K14"/>
    <mergeCell ref="K15:K17"/>
    <mergeCell ref="K18:K20"/>
    <mergeCell ref="M21:M23"/>
    <mergeCell ref="L9:L11"/>
    <mergeCell ref="N9:N11"/>
    <mergeCell ref="N12:N14"/>
    <mergeCell ref="N15:N17"/>
    <mergeCell ref="N18:N20"/>
    <mergeCell ref="L21:L23"/>
    <mergeCell ref="N21:N23"/>
    <mergeCell ref="L18:L20"/>
    <mergeCell ref="M9:M11"/>
    <mergeCell ref="H21:H23"/>
    <mergeCell ref="I18:I20"/>
    <mergeCell ref="J9:J11"/>
    <mergeCell ref="K1:M1"/>
    <mergeCell ref="Q18:Q20"/>
    <mergeCell ref="A24:E24"/>
    <mergeCell ref="Q21:Q23"/>
    <mergeCell ref="I21:I23"/>
    <mergeCell ref="J21:J23"/>
    <mergeCell ref="K21:K23"/>
    <mergeCell ref="K7:K8"/>
    <mergeCell ref="H7:H8"/>
    <mergeCell ref="C3:E3"/>
    <mergeCell ref="K2:M2"/>
    <mergeCell ref="G7:G8"/>
    <mergeCell ref="I7:I8"/>
    <mergeCell ref="L3:M3"/>
    <mergeCell ref="L4:M4"/>
    <mergeCell ref="F3:G3"/>
    <mergeCell ref="F4:G4"/>
    <mergeCell ref="Q15:Q17"/>
    <mergeCell ref="Q9:Q11"/>
    <mergeCell ref="Q12:Q14"/>
    <mergeCell ref="H12:H14"/>
    <mergeCell ref="H15:H17"/>
    <mergeCell ref="J12:J14"/>
    <mergeCell ref="L12:L14"/>
    <mergeCell ref="L15:L17"/>
    <mergeCell ref="I9:I11"/>
    <mergeCell ref="I12:I14"/>
    <mergeCell ref="N1:O1"/>
    <mergeCell ref="N2:O2"/>
    <mergeCell ref="A6:B8"/>
    <mergeCell ref="A4:B4"/>
    <mergeCell ref="H3:K3"/>
    <mergeCell ref="H4:K4"/>
    <mergeCell ref="C6:E8"/>
    <mergeCell ref="F7:F8"/>
    <mergeCell ref="A3:B3"/>
    <mergeCell ref="J7:J8"/>
  </mergeCells>
  <printOptions/>
  <pageMargins left="0.03937007874015748" right="0.03937007874015748" top="0.7480314960629921" bottom="0.7480314960629921" header="0.31496062992125984" footer="0.31496062992125984"/>
  <pageSetup horizontalDpi="1200" verticalDpi="1200" orientation="landscape" paperSize="9" r:id="rId2"/>
  <headerFooter>
    <oddHeader>&amp;L別添7
&amp;C単位期間ごとの戦略産業雇用創造プロジェクト関連融資利子補給金の額の計算表（雇用要件による調整含む）</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2021-01-28T03:45:30Z</dcterms:created>
  <dcterms:modified xsi:type="dcterms:W3CDTF">2021-01-28T03:46:32Z</dcterms:modified>
  <cp:category/>
  <cp:version/>
  <cp:contentType/>
  <cp:contentStatus/>
</cp:coreProperties>
</file>