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392" windowHeight="774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産地">'[20]マスタ（削除不可）'!$A$3:$A$50</definedName>
    <definedName name="出荷制限状況等">'[16]マスタ（削除不可）'!$E$3:$E$8</definedName>
    <definedName name="食品カテゴリ">'[25]マスタ（削除不可）'!$C$3:$C$9</definedName>
    <definedName name="超過">'[25]マスタ（削除不可）'!$H$3:$H$4</definedName>
    <definedName name="野生_栽培">'[20]マスタ（削除不可）'!$D$3:$D$8</definedName>
    <definedName name="流通品_非流通品">'[25]マスタ（削除不可）'!$B$3:$B$5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09" i="1" l="1"/>
  <c r="T209" i="1"/>
  <c r="U208" i="1"/>
  <c r="T208" i="1"/>
  <c r="U207" i="1"/>
  <c r="T207" i="1"/>
  <c r="U206" i="1"/>
  <c r="T206" i="1"/>
  <c r="V206" i="1" s="1"/>
  <c r="W206" i="1" s="1"/>
  <c r="U205" i="1"/>
  <c r="T205" i="1"/>
  <c r="V205" i="1" s="1"/>
  <c r="W205" i="1" s="1"/>
  <c r="U204" i="1"/>
  <c r="T204" i="1"/>
  <c r="V204" i="1" s="1"/>
  <c r="U203" i="1"/>
  <c r="T203" i="1"/>
  <c r="V203" i="1" s="1"/>
  <c r="U202" i="1"/>
  <c r="T202" i="1"/>
  <c r="U201" i="1"/>
  <c r="T201" i="1"/>
  <c r="U200" i="1"/>
  <c r="T200" i="1"/>
  <c r="U199" i="1"/>
  <c r="T199" i="1"/>
  <c r="V199" i="1" s="1"/>
  <c r="U198" i="1"/>
  <c r="T198" i="1"/>
  <c r="V198" i="1" s="1"/>
  <c r="U197" i="1"/>
  <c r="T197" i="1"/>
  <c r="V197" i="1" s="1"/>
  <c r="U196" i="1"/>
  <c r="T196" i="1"/>
  <c r="V196" i="1" s="1"/>
  <c r="U195" i="1"/>
  <c r="T195" i="1"/>
  <c r="V195" i="1" s="1"/>
  <c r="U194" i="1"/>
  <c r="T194" i="1"/>
  <c r="U193" i="1"/>
  <c r="T193" i="1"/>
  <c r="U192" i="1"/>
  <c r="T192" i="1"/>
  <c r="U191" i="1"/>
  <c r="T191" i="1"/>
  <c r="U190" i="1"/>
  <c r="T190" i="1"/>
  <c r="U189" i="1"/>
  <c r="T189" i="1"/>
  <c r="U188" i="1"/>
  <c r="T188" i="1"/>
  <c r="U187" i="1"/>
  <c r="T187" i="1"/>
  <c r="U186" i="1"/>
  <c r="T186" i="1"/>
  <c r="U185" i="1"/>
  <c r="T185" i="1"/>
  <c r="U184" i="1"/>
  <c r="T184" i="1"/>
  <c r="U183" i="1"/>
  <c r="T183" i="1"/>
  <c r="U182" i="1"/>
  <c r="T182" i="1"/>
  <c r="U181" i="1"/>
  <c r="T181" i="1"/>
  <c r="U180" i="1"/>
  <c r="T180" i="1"/>
  <c r="V180" i="1" s="1"/>
  <c r="W180" i="1" s="1"/>
  <c r="U179" i="1"/>
  <c r="T179" i="1"/>
  <c r="V179" i="1" s="1"/>
  <c r="W179" i="1" s="1"/>
  <c r="U178" i="1"/>
  <c r="T178" i="1"/>
  <c r="U177" i="1"/>
  <c r="T177" i="1"/>
  <c r="U176" i="1"/>
  <c r="T176" i="1"/>
  <c r="U175" i="1"/>
  <c r="T175" i="1"/>
  <c r="U174" i="1"/>
  <c r="T174" i="1"/>
  <c r="U173" i="1"/>
  <c r="T173" i="1"/>
  <c r="U172" i="1"/>
  <c r="T172" i="1"/>
  <c r="V171" i="1"/>
  <c r="W171" i="1" s="1"/>
  <c r="U171" i="1"/>
  <c r="T171" i="1"/>
  <c r="V170" i="1"/>
  <c r="W170" i="1" s="1"/>
  <c r="U170" i="1"/>
  <c r="T170" i="1"/>
  <c r="V169" i="1"/>
  <c r="W169" i="1" s="1"/>
  <c r="U169" i="1"/>
  <c r="T169" i="1"/>
  <c r="V168" i="1"/>
  <c r="W168" i="1" s="1"/>
  <c r="U168" i="1"/>
  <c r="T168" i="1"/>
  <c r="V167" i="1"/>
  <c r="W167" i="1" s="1"/>
  <c r="U167" i="1"/>
  <c r="T167" i="1"/>
  <c r="V166" i="1"/>
  <c r="W166" i="1" s="1"/>
  <c r="U166" i="1"/>
  <c r="T166" i="1"/>
  <c r="V165" i="1"/>
  <c r="W165" i="1" s="1"/>
  <c r="U165" i="1"/>
  <c r="T165" i="1"/>
  <c r="V164" i="1"/>
  <c r="W164" i="1" s="1"/>
  <c r="U164" i="1"/>
  <c r="T164" i="1"/>
  <c r="V163" i="1"/>
  <c r="W163" i="1" s="1"/>
  <c r="U163" i="1"/>
  <c r="T163" i="1"/>
  <c r="W162" i="1"/>
  <c r="V162" i="1"/>
  <c r="U162" i="1"/>
  <c r="T162" i="1"/>
  <c r="W161" i="1"/>
  <c r="V161" i="1"/>
  <c r="U161" i="1"/>
  <c r="T161" i="1"/>
  <c r="W160" i="1"/>
  <c r="V160" i="1"/>
  <c r="U160" i="1"/>
  <c r="T160" i="1"/>
  <c r="V159" i="1"/>
  <c r="W159" i="1" s="1"/>
  <c r="U159" i="1"/>
  <c r="T159" i="1"/>
  <c r="V158" i="1"/>
  <c r="W158" i="1" s="1"/>
  <c r="U158" i="1"/>
  <c r="T158" i="1"/>
  <c r="V157" i="1"/>
  <c r="W157" i="1" s="1"/>
  <c r="U157" i="1"/>
  <c r="T157" i="1"/>
  <c r="V156" i="1"/>
  <c r="W156" i="1" s="1"/>
  <c r="U156" i="1"/>
  <c r="T156" i="1"/>
  <c r="V155" i="1"/>
  <c r="W155" i="1" s="1"/>
  <c r="U155" i="1"/>
  <c r="T155" i="1"/>
  <c r="V154" i="1"/>
  <c r="W154" i="1" s="1"/>
  <c r="U154" i="1"/>
  <c r="T154" i="1"/>
  <c r="V153" i="1"/>
  <c r="W153" i="1" s="1"/>
  <c r="U153" i="1"/>
  <c r="T153" i="1"/>
  <c r="V152" i="1"/>
  <c r="W152" i="1" s="1"/>
  <c r="U152" i="1"/>
  <c r="T152" i="1"/>
  <c r="U151" i="1"/>
  <c r="T151" i="1"/>
  <c r="U150" i="1"/>
  <c r="T150" i="1"/>
  <c r="V150" i="1" s="1"/>
  <c r="W150" i="1" s="1"/>
  <c r="U149" i="1"/>
  <c r="T149" i="1"/>
  <c r="V149" i="1" s="1"/>
  <c r="W149" i="1" s="1"/>
  <c r="U148" i="1"/>
  <c r="T148" i="1"/>
  <c r="V148" i="1" s="1"/>
  <c r="W148" i="1" s="1"/>
  <c r="U147" i="1"/>
  <c r="T147" i="1"/>
  <c r="V147" i="1" s="1"/>
  <c r="W147" i="1" s="1"/>
  <c r="U146" i="1"/>
  <c r="T146" i="1"/>
  <c r="V146" i="1" s="1"/>
  <c r="W146" i="1" s="1"/>
  <c r="U145" i="1"/>
  <c r="T145" i="1"/>
  <c r="U144" i="1"/>
  <c r="T144" i="1"/>
  <c r="U143" i="1"/>
  <c r="T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V135" i="1" s="1"/>
  <c r="W135" i="1" s="1"/>
  <c r="T135" i="1"/>
  <c r="U134" i="1"/>
  <c r="T134" i="1"/>
  <c r="U133" i="1"/>
  <c r="T133" i="1"/>
  <c r="U132" i="1"/>
  <c r="T132" i="1"/>
  <c r="U131" i="1"/>
  <c r="T131" i="1"/>
  <c r="U130" i="1"/>
  <c r="T130" i="1"/>
  <c r="W129" i="1"/>
  <c r="U129" i="1"/>
  <c r="T129" i="1"/>
  <c r="V129" i="1" s="1"/>
  <c r="U128" i="1"/>
  <c r="T128" i="1"/>
  <c r="U127" i="1"/>
  <c r="T127" i="1"/>
  <c r="U126" i="1"/>
  <c r="T126" i="1"/>
  <c r="U125" i="1"/>
  <c r="T125" i="1"/>
  <c r="U124" i="1"/>
  <c r="T124" i="1"/>
  <c r="U123" i="1"/>
  <c r="T123" i="1"/>
  <c r="V123" i="1" s="1"/>
  <c r="W123" i="1" s="1"/>
  <c r="U122" i="1"/>
  <c r="T122" i="1"/>
  <c r="V122" i="1" s="1"/>
  <c r="W122" i="1" s="1"/>
  <c r="U121" i="1"/>
  <c r="T121" i="1"/>
  <c r="U120" i="1"/>
  <c r="T120" i="1"/>
  <c r="U119" i="1"/>
  <c r="T119" i="1"/>
  <c r="U118" i="1"/>
  <c r="V118" i="1" s="1"/>
  <c r="W118" i="1" s="1"/>
  <c r="T118" i="1"/>
  <c r="U117" i="1"/>
  <c r="T117" i="1"/>
  <c r="U116" i="1"/>
  <c r="T116" i="1"/>
  <c r="U115" i="1"/>
  <c r="T115" i="1"/>
  <c r="V115" i="1" s="1"/>
  <c r="W115" i="1" s="1"/>
  <c r="U114" i="1"/>
  <c r="T114" i="1"/>
  <c r="U113" i="1"/>
  <c r="T113" i="1"/>
  <c r="V113" i="1" s="1"/>
  <c r="W113" i="1" s="1"/>
  <c r="U112" i="1"/>
  <c r="T112" i="1"/>
  <c r="U111" i="1"/>
  <c r="T111" i="1"/>
  <c r="V111" i="1" s="1"/>
  <c r="W111" i="1" s="1"/>
  <c r="U110" i="1"/>
  <c r="T110" i="1"/>
  <c r="V110" i="1" s="1"/>
  <c r="W110" i="1" s="1"/>
  <c r="U109" i="1"/>
  <c r="T109" i="1"/>
  <c r="U108" i="1"/>
  <c r="T108" i="1"/>
  <c r="U105" i="1"/>
  <c r="T105" i="1"/>
  <c r="U104" i="1"/>
  <c r="T104" i="1"/>
  <c r="U103" i="1"/>
  <c r="V103" i="1" s="1"/>
  <c r="W103" i="1" s="1"/>
  <c r="T103" i="1"/>
  <c r="U102" i="1"/>
  <c r="V102" i="1" s="1"/>
  <c r="W102" i="1" s="1"/>
  <c r="T102" i="1"/>
  <c r="U101" i="1"/>
  <c r="T101" i="1"/>
  <c r="U100" i="1"/>
  <c r="T100" i="1"/>
  <c r="V100" i="1" s="1"/>
  <c r="W100" i="1" s="1"/>
  <c r="U99" i="1"/>
  <c r="T99" i="1"/>
  <c r="U98" i="1"/>
  <c r="T98" i="1"/>
  <c r="V98" i="1" s="1"/>
  <c r="W98" i="1" s="1"/>
  <c r="U97" i="1"/>
  <c r="T97" i="1"/>
  <c r="U96" i="1"/>
  <c r="T96" i="1"/>
  <c r="U95" i="1"/>
  <c r="T95" i="1"/>
  <c r="V95" i="1" s="1"/>
  <c r="W95" i="1" s="1"/>
  <c r="U94" i="1"/>
  <c r="T94" i="1"/>
  <c r="W93" i="1"/>
  <c r="U93" i="1"/>
  <c r="T93" i="1"/>
  <c r="V93" i="1" s="1"/>
  <c r="U92" i="1"/>
  <c r="T92" i="1"/>
  <c r="U91" i="1"/>
  <c r="T91" i="1"/>
  <c r="U90" i="1"/>
  <c r="T90" i="1"/>
  <c r="V90" i="1" s="1"/>
  <c r="W90" i="1" s="1"/>
  <c r="U89" i="1"/>
  <c r="T89" i="1"/>
  <c r="U88" i="1"/>
  <c r="T88" i="1"/>
  <c r="U87" i="1"/>
  <c r="T87" i="1"/>
  <c r="L87" i="1"/>
  <c r="K87" i="1"/>
  <c r="J87" i="1"/>
  <c r="F87" i="1"/>
  <c r="E87" i="1"/>
  <c r="U86" i="1"/>
  <c r="T86" i="1"/>
  <c r="V86" i="1" s="1"/>
  <c r="W86" i="1" s="1"/>
  <c r="L86" i="1"/>
  <c r="K86" i="1"/>
  <c r="J86" i="1"/>
  <c r="F86" i="1"/>
  <c r="E86" i="1"/>
  <c r="U85" i="1"/>
  <c r="T85" i="1"/>
  <c r="L85" i="1"/>
  <c r="K85" i="1"/>
  <c r="J85" i="1"/>
  <c r="F85" i="1"/>
  <c r="E85" i="1"/>
  <c r="U84" i="1"/>
  <c r="T84" i="1"/>
  <c r="L84" i="1"/>
  <c r="K84" i="1"/>
  <c r="J84" i="1"/>
  <c r="F84" i="1"/>
  <c r="E84" i="1"/>
  <c r="U83" i="1"/>
  <c r="T83" i="1"/>
  <c r="L83" i="1"/>
  <c r="K83" i="1"/>
  <c r="J83" i="1"/>
  <c r="F83" i="1"/>
  <c r="E83" i="1"/>
  <c r="U82" i="1"/>
  <c r="T82" i="1"/>
  <c r="V82" i="1" s="1"/>
  <c r="U81" i="1"/>
  <c r="V81" i="1" s="1"/>
  <c r="T81" i="1"/>
  <c r="U80" i="1"/>
  <c r="T80" i="1"/>
  <c r="U79" i="1"/>
  <c r="T79" i="1"/>
  <c r="U78" i="1"/>
  <c r="T78" i="1"/>
  <c r="V78" i="1" s="1"/>
  <c r="U77" i="1"/>
  <c r="T77" i="1"/>
  <c r="U76" i="1"/>
  <c r="T76" i="1"/>
  <c r="V76" i="1" s="1"/>
  <c r="U75" i="1"/>
  <c r="T75" i="1"/>
  <c r="V75" i="1" s="1"/>
  <c r="U74" i="1"/>
  <c r="T74" i="1"/>
  <c r="V74" i="1" s="1"/>
  <c r="U73" i="1"/>
  <c r="V73" i="1" s="1"/>
  <c r="T73" i="1"/>
  <c r="U72" i="1"/>
  <c r="T72" i="1"/>
  <c r="E72" i="1"/>
  <c r="U71" i="1"/>
  <c r="T71" i="1"/>
  <c r="E71" i="1"/>
  <c r="U70" i="1"/>
  <c r="T70" i="1"/>
  <c r="E70" i="1"/>
  <c r="U69" i="1"/>
  <c r="T69" i="1"/>
  <c r="E69" i="1"/>
  <c r="U68" i="1"/>
  <c r="V68" i="1" s="1"/>
  <c r="T68" i="1"/>
  <c r="E68" i="1"/>
  <c r="U67" i="1"/>
  <c r="T67" i="1"/>
  <c r="V67" i="1" s="1"/>
  <c r="E67" i="1"/>
  <c r="U66" i="1"/>
  <c r="T66" i="1"/>
  <c r="E66" i="1"/>
  <c r="U65" i="1"/>
  <c r="T65" i="1"/>
  <c r="E65" i="1"/>
  <c r="V64" i="1"/>
  <c r="U64" i="1"/>
  <c r="T64" i="1"/>
  <c r="E64" i="1"/>
  <c r="U63" i="1"/>
  <c r="T63" i="1"/>
  <c r="E63" i="1"/>
  <c r="U62" i="1"/>
  <c r="T62" i="1"/>
  <c r="E62" i="1"/>
  <c r="U61" i="1"/>
  <c r="V61" i="1" s="1"/>
  <c r="T61" i="1"/>
  <c r="E61" i="1"/>
  <c r="U60" i="1"/>
  <c r="T60" i="1"/>
  <c r="V60" i="1" s="1"/>
  <c r="E60" i="1"/>
  <c r="U59" i="1"/>
  <c r="T59" i="1"/>
  <c r="E59" i="1"/>
  <c r="U58" i="1"/>
  <c r="T58" i="1"/>
  <c r="E58" i="1"/>
  <c r="U57" i="1"/>
  <c r="T57" i="1"/>
  <c r="V57" i="1" s="1"/>
  <c r="E57" i="1"/>
  <c r="U56" i="1"/>
  <c r="T56" i="1"/>
  <c r="V56" i="1" s="1"/>
  <c r="E56" i="1"/>
  <c r="U55" i="1"/>
  <c r="T55" i="1"/>
  <c r="E55" i="1"/>
  <c r="U54" i="1"/>
  <c r="T54" i="1"/>
  <c r="E54" i="1"/>
  <c r="U53" i="1"/>
  <c r="V53" i="1" s="1"/>
  <c r="T53" i="1"/>
  <c r="E53" i="1"/>
  <c r="U52" i="1"/>
  <c r="T52" i="1"/>
  <c r="V52" i="1" s="1"/>
  <c r="E52" i="1"/>
  <c r="U51" i="1"/>
  <c r="T51" i="1"/>
  <c r="E51" i="1"/>
  <c r="U50" i="1"/>
  <c r="T50" i="1"/>
  <c r="V50" i="1" s="1"/>
  <c r="E50" i="1"/>
  <c r="V49" i="1"/>
  <c r="U49" i="1"/>
  <c r="T49" i="1"/>
  <c r="E49" i="1"/>
  <c r="V48" i="1"/>
  <c r="U48" i="1"/>
  <c r="T48" i="1"/>
  <c r="E48" i="1"/>
  <c r="U47" i="1"/>
  <c r="T47" i="1"/>
  <c r="E47" i="1"/>
  <c r="U46" i="1"/>
  <c r="T46" i="1"/>
  <c r="E46" i="1"/>
  <c r="U45" i="1"/>
  <c r="T45" i="1"/>
  <c r="E45" i="1"/>
  <c r="U44" i="1"/>
  <c r="T44" i="1"/>
  <c r="V44" i="1" s="1"/>
  <c r="E44" i="1"/>
  <c r="U43" i="1"/>
  <c r="T43" i="1"/>
  <c r="E43" i="1"/>
  <c r="U42" i="1"/>
  <c r="T42" i="1"/>
  <c r="V42" i="1" s="1"/>
  <c r="E42" i="1"/>
  <c r="U41" i="1"/>
  <c r="T41" i="1"/>
  <c r="E41" i="1"/>
  <c r="U40" i="1"/>
  <c r="T40" i="1"/>
  <c r="V40" i="1" s="1"/>
  <c r="W40" i="1" s="1"/>
  <c r="E40" i="1"/>
  <c r="V39" i="1"/>
  <c r="W39" i="1" s="1"/>
  <c r="U39" i="1"/>
  <c r="T39" i="1"/>
  <c r="E39" i="1"/>
  <c r="V38" i="1"/>
  <c r="W38" i="1" s="1"/>
  <c r="U38" i="1"/>
  <c r="T38" i="1"/>
  <c r="U37" i="1"/>
  <c r="T37" i="1"/>
  <c r="V37" i="1" s="1"/>
  <c r="W37" i="1" s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V28" i="1" s="1"/>
  <c r="W28" i="1" s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V13" i="1" s="1"/>
  <c r="W13" i="1" s="1"/>
  <c r="T13" i="1"/>
  <c r="U12" i="1"/>
  <c r="T12" i="1"/>
  <c r="U11" i="1"/>
  <c r="T11" i="1"/>
  <c r="U10" i="1"/>
  <c r="T10" i="1"/>
  <c r="U9" i="1"/>
  <c r="T9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U7" i="1"/>
  <c r="T7" i="1"/>
  <c r="V8" i="1" l="1"/>
  <c r="W8" i="1" s="1"/>
  <c r="V12" i="1"/>
  <c r="W12" i="1" s="1"/>
  <c r="V22" i="1"/>
  <c r="W22" i="1" s="1"/>
  <c r="V24" i="1"/>
  <c r="W24" i="1" s="1"/>
  <c r="V29" i="1"/>
  <c r="W29" i="1" s="1"/>
  <c r="V33" i="1"/>
  <c r="W33" i="1" s="1"/>
  <c r="V41" i="1"/>
  <c r="W41" i="1" s="1"/>
  <c r="V45" i="1"/>
  <c r="V46" i="1"/>
  <c r="V80" i="1"/>
  <c r="V89" i="1"/>
  <c r="W89" i="1" s="1"/>
  <c r="V94" i="1"/>
  <c r="W94" i="1" s="1"/>
  <c r="V96" i="1"/>
  <c r="W96" i="1" s="1"/>
  <c r="V121" i="1"/>
  <c r="W121" i="1" s="1"/>
  <c r="V126" i="1"/>
  <c r="W126" i="1" s="1"/>
  <c r="V130" i="1"/>
  <c r="W130" i="1" s="1"/>
  <c r="V132" i="1"/>
  <c r="W132" i="1" s="1"/>
  <c r="V134" i="1"/>
  <c r="W134" i="1" s="1"/>
  <c r="V140" i="1"/>
  <c r="V142" i="1"/>
  <c r="W142" i="1" s="1"/>
  <c r="V151" i="1"/>
  <c r="W151" i="1" s="1"/>
  <c r="V173" i="1"/>
  <c r="W173" i="1" s="1"/>
  <c r="V175" i="1"/>
  <c r="W175" i="1" s="1"/>
  <c r="V177" i="1"/>
  <c r="W177" i="1" s="1"/>
  <c r="V184" i="1"/>
  <c r="W184" i="1" s="1"/>
  <c r="V186" i="1"/>
  <c r="W186" i="1" s="1"/>
  <c r="V188" i="1"/>
  <c r="W188" i="1" s="1"/>
  <c r="V192" i="1"/>
  <c r="W192" i="1" s="1"/>
  <c r="V194" i="1"/>
  <c r="W194" i="1" s="1"/>
  <c r="V201" i="1"/>
  <c r="V208" i="1"/>
  <c r="W208" i="1" s="1"/>
  <c r="V17" i="1"/>
  <c r="W17" i="1" s="1"/>
  <c r="V21" i="1"/>
  <c r="W21" i="1" s="1"/>
  <c r="V54" i="1"/>
  <c r="V59" i="1"/>
  <c r="V69" i="1"/>
  <c r="V72" i="1"/>
  <c r="V77" i="1"/>
  <c r="V79" i="1"/>
  <c r="V85" i="1"/>
  <c r="W85" i="1" s="1"/>
  <c r="V88" i="1"/>
  <c r="W88" i="1" s="1"/>
  <c r="V97" i="1"/>
  <c r="W97" i="1" s="1"/>
  <c r="V101" i="1"/>
  <c r="W101" i="1" s="1"/>
  <c r="V114" i="1"/>
  <c r="W114" i="1" s="1"/>
  <c r="V131" i="1"/>
  <c r="W131" i="1" s="1"/>
  <c r="V133" i="1"/>
  <c r="W133" i="1" s="1"/>
  <c r="V141" i="1"/>
  <c r="V145" i="1"/>
  <c r="W145" i="1" s="1"/>
  <c r="V172" i="1"/>
  <c r="W172" i="1" s="1"/>
  <c r="V174" i="1"/>
  <c r="V176" i="1"/>
  <c r="W176" i="1" s="1"/>
  <c r="V178" i="1"/>
  <c r="W178" i="1" s="1"/>
  <c r="V183" i="1"/>
  <c r="W183" i="1" s="1"/>
  <c r="V185" i="1"/>
  <c r="W185" i="1" s="1"/>
  <c r="V187" i="1"/>
  <c r="W187" i="1" s="1"/>
  <c r="V191" i="1"/>
  <c r="W191" i="1" s="1"/>
  <c r="V193" i="1"/>
  <c r="W193" i="1" s="1"/>
  <c r="V200" i="1"/>
  <c r="V202" i="1"/>
  <c r="V10" i="1"/>
  <c r="W10" i="1" s="1"/>
  <c r="V14" i="1"/>
  <c r="W14" i="1" s="1"/>
  <c r="V16" i="1"/>
  <c r="W16" i="1" s="1"/>
  <c r="V19" i="1"/>
  <c r="W19" i="1" s="1"/>
  <c r="V25" i="1"/>
  <c r="W25" i="1" s="1"/>
  <c r="V31" i="1"/>
  <c r="W31" i="1" s="1"/>
  <c r="V34" i="1"/>
  <c r="W34" i="1" s="1"/>
  <c r="V36" i="1"/>
  <c r="W36" i="1" s="1"/>
  <c r="V66" i="1"/>
  <c r="V71" i="1"/>
  <c r="V84" i="1"/>
  <c r="W84" i="1" s="1"/>
  <c r="V87" i="1"/>
  <c r="W87" i="1" s="1"/>
  <c r="V99" i="1"/>
  <c r="W99" i="1" s="1"/>
  <c r="V104" i="1"/>
  <c r="W104" i="1" s="1"/>
  <c r="V108" i="1"/>
  <c r="W108" i="1" s="1"/>
  <c r="V117" i="1"/>
  <c r="W117" i="1" s="1"/>
  <c r="V125" i="1"/>
  <c r="W125" i="1" s="1"/>
  <c r="V138" i="1"/>
  <c r="V181" i="1"/>
  <c r="W181" i="1" s="1"/>
  <c r="V190" i="1"/>
  <c r="W190" i="1" s="1"/>
  <c r="V9" i="1"/>
  <c r="W9" i="1" s="1"/>
  <c r="V15" i="1"/>
  <c r="W15" i="1" s="1"/>
  <c r="V18" i="1"/>
  <c r="W18" i="1" s="1"/>
  <c r="V20" i="1"/>
  <c r="W20" i="1" s="1"/>
  <c r="V26" i="1"/>
  <c r="W26" i="1" s="1"/>
  <c r="V30" i="1"/>
  <c r="W30" i="1" s="1"/>
  <c r="V32" i="1"/>
  <c r="W32" i="1" s="1"/>
  <c r="V35" i="1"/>
  <c r="W35" i="1" s="1"/>
  <c r="V63" i="1"/>
  <c r="V65" i="1"/>
  <c r="V83" i="1"/>
  <c r="W83" i="1" s="1"/>
  <c r="V91" i="1"/>
  <c r="W91" i="1" s="1"/>
  <c r="V105" i="1"/>
  <c r="W105" i="1" s="1"/>
  <c r="V109" i="1"/>
  <c r="W109" i="1" s="1"/>
  <c r="V119" i="1"/>
  <c r="W119" i="1" s="1"/>
  <c r="V124" i="1"/>
  <c r="W124" i="1" s="1"/>
  <c r="V127" i="1"/>
  <c r="W127" i="1" s="1"/>
  <c r="V137" i="1"/>
  <c r="V139" i="1"/>
  <c r="W139" i="1" s="1"/>
  <c r="V143" i="1"/>
  <c r="W143" i="1" s="1"/>
  <c r="V182" i="1"/>
  <c r="W182" i="1" s="1"/>
  <c r="V189" i="1"/>
  <c r="W189" i="1" s="1"/>
  <c r="V207" i="1"/>
  <c r="V209" i="1"/>
  <c r="W209" i="1" s="1"/>
  <c r="V11" i="1"/>
  <c r="W11" i="1" s="1"/>
  <c r="V27" i="1"/>
  <c r="W27" i="1" s="1"/>
  <c r="V62" i="1"/>
  <c r="V70" i="1"/>
  <c r="V92" i="1"/>
  <c r="W92" i="1" s="1"/>
  <c r="V43" i="1"/>
  <c r="V51" i="1"/>
  <c r="V7" i="1"/>
  <c r="W7" i="1" s="1"/>
  <c r="V23" i="1"/>
  <c r="W23" i="1" s="1"/>
  <c r="V47" i="1"/>
  <c r="V55" i="1"/>
  <c r="V116" i="1"/>
  <c r="W116" i="1" s="1"/>
  <c r="V58" i="1"/>
  <c r="V112" i="1"/>
  <c r="W112" i="1" s="1"/>
  <c r="V120" i="1"/>
  <c r="W120" i="1" s="1"/>
  <c r="V128" i="1"/>
  <c r="W128" i="1" s="1"/>
  <c r="V136" i="1"/>
  <c r="W136" i="1" s="1"/>
  <c r="V144" i="1"/>
  <c r="W144" i="1" s="1"/>
</calcChain>
</file>

<file path=xl/sharedStrings.xml><?xml version="1.0" encoding="utf-8"?>
<sst xmlns="http://schemas.openxmlformats.org/spreadsheetml/2006/main" count="3105" uniqueCount="603">
  <si>
    <t>１　食品の放射性物質検査について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</si>
  <si>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</si>
  <si>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</si>
  <si>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</si>
  <si>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</si>
  <si>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</si>
  <si>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</si>
  <si>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</si>
  <si>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</si>
  <si>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</si>
  <si>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</si>
  <si>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</si>
  <si>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</si>
  <si>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</si>
  <si>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</si>
  <si>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</si>
  <si>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</si>
  <si>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</si>
  <si>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</si>
  <si>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</si>
  <si>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2"/>
  </si>
  <si>
    <t>Cs-134</t>
    <phoneticPr fontId="2"/>
  </si>
  <si>
    <t>Cs-134</t>
    <phoneticPr fontId="5"/>
  </si>
  <si>
    <t>Cs-137</t>
    <phoneticPr fontId="2"/>
  </si>
  <si>
    <t>Cs-137</t>
    <phoneticPr fontId="5"/>
  </si>
  <si>
    <t>Cs合計</t>
    <rPh sb="2" eb="4">
      <t>ゴウケイ</t>
    </rPh>
    <phoneticPr fontId="2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</si>
  <si>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</si>
  <si>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</si>
  <si>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</si>
  <si>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</si>
  <si>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</si>
  <si>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松山市</t>
    <rPh sb="0" eb="3">
      <t>マツヤマシ</t>
    </rPh>
    <phoneticPr fontId="2"/>
  </si>
  <si>
    <t>-</t>
    <phoneticPr fontId="2"/>
  </si>
  <si>
    <t>製造所：栃木県</t>
    <rPh sb="0" eb="2">
      <t>セイゾウ</t>
    </rPh>
    <rPh sb="2" eb="3">
      <t>ショ</t>
    </rPh>
    <rPh sb="4" eb="7">
      <t>トチギケン</t>
    </rPh>
    <phoneticPr fontId="2"/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</si>
  <si>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</si>
  <si>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5"/>
  </si>
  <si>
    <t>カレールウ</t>
    <phoneticPr fontId="2"/>
  </si>
  <si>
    <t>-</t>
  </si>
  <si>
    <t>制限なし</t>
    <rPh sb="0" eb="2">
      <t>セイゲン</t>
    </rPh>
    <phoneticPr fontId="9"/>
  </si>
  <si>
    <t>松山市保健所</t>
    <rPh sb="0" eb="3">
      <t>マツヤマシ</t>
    </rPh>
    <rPh sb="3" eb="6">
      <t>ホケンショ</t>
    </rPh>
    <phoneticPr fontId="2"/>
  </si>
  <si>
    <t>NaI</t>
  </si>
  <si>
    <t>&lt;25</t>
    <phoneticPr fontId="2"/>
  </si>
  <si>
    <t>&lt;25</t>
    <phoneticPr fontId="5"/>
  </si>
  <si>
    <t>松山市</t>
    <rPh sb="0" eb="2">
      <t>マツヤマ</t>
    </rPh>
    <rPh sb="2" eb="3">
      <t>シ</t>
    </rPh>
    <phoneticPr fontId="2"/>
  </si>
  <si>
    <t>製造所：山形県</t>
    <rPh sb="0" eb="2">
      <t>セイゾウ</t>
    </rPh>
    <rPh sb="2" eb="3">
      <t>ショ</t>
    </rPh>
    <rPh sb="4" eb="7">
      <t>ヤマガタケン</t>
    </rPh>
    <phoneticPr fontId="2"/>
  </si>
  <si>
    <t>米菓</t>
    <rPh sb="0" eb="2">
      <t>ベイカ</t>
    </rPh>
    <phoneticPr fontId="2"/>
  </si>
  <si>
    <t>製造所：群馬県</t>
    <rPh sb="0" eb="2">
      <t>セイゾウ</t>
    </rPh>
    <rPh sb="2" eb="3">
      <t>ショ</t>
    </rPh>
    <rPh sb="4" eb="7">
      <t>グンマケン</t>
    </rPh>
    <phoneticPr fontId="2"/>
  </si>
  <si>
    <t>朝食シリアル</t>
    <rPh sb="0" eb="2">
      <t>チョウショク</t>
    </rPh>
    <phoneticPr fontId="2"/>
  </si>
  <si>
    <t>製造所：福島県</t>
    <rPh sb="0" eb="2">
      <t>セイゾウ</t>
    </rPh>
    <rPh sb="2" eb="3">
      <t>ショ</t>
    </rPh>
    <rPh sb="4" eb="7">
      <t>フクシマケン</t>
    </rPh>
    <phoneticPr fontId="2"/>
  </si>
  <si>
    <t>包装米飯</t>
    <rPh sb="0" eb="2">
      <t>ホウソウ</t>
    </rPh>
    <rPh sb="2" eb="4">
      <t>ベイハン</t>
    </rPh>
    <phoneticPr fontId="2"/>
  </si>
  <si>
    <t>製造所：兵庫県</t>
    <rPh sb="0" eb="2">
      <t>セイゾウ</t>
    </rPh>
    <rPh sb="2" eb="3">
      <t>ショ</t>
    </rPh>
    <rPh sb="4" eb="7">
      <t>ヒョウゴケン</t>
    </rPh>
    <phoneticPr fontId="2"/>
  </si>
  <si>
    <t>飲料水</t>
    <rPh sb="0" eb="3">
      <t>インリョウスイ</t>
    </rPh>
    <phoneticPr fontId="5"/>
  </si>
  <si>
    <t>緑茶</t>
    <rPh sb="0" eb="2">
      <t>リョクチャ</t>
    </rPh>
    <phoneticPr fontId="2"/>
  </si>
  <si>
    <t>愛媛県立衛生環境研究所</t>
    <rPh sb="0" eb="2">
      <t>エヒメ</t>
    </rPh>
    <rPh sb="2" eb="4">
      <t>ケンリツ</t>
    </rPh>
    <rPh sb="4" eb="6">
      <t>エイセイ</t>
    </rPh>
    <rPh sb="6" eb="8">
      <t>カンキョウ</t>
    </rPh>
    <rPh sb="8" eb="11">
      <t>ケンキュウショ</t>
    </rPh>
    <phoneticPr fontId="2"/>
  </si>
  <si>
    <t>Ge</t>
  </si>
  <si>
    <t>&lt;1.0</t>
    <phoneticPr fontId="2"/>
  </si>
  <si>
    <t>製造所：岐阜県</t>
    <rPh sb="0" eb="2">
      <t>セイゾウ</t>
    </rPh>
    <rPh sb="2" eb="3">
      <t>トコロ</t>
    </rPh>
    <rPh sb="4" eb="6">
      <t>ギフ</t>
    </rPh>
    <rPh sb="6" eb="7">
      <t>ケン</t>
    </rPh>
    <phoneticPr fontId="2"/>
  </si>
  <si>
    <t>ミネラルウォーター類
（清涼飲料水）</t>
    <rPh sb="9" eb="10">
      <t>ルイ</t>
    </rPh>
    <rPh sb="12" eb="14">
      <t>セイリョウ</t>
    </rPh>
    <rPh sb="14" eb="17">
      <t>インリョウスイ</t>
    </rPh>
    <phoneticPr fontId="2"/>
  </si>
  <si>
    <t>製造所：福岡県</t>
    <rPh sb="0" eb="2">
      <t>セイゾウ</t>
    </rPh>
    <rPh sb="2" eb="3">
      <t>トコロ</t>
    </rPh>
    <rPh sb="4" eb="6">
      <t>フクオカ</t>
    </rPh>
    <rPh sb="6" eb="7">
      <t>ケン</t>
    </rPh>
    <phoneticPr fontId="2"/>
  </si>
  <si>
    <t>製造所：和歌山県</t>
    <rPh sb="0" eb="2">
      <t>セイゾウ</t>
    </rPh>
    <rPh sb="4" eb="7">
      <t>ワカヤマ</t>
    </rPh>
    <rPh sb="7" eb="8">
      <t>ケン</t>
    </rPh>
    <phoneticPr fontId="2"/>
  </si>
  <si>
    <t>製造所：北海道</t>
    <rPh sb="0" eb="2">
      <t>セイゾウ</t>
    </rPh>
    <rPh sb="4" eb="7">
      <t>ホッカイドウ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</si>
  <si>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</si>
  <si>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牛乳</t>
    <rPh sb="0" eb="2">
      <t>ギュウニュウ</t>
    </rPh>
    <phoneticPr fontId="2"/>
  </si>
  <si>
    <t>&lt;5.0</t>
    <phoneticPr fontId="2"/>
  </si>
  <si>
    <t>製造所：神奈川県</t>
    <rPh sb="0" eb="2">
      <t>セイゾウ</t>
    </rPh>
    <rPh sb="4" eb="7">
      <t>カナガワ</t>
    </rPh>
    <rPh sb="7" eb="8">
      <t>ケン</t>
    </rPh>
    <phoneticPr fontId="2"/>
  </si>
  <si>
    <t>製造所：愛媛県</t>
    <rPh sb="0" eb="2">
      <t>セイゾウ</t>
    </rPh>
    <rPh sb="4" eb="6">
      <t>エヒメ</t>
    </rPh>
    <rPh sb="6" eb="7">
      <t>ケン</t>
    </rPh>
    <phoneticPr fontId="2"/>
  </si>
  <si>
    <t>しょうゆ</t>
    <phoneticPr fontId="2"/>
  </si>
  <si>
    <t>岩手県</t>
    <rPh sb="0" eb="3">
      <t>イワテケン</t>
    </rPh>
    <phoneticPr fontId="2"/>
  </si>
  <si>
    <t>岩手県</t>
    <rPh sb="0" eb="3">
      <t>イワテケン</t>
    </rPh>
    <phoneticPr fontId="5"/>
  </si>
  <si>
    <t>山田町</t>
    <rPh sb="0" eb="2">
      <t>ヤマダ</t>
    </rPh>
    <rPh sb="2" eb="3">
      <t>マチ</t>
    </rPh>
    <phoneticPr fontId="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</si>
  <si>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</si>
  <si>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農産物</t>
    <rPh sb="0" eb="3">
      <t>ノウサンブツ</t>
    </rPh>
    <phoneticPr fontId="2"/>
  </si>
  <si>
    <t>農産物</t>
    <rPh sb="0" eb="3">
      <t>ノウサンブツ</t>
    </rPh>
    <phoneticPr fontId="5"/>
  </si>
  <si>
    <t>ソバ</t>
    <phoneticPr fontId="2"/>
  </si>
  <si>
    <t>路地栽培</t>
    <rPh sb="0" eb="2">
      <t>ロジ</t>
    </rPh>
    <rPh sb="2" eb="4">
      <t>サイバイ</t>
    </rPh>
    <phoneticPr fontId="2"/>
  </si>
  <si>
    <t>一般財団法人新潟県環境分析センター</t>
    <phoneticPr fontId="2"/>
  </si>
  <si>
    <t>&lt;1.6</t>
    <phoneticPr fontId="2"/>
  </si>
  <si>
    <t>&lt;1.8</t>
    <phoneticPr fontId="2"/>
  </si>
  <si>
    <t>&lt;3.4</t>
    <phoneticPr fontId="2"/>
  </si>
  <si>
    <t>滝沢市</t>
    <rPh sb="0" eb="2">
      <t>タキザワ</t>
    </rPh>
    <rPh sb="2" eb="3">
      <t>シ</t>
    </rPh>
    <phoneticPr fontId="2"/>
  </si>
  <si>
    <t>&lt;1.7</t>
    <phoneticPr fontId="2"/>
  </si>
  <si>
    <t>&lt;2.0</t>
    <phoneticPr fontId="2"/>
  </si>
  <si>
    <t>&lt;3.7</t>
    <phoneticPr fontId="2"/>
  </si>
  <si>
    <t>紫波町</t>
    <rPh sb="0" eb="3">
      <t>シワチョウ</t>
    </rPh>
    <phoneticPr fontId="2"/>
  </si>
  <si>
    <t>&lt;1.4</t>
    <phoneticPr fontId="2"/>
  </si>
  <si>
    <t>&lt;1.3</t>
    <phoneticPr fontId="2"/>
  </si>
  <si>
    <t>&lt;2.7</t>
    <phoneticPr fontId="2"/>
  </si>
  <si>
    <t>北上市</t>
    <rPh sb="0" eb="3">
      <t>キタカミシ</t>
    </rPh>
    <phoneticPr fontId="2"/>
  </si>
  <si>
    <t>&lt;1.2</t>
    <phoneticPr fontId="2"/>
  </si>
  <si>
    <t>&lt;1.1</t>
    <phoneticPr fontId="2"/>
  </si>
  <si>
    <t>&lt;2.3</t>
    <phoneticPr fontId="2"/>
  </si>
  <si>
    <t>遠野市</t>
    <rPh sb="0" eb="3">
      <t>トオノシ</t>
    </rPh>
    <phoneticPr fontId="2"/>
  </si>
  <si>
    <t>&lt;1.9</t>
    <phoneticPr fontId="2"/>
  </si>
  <si>
    <t>&lt;3.6</t>
    <phoneticPr fontId="2"/>
  </si>
  <si>
    <t>一関市</t>
    <rPh sb="0" eb="3">
      <t>イチノセキシ</t>
    </rPh>
    <phoneticPr fontId="2"/>
  </si>
  <si>
    <t>陸前高田市</t>
    <rPh sb="0" eb="2">
      <t>リクゼン</t>
    </rPh>
    <rPh sb="4" eb="5">
      <t>シ</t>
    </rPh>
    <phoneticPr fontId="2"/>
  </si>
  <si>
    <t>&lt;0.98</t>
    <phoneticPr fontId="2"/>
  </si>
  <si>
    <t>葛巻町</t>
    <rPh sb="0" eb="3">
      <t>クズマキマチ</t>
    </rPh>
    <phoneticPr fontId="5"/>
  </si>
  <si>
    <t>シイタケ</t>
    <phoneticPr fontId="2"/>
  </si>
  <si>
    <t>栽培</t>
    <rPh sb="0" eb="2">
      <t>サイバイ</t>
    </rPh>
    <phoneticPr fontId="5"/>
  </si>
  <si>
    <t>原木、露地栽培</t>
    <rPh sb="0" eb="2">
      <t>ゲンボク</t>
    </rPh>
    <rPh sb="3" eb="5">
      <t>ロジ</t>
    </rPh>
    <rPh sb="5" eb="7">
      <t>サイバイ</t>
    </rPh>
    <phoneticPr fontId="2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</si>
  <si>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2"/>
  </si>
  <si>
    <t>&lt;4.40</t>
    <phoneticPr fontId="2"/>
  </si>
  <si>
    <t>盛岡市</t>
    <rPh sb="0" eb="3">
      <t>モリオカシ</t>
    </rPh>
    <phoneticPr fontId="2"/>
  </si>
  <si>
    <t>&lt;5.80</t>
    <phoneticPr fontId="2"/>
  </si>
  <si>
    <t>宮古市</t>
    <rPh sb="0" eb="3">
      <t>ミヤコシ</t>
    </rPh>
    <phoneticPr fontId="2"/>
  </si>
  <si>
    <t>&lt;5.90</t>
    <phoneticPr fontId="2"/>
  </si>
  <si>
    <t>&lt;12</t>
    <phoneticPr fontId="2"/>
  </si>
  <si>
    <t>大船渡市</t>
    <rPh sb="0" eb="3">
      <t>オオフナト</t>
    </rPh>
    <rPh sb="3" eb="4">
      <t>シ</t>
    </rPh>
    <phoneticPr fontId="2"/>
  </si>
  <si>
    <t>国による出荷制限(一部解除)</t>
    <rPh sb="9" eb="11">
      <t>イチブ</t>
    </rPh>
    <rPh sb="11" eb="13">
      <t>カイジョ</t>
    </rPh>
    <phoneticPr fontId="2"/>
  </si>
  <si>
    <t>&lt;6.30</t>
    <phoneticPr fontId="2"/>
  </si>
  <si>
    <t>&lt;5.30</t>
    <phoneticPr fontId="2"/>
  </si>
  <si>
    <t>八幡平市</t>
    <rPh sb="0" eb="4">
      <t>ハチマンタイシ</t>
    </rPh>
    <phoneticPr fontId="7"/>
  </si>
  <si>
    <t>原乳</t>
    <rPh sb="0" eb="1">
      <t>ゲン</t>
    </rPh>
    <rPh sb="1" eb="2">
      <t>ニュウ</t>
    </rPh>
    <phoneticPr fontId="5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</si>
  <si>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5"/>
  </si>
  <si>
    <t>&lt;1.1</t>
  </si>
  <si>
    <t>&lt;1.2</t>
  </si>
  <si>
    <t>&lt;2.4</t>
  </si>
  <si>
    <t>葛巻町</t>
    <rPh sb="0" eb="2">
      <t>クズマキ</t>
    </rPh>
    <rPh sb="2" eb="3">
      <t>チョウ</t>
    </rPh>
    <phoneticPr fontId="7"/>
  </si>
  <si>
    <t>&lt;1.4</t>
  </si>
  <si>
    <t>一戸町</t>
    <rPh sb="0" eb="2">
      <t>イチノヘ</t>
    </rPh>
    <rPh sb="2" eb="3">
      <t>チョウ</t>
    </rPh>
    <phoneticPr fontId="7"/>
  </si>
  <si>
    <t>&lt;0.90</t>
    <phoneticPr fontId="2"/>
  </si>
  <si>
    <t>一関市</t>
    <rPh sb="0" eb="3">
      <t>イチノセキシ</t>
    </rPh>
    <phoneticPr fontId="7"/>
  </si>
  <si>
    <t>&lt;2.1</t>
  </si>
  <si>
    <t>遠野市</t>
    <rPh sb="0" eb="3">
      <t>トオノシ</t>
    </rPh>
    <phoneticPr fontId="7"/>
  </si>
  <si>
    <t>&lt;1.3</t>
  </si>
  <si>
    <t>&lt;2.6</t>
  </si>
  <si>
    <t>金ケ崎町</t>
    <rPh sb="0" eb="4">
      <t>カネガサキチョウ</t>
    </rPh>
    <phoneticPr fontId="7"/>
  </si>
  <si>
    <t>&lt;1.8</t>
  </si>
  <si>
    <t>岩手県</t>
    <rPh sb="0" eb="3">
      <t>イワテケン</t>
    </rPh>
    <phoneticPr fontId="12"/>
  </si>
  <si>
    <t>岩手県沖</t>
    <rPh sb="0" eb="3">
      <t>イワテケン</t>
    </rPh>
    <rPh sb="3" eb="4">
      <t>オキ</t>
    </rPh>
    <phoneticPr fontId="13"/>
  </si>
  <si>
    <t>水産物</t>
    <rPh sb="0" eb="3">
      <t>スイサンブツ</t>
    </rPh>
    <phoneticPr fontId="2"/>
  </si>
  <si>
    <t>水産物</t>
    <rPh sb="0" eb="3">
      <t>スイサンブツ</t>
    </rPh>
    <phoneticPr fontId="5"/>
  </si>
  <si>
    <t>マダラ</t>
  </si>
  <si>
    <t>天然</t>
    <rPh sb="0" eb="2">
      <t>テンネン</t>
    </rPh>
    <phoneticPr fontId="2"/>
  </si>
  <si>
    <t>天然</t>
    <rPh sb="0" eb="2">
      <t>テンネン</t>
    </rPh>
    <phoneticPr fontId="5"/>
  </si>
  <si>
    <t>(一財)日本食品分析センター</t>
  </si>
  <si>
    <t>&lt;4.63</t>
    <phoneticPr fontId="2"/>
  </si>
  <si>
    <t>&lt;3.50</t>
  </si>
  <si>
    <t>&lt;8.1</t>
    <phoneticPr fontId="2"/>
  </si>
  <si>
    <t>&lt;5.56</t>
  </si>
  <si>
    <t>&lt;5.68</t>
  </si>
  <si>
    <t>&lt;11</t>
  </si>
  <si>
    <t>釜石市沖</t>
    <rPh sb="0" eb="3">
      <t>カマイシシ</t>
    </rPh>
    <rPh sb="3" eb="4">
      <t>オキ</t>
    </rPh>
    <phoneticPr fontId="13"/>
  </si>
  <si>
    <t>ヒラメ</t>
  </si>
  <si>
    <t>東北緑化環境保全（株）</t>
  </si>
  <si>
    <t>&lt;7.65</t>
  </si>
  <si>
    <t>&lt;6.22</t>
  </si>
  <si>
    <t>&lt;14</t>
  </si>
  <si>
    <t>アイナメ</t>
  </si>
  <si>
    <t>（株）静環検査センター</t>
  </si>
  <si>
    <t>&lt;5.42</t>
  </si>
  <si>
    <t>&lt;4.67</t>
  </si>
  <si>
    <t>&lt;10</t>
  </si>
  <si>
    <t>秋サケ（オス）</t>
    <rPh sb="0" eb="1">
      <t>アキ</t>
    </rPh>
    <phoneticPr fontId="13"/>
  </si>
  <si>
    <t>&lt;0.438</t>
  </si>
  <si>
    <t>&lt;0.441</t>
  </si>
  <si>
    <t>&lt;0.88</t>
  </si>
  <si>
    <t>マサバ</t>
  </si>
  <si>
    <t>&lt;0.448</t>
  </si>
  <si>
    <t>&lt;0.406</t>
  </si>
  <si>
    <t>&lt;0.85</t>
  </si>
  <si>
    <t>ゴマサバ</t>
  </si>
  <si>
    <t>&lt;4.49</t>
  </si>
  <si>
    <t>&lt;4.81</t>
  </si>
  <si>
    <t>&lt;9.3</t>
  </si>
  <si>
    <t>&lt;6.23</t>
  </si>
  <si>
    <t>&lt;6.80</t>
  </si>
  <si>
    <t>&lt;13</t>
  </si>
  <si>
    <t>ブリ</t>
  </si>
  <si>
    <t>(一社)日本海事検定協会</t>
    <rPh sb="1" eb="3">
      <t>イチシャ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3"/>
  </si>
  <si>
    <t>&lt;4.62</t>
  </si>
  <si>
    <t>&lt;4.46</t>
  </si>
  <si>
    <t>&lt;9.1</t>
  </si>
  <si>
    <t>&lt;0.514</t>
  </si>
  <si>
    <t>&lt;0.596</t>
  </si>
  <si>
    <t>&lt;0.427</t>
  </si>
  <si>
    <t>&lt;0.444</t>
  </si>
  <si>
    <t>&lt;0.87</t>
  </si>
  <si>
    <t>カンパチ</t>
  </si>
  <si>
    <t>&lt;4.51</t>
  </si>
  <si>
    <t>&lt;4.19</t>
  </si>
  <si>
    <t>&lt;8.7</t>
  </si>
  <si>
    <t>マルソウダ</t>
  </si>
  <si>
    <t>&lt;5.35</t>
  </si>
  <si>
    <t>&lt;4.44</t>
  </si>
  <si>
    <t>&lt;9.8</t>
  </si>
  <si>
    <t>マアジ</t>
  </si>
  <si>
    <t>&lt;5.12</t>
  </si>
  <si>
    <t>&lt;4.37</t>
  </si>
  <si>
    <t>&lt;9.5</t>
  </si>
  <si>
    <t>&lt;4.21</t>
  </si>
  <si>
    <t>&lt;5.02</t>
  </si>
  <si>
    <t>&lt;9.2</t>
  </si>
  <si>
    <t>サンマ</t>
  </si>
  <si>
    <t>いであ（株）</t>
  </si>
  <si>
    <t>&lt;0.502</t>
  </si>
  <si>
    <t>&lt;0.571</t>
  </si>
  <si>
    <t>&lt;0.491</t>
  </si>
  <si>
    <t>&lt;0.512</t>
  </si>
  <si>
    <t>&lt;1.0</t>
  </si>
  <si>
    <t>&lt;0.442</t>
  </si>
  <si>
    <t>&lt;0.527</t>
  </si>
  <si>
    <t>&lt;0.97</t>
  </si>
  <si>
    <t>&lt;0.574</t>
  </si>
  <si>
    <t>&lt;0.557</t>
  </si>
  <si>
    <t>サワラ</t>
  </si>
  <si>
    <t>&lt;0.373</t>
  </si>
  <si>
    <t>ハガツオ</t>
  </si>
  <si>
    <t>&lt;4.76</t>
  </si>
  <si>
    <t>&lt;4.73</t>
  </si>
  <si>
    <t>アカカマス</t>
  </si>
  <si>
    <t>&lt;5.05</t>
  </si>
  <si>
    <t>&lt;4.05</t>
  </si>
  <si>
    <t>ウミタナゴ</t>
  </si>
  <si>
    <t>&lt;4.94</t>
  </si>
  <si>
    <t>&lt;4.52</t>
  </si>
  <si>
    <t>&lt;3.48</t>
  </si>
  <si>
    <t>&lt;4.89</t>
  </si>
  <si>
    <t>&lt;8.4</t>
  </si>
  <si>
    <t>イシダイ</t>
  </si>
  <si>
    <t>&lt;5.59</t>
  </si>
  <si>
    <t>&lt;4.13</t>
  </si>
  <si>
    <t>&lt;9.7</t>
  </si>
  <si>
    <t>ウマヅラハギ</t>
  </si>
  <si>
    <t>&lt;5.33</t>
  </si>
  <si>
    <t>&lt;4.88</t>
  </si>
  <si>
    <t>スルメイカ</t>
  </si>
  <si>
    <t>&lt;5.00</t>
  </si>
  <si>
    <t>&lt;4.36</t>
  </si>
  <si>
    <t>&lt;9.4</t>
  </si>
  <si>
    <t>&lt;4.98</t>
  </si>
  <si>
    <t>マダコ</t>
  </si>
  <si>
    <t>&lt;3.44</t>
  </si>
  <si>
    <t>&lt;4.63</t>
  </si>
  <si>
    <t>&lt;8.1</t>
  </si>
  <si>
    <t>&lt;0.475</t>
  </si>
  <si>
    <t>&lt;0.541</t>
  </si>
  <si>
    <t>大船渡市沖</t>
    <rPh sb="0" eb="4">
      <t>オオフナトシ</t>
    </rPh>
    <rPh sb="4" eb="5">
      <t>オキ</t>
    </rPh>
    <phoneticPr fontId="14"/>
  </si>
  <si>
    <t>マボヤ</t>
  </si>
  <si>
    <t>養殖</t>
    <rPh sb="0" eb="2">
      <t>ヨウショク</t>
    </rPh>
    <phoneticPr fontId="5"/>
  </si>
  <si>
    <t>&lt;0.501</t>
  </si>
  <si>
    <t>&lt;0.588</t>
  </si>
  <si>
    <t>&lt;0.564</t>
  </si>
  <si>
    <t>&lt;0.473</t>
  </si>
  <si>
    <t>&lt;0.559</t>
  </si>
  <si>
    <t>&lt;0.426</t>
  </si>
  <si>
    <t>&lt;0.99</t>
  </si>
  <si>
    <t>リンゴ</t>
    <phoneticPr fontId="2"/>
  </si>
  <si>
    <t>リンゴ</t>
    <phoneticPr fontId="5"/>
  </si>
  <si>
    <t>岩手県環境保健研究センター</t>
    <rPh sb="0" eb="13">
      <t>カンポ</t>
    </rPh>
    <phoneticPr fontId="2"/>
  </si>
  <si>
    <t>&lt;4.6</t>
  </si>
  <si>
    <t>&lt;5.1</t>
  </si>
  <si>
    <t>ナシ</t>
    <phoneticPr fontId="5"/>
  </si>
  <si>
    <t>&lt;5.3</t>
  </si>
  <si>
    <t>&lt;4.9</t>
  </si>
  <si>
    <t>&lt;9.9</t>
  </si>
  <si>
    <t>ブドウ</t>
    <phoneticPr fontId="5"/>
  </si>
  <si>
    <t>&lt;3.5</t>
  </si>
  <si>
    <t>&lt;5.7</t>
  </si>
  <si>
    <t>&lt;4.8</t>
  </si>
  <si>
    <t>&lt;4.5</t>
  </si>
  <si>
    <t>&lt;5.4</t>
  </si>
  <si>
    <t>&lt;5.6</t>
  </si>
  <si>
    <t>&lt;6.0</t>
    <phoneticPr fontId="2"/>
  </si>
  <si>
    <t>大阪市</t>
    <rPh sb="0" eb="3">
      <t>オオサカシ</t>
    </rPh>
    <phoneticPr fontId="2"/>
  </si>
  <si>
    <t>栃木県</t>
    <rPh sb="0" eb="2">
      <t>トチギ</t>
    </rPh>
    <rPh sb="2" eb="3">
      <t>ケン</t>
    </rPh>
    <phoneticPr fontId="2"/>
  </si>
  <si>
    <t>畜産物</t>
  </si>
  <si>
    <t>牛肉</t>
    <phoneticPr fontId="2"/>
  </si>
  <si>
    <t>大阪市食肉衛生検査所</t>
    <rPh sb="0" eb="3">
      <t>オオサカシ</t>
    </rPh>
    <rPh sb="3" eb="10">
      <t>ショクニクエイセイケンサショ</t>
    </rPh>
    <phoneticPr fontId="2"/>
  </si>
  <si>
    <t>&lt;16</t>
    <phoneticPr fontId="2"/>
  </si>
  <si>
    <t>京都府</t>
    <rPh sb="0" eb="3">
      <t>キョウトフ</t>
    </rPh>
    <phoneticPr fontId="2"/>
  </si>
  <si>
    <t>製造所住所：山梨県</t>
    <rPh sb="0" eb="3">
      <t>セイゾウショ</t>
    </rPh>
    <rPh sb="3" eb="5">
      <t>ジュウショ</t>
    </rPh>
    <rPh sb="6" eb="9">
      <t>ヤマナシケン</t>
    </rPh>
    <phoneticPr fontId="2"/>
  </si>
  <si>
    <t>シチュー</t>
    <phoneticPr fontId="2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</si>
  <si>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2"/>
  </si>
  <si>
    <t>&lt;3.2</t>
    <phoneticPr fontId="2"/>
  </si>
  <si>
    <t>&lt;6.4</t>
    <phoneticPr fontId="2"/>
  </si>
  <si>
    <t>製造所住所：埼玉県</t>
    <rPh sb="0" eb="3">
      <t>セイゾウショ</t>
    </rPh>
    <rPh sb="3" eb="5">
      <t>ジュウショ</t>
    </rPh>
    <rPh sb="6" eb="9">
      <t>サイタマケン</t>
    </rPh>
    <phoneticPr fontId="2"/>
  </si>
  <si>
    <t>煮物</t>
    <rPh sb="0" eb="2">
      <t>ニモノ</t>
    </rPh>
    <phoneticPr fontId="2"/>
  </si>
  <si>
    <t>&lt;2.9</t>
    <phoneticPr fontId="2"/>
  </si>
  <si>
    <t>&lt;3.1</t>
    <phoneticPr fontId="2"/>
  </si>
  <si>
    <t>製造所住所：岩手県</t>
    <rPh sb="0" eb="3">
      <t>セイゾウショ</t>
    </rPh>
    <rPh sb="3" eb="5">
      <t>ジュウショ</t>
    </rPh>
    <rPh sb="6" eb="9">
      <t>イワテケン</t>
    </rPh>
    <phoneticPr fontId="2"/>
  </si>
  <si>
    <t>&lt;0.76</t>
    <phoneticPr fontId="2"/>
  </si>
  <si>
    <t>&lt;0.68</t>
    <phoneticPr fontId="2"/>
  </si>
  <si>
    <t>製造所住所：栃木県</t>
    <rPh sb="0" eb="3">
      <t>セイゾウショ</t>
    </rPh>
    <rPh sb="6" eb="9">
      <t>トチギケン</t>
    </rPh>
    <phoneticPr fontId="2"/>
  </si>
  <si>
    <t>粉末だし</t>
    <rPh sb="0" eb="2">
      <t>フンマツ</t>
    </rPh>
    <phoneticPr fontId="2"/>
  </si>
  <si>
    <t>&lt;6.6</t>
    <phoneticPr fontId="2"/>
  </si>
  <si>
    <t>製造所住所：佐賀県</t>
    <rPh sb="0" eb="3">
      <t>セイゾウショ</t>
    </rPh>
    <rPh sb="3" eb="5">
      <t>ジュウショ</t>
    </rPh>
    <rPh sb="6" eb="8">
      <t>サガ</t>
    </rPh>
    <rPh sb="8" eb="9">
      <t>ケン</t>
    </rPh>
    <phoneticPr fontId="2"/>
  </si>
  <si>
    <t>&lt;3.3</t>
    <phoneticPr fontId="2"/>
  </si>
  <si>
    <t>製造所住所：長野県</t>
    <rPh sb="0" eb="3">
      <t>セイゾウショ</t>
    </rPh>
    <rPh sb="3" eb="5">
      <t>ジュウショ</t>
    </rPh>
    <rPh sb="6" eb="9">
      <t>ナガノケン</t>
    </rPh>
    <phoneticPr fontId="2"/>
  </si>
  <si>
    <t>ナチュラルミネラルウォーター</t>
    <phoneticPr fontId="2"/>
  </si>
  <si>
    <t>&lt;0.66</t>
    <phoneticPr fontId="2"/>
  </si>
  <si>
    <t>&lt;0.71</t>
    <phoneticPr fontId="2"/>
  </si>
  <si>
    <t>綾部市</t>
    <rPh sb="0" eb="3">
      <t>アヤベシ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</si>
  <si>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</si>
  <si>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原乳</t>
    <rPh sb="0" eb="2">
      <t>ゲンニュウ</t>
    </rPh>
    <phoneticPr fontId="2"/>
  </si>
  <si>
    <t>&lt;0.67</t>
    <phoneticPr fontId="2"/>
  </si>
  <si>
    <t>&lt;0.58</t>
    <phoneticPr fontId="2"/>
  </si>
  <si>
    <t>長野県</t>
  </si>
  <si>
    <t>富士見町</t>
    <rPh sb="0" eb="3">
      <t>フジミ</t>
    </rPh>
    <rPh sb="3" eb="4">
      <t>マチ</t>
    </rPh>
    <phoneticPr fontId="2"/>
  </si>
  <si>
    <t>山林</t>
  </si>
  <si>
    <t>野生鳥獣肉</t>
    <rPh sb="0" eb="2">
      <t>ヤセイ</t>
    </rPh>
    <rPh sb="2" eb="3">
      <t>チョウ</t>
    </rPh>
    <rPh sb="3" eb="5">
      <t>ジュウニク</t>
    </rPh>
    <phoneticPr fontId="5"/>
  </si>
  <si>
    <t>獣肉（ﾆﾎﾝｼﾞｶ）</t>
    <rPh sb="0" eb="2">
      <t>ジュウニク</t>
    </rPh>
    <phoneticPr fontId="2"/>
  </si>
  <si>
    <t>野生</t>
    <rPh sb="0" eb="2">
      <t>ヤセイ</t>
    </rPh>
    <phoneticPr fontId="2"/>
  </si>
  <si>
    <t>野生</t>
    <rPh sb="0" eb="2">
      <t>ヤセイ</t>
    </rPh>
    <phoneticPr fontId="5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</si>
  <si>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</si>
  <si>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長野県環境保全研究所</t>
    <rPh sb="0" eb="3">
      <t>ナガノケン</t>
    </rPh>
    <rPh sb="3" eb="5">
      <t>カンキョウ</t>
    </rPh>
    <rPh sb="5" eb="7">
      <t>ホゼン</t>
    </rPh>
    <rPh sb="7" eb="10">
      <t>ケンキュウジョ</t>
    </rPh>
    <phoneticPr fontId="2"/>
  </si>
  <si>
    <t>埼玉県</t>
    <rPh sb="0" eb="3">
      <t>サイタマケン</t>
    </rPh>
    <phoneticPr fontId="2"/>
  </si>
  <si>
    <t>加須市</t>
    <rPh sb="0" eb="3">
      <t>カゾシ</t>
    </rPh>
    <phoneticPr fontId="2"/>
  </si>
  <si>
    <t>－</t>
  </si>
  <si>
    <t>米</t>
    <rPh sb="0" eb="1">
      <t>コメ</t>
    </rPh>
    <phoneticPr fontId="2"/>
  </si>
  <si>
    <t>（一財）新潟県環境分析センター</t>
    <rPh sb="1" eb="3">
      <t>イチザイ</t>
    </rPh>
    <rPh sb="4" eb="7">
      <t>ニイガタケン</t>
    </rPh>
    <rPh sb="7" eb="9">
      <t>カンキョウ</t>
    </rPh>
    <rPh sb="9" eb="11">
      <t>ブンセキ</t>
    </rPh>
    <phoneticPr fontId="2"/>
  </si>
  <si>
    <t>&lt;2.3</t>
  </si>
  <si>
    <t>皆野町</t>
    <rPh sb="0" eb="3">
      <t>ミナノマチ</t>
    </rPh>
    <phoneticPr fontId="2"/>
  </si>
  <si>
    <t>カキ</t>
  </si>
  <si>
    <t>露地栽培</t>
    <rPh sb="0" eb="2">
      <t>ロジ</t>
    </rPh>
    <rPh sb="2" eb="4">
      <t>サイバイ</t>
    </rPh>
    <phoneticPr fontId="2"/>
  </si>
  <si>
    <t>&lt;1.7</t>
  </si>
  <si>
    <t>&lt;2.0</t>
  </si>
  <si>
    <t>&lt;3.7</t>
  </si>
  <si>
    <t>山梨県</t>
  </si>
  <si>
    <t>富士吉田市</t>
  </si>
  <si>
    <t>農産物</t>
  </si>
  <si>
    <t>ショウゲンジ</t>
  </si>
  <si>
    <t>野生</t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</si>
  <si>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</si>
  <si>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(一社)新潟県環境分析センター</t>
  </si>
  <si>
    <t>Ｇｅ</t>
  </si>
  <si>
    <t>鳴沢村</t>
  </si>
  <si>
    <t>キシメジ</t>
  </si>
  <si>
    <t>マツタケ</t>
  </si>
  <si>
    <t>&lt;3.88</t>
  </si>
  <si>
    <t>富士河口湖町</t>
  </si>
  <si>
    <t>シロナメツムタケ</t>
  </si>
  <si>
    <t>&lt;4.39</t>
  </si>
  <si>
    <t>アイシメジ</t>
  </si>
  <si>
    <t>&lt;4.59</t>
  </si>
  <si>
    <t>秋田市</t>
    <rPh sb="0" eb="3">
      <t>アキタシ</t>
    </rPh>
    <phoneticPr fontId="5"/>
  </si>
  <si>
    <t>秋田県</t>
    <rPh sb="0" eb="2">
      <t>アキタ</t>
    </rPh>
    <rPh sb="2" eb="3">
      <t>ケン</t>
    </rPh>
    <phoneticPr fontId="5"/>
  </si>
  <si>
    <t>北秋田市</t>
    <rPh sb="0" eb="1">
      <t>キタ</t>
    </rPh>
    <rPh sb="1" eb="3">
      <t>アキタ</t>
    </rPh>
    <rPh sb="3" eb="4">
      <t>シ</t>
    </rPh>
    <phoneticPr fontId="5"/>
  </si>
  <si>
    <t>流通品</t>
    <rPh sb="0" eb="2">
      <t>リュウツウ</t>
    </rPh>
    <rPh sb="2" eb="3">
      <t>ヒン</t>
    </rPh>
    <phoneticPr fontId="5"/>
  </si>
  <si>
    <t>ナメコ</t>
  </si>
  <si>
    <t>制限なし</t>
    <rPh sb="0" eb="2">
      <t>セイゲン</t>
    </rPh>
    <phoneticPr fontId="2"/>
  </si>
  <si>
    <t>制限なし</t>
    <rPh sb="0" eb="2">
      <t>セイゲン</t>
    </rPh>
    <phoneticPr fontId="5"/>
  </si>
  <si>
    <t>日本環境科学株式会社</t>
    <rPh sb="0" eb="2">
      <t>ニホン</t>
    </rPh>
    <rPh sb="2" eb="4">
      <t>カンキョウ</t>
    </rPh>
    <rPh sb="4" eb="6">
      <t>カガク</t>
    </rPh>
    <rPh sb="6" eb="8">
      <t>カブシキ</t>
    </rPh>
    <rPh sb="8" eb="10">
      <t>カイシャ</t>
    </rPh>
    <phoneticPr fontId="5"/>
  </si>
  <si>
    <t>&lt;20</t>
  </si>
  <si>
    <t>秋田市</t>
    <rPh sb="0" eb="2">
      <t>アキタ</t>
    </rPh>
    <rPh sb="2" eb="3">
      <t>シ</t>
    </rPh>
    <phoneticPr fontId="5"/>
  </si>
  <si>
    <t>ナラタケ</t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</si>
  <si>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5"/>
  </si>
  <si>
    <t>小樽市</t>
    <rPh sb="0" eb="3">
      <t>オタルシ</t>
    </rPh>
    <phoneticPr fontId="2"/>
  </si>
  <si>
    <t>茨城県</t>
    <rPh sb="0" eb="3">
      <t>イバラキケン</t>
    </rPh>
    <phoneticPr fontId="2"/>
  </si>
  <si>
    <t>茨城県</t>
    <rPh sb="0" eb="3">
      <t>イバラキケン</t>
    </rPh>
    <phoneticPr fontId="5"/>
  </si>
  <si>
    <t>サツマイモ</t>
    <phoneticPr fontId="2"/>
  </si>
  <si>
    <t>小樽市保健所</t>
    <rPh sb="0" eb="3">
      <t>オタルシ</t>
    </rPh>
    <rPh sb="3" eb="6">
      <t>ホケンジョ</t>
    </rPh>
    <phoneticPr fontId="2"/>
  </si>
  <si>
    <t>&lt;10</t>
    <phoneticPr fontId="2"/>
  </si>
  <si>
    <t>&lt;20</t>
    <phoneticPr fontId="2"/>
  </si>
  <si>
    <t>宇都宮市</t>
    <rPh sb="0" eb="4">
      <t>ウツノミヤシ</t>
    </rPh>
    <phoneticPr fontId="2"/>
  </si>
  <si>
    <t>宮城県</t>
    <rPh sb="0" eb="2">
      <t>ミヤギ</t>
    </rPh>
    <rPh sb="2" eb="3">
      <t>ケン</t>
    </rPh>
    <phoneticPr fontId="5"/>
  </si>
  <si>
    <t>石巻市</t>
    <rPh sb="0" eb="3">
      <t>イシノマキシ</t>
    </rPh>
    <phoneticPr fontId="2"/>
  </si>
  <si>
    <t>三陸南部沖</t>
    <rPh sb="0" eb="4">
      <t>サンリクナンブ</t>
    </rPh>
    <rPh sb="4" eb="5">
      <t>オキ</t>
    </rPh>
    <phoneticPr fontId="2"/>
  </si>
  <si>
    <t>ゴマサバ</t>
    <phoneticPr fontId="2"/>
  </si>
  <si>
    <t>ー</t>
    <phoneticPr fontId="2"/>
  </si>
  <si>
    <t>栃木県保健環境センター</t>
    <rPh sb="0" eb="7">
      <t>トチギケンホケンカンキョウ</t>
    </rPh>
    <phoneticPr fontId="2"/>
  </si>
  <si>
    <t>&lt;3.9</t>
    <phoneticPr fontId="2"/>
  </si>
  <si>
    <t>&lt;4.4</t>
    <phoneticPr fontId="2"/>
  </si>
  <si>
    <t>ワカシ</t>
    <phoneticPr fontId="2"/>
  </si>
  <si>
    <t>&lt;4.5</t>
    <phoneticPr fontId="2"/>
  </si>
  <si>
    <t>&lt;4.3</t>
    <phoneticPr fontId="2"/>
  </si>
  <si>
    <t>栃木県</t>
    <rPh sb="0" eb="3">
      <t>トチギケン</t>
    </rPh>
    <phoneticPr fontId="5"/>
  </si>
  <si>
    <t>真岡市</t>
    <rPh sb="0" eb="2">
      <t>モオカ</t>
    </rPh>
    <rPh sb="2" eb="3">
      <t>シ</t>
    </rPh>
    <phoneticPr fontId="2"/>
  </si>
  <si>
    <t>さといも</t>
    <phoneticPr fontId="2"/>
  </si>
  <si>
    <t>&lt;5.1</t>
    <phoneticPr fontId="2"/>
  </si>
  <si>
    <t>いんげん</t>
    <phoneticPr fontId="2"/>
  </si>
  <si>
    <t>&lt;5.3</t>
    <phoneticPr fontId="2"/>
  </si>
  <si>
    <t>&lt;5.5</t>
    <phoneticPr fontId="2"/>
  </si>
  <si>
    <t>市貝町</t>
    <rPh sb="0" eb="1">
      <t>イチ</t>
    </rPh>
    <rPh sb="1" eb="2">
      <t>カイ</t>
    </rPh>
    <rPh sb="2" eb="3">
      <t>マチ</t>
    </rPh>
    <phoneticPr fontId="2"/>
  </si>
  <si>
    <t>青とうがらし</t>
    <rPh sb="0" eb="1">
      <t>アオ</t>
    </rPh>
    <phoneticPr fontId="2"/>
  </si>
  <si>
    <t>&lt;6.9</t>
    <phoneticPr fontId="2"/>
  </si>
  <si>
    <t>下野市</t>
    <rPh sb="0" eb="3">
      <t>シモツケシ</t>
    </rPh>
    <phoneticPr fontId="2"/>
  </si>
  <si>
    <t>ほうれんそう</t>
    <phoneticPr fontId="2"/>
  </si>
  <si>
    <t>茨城県</t>
  </si>
  <si>
    <t>石岡市</t>
    <rPh sb="0" eb="3">
      <t>イシオカシ</t>
    </rPh>
    <phoneticPr fontId="2"/>
  </si>
  <si>
    <t>アカモミタケ</t>
    <phoneticPr fontId="2"/>
  </si>
  <si>
    <t>茨城県環境放射線監視センター</t>
    <rPh sb="0" eb="3">
      <t>イバラキケン</t>
    </rPh>
    <rPh sb="3" eb="5">
      <t>カンキョウ</t>
    </rPh>
    <rPh sb="5" eb="8">
      <t>ホウシャセン</t>
    </rPh>
    <rPh sb="8" eb="10">
      <t>カンシ</t>
    </rPh>
    <phoneticPr fontId="18"/>
  </si>
  <si>
    <t>カラカサタケ</t>
    <phoneticPr fontId="2"/>
  </si>
  <si>
    <t>横浜市</t>
    <rPh sb="0" eb="3">
      <t>ヨコハマシ</t>
    </rPh>
    <phoneticPr fontId="2"/>
  </si>
  <si>
    <t>神奈川県</t>
    <rPh sb="0" eb="4">
      <t>カナガワケン</t>
    </rPh>
    <phoneticPr fontId="5"/>
  </si>
  <si>
    <t>―</t>
    <phoneticPr fontId="2"/>
  </si>
  <si>
    <t>タチウオ</t>
    <phoneticPr fontId="2"/>
  </si>
  <si>
    <t>横浜市衛生研究所</t>
    <rPh sb="0" eb="8">
      <t>ヨコハマシエイセイケンキュウジョ</t>
    </rPh>
    <phoneticPr fontId="2"/>
  </si>
  <si>
    <t>&lt;2.53</t>
    <phoneticPr fontId="2"/>
  </si>
  <si>
    <t>&lt;2.77</t>
    <phoneticPr fontId="2"/>
  </si>
  <si>
    <t>スズキ</t>
    <phoneticPr fontId="2"/>
  </si>
  <si>
    <t>&lt;2.31</t>
    <phoneticPr fontId="2"/>
  </si>
  <si>
    <t>&lt;2.70</t>
    <phoneticPr fontId="2"/>
  </si>
  <si>
    <t>マダイ</t>
    <phoneticPr fontId="2"/>
  </si>
  <si>
    <t>&lt;1.94</t>
    <phoneticPr fontId="2"/>
  </si>
  <si>
    <t>&lt;1.99</t>
    <phoneticPr fontId="2"/>
  </si>
  <si>
    <t>&lt;2.14</t>
    <phoneticPr fontId="2"/>
  </si>
  <si>
    <t>&lt;2.40</t>
    <phoneticPr fontId="2"/>
  </si>
  <si>
    <t>&lt;2.35</t>
    <phoneticPr fontId="2"/>
  </si>
  <si>
    <t>&lt;2.58</t>
    <phoneticPr fontId="2"/>
  </si>
  <si>
    <t>&lt;4.9</t>
    <phoneticPr fontId="2"/>
  </si>
  <si>
    <t>&lt;2.45</t>
    <phoneticPr fontId="2"/>
  </si>
  <si>
    <t>&lt;2.28</t>
    <phoneticPr fontId="2"/>
  </si>
  <si>
    <t>&lt;4.7</t>
    <phoneticPr fontId="2"/>
  </si>
  <si>
    <t>文京区</t>
    <rPh sb="0" eb="3">
      <t>ブンキョウク</t>
    </rPh>
    <phoneticPr fontId="2"/>
  </si>
  <si>
    <t>長野県</t>
    <rPh sb="0" eb="3">
      <t>ナガノケン</t>
    </rPh>
    <phoneticPr fontId="2"/>
  </si>
  <si>
    <t>文京区保健サービスセンター</t>
    <rPh sb="0" eb="3">
      <t>ブンキョウク</t>
    </rPh>
    <rPh sb="3" eb="5">
      <t>ホケン</t>
    </rPh>
    <phoneticPr fontId="5"/>
  </si>
  <si>
    <t>NaI</t>
    <phoneticPr fontId="5"/>
  </si>
  <si>
    <t>ミズナ</t>
    <phoneticPr fontId="2"/>
  </si>
  <si>
    <t>宮崎県</t>
    <rPh sb="0" eb="3">
      <t>ミヤザキケン</t>
    </rPh>
    <phoneticPr fontId="2"/>
  </si>
  <si>
    <t>畜産物</t>
    <rPh sb="0" eb="3">
      <t>チクサンブツ</t>
    </rPh>
    <phoneticPr fontId="2"/>
  </si>
  <si>
    <t>鶏もも肉</t>
    <rPh sb="0" eb="4">
      <t>トリモモニク</t>
    </rPh>
    <phoneticPr fontId="2"/>
  </si>
  <si>
    <t>クリ</t>
    <phoneticPr fontId="2"/>
  </si>
  <si>
    <t>新潟県</t>
    <rPh sb="0" eb="3">
      <t>ニイガタケン</t>
    </rPh>
    <phoneticPr fontId="2"/>
  </si>
  <si>
    <t>マイタケ</t>
    <phoneticPr fontId="2"/>
  </si>
  <si>
    <t>愛媛県</t>
    <rPh sb="0" eb="3">
      <t>エヒメケン</t>
    </rPh>
    <phoneticPr fontId="2"/>
  </si>
  <si>
    <t>ミカン</t>
    <phoneticPr fontId="2"/>
  </si>
  <si>
    <t>高知市</t>
    <rPh sb="0" eb="3">
      <t>コウチシ</t>
    </rPh>
    <phoneticPr fontId="2"/>
  </si>
  <si>
    <t>群馬県</t>
    <rPh sb="0" eb="3">
      <t>グンマケン</t>
    </rPh>
    <phoneticPr fontId="5"/>
  </si>
  <si>
    <t>‐</t>
    <phoneticPr fontId="2"/>
  </si>
  <si>
    <t>キャベツ</t>
    <phoneticPr fontId="2"/>
  </si>
  <si>
    <t>高知市保健所</t>
    <rPh sb="0" eb="3">
      <t>コウチシ</t>
    </rPh>
    <rPh sb="3" eb="6">
      <t>ホケンショ</t>
    </rPh>
    <phoneticPr fontId="2"/>
  </si>
  <si>
    <t>高知県</t>
    <rPh sb="0" eb="3">
      <t>コウチケン</t>
    </rPh>
    <phoneticPr fontId="5"/>
  </si>
  <si>
    <t>コマツナ</t>
    <phoneticPr fontId="2"/>
  </si>
  <si>
    <t>北海道</t>
    <rPh sb="0" eb="3">
      <t>ホッカイドウ</t>
    </rPh>
    <phoneticPr fontId="5"/>
  </si>
  <si>
    <t>ダイコン</t>
    <phoneticPr fontId="2"/>
  </si>
  <si>
    <t>土佐市</t>
    <rPh sb="0" eb="3">
      <t>トサシ</t>
    </rPh>
    <phoneticPr fontId="2"/>
  </si>
  <si>
    <t>キュウリ</t>
    <phoneticPr fontId="2"/>
  </si>
  <si>
    <t>宮城県</t>
    <rPh sb="0" eb="3">
      <t>ミヤギケン</t>
    </rPh>
    <phoneticPr fontId="5"/>
  </si>
  <si>
    <t>サンマ</t>
    <phoneticPr fontId="2"/>
  </si>
  <si>
    <t>普代漁港</t>
    <rPh sb="0" eb="2">
      <t>フダイ</t>
    </rPh>
    <rPh sb="2" eb="4">
      <t>ギョコウ</t>
    </rPh>
    <phoneticPr fontId="2"/>
  </si>
  <si>
    <t>不明</t>
    <rPh sb="0" eb="2">
      <t>フメイ</t>
    </rPh>
    <phoneticPr fontId="5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</si>
  <si>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2">
      <t>ケンキュウ</t>
    </rPh>
    <rPh sb="12" eb="13">
      <t>ジョ</t>
    </rPh>
    <phoneticPr fontId="2"/>
  </si>
  <si>
    <t>&lt;4.1</t>
    <phoneticPr fontId="2"/>
  </si>
  <si>
    <t>&lt;7.5</t>
    <phoneticPr fontId="2"/>
  </si>
  <si>
    <t>東京都</t>
    <rPh sb="0" eb="3">
      <t>トウキョウト</t>
    </rPh>
    <phoneticPr fontId="2"/>
  </si>
  <si>
    <t>農林水産部</t>
    <rPh sb="0" eb="2">
      <t>ノウリン</t>
    </rPh>
    <rPh sb="2" eb="4">
      <t>スイサン</t>
    </rPh>
    <rPh sb="4" eb="5">
      <t>ブ</t>
    </rPh>
    <phoneticPr fontId="2"/>
  </si>
  <si>
    <t>東京都</t>
    <rPh sb="0" eb="3">
      <t>トウキョウト</t>
    </rPh>
    <phoneticPr fontId="5"/>
  </si>
  <si>
    <t>練馬区</t>
    <rPh sb="0" eb="3">
      <t>ネリマク</t>
    </rPh>
    <phoneticPr fontId="2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</si>
  <si>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2"/>
  </si>
  <si>
    <t>&lt;9.3</t>
    <phoneticPr fontId="2"/>
  </si>
  <si>
    <t>昭島市</t>
    <rPh sb="0" eb="3">
      <t>アキシマシ</t>
    </rPh>
    <phoneticPr fontId="2"/>
  </si>
  <si>
    <t>カブ</t>
    <phoneticPr fontId="2"/>
  </si>
  <si>
    <t>狛江市</t>
    <rPh sb="0" eb="3">
      <t>コマエシ</t>
    </rPh>
    <phoneticPr fontId="2"/>
  </si>
  <si>
    <t>カキ</t>
    <phoneticPr fontId="2"/>
  </si>
  <si>
    <t>&lt;9.7</t>
    <phoneticPr fontId="2"/>
  </si>
  <si>
    <t>府中市</t>
    <rPh sb="0" eb="3">
      <t>フチュウシ</t>
    </rPh>
    <phoneticPr fontId="2"/>
  </si>
  <si>
    <t>&lt;4.0</t>
    <phoneticPr fontId="2"/>
  </si>
  <si>
    <t>&lt;9.0</t>
    <phoneticPr fontId="2"/>
  </si>
  <si>
    <t>町田市</t>
    <rPh sb="0" eb="3">
      <t>マチダシ</t>
    </rPh>
    <phoneticPr fontId="2"/>
  </si>
  <si>
    <t>&lt;0.5</t>
    <phoneticPr fontId="2"/>
  </si>
  <si>
    <t>&lt;0.7</t>
    <phoneticPr fontId="2"/>
  </si>
  <si>
    <t>江戸川区</t>
    <rPh sb="0" eb="4">
      <t>エドガワク</t>
    </rPh>
    <phoneticPr fontId="2"/>
  </si>
  <si>
    <t>荒川下流域</t>
    <rPh sb="0" eb="2">
      <t>アラカワ</t>
    </rPh>
    <rPh sb="2" eb="5">
      <t>カリュウイキ</t>
    </rPh>
    <phoneticPr fontId="2"/>
  </si>
  <si>
    <t>ヤマトシジミ</t>
    <phoneticPr fontId="2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</si>
  <si>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</si>
  <si>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&lt;7.3</t>
    <phoneticPr fontId="2"/>
  </si>
  <si>
    <t>大田区</t>
    <rPh sb="0" eb="3">
      <t>オオタク</t>
    </rPh>
    <phoneticPr fontId="2"/>
  </si>
  <si>
    <t>多摩川下流域</t>
    <rPh sb="0" eb="2">
      <t>タマ</t>
    </rPh>
    <rPh sb="2" eb="3">
      <t>ガワ</t>
    </rPh>
    <rPh sb="3" eb="6">
      <t>カリュウイキ</t>
    </rPh>
    <phoneticPr fontId="2"/>
  </si>
  <si>
    <t>&lt;3.8</t>
    <phoneticPr fontId="2"/>
  </si>
  <si>
    <t>&lt;7.4</t>
    <phoneticPr fontId="2"/>
  </si>
  <si>
    <t>ウナギ</t>
    <phoneticPr fontId="2"/>
  </si>
  <si>
    <t>&lt;7.6</t>
    <phoneticPr fontId="2"/>
  </si>
  <si>
    <t>神津島村</t>
    <rPh sb="0" eb="4">
      <t>コウヅシマムラ</t>
    </rPh>
    <phoneticPr fontId="2"/>
  </si>
  <si>
    <t>神津島港</t>
    <rPh sb="0" eb="3">
      <t>コウヅシマ</t>
    </rPh>
    <rPh sb="3" eb="4">
      <t>コウ</t>
    </rPh>
    <phoneticPr fontId="2"/>
  </si>
  <si>
    <t>キンメダイ</t>
    <phoneticPr fontId="2"/>
  </si>
  <si>
    <t>&lt;3.5</t>
    <phoneticPr fontId="2"/>
  </si>
  <si>
    <t>&lt;7.9</t>
    <phoneticPr fontId="2"/>
  </si>
  <si>
    <t>宮津市</t>
    <rPh sb="0" eb="2">
      <t>ミヤヅ</t>
    </rPh>
    <rPh sb="2" eb="3">
      <t>シ</t>
    </rPh>
    <phoneticPr fontId="2"/>
  </si>
  <si>
    <t>宮津沖</t>
    <rPh sb="0" eb="2">
      <t>ミヤヅ</t>
    </rPh>
    <rPh sb="2" eb="3">
      <t>オキ</t>
    </rPh>
    <phoneticPr fontId="2"/>
  </si>
  <si>
    <t>マアジ</t>
    <phoneticPr fontId="2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</si>
  <si>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2"/>
  </si>
  <si>
    <t>伊根町</t>
    <rPh sb="0" eb="3">
      <t>イネチョウ</t>
    </rPh>
    <phoneticPr fontId="2"/>
  </si>
  <si>
    <t>伊根沖</t>
    <rPh sb="0" eb="2">
      <t>イネ</t>
    </rPh>
    <rPh sb="2" eb="3">
      <t>オキ</t>
    </rPh>
    <phoneticPr fontId="2"/>
  </si>
  <si>
    <t>サワラ</t>
    <phoneticPr fontId="2"/>
  </si>
  <si>
    <t>宮津市</t>
    <rPh sb="0" eb="3">
      <t>ミヤヅシ</t>
    </rPh>
    <phoneticPr fontId="2"/>
  </si>
  <si>
    <t>サバ</t>
    <phoneticPr fontId="2"/>
  </si>
  <si>
    <t>静岡県</t>
    <rPh sb="0" eb="3">
      <t>シズオカケン</t>
    </rPh>
    <phoneticPr fontId="2"/>
  </si>
  <si>
    <t>静岡県</t>
    <rPh sb="0" eb="3">
      <t>シズオカケン</t>
    </rPh>
    <phoneticPr fontId="5"/>
  </si>
  <si>
    <t>シカ</t>
  </si>
  <si>
    <t>静岡県中部健康福祉センター化学検査課</t>
  </si>
  <si>
    <t>&lt;4.2</t>
  </si>
  <si>
    <t>&lt;5.0</t>
  </si>
  <si>
    <t>&lt;4.3</t>
  </si>
  <si>
    <t>&lt;8.8</t>
  </si>
  <si>
    <t>精米</t>
    <rPh sb="0" eb="2">
      <t>セイマイ</t>
    </rPh>
    <phoneticPr fontId="5"/>
  </si>
  <si>
    <t>県中部健康福祉センター化学検査課</t>
    <phoneticPr fontId="5"/>
  </si>
  <si>
    <t>Ge</t>
    <phoneticPr fontId="5"/>
  </si>
  <si>
    <t>&lt;1.2</t>
    <phoneticPr fontId="5"/>
  </si>
  <si>
    <t>&lt;1.5</t>
    <phoneticPr fontId="5"/>
  </si>
  <si>
    <t>&lt;2.7</t>
    <phoneticPr fontId="5"/>
  </si>
  <si>
    <t>さいたま市</t>
    <rPh sb="4" eb="5">
      <t>シ</t>
    </rPh>
    <phoneticPr fontId="5"/>
  </si>
  <si>
    <t>清酒</t>
    <rPh sb="0" eb="2">
      <t>セイシュ</t>
    </rPh>
    <phoneticPr fontId="5"/>
  </si>
  <si>
    <t>&lt;1.3</t>
    <phoneticPr fontId="5"/>
  </si>
  <si>
    <t>&lt;2.5</t>
    <phoneticPr fontId="5"/>
  </si>
  <si>
    <t>三陸</t>
    <rPh sb="0" eb="2">
      <t>サンリク</t>
    </rPh>
    <phoneticPr fontId="5"/>
  </si>
  <si>
    <t>乾燥ワカメ</t>
    <rPh sb="0" eb="2">
      <t>カンソウ</t>
    </rPh>
    <phoneticPr fontId="5"/>
  </si>
  <si>
    <t>&lt;5.1</t>
    <phoneticPr fontId="5"/>
  </si>
  <si>
    <t>&lt;6.0</t>
    <phoneticPr fontId="5"/>
  </si>
  <si>
    <t>&lt;11</t>
    <phoneticPr fontId="5"/>
  </si>
  <si>
    <t>長野県</t>
    <rPh sb="0" eb="3">
      <t>ナガノケン</t>
    </rPh>
    <phoneticPr fontId="5"/>
  </si>
  <si>
    <t>ボトルドウォーター</t>
    <phoneticPr fontId="5"/>
  </si>
  <si>
    <t>&lt;0.55</t>
    <phoneticPr fontId="5"/>
  </si>
  <si>
    <t>&lt;0.50</t>
    <phoneticPr fontId="5"/>
  </si>
  <si>
    <t>&lt;1.1</t>
    <phoneticPr fontId="5"/>
  </si>
  <si>
    <t>&lt;5.3</t>
    <phoneticPr fontId="5"/>
  </si>
  <si>
    <t>&lt;10</t>
    <phoneticPr fontId="5"/>
  </si>
  <si>
    <t>米みそ</t>
    <rPh sb="0" eb="1">
      <t>コメ</t>
    </rPh>
    <phoneticPr fontId="5"/>
  </si>
  <si>
    <t>&lt;1.4</t>
    <phoneticPr fontId="5"/>
  </si>
  <si>
    <t>山梨県</t>
    <rPh sb="0" eb="3">
      <t>ヤマナシケン</t>
    </rPh>
    <phoneticPr fontId="5"/>
  </si>
  <si>
    <t>ミネラルウォーター</t>
    <phoneticPr fontId="5"/>
  </si>
  <si>
    <t>&lt;0.45</t>
    <phoneticPr fontId="5"/>
  </si>
  <si>
    <t>&lt;1.0</t>
    <phoneticPr fontId="5"/>
  </si>
  <si>
    <t>&lt;0.76</t>
    <phoneticPr fontId="5"/>
  </si>
  <si>
    <t>福島県</t>
    <rPh sb="0" eb="3">
      <t>フクシマケン</t>
    </rPh>
    <phoneticPr fontId="5"/>
  </si>
  <si>
    <t>&lt;1.7</t>
    <phoneticPr fontId="5"/>
  </si>
  <si>
    <t>&lt;3.1</t>
    <phoneticPr fontId="5"/>
  </si>
  <si>
    <t>&lt;4.9</t>
    <phoneticPr fontId="5"/>
  </si>
  <si>
    <t>清涼飲料水</t>
    <rPh sb="0" eb="2">
      <t>セイリョウ</t>
    </rPh>
    <rPh sb="2" eb="5">
      <t>インリョウスイ</t>
    </rPh>
    <phoneticPr fontId="5"/>
  </si>
  <si>
    <t>&lt;2.4</t>
    <phoneticPr fontId="5"/>
  </si>
  <si>
    <t>たれ</t>
    <phoneticPr fontId="5"/>
  </si>
  <si>
    <t>&lt;2.1</t>
    <phoneticPr fontId="5"/>
  </si>
  <si>
    <t>青森県</t>
    <rPh sb="0" eb="3">
      <t>アオモリケン</t>
    </rPh>
    <phoneticPr fontId="5"/>
  </si>
  <si>
    <t>千葉県</t>
    <rPh sb="0" eb="3">
      <t>チバケン</t>
    </rPh>
    <phoneticPr fontId="5"/>
  </si>
  <si>
    <t>東京都</t>
    <rPh sb="0" eb="2">
      <t>トウキョウ</t>
    </rPh>
    <rPh sb="2" eb="3">
      <t>ト</t>
    </rPh>
    <phoneticPr fontId="5"/>
  </si>
  <si>
    <t>乾燥ヒジキ</t>
    <rPh sb="0" eb="2">
      <t>カンソウ</t>
    </rPh>
    <phoneticPr fontId="5"/>
  </si>
  <si>
    <t>&lt;4.3</t>
    <phoneticPr fontId="5"/>
  </si>
  <si>
    <t>&lt;5.4</t>
    <phoneticPr fontId="5"/>
  </si>
  <si>
    <t>&lt;9.7</t>
    <phoneticPr fontId="5"/>
  </si>
  <si>
    <t>&lt;2.2</t>
    <phoneticPr fontId="5"/>
  </si>
  <si>
    <t>つゆ</t>
    <phoneticPr fontId="5"/>
  </si>
  <si>
    <t>&lt;0.86</t>
    <phoneticPr fontId="5"/>
  </si>
  <si>
    <t>&lt;2.0</t>
    <phoneticPr fontId="5"/>
  </si>
  <si>
    <t>しょうゆ</t>
    <phoneticPr fontId="5"/>
  </si>
  <si>
    <t>&lt;2.3</t>
    <phoneticPr fontId="5"/>
  </si>
  <si>
    <t>東大和市</t>
    <rPh sb="0" eb="4">
      <t>ヒガシヤマトシ</t>
    </rPh>
    <phoneticPr fontId="2"/>
  </si>
  <si>
    <t>ハヤトウリ</t>
    <phoneticPr fontId="2"/>
  </si>
  <si>
    <t>稲城市</t>
    <rPh sb="0" eb="3">
      <t>イナギシ</t>
    </rPh>
    <phoneticPr fontId="2"/>
  </si>
  <si>
    <t>カボチャ</t>
    <phoneticPr fontId="2"/>
  </si>
  <si>
    <t>&lt;8.6</t>
    <phoneticPr fontId="2"/>
  </si>
  <si>
    <t>日野市</t>
    <rPh sb="0" eb="3">
      <t>ヒノシ</t>
    </rPh>
    <phoneticPr fontId="2"/>
  </si>
  <si>
    <t>ナス</t>
    <phoneticPr fontId="2"/>
  </si>
  <si>
    <t>&lt;9.2</t>
    <phoneticPr fontId="2"/>
  </si>
  <si>
    <t>東京都</t>
  </si>
  <si>
    <t>青森県</t>
  </si>
  <si>
    <t>―</t>
  </si>
  <si>
    <t>流通品</t>
  </si>
  <si>
    <t>リンゴ</t>
  </si>
  <si>
    <t>不明</t>
  </si>
  <si>
    <t>東京都健康安全研究センター</t>
  </si>
  <si>
    <t>&lt;21</t>
  </si>
  <si>
    <t>&lt;12</t>
  </si>
  <si>
    <t>&lt;23</t>
  </si>
  <si>
    <t>群馬県</t>
  </si>
  <si>
    <t>キャベツ</t>
  </si>
  <si>
    <t>ハクサイ</t>
  </si>
  <si>
    <t>ホウレンソウ</t>
  </si>
  <si>
    <t>その他</t>
  </si>
  <si>
    <t>発酵乳</t>
    <rPh sb="0" eb="3">
      <t>ハッコウニュウ</t>
    </rPh>
    <phoneticPr fontId="3"/>
  </si>
  <si>
    <t>&lt;9</t>
  </si>
  <si>
    <t>発酵乳</t>
    <rPh sb="0" eb="2">
      <t>ハッコウ</t>
    </rPh>
    <rPh sb="2" eb="3">
      <t>ニュウ</t>
    </rPh>
    <phoneticPr fontId="3"/>
  </si>
  <si>
    <t>&lt;22</t>
  </si>
  <si>
    <t>&lt;19</t>
  </si>
  <si>
    <t>ポークソーセージ(ウインナー)</t>
  </si>
  <si>
    <t>チルドミートボール</t>
  </si>
  <si>
    <t>ウインナーソーセージ</t>
  </si>
  <si>
    <t>ベーコン（ブロック）</t>
  </si>
  <si>
    <t>宮城県</t>
  </si>
  <si>
    <t>精米</t>
    <rPh sb="0" eb="2">
      <t>セイマイ</t>
    </rPh>
    <phoneticPr fontId="3"/>
  </si>
  <si>
    <t>千葉県</t>
  </si>
  <si>
    <t>ベニアズマ</t>
  </si>
  <si>
    <t>サトイモ</t>
  </si>
  <si>
    <t>ナガイモ</t>
  </si>
  <si>
    <t>エリンギ</t>
  </si>
  <si>
    <t>10％混合果実入り飲料</t>
    <rPh sb="3" eb="5">
      <t>コンゴウ</t>
    </rPh>
    <rPh sb="5" eb="7">
      <t>カジツ</t>
    </rPh>
    <rPh sb="7" eb="8">
      <t>イ</t>
    </rPh>
    <rPh sb="9" eb="11">
      <t>インリョウ</t>
    </rPh>
    <phoneticPr fontId="3"/>
  </si>
  <si>
    <t>清涼飲料</t>
    <rPh sb="0" eb="2">
      <t>セイリョウ</t>
    </rPh>
    <rPh sb="2" eb="4">
      <t>インリョウ</t>
    </rPh>
    <phoneticPr fontId="3"/>
  </si>
  <si>
    <t>トマトミックスジュース</t>
  </si>
  <si>
    <t>トマトジュース(濃縮トマト還元)</t>
    <rPh sb="8" eb="10">
      <t>ノウシュク</t>
    </rPh>
    <rPh sb="13" eb="15">
      <t>カンゲン</t>
    </rPh>
    <phoneticPr fontId="3"/>
  </si>
  <si>
    <t>リンゴジュース(ストレート)</t>
  </si>
  <si>
    <t>米酢</t>
    <rPh sb="0" eb="2">
      <t>コメズ</t>
    </rPh>
    <phoneticPr fontId="3"/>
  </si>
  <si>
    <t>米黒酢</t>
    <rPh sb="0" eb="1">
      <t>コメ</t>
    </rPh>
    <rPh sb="1" eb="3">
      <t>クロズ</t>
    </rPh>
    <phoneticPr fontId="3"/>
  </si>
  <si>
    <t>その他</t>
    <phoneticPr fontId="2"/>
  </si>
  <si>
    <t>めんつゆ</t>
  </si>
  <si>
    <t>つゆ(希釈用)</t>
    <rPh sb="3" eb="5">
      <t>キシャク</t>
    </rPh>
    <rPh sb="5" eb="6">
      <t>ヨウ</t>
    </rPh>
    <phoneticPr fontId="3"/>
  </si>
  <si>
    <t>ごまだれ</t>
  </si>
  <si>
    <t>浜松市</t>
    <rPh sb="0" eb="3">
      <t>ハママツシ</t>
    </rPh>
    <phoneticPr fontId="2"/>
  </si>
  <si>
    <t>海域：浜名湖</t>
    <rPh sb="0" eb="2">
      <t>カイイキ</t>
    </rPh>
    <rPh sb="3" eb="6">
      <t>ハマナコ</t>
    </rPh>
    <phoneticPr fontId="9"/>
  </si>
  <si>
    <t>水産物</t>
    <rPh sb="0" eb="3">
      <t>スイサンブツ</t>
    </rPh>
    <phoneticPr fontId="9"/>
  </si>
  <si>
    <t>ヒラメ</t>
    <phoneticPr fontId="2"/>
  </si>
  <si>
    <t>浜松市保健環境研究所</t>
    <phoneticPr fontId="2"/>
  </si>
  <si>
    <t>&lt;4.2</t>
    <phoneticPr fontId="2"/>
  </si>
  <si>
    <t>&lt;8.3</t>
    <phoneticPr fontId="2"/>
  </si>
  <si>
    <t>ボラ</t>
    <phoneticPr fontId="2"/>
  </si>
  <si>
    <t>浜松市保健環境研究所</t>
  </si>
  <si>
    <t>&lt;9.1</t>
    <phoneticPr fontId="2"/>
  </si>
  <si>
    <t>クロダイ</t>
  </si>
  <si>
    <t>&lt;4.6</t>
    <phoneticPr fontId="2"/>
  </si>
  <si>
    <t>&lt;9.6</t>
    <phoneticPr fontId="2"/>
  </si>
  <si>
    <t>カイズ</t>
    <phoneticPr fontId="2"/>
  </si>
  <si>
    <t>&lt;8.5</t>
    <phoneticPr fontId="2"/>
  </si>
  <si>
    <t>水揚：福田港</t>
    <rPh sb="0" eb="2">
      <t>ミズア</t>
    </rPh>
    <rPh sb="3" eb="5">
      <t>フクデ</t>
    </rPh>
    <rPh sb="5" eb="6">
      <t>ミナト</t>
    </rPh>
    <phoneticPr fontId="9"/>
  </si>
  <si>
    <t>イサキ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</si>
</sst>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e\.m\.d;@"/>
    <numFmt numFmtId="177" formatCode="0.00_);[Red]\(0.00\)"/>
    <numFmt numFmtId="178" formatCode="0.00_ "/>
    <numFmt numFmtId="179" formatCode="0.0_ "/>
    <numFmt numFmtId="180" formatCode="0.0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7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28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76" fontId="4" fillId="2" borderId="18" xfId="0" applyNumberFormat="1" applyFont="1" applyFill="1" applyBorder="1" applyAlignment="1">
      <alignment horizontal="center" vertical="center" wrapText="1"/>
    </xf>
    <xf numFmtId="176" fontId="4" fillId="2" borderId="13" xfId="0" applyNumberFormat="1" applyFont="1" applyFill="1" applyBorder="1" applyAlignment="1">
      <alignment horizontal="center" vertical="center" wrapText="1"/>
    </xf>
    <xf numFmtId="176" fontId="4" fillId="2" borderId="19" xfId="0" applyNumberFormat="1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15" xfId="0" applyNumberFormat="1" applyFont="1" applyFill="1" applyBorder="1" applyAlignment="1">
      <alignment horizontal="center" vertical="center" wrapText="1"/>
    </xf>
    <xf numFmtId="176" fontId="4" fillId="2" borderId="23" xfId="0" applyNumberFormat="1" applyFont="1" applyFill="1" applyBorder="1" applyAlignment="1">
      <alignment horizontal="center" vertical="center" wrapText="1"/>
    </xf>
    <xf numFmtId="0" fontId="4" fillId="2" borderId="19" xfId="0" applyNumberFormat="1" applyFont="1" applyFill="1" applyBorder="1" applyAlignment="1">
      <alignment horizontal="left" vertical="center" wrapText="1"/>
    </xf>
    <xf numFmtId="0" fontId="4" fillId="2" borderId="20" xfId="0" applyNumberFormat="1" applyFont="1" applyFill="1" applyBorder="1" applyAlignment="1">
      <alignment horizontal="left" vertical="center" wrapText="1"/>
    </xf>
    <xf numFmtId="0" fontId="4" fillId="2" borderId="25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176" fontId="4" fillId="2" borderId="31" xfId="0" applyNumberFormat="1" applyFont="1" applyFill="1" applyBorder="1" applyAlignment="1">
      <alignment horizontal="center" vertical="center" wrapText="1"/>
    </xf>
    <xf numFmtId="176" fontId="4" fillId="2" borderId="27" xfId="0" applyNumberFormat="1" applyFont="1" applyFill="1" applyBorder="1" applyAlignment="1">
      <alignment horizontal="center" vertical="center" wrapText="1"/>
    </xf>
    <xf numFmtId="0" fontId="4" fillId="2" borderId="33" xfId="0" applyNumberFormat="1" applyFont="1" applyFill="1" applyBorder="1" applyAlignment="1">
      <alignment horizontal="center" vertical="center" wrapText="1"/>
    </xf>
    <xf numFmtId="0" fontId="4" fillId="2" borderId="32" xfId="0" applyNumberFormat="1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57" fontId="4" fillId="2" borderId="42" xfId="0" applyNumberFormat="1" applyFont="1" applyFill="1" applyBorder="1" applyAlignment="1">
      <alignment horizontal="center" vertical="center" wrapText="1"/>
    </xf>
    <xf numFmtId="57" fontId="4" fillId="0" borderId="39" xfId="0" applyNumberFormat="1" applyFont="1" applyFill="1" applyBorder="1" applyAlignment="1">
      <alignment horizontal="center" vertical="center" wrapText="1"/>
    </xf>
    <xf numFmtId="57" fontId="4" fillId="0" borderId="37" xfId="0" applyNumberFormat="1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>
      <alignment horizontal="center" vertical="center" wrapText="1"/>
    </xf>
    <xf numFmtId="0" fontId="4" fillId="2" borderId="41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57" fontId="4" fillId="2" borderId="45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>
      <alignment horizontal="center" vertical="center" wrapText="1"/>
    </xf>
    <xf numFmtId="0" fontId="4" fillId="2" borderId="43" xfId="0" applyNumberFormat="1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 wrapText="1"/>
    </xf>
    <xf numFmtId="57" fontId="4" fillId="2" borderId="47" xfId="0" applyNumberFormat="1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57" fontId="0" fillId="0" borderId="39" xfId="0" applyNumberFormat="1" applyBorder="1" applyAlignment="1">
      <alignment horizontal="center" vertical="center" wrapText="1"/>
    </xf>
    <xf numFmtId="57" fontId="0" fillId="0" borderId="44" xfId="0" applyNumberFormat="1" applyBorder="1" applyAlignment="1">
      <alignment horizontal="center" vertical="center" wrapText="1"/>
    </xf>
    <xf numFmtId="177" fontId="10" fillId="0" borderId="25" xfId="0" applyNumberFormat="1" applyFont="1" applyFill="1" applyBorder="1" applyAlignment="1">
      <alignment horizontal="center" vertical="center"/>
    </xf>
    <xf numFmtId="177" fontId="10" fillId="0" borderId="24" xfId="0" applyNumberFormat="1" applyFont="1" applyFill="1" applyBorder="1" applyAlignment="1">
      <alignment horizontal="center" vertical="center"/>
    </xf>
    <xf numFmtId="177" fontId="10" fillId="0" borderId="24" xfId="0" applyNumberFormat="1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left" vertical="center"/>
    </xf>
    <xf numFmtId="57" fontId="4" fillId="2" borderId="41" xfId="0" applyNumberFormat="1" applyFont="1" applyFill="1" applyBorder="1" applyAlignment="1">
      <alignment horizontal="center" vertical="center" wrapText="1"/>
    </xf>
    <xf numFmtId="176" fontId="0" fillId="0" borderId="46" xfId="0" applyNumberFormat="1" applyFont="1" applyBorder="1" applyAlignment="1">
      <alignment horizontal="center" vertical="center" wrapText="1"/>
    </xf>
    <xf numFmtId="176" fontId="0" fillId="0" borderId="41" xfId="0" applyNumberFormat="1" applyFont="1" applyBorder="1" applyAlignment="1">
      <alignment horizontal="center" vertical="center" wrapText="1"/>
    </xf>
    <xf numFmtId="178" fontId="4" fillId="2" borderId="46" xfId="0" applyNumberFormat="1" applyFont="1" applyFill="1" applyBorder="1" applyAlignment="1">
      <alignment horizontal="center" vertical="center" wrapText="1"/>
    </xf>
    <xf numFmtId="179" fontId="4" fillId="2" borderId="35" xfId="0" applyNumberFormat="1" applyFont="1" applyFill="1" applyBorder="1" applyAlignment="1">
      <alignment horizontal="center" vertical="center" wrapText="1"/>
    </xf>
    <xf numFmtId="1" fontId="4" fillId="2" borderId="45" xfId="0" applyNumberFormat="1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left" vertical="center"/>
    </xf>
    <xf numFmtId="57" fontId="4" fillId="2" borderId="44" xfId="0" applyNumberFormat="1" applyFont="1" applyFill="1" applyBorder="1" applyAlignment="1">
      <alignment horizontal="center" vertical="center" wrapText="1"/>
    </xf>
    <xf numFmtId="176" fontId="0" fillId="0" borderId="39" xfId="0" applyNumberFormat="1" applyFont="1" applyBorder="1" applyAlignment="1">
      <alignment horizontal="center" vertical="center" wrapText="1"/>
    </xf>
    <xf numFmtId="176" fontId="0" fillId="0" borderId="44" xfId="0" applyNumberFormat="1" applyFont="1" applyBorder="1" applyAlignment="1">
      <alignment horizontal="center" vertical="center" wrapText="1"/>
    </xf>
    <xf numFmtId="178" fontId="4" fillId="2" borderId="39" xfId="0" applyNumberFormat="1" applyFont="1" applyFill="1" applyBorder="1" applyAlignment="1">
      <alignment horizontal="center" vertical="center" wrapText="1"/>
    </xf>
    <xf numFmtId="178" fontId="4" fillId="2" borderId="24" xfId="0" applyNumberFormat="1" applyFont="1" applyFill="1" applyBorder="1" applyAlignment="1">
      <alignment horizontal="center" vertical="center" wrapText="1"/>
    </xf>
    <xf numFmtId="179" fontId="4" fillId="2" borderId="20" xfId="0" applyNumberFormat="1" applyFont="1" applyFill="1" applyBorder="1" applyAlignment="1">
      <alignment horizontal="center" vertical="center" wrapText="1"/>
    </xf>
    <xf numFmtId="179" fontId="4" fillId="2" borderId="24" xfId="0" applyNumberFormat="1" applyFont="1" applyFill="1" applyBorder="1" applyAlignment="1">
      <alignment horizontal="center" vertical="center" wrapText="1"/>
    </xf>
    <xf numFmtId="1" fontId="4" fillId="2" borderId="20" xfId="0" applyNumberFormat="1" applyFont="1" applyFill="1" applyBorder="1" applyAlignment="1">
      <alignment horizontal="center" vertical="center" wrapText="1"/>
    </xf>
    <xf numFmtId="1" fontId="4" fillId="2" borderId="25" xfId="0" applyNumberFormat="1" applyFont="1" applyFill="1" applyBorder="1" applyAlignment="1">
      <alignment horizontal="center" vertical="center" wrapText="1"/>
    </xf>
    <xf numFmtId="176" fontId="4" fillId="2" borderId="46" xfId="0" applyNumberFormat="1" applyFont="1" applyFill="1" applyBorder="1" applyAlignment="1">
      <alignment horizontal="center" vertical="center" wrapText="1"/>
    </xf>
    <xf numFmtId="176" fontId="4" fillId="2" borderId="41" xfId="0" applyNumberFormat="1" applyFont="1" applyFill="1" applyBorder="1" applyAlignment="1">
      <alignment horizontal="center" vertical="center" wrapText="1"/>
    </xf>
    <xf numFmtId="0" fontId="4" fillId="2" borderId="46" xfId="0" applyNumberFormat="1" applyFont="1" applyFill="1" applyBorder="1" applyAlignment="1">
      <alignment horizontal="center" vertical="center" wrapText="1"/>
    </xf>
    <xf numFmtId="0" fontId="4" fillId="2" borderId="35" xfId="0" applyNumberFormat="1" applyFont="1" applyFill="1" applyBorder="1" applyAlignment="1">
      <alignment horizontal="center" vertical="center" wrapText="1"/>
    </xf>
    <xf numFmtId="0" fontId="4" fillId="2" borderId="45" xfId="0" applyNumberFormat="1" applyFont="1" applyFill="1" applyBorder="1" applyAlignment="1">
      <alignment horizontal="center" vertical="center" wrapText="1"/>
    </xf>
    <xf numFmtId="176" fontId="4" fillId="2" borderId="39" xfId="0" applyNumberFormat="1" applyFont="1" applyFill="1" applyBorder="1" applyAlignment="1">
      <alignment horizontal="center" vertical="center" wrapText="1"/>
    </xf>
    <xf numFmtId="0" fontId="4" fillId="2" borderId="39" xfId="0" applyNumberFormat="1" applyFont="1" applyFill="1" applyBorder="1" applyAlignment="1">
      <alignment horizontal="center" vertical="center" wrapText="1"/>
    </xf>
    <xf numFmtId="0" fontId="4" fillId="2" borderId="25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4" fillId="2" borderId="44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176" fontId="4" fillId="2" borderId="18" xfId="0" applyNumberFormat="1" applyFont="1" applyFill="1" applyBorder="1" applyAlignment="1">
      <alignment horizontal="center" vertical="center" wrapText="1"/>
    </xf>
    <xf numFmtId="176" fontId="4" fillId="2" borderId="13" xfId="0" applyNumberFormat="1" applyFont="1" applyFill="1" applyBorder="1" applyAlignment="1">
      <alignment horizontal="center" vertical="center" wrapText="1"/>
    </xf>
    <xf numFmtId="0" fontId="4" fillId="2" borderId="24" xfId="0" quotePrefix="1" applyNumberFormat="1" applyFont="1" applyFill="1" applyBorder="1" applyAlignment="1">
      <alignment horizontal="center" vertical="center" wrapText="1"/>
    </xf>
    <xf numFmtId="0" fontId="4" fillId="2" borderId="17" xfId="0" applyNumberFormat="1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 shrinkToFit="1"/>
    </xf>
    <xf numFmtId="0" fontId="16" fillId="0" borderId="39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180" fontId="16" fillId="0" borderId="24" xfId="0" applyNumberFormat="1" applyFont="1" applyFill="1" applyBorder="1" applyAlignment="1">
      <alignment horizontal="center" vertical="center"/>
    </xf>
    <xf numFmtId="0" fontId="7" fillId="0" borderId="25" xfId="1" applyBorder="1" applyAlignment="1">
      <alignment horizontal="center" vertical="center" wrapText="1"/>
    </xf>
    <xf numFmtId="0" fontId="0" fillId="0" borderId="25" xfId="1" applyFont="1" applyBorder="1" applyAlignment="1">
      <alignment horizontal="center" vertical="center" wrapText="1"/>
    </xf>
    <xf numFmtId="0" fontId="7" fillId="0" borderId="24" xfId="1" applyBorder="1" applyAlignment="1">
      <alignment horizontal="center" vertical="center" wrapText="1"/>
    </xf>
    <xf numFmtId="0" fontId="0" fillId="0" borderId="41" xfId="1" applyFont="1" applyBorder="1" applyAlignment="1">
      <alignment horizontal="center" vertical="center"/>
    </xf>
    <xf numFmtId="57" fontId="0" fillId="0" borderId="41" xfId="0" applyNumberFormat="1" applyFont="1" applyBorder="1" applyAlignment="1">
      <alignment horizontal="center" vertical="center" wrapText="1"/>
    </xf>
    <xf numFmtId="57" fontId="0" fillId="0" borderId="25" xfId="0" applyNumberFormat="1" applyFont="1" applyBorder="1" applyAlignment="1">
      <alignment horizontal="center" vertical="center" wrapText="1"/>
    </xf>
    <xf numFmtId="57" fontId="0" fillId="0" borderId="24" xfId="0" applyNumberFormat="1" applyFont="1" applyBorder="1" applyAlignment="1">
      <alignment horizontal="center" vertical="center" wrapText="1"/>
    </xf>
    <xf numFmtId="0" fontId="0" fillId="0" borderId="44" xfId="1" applyFont="1" applyBorder="1" applyAlignment="1">
      <alignment horizontal="center" vertical="center"/>
    </xf>
    <xf numFmtId="57" fontId="0" fillId="0" borderId="44" xfId="0" applyNumberFormat="1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180" fontId="4" fillId="2" borderId="39" xfId="0" applyNumberFormat="1" applyFont="1" applyFill="1" applyBorder="1" applyAlignment="1">
      <alignment horizontal="center" vertical="center" wrapText="1"/>
    </xf>
    <xf numFmtId="180" fontId="4" fillId="2" borderId="24" xfId="0" applyNumberFormat="1" applyFont="1" applyFill="1" applyBorder="1" applyAlignment="1">
      <alignment horizontal="center" vertical="center" wrapText="1"/>
    </xf>
    <xf numFmtId="0" fontId="17" fillId="2" borderId="49" xfId="2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left" vertical="center" wrapText="1"/>
    </xf>
    <xf numFmtId="0" fontId="4" fillId="2" borderId="35" xfId="3" applyFont="1" applyFill="1" applyBorder="1" applyAlignment="1">
      <alignment horizontal="center" vertical="center" wrapText="1"/>
    </xf>
    <xf numFmtId="0" fontId="4" fillId="2" borderId="46" xfId="3" applyFont="1" applyFill="1" applyBorder="1" applyAlignment="1">
      <alignment horizontal="center" vertical="center" wrapText="1"/>
    </xf>
    <xf numFmtId="0" fontId="4" fillId="2" borderId="39" xfId="3" applyFont="1" applyFill="1" applyBorder="1" applyAlignment="1">
      <alignment horizontal="center" vertical="center" wrapText="1"/>
    </xf>
    <xf numFmtId="0" fontId="10" fillId="2" borderId="35" xfId="3" applyFont="1" applyFill="1" applyBorder="1" applyAlignment="1">
      <alignment horizontal="center" vertical="center" wrapText="1"/>
    </xf>
    <xf numFmtId="57" fontId="4" fillId="2" borderId="42" xfId="3" applyNumberFormat="1" applyFont="1" applyFill="1" applyBorder="1" applyAlignment="1">
      <alignment horizontal="center" vertical="center" wrapText="1"/>
    </xf>
    <xf numFmtId="176" fontId="4" fillId="2" borderId="46" xfId="3" applyNumberFormat="1" applyFont="1" applyFill="1" applyBorder="1" applyAlignment="1">
      <alignment horizontal="center" vertical="center" wrapText="1"/>
    </xf>
    <xf numFmtId="176" fontId="4" fillId="2" borderId="41" xfId="3" applyNumberFormat="1" applyFont="1" applyFill="1" applyBorder="1" applyAlignment="1">
      <alignment horizontal="center" vertical="center" wrapText="1"/>
    </xf>
    <xf numFmtId="0" fontId="4" fillId="2" borderId="46" xfId="3" applyNumberFormat="1" applyFont="1" applyFill="1" applyBorder="1" applyAlignment="1">
      <alignment horizontal="center" vertical="center" wrapText="1"/>
    </xf>
    <xf numFmtId="0" fontId="4" fillId="2" borderId="35" xfId="3" applyNumberFormat="1" applyFont="1" applyFill="1" applyBorder="1" applyAlignment="1">
      <alignment horizontal="center" vertical="center" wrapText="1"/>
    </xf>
    <xf numFmtId="0" fontId="4" fillId="2" borderId="45" xfId="3" applyNumberFormat="1" applyFont="1" applyFill="1" applyBorder="1" applyAlignment="1">
      <alignment horizontal="center" vertical="center" wrapText="1"/>
    </xf>
    <xf numFmtId="0" fontId="4" fillId="2" borderId="41" xfId="3" applyNumberFormat="1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57" fontId="4" fillId="2" borderId="47" xfId="3" applyNumberFormat="1" applyFont="1" applyFill="1" applyBorder="1" applyAlignment="1">
      <alignment horizontal="center" vertical="center" wrapText="1"/>
    </xf>
    <xf numFmtId="176" fontId="4" fillId="2" borderId="39" xfId="3" applyNumberFormat="1" applyFont="1" applyFill="1" applyBorder="1" applyAlignment="1">
      <alignment horizontal="center" vertical="center" wrapText="1"/>
    </xf>
    <xf numFmtId="176" fontId="4" fillId="2" borderId="44" xfId="3" applyNumberFormat="1" applyFont="1" applyFill="1" applyBorder="1" applyAlignment="1">
      <alignment horizontal="center" vertical="center" wrapText="1"/>
    </xf>
    <xf numFmtId="0" fontId="4" fillId="2" borderId="39" xfId="3" applyNumberFormat="1" applyFont="1" applyFill="1" applyBorder="1" applyAlignment="1">
      <alignment horizontal="center" vertical="center" wrapText="1"/>
    </xf>
    <xf numFmtId="0" fontId="4" fillId="2" borderId="24" xfId="3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57" fontId="4" fillId="0" borderId="47" xfId="0" applyNumberFormat="1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2" fontId="4" fillId="2" borderId="24" xfId="0" applyNumberFormat="1" applyFont="1" applyFill="1" applyBorder="1" applyAlignment="1">
      <alignment horizontal="center" vertical="center" wrapText="1"/>
    </xf>
    <xf numFmtId="180" fontId="4" fillId="2" borderId="25" xfId="0" applyNumberFormat="1" applyFont="1" applyFill="1" applyBorder="1" applyAlignment="1">
      <alignment horizontal="center" vertical="center" wrapText="1"/>
    </xf>
    <xf numFmtId="0" fontId="4" fillId="0" borderId="24" xfId="4" applyFont="1" applyFill="1" applyBorder="1" applyAlignment="1">
      <alignment horizontal="center" vertical="center" wrapText="1"/>
    </xf>
    <xf numFmtId="0" fontId="4" fillId="0" borderId="47" xfId="4" applyFont="1" applyFill="1" applyBorder="1" applyAlignment="1">
      <alignment horizontal="center" vertical="center" wrapText="1"/>
    </xf>
    <xf numFmtId="0" fontId="4" fillId="0" borderId="39" xfId="4" applyFont="1" applyFill="1" applyBorder="1" applyAlignment="1">
      <alignment horizontal="center" vertical="center" wrapText="1"/>
    </xf>
    <xf numFmtId="0" fontId="4" fillId="0" borderId="35" xfId="4" applyFont="1" applyFill="1" applyBorder="1" applyAlignment="1">
      <alignment horizontal="center" vertical="center" wrapText="1"/>
    </xf>
    <xf numFmtId="0" fontId="10" fillId="0" borderId="46" xfId="4" applyFont="1" applyFill="1" applyBorder="1" applyAlignment="1">
      <alignment horizontal="center" vertical="center" wrapText="1"/>
    </xf>
    <xf numFmtId="57" fontId="4" fillId="0" borderId="44" xfId="4" applyNumberFormat="1" applyFont="1" applyFill="1" applyBorder="1" applyAlignment="1">
      <alignment horizontal="center" vertical="center" wrapText="1"/>
    </xf>
    <xf numFmtId="57" fontId="4" fillId="0" borderId="39" xfId="4" applyNumberFormat="1" applyFont="1" applyFill="1" applyBorder="1" applyAlignment="1">
      <alignment horizontal="center" vertical="center" wrapText="1"/>
    </xf>
    <xf numFmtId="57" fontId="4" fillId="0" borderId="47" xfId="4" applyNumberFormat="1" applyFont="1" applyFill="1" applyBorder="1" applyAlignment="1">
      <alignment horizontal="center" vertical="center" wrapText="1"/>
    </xf>
    <xf numFmtId="0" fontId="17" fillId="0" borderId="39" xfId="4" applyNumberFormat="1" applyFill="1" applyBorder="1" applyAlignment="1">
      <alignment horizontal="center" vertical="center" wrapText="1"/>
    </xf>
    <xf numFmtId="0" fontId="17" fillId="0" borderId="24" xfId="4" applyNumberFormat="1" applyFill="1" applyBorder="1" applyAlignment="1">
      <alignment horizontal="center" vertical="center" wrapText="1"/>
    </xf>
    <xf numFmtId="0" fontId="17" fillId="0" borderId="47" xfId="4" applyNumberFormat="1" applyFill="1" applyBorder="1" applyAlignment="1">
      <alignment horizontal="center" vertical="center" wrapText="1"/>
    </xf>
    <xf numFmtId="0" fontId="17" fillId="0" borderId="41" xfId="4" applyFill="1" applyBorder="1">
      <alignment vertical="center"/>
    </xf>
    <xf numFmtId="0" fontId="4" fillId="0" borderId="24" xfId="4" applyFont="1" applyBorder="1" applyAlignment="1">
      <alignment horizontal="center" vertical="center" wrapText="1"/>
    </xf>
    <xf numFmtId="0" fontId="10" fillId="0" borderId="39" xfId="4" applyFont="1" applyFill="1" applyBorder="1" applyAlignment="1">
      <alignment horizontal="center" vertical="center" wrapText="1"/>
    </xf>
    <xf numFmtId="0" fontId="4" fillId="0" borderId="39" xfId="4" applyNumberFormat="1" applyFont="1" applyFill="1" applyBorder="1" applyAlignment="1">
      <alignment horizontal="center" vertical="center" wrapText="1"/>
    </xf>
    <xf numFmtId="0" fontId="4" fillId="0" borderId="43" xfId="4" applyNumberFormat="1" applyFont="1" applyFill="1" applyBorder="1" applyAlignment="1">
      <alignment horizontal="center" vertical="center" wrapText="1"/>
    </xf>
    <xf numFmtId="0" fontId="4" fillId="0" borderId="24" xfId="4" applyNumberFormat="1" applyFont="1" applyFill="1" applyBorder="1" applyAlignment="1">
      <alignment horizontal="center" vertical="center" wrapText="1"/>
    </xf>
    <xf numFmtId="0" fontId="17" fillId="0" borderId="44" xfId="4" applyFill="1" applyBorder="1">
      <alignment vertical="center"/>
    </xf>
    <xf numFmtId="0" fontId="10" fillId="2" borderId="35" xfId="0" applyFont="1" applyFill="1" applyBorder="1" applyAlignment="1">
      <alignment horizontal="center" vertical="center" wrapText="1"/>
    </xf>
    <xf numFmtId="0" fontId="4" fillId="0" borderId="35" xfId="0" applyNumberFormat="1" applyFont="1" applyFill="1" applyBorder="1" applyAlignment="1">
      <alignment horizontal="center" vertical="center" wrapText="1"/>
    </xf>
    <xf numFmtId="57" fontId="4" fillId="2" borderId="23" xfId="0" applyNumberFormat="1" applyFont="1" applyFill="1" applyBorder="1" applyAlignment="1">
      <alignment horizontal="center" vertical="center" wrapText="1"/>
    </xf>
    <xf numFmtId="57" fontId="0" fillId="0" borderId="24" xfId="0" applyNumberFormat="1" applyBorder="1" applyAlignment="1">
      <alignment horizontal="left" vertical="center" wrapText="1"/>
    </xf>
    <xf numFmtId="57" fontId="0" fillId="2" borderId="25" xfId="0" applyNumberForma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left" vertical="center" wrapText="1"/>
    </xf>
    <xf numFmtId="176" fontId="4" fillId="2" borderId="25" xfId="0" applyNumberFormat="1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 wrapText="1"/>
    </xf>
    <xf numFmtId="57" fontId="7" fillId="2" borderId="42" xfId="0" applyNumberFormat="1" applyFont="1" applyFill="1" applyBorder="1" applyAlignment="1">
      <alignment horizontal="center" vertical="center" wrapText="1"/>
    </xf>
    <xf numFmtId="176" fontId="7" fillId="2" borderId="46" xfId="0" applyNumberFormat="1" applyFont="1" applyFill="1" applyBorder="1" applyAlignment="1">
      <alignment horizontal="center" vertical="center" wrapText="1"/>
    </xf>
    <xf numFmtId="176" fontId="7" fillId="2" borderId="41" xfId="0" applyNumberFormat="1" applyFont="1" applyFill="1" applyBorder="1" applyAlignment="1">
      <alignment horizontal="center" vertical="center" wrapText="1"/>
    </xf>
    <xf numFmtId="0" fontId="7" fillId="2" borderId="45" xfId="0" applyNumberFormat="1" applyFont="1" applyFill="1" applyBorder="1" applyAlignment="1">
      <alignment horizontal="center" vertical="center" wrapText="1"/>
    </xf>
    <xf numFmtId="0" fontId="7" fillId="2" borderId="41" xfId="0" applyNumberFormat="1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57" fontId="7" fillId="2" borderId="47" xfId="0" applyNumberFormat="1" applyFont="1" applyFill="1" applyBorder="1" applyAlignment="1">
      <alignment horizontal="center" vertical="center" wrapText="1"/>
    </xf>
    <xf numFmtId="176" fontId="7" fillId="2" borderId="39" xfId="0" applyNumberFormat="1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57" fontId="7" fillId="3" borderId="42" xfId="0" applyNumberFormat="1" applyFont="1" applyFill="1" applyBorder="1" applyAlignment="1">
      <alignment horizontal="center" vertical="center" wrapText="1"/>
    </xf>
    <xf numFmtId="57" fontId="7" fillId="0" borderId="39" xfId="0" applyNumberFormat="1" applyFont="1" applyFill="1" applyBorder="1" applyAlignment="1">
      <alignment horizontal="center" vertical="center" wrapText="1"/>
    </xf>
    <xf numFmtId="0" fontId="7" fillId="0" borderId="39" xfId="0" applyNumberFormat="1" applyFont="1" applyFill="1" applyBorder="1" applyAlignment="1">
      <alignment horizontal="center" vertical="center" wrapText="1"/>
    </xf>
    <xf numFmtId="0" fontId="7" fillId="0" borderId="24" xfId="0" applyNumberFormat="1" applyFont="1" applyFill="1" applyBorder="1" applyAlignment="1">
      <alignment horizontal="center" vertical="center" wrapText="1"/>
    </xf>
    <xf numFmtId="0" fontId="7" fillId="0" borderId="47" xfId="0" applyNumberFormat="1" applyFont="1" applyFill="1" applyBorder="1" applyAlignment="1">
      <alignment horizontal="center" vertical="center" wrapText="1"/>
    </xf>
    <xf numFmtId="0" fontId="7" fillId="3" borderId="41" xfId="0" applyNumberFormat="1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44" xfId="0" applyNumberFormat="1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57" fontId="4" fillId="2" borderId="12" xfId="0" applyNumberFormat="1" applyFont="1" applyFill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/>
    <xf numFmtId="0" fontId="4" fillId="0" borderId="3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2" xfId="3" applyFont="1" applyFill="1" applyBorder="1" applyAlignment="1">
      <alignment horizontal="center" vertical="center"/>
    </xf>
    <xf numFmtId="0" fontId="4" fillId="2" borderId="47" xfId="3" applyFont="1" applyFill="1" applyBorder="1" applyAlignment="1">
      <alignment horizontal="center" vertical="center"/>
    </xf>
    <xf numFmtId="0" fontId="4" fillId="0" borderId="44" xfId="4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0" borderId="25" xfId="1" applyFont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2" borderId="39" xfId="3" applyFont="1" applyFill="1" applyBorder="1" applyAlignment="1">
      <alignment horizontal="center" vertical="center"/>
    </xf>
    <xf numFmtId="0" fontId="4" fillId="0" borderId="19" xfId="4" applyFont="1" applyFill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vertical="center"/>
    </xf>
    <xf numFmtId="0" fontId="4" fillId="2" borderId="32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0" fillId="0" borderId="24" xfId="1" applyFont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24" xfId="4" applyFont="1" applyFill="1" applyBorder="1" applyAlignment="1">
      <alignment horizontal="center" vertical="center"/>
    </xf>
    <xf numFmtId="0" fontId="4" fillId="0" borderId="24" xfId="4" applyFont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4" fillId="2" borderId="35" xfId="3" applyFont="1" applyFill="1" applyBorder="1" applyAlignment="1">
      <alignment horizontal="center" vertical="center"/>
    </xf>
    <xf numFmtId="0" fontId="4" fillId="2" borderId="24" xfId="3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41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2" borderId="41" xfId="3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76" fontId="4" fillId="2" borderId="34" xfId="0" applyNumberFormat="1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5" xfId="0" applyNumberFormat="1" applyFont="1" applyFill="1" applyBorder="1" applyAlignment="1">
      <alignment horizontal="center" vertical="center" wrapText="1"/>
    </xf>
    <xf numFmtId="0" fontId="4" fillId="4" borderId="43" xfId="0" applyNumberFormat="1" applyFont="1" applyFill="1" applyBorder="1" applyAlignment="1">
      <alignment horizontal="center" vertical="center" wrapText="1"/>
    </xf>
    <xf numFmtId="0" fontId="4" fillId="4" borderId="24" xfId="0" applyNumberFormat="1" applyFont="1" applyFill="1" applyBorder="1" applyAlignment="1">
      <alignment horizontal="center" vertical="center" wrapText="1"/>
    </xf>
    <xf numFmtId="0" fontId="4" fillId="4" borderId="35" xfId="3" applyNumberFormat="1" applyFont="1" applyFill="1" applyBorder="1" applyAlignment="1">
      <alignment horizontal="center" vertical="center" wrapText="1"/>
    </xf>
    <xf numFmtId="0" fontId="4" fillId="4" borderId="43" xfId="3" applyNumberFormat="1" applyFont="1" applyFill="1" applyBorder="1" applyAlignment="1">
      <alignment horizontal="center" vertical="center" wrapText="1"/>
    </xf>
    <xf numFmtId="0" fontId="4" fillId="4" borderId="35" xfId="4" applyNumberFormat="1" applyFont="1" applyFill="1" applyBorder="1" applyAlignment="1">
      <alignment horizontal="center" vertical="center" wrapText="1"/>
    </xf>
    <xf numFmtId="0" fontId="4" fillId="4" borderId="43" xfId="4" applyNumberFormat="1" applyFont="1" applyFill="1" applyBorder="1" applyAlignment="1">
      <alignment horizontal="center" vertical="center" wrapText="1"/>
    </xf>
    <xf numFmtId="0" fontId="7" fillId="4" borderId="35" xfId="0" applyNumberFormat="1" applyFont="1" applyFill="1" applyBorder="1" applyAlignment="1">
      <alignment horizontal="center" vertical="center" wrapText="1"/>
    </xf>
    <xf numFmtId="0" fontId="7" fillId="4" borderId="43" xfId="0" applyNumberFormat="1" applyFont="1" applyFill="1" applyBorder="1" applyAlignment="1">
      <alignment horizontal="center" vertical="center" wrapText="1"/>
    </xf>
    <xf numFmtId="0" fontId="7" fillId="4" borderId="24" xfId="0" applyNumberFormat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38" xfId="1" applyFont="1" applyBorder="1" applyAlignment="1">
      <alignment horizontal="center" vertical="center"/>
    </xf>
    <xf numFmtId="0" fontId="0" fillId="0" borderId="48" xfId="1" applyFont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2" borderId="38" xfId="3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7" fillId="0" borderId="38" xfId="4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0" fillId="0" borderId="50" xfId="0" applyBorder="1" applyAlignment="1"/>
    <xf numFmtId="0" fontId="4" fillId="2" borderId="36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47" xfId="4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</cellXfs>
  <cellStyles count="5">
    <cellStyle name="Normal" xfId="3"/>
    <cellStyle name="標準" xfId="0" builtinId="0"/>
    <cellStyle name="標準 2" xfId="4"/>
    <cellStyle name="標準 3" xfId="1"/>
    <cellStyle name="標準 4" xfId="2"/>
  </cellStyles>
  <dxfs count="2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20.64\share\01&#39135;&#12398;&#23433;&#20840;&#23433;&#24515;&#25285;&#24403;\001%20&#39135;&#21697;&#34907;&#29983;\99&#25918;&#23556;&#33021;&#38306;&#20418;\10_&#25918;&#23556;&#24615;&#29289;&#36074;&#26908;&#26619;&#32080;&#26524;\&#20196;&#21644;2&#24180;&#24230;&#26908;&#26619;&#32080;&#26524;\20201019-20201023\&#27700;&#29987;&#25391;&#33288;&#35506;_021023&#12304;&#21029;&#28155;&#12305;&#26908;&#26619;&#32080;&#26524;&#22577;&#21578;&#27096;&#24335;&#65288;R2&#25913;&#27491;&#24460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0&#22577;)/(1)&#33258;&#27835;&#20307;/10&#26376;28&#26085;/&#25991;&#20140;&#21306;&#12304;&#36786;&#29987;&#29289;&#12305;&#12304;&#30044;&#29987;&#29289;&#12305;&#12304;&#20196;&#21644;2&#24180;10&#26376;28&#26085;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0&#22577;)/(1)&#33258;&#27835;&#20307;/10&#26376;28&#26085;/&#27178;&#27996;&#24066;&#12304;&#27700;&#29987;&#29289;&#12305;&#12304;R2.10.16,R2.10.27&#12305;%2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7178;&#27996;&#24066;&#12304;&#27700;&#29987;&#29289;&#12305;&#12304;R2.8.27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0&#22577;)/(1)&#33258;&#27835;&#20307;/10&#26376;28&#26085;/&#33576;&#22478;&#30476;(&#36895;&#22577;)&#12304;&#37326;&#29983;&#12461;&#12494;&#12467;&#22522;&#28310;&#36229;&#36942;&#12305;&#12304;R2.10.28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901\30052000&#29983;&#27963;&#34907;&#29983;&#35506;\02%20&#39135;&#21697;&#34907;&#29983;&#12464;&#12523;&#12540;&#12503;\12&#9733;&#21454;&#21435;&#12539;&#24066;&#22580;&#9733;\&#21454;&#21435;&#38306;&#20418;\R2\03%20&#21454;&#21435;&#65288;&#25918;&#23556;&#24615;&#29289;&#36074;&#65289;\200519%20&#39770;&#12539;&#37326;&#33756;&#65288;Tell&#28168;&#65292;Fax&#28168;&#65289;\&#36215;&#26696;&#29992;&#65288;243-8&#65289;\&#65296;&#65300;&#22269;&#12408;&#22577;&#21578;\&#12467;&#12500;&#12540;&#12304;&#21029;&#28155;&#12305;&#26908;&#26619;&#32080;&#26524;&#22577;&#21578;&#27096;&#24335;&#65288;R2&#25913;&#27491;&#24460;&#65289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0&#22577;)/(1)&#33258;&#27835;&#20307;/10&#26376;27&#26085;/&#23665;&#26792;&#30476;&#12304;&#36786;&#29987;&#29289;&#12305;R2.10.27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0&#22577;)/(1)&#33258;&#27835;&#20307;/10&#26376;27&#26085;/&#22524;&#29577;&#30476;&#12288;&#35519;&#26619;&#32080;&#26524;&#12304;R2.10.26&#12305;&#12304;&#36786;&#29987;&#29289;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0&#22577;)/(1)&#33258;&#27835;&#20307;/10&#26376;27&#26085;/&#12304;&#38263;&#37326;&#30476;&#12539;&#36229;&#36942;&#12305;R21026(&#37326;&#29983;&#40165;&#29539;)29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0&#22577;)/(1)&#33258;&#27835;&#20307;/10&#26376;27&#26085;/&#12304;&#20140;&#37117;&#24220;&#12305;&#26908;&#26619;&#32080;&#26524;&#22577;&#21578;&#27096;&#24335;&#12304;10.27&#12289;&#20083;&#20816;&#29992;&#39135;&#21697;&#31561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0&#22577;)/(1)&#33258;&#27835;&#20307;/10&#26376;30&#26085;/&#27996;&#26494;&#24066;&#12304;&#27700;&#29987;&#29289;&#12305;&#12304;&#65330;2.10.28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0&#22577;)/(1)&#33258;&#27835;&#20307;/10&#26376;26&#26085;/&#23721;&#25163;&#30476;&#12304;&#36786;&#29987;&#29289;&#12539;&#30044;&#29987;&#29289;&#12539;&#27700;&#29987;&#29289;&#12305;&#12304;R2.10.26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20.64\share\01&#39135;&#12398;&#23433;&#20840;&#23433;&#24515;&#25285;&#24403;\001%20&#39135;&#21697;&#34907;&#29983;\99&#25918;&#23556;&#33021;&#38306;&#20418;\10_&#25918;&#23556;&#24615;&#29289;&#36074;&#26908;&#26619;&#32080;&#26524;\&#20196;&#21644;2&#24180;&#24230;&#26908;&#26619;&#32080;&#26524;\20201019-20201023\&#36786;&#29987;&#22290;&#33464;&#35506;_021022&#12304;&#21029;&#28155;&#12305;&#26908;&#26619;&#32080;&#26524;&#22577;&#21578;&#27096;&#24335;&#65288;R2&#25913;&#27491;&#24460;&#65289;100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6786;&#29987;&#22290;&#33464;&#35506;_021023&#12304;&#21029;&#28155;&#12305;&#26908;&#26619;&#32080;&#26524;&#22577;&#21578;&#27096;&#24335;&#65288;R2&#25913;&#27491;&#24460;&#65289;10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20.64\share\01&#39135;&#12398;&#23433;&#20840;&#23433;&#24515;&#25285;&#24403;\001%20&#39135;&#21697;&#34907;&#29983;\99&#25918;&#23556;&#33021;&#38306;&#20418;\10_&#25918;&#23556;&#24615;&#29289;&#36074;&#26908;&#26619;&#32080;&#26524;\&#20196;&#21644;2&#24180;&#24230;&#26908;&#26619;&#32080;&#26524;\20201019-20201023\&#26519;&#26989;&#25391;&#33288;&#35506;_021020&#12304;&#21029;&#28155;&#12305;&#26908;&#26619;&#32080;&#26524;&#22577;&#21578;&#27096;&#24335;&#65288;R2&#25913;&#27491;&#24460;&#65289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0044;&#29987;&#35506;_021023&#9313;&#23721;&#25163;&#30476;&#12304;&#29275;&#20083;&#12539;&#20083;&#20816;&#29992;&#39135;&#21697;&#12305;&#12304;R2.10.21&#1230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0&#22577;)/(1)&#33258;&#27835;&#20307;/10&#26376;26&#26085;/&#12304;&#26494;&#23665;&#24066;&#12305;&#26908;&#26619;&#32080;&#26524;&#22577;&#21578;&#27096;&#24335;&#65288;R2.10)_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0&#22577;)/(1)&#33258;&#27835;&#20307;/10&#26376;30&#26085;/&#26481;&#20140;&#37117;&#12304;&#36786;&#29987;&#29289;&#12539;&#29275;&#20083;&#12539;&#20083;&#20816;&#29992;&#39135;&#21697;&#12539;&#12381;&#12398;&#20182;&#12305;&#12304;R2.10.30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0&#22577;)/(1)&#33258;&#27835;&#20307;/10&#26376;30&#26085;/&#26032;&#28511;&#30476;&#12304;&#36786;&#29987;&#29289;&#12305;&#12304;R2.10.30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0&#22577;)/(1)&#33258;&#27835;&#20307;/10&#26376;30&#26085;/&#12304;&#21029;&#28155;&#12305;&#26908;&#26619;&#32080;&#26524;&#22577;&#21578;&#27096;&#24335;&#65288;R2&#25913;&#27491;&#24460;&#65289;&#65288;&#38745;&#23713;&#30476;9&#26376;&#20998;201028&#65289;%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0&#22577;)/(1)&#33258;&#27835;&#20307;/10&#26376;30&#26085;/&#12304;&#20140;&#37117;&#24220;&#12305;&#26908;&#26619;&#32080;&#26524;&#22577;&#21578;&#27096;&#24335;&#12304;10.30&#12289;&#27700;&#29987;&#29289;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2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26481;&#20140;&#37117;&#12304;&#12459;&#12486;&#12468;&#12522;&#12305;&#12304;&#26085;&#20184;&#12305;&#65288;R2&#25913;&#27491;&#24460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0&#22577;)/(1)&#33258;&#27835;&#20307;/10&#26376;29&#26085;/&#26032;&#28511;&#30476;&#12304;&#27700;&#29987;&#29289;&#12305;&#12304;R2.10.29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0&#22577;)/(1)&#33258;&#27835;&#20307;/10&#26376;29&#26085;/&#39640;&#30693;&#24066;&#12304;&#36786;&#29987;&#29289;&#12539;&#27700;&#29987;&#29289;&#12305;&#12304;R02.10.29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岩手県沖</v>
          </cell>
          <cell r="C4" t="str">
            <v>-</v>
          </cell>
        </row>
        <row r="5">
          <cell r="B5" t="str">
            <v>磐井川水系</v>
          </cell>
          <cell r="C5" t="str">
            <v>一関市</v>
          </cell>
        </row>
        <row r="6">
          <cell r="B6" t="str">
            <v>大川水系</v>
          </cell>
          <cell r="C6" t="str">
            <v>一関市</v>
          </cell>
        </row>
        <row r="7">
          <cell r="B7" t="str">
            <v>砂鉄川水系</v>
          </cell>
          <cell r="C7" t="str">
            <v>一関市</v>
          </cell>
        </row>
        <row r="8">
          <cell r="B8" t="str">
            <v>衣川水系</v>
          </cell>
          <cell r="C8" t="str">
            <v>奥州市</v>
          </cell>
        </row>
        <row r="9">
          <cell r="B9" t="str">
            <v>人首川水系</v>
          </cell>
          <cell r="C9" t="str">
            <v>奥州市</v>
          </cell>
        </row>
        <row r="10">
          <cell r="B10" t="str">
            <v>広瀬川水系</v>
          </cell>
          <cell r="C10" t="str">
            <v>奥州市</v>
          </cell>
        </row>
        <row r="11">
          <cell r="B11" t="str">
            <v>大船渡市沖</v>
          </cell>
          <cell r="C11" t="str">
            <v>大船渡市</v>
          </cell>
        </row>
        <row r="12">
          <cell r="B12" t="str">
            <v>胆沢川水系</v>
          </cell>
          <cell r="C12" t="str">
            <v>金ヶ崎町</v>
          </cell>
        </row>
        <row r="13">
          <cell r="B13" t="str">
            <v>釜石市沖</v>
          </cell>
          <cell r="C13" t="str">
            <v>釜石市</v>
          </cell>
        </row>
        <row r="14">
          <cell r="B14" t="str">
            <v>和賀川水系</v>
          </cell>
          <cell r="C14" t="str">
            <v>北上市</v>
          </cell>
        </row>
        <row r="15">
          <cell r="B15" t="str">
            <v>久慈市沖</v>
          </cell>
          <cell r="C15" t="str">
            <v>久慈市</v>
          </cell>
        </row>
        <row r="16">
          <cell r="B16" t="str">
            <v>気仙川水系</v>
          </cell>
          <cell r="C16" t="str">
            <v>住田町</v>
          </cell>
        </row>
        <row r="17">
          <cell r="B17" t="str">
            <v>猿ヶ石川水系</v>
          </cell>
          <cell r="C17" t="str">
            <v>花巻市</v>
          </cell>
        </row>
        <row r="18">
          <cell r="B18" t="str">
            <v>豊沢川水系</v>
          </cell>
          <cell r="C18" t="str">
            <v>花巻市</v>
          </cell>
        </row>
        <row r="19">
          <cell r="B19" t="str">
            <v>稗貫川水系</v>
          </cell>
          <cell r="C19" t="str">
            <v>花巻市</v>
          </cell>
        </row>
        <row r="20">
          <cell r="B20" t="str">
            <v>北上川水系</v>
          </cell>
          <cell r="C20" t="str">
            <v>盛岡市</v>
          </cell>
        </row>
        <row r="21">
          <cell r="B21" t="str">
            <v>雫石川水系</v>
          </cell>
          <cell r="C21" t="str">
            <v>盛岡市</v>
          </cell>
        </row>
        <row r="22">
          <cell r="B22" t="str">
            <v>簗川水系</v>
          </cell>
          <cell r="C22" t="str">
            <v>盛岡市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D3" t="str">
            <v>野生</v>
          </cell>
        </row>
        <row r="4">
          <cell r="A4" t="str">
            <v>青森県</v>
          </cell>
          <cell r="D4" t="str">
            <v>天然</v>
          </cell>
        </row>
        <row r="5">
          <cell r="A5" t="str">
            <v>岩手県</v>
          </cell>
          <cell r="D5" t="str">
            <v>栽培</v>
          </cell>
        </row>
        <row r="6">
          <cell r="A6" t="str">
            <v>宮城県</v>
          </cell>
          <cell r="D6" t="str">
            <v>養殖</v>
          </cell>
        </row>
        <row r="7">
          <cell r="A7" t="str">
            <v>秋田県</v>
          </cell>
          <cell r="D7" t="str">
            <v>不明</v>
          </cell>
        </row>
        <row r="8">
          <cell r="A8" t="str">
            <v>山形県</v>
          </cell>
        </row>
        <row r="9">
          <cell r="A9" t="str">
            <v>福島県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B3" t="str">
            <v>非流通品（出荷予定なし）</v>
          </cell>
          <cell r="C3" t="str">
            <v>農産物</v>
          </cell>
        </row>
        <row r="4">
          <cell r="B4" t="str">
            <v>非流通品（出荷予定あり）</v>
          </cell>
          <cell r="C4" t="str">
            <v>畜産物</v>
          </cell>
        </row>
        <row r="5">
          <cell r="B5" t="str">
            <v>流通品</v>
          </cell>
          <cell r="C5" t="str">
            <v>野生鳥獣肉</v>
          </cell>
        </row>
        <row r="6">
          <cell r="C6" t="str">
            <v>水産物</v>
          </cell>
        </row>
        <row r="7">
          <cell r="C7" t="str">
            <v>牛乳・乳児用食品</v>
          </cell>
        </row>
        <row r="8">
          <cell r="C8" t="str">
            <v>飲料水</v>
          </cell>
        </row>
        <row r="9">
          <cell r="C9" t="str">
            <v>その他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10.29"/>
      <sheetName val="R2.10.22"/>
      <sheetName val="R2.10.15"/>
      <sheetName val="R2.10.8"/>
      <sheetName val="R2.10.1"/>
      <sheetName val="R2.9.17"/>
      <sheetName val="R2.8.27"/>
      <sheetName val="R2.7.30"/>
      <sheetName val="R2.7.2"/>
      <sheetName val="R2.6.25"/>
      <sheetName val="R2.6.18"/>
      <sheetName val="R2.6.11"/>
      <sheetName val="R2.6.4"/>
      <sheetName val="R2.5.28"/>
      <sheetName val="R2.5.21"/>
      <sheetName val="R2.4.30"/>
      <sheetName val="R2.4.23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A3" t="str">
            <v>北海道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9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3" max="3" width="10.3984375" style="202" bestFit="1" customWidth="1"/>
    <col min="5" max="5" width="12.3984375" style="202" bestFit="1" customWidth="1"/>
    <col min="6" max="6" width="30" style="202" bestFit="1" customWidth="1"/>
    <col min="7" max="7" width="24.09765625" style="202" bestFit="1" customWidth="1"/>
    <col min="8" max="8" width="16.296875" style="202" bestFit="1" customWidth="1"/>
    <col min="9" max="9" width="32.09765625" bestFit="1" customWidth="1"/>
    <col min="10" max="10" width="36.8984375" style="202" bestFit="1" customWidth="1"/>
    <col min="11" max="11" width="14.3984375" style="202" bestFit="1" customWidth="1"/>
    <col min="12" max="12" width="47.3984375" style="244" bestFit="1" customWidth="1"/>
    <col min="13" max="13" width="31.19921875" bestFit="1" customWidth="1"/>
  </cols>
  <sheetData>
    <row r="1" spans="1:23" x14ac:dyDescent="0.45">
      <c r="A1" t="s">
        <v>0</v>
      </c>
    </row>
    <row r="2" spans="1:23" ht="18.600000000000001" thickBot="1" x14ac:dyDescent="0.5">
      <c r="A2" s="201"/>
      <c r="B2" s="201"/>
      <c r="C2" s="280"/>
    </row>
    <row r="3" spans="1:23" x14ac:dyDescent="0.45">
      <c r="A3" s="1" t="s">
        <v>1</v>
      </c>
      <c r="B3" s="1" t="s">
        <v>2</v>
      </c>
      <c r="C3" s="23" t="s">
        <v>3</v>
      </c>
      <c r="D3" s="3" t="s">
        <v>4</v>
      </c>
      <c r="E3" s="4"/>
      <c r="F3" s="5"/>
      <c r="G3" s="6" t="s">
        <v>5</v>
      </c>
      <c r="H3" s="216" t="s">
        <v>6</v>
      </c>
      <c r="I3" s="7" t="s">
        <v>7</v>
      </c>
      <c r="J3" s="4"/>
      <c r="K3" s="4"/>
      <c r="L3" s="5"/>
      <c r="M3" s="3" t="s">
        <v>8</v>
      </c>
      <c r="N3" s="5"/>
      <c r="O3" s="8" t="s">
        <v>9</v>
      </c>
      <c r="P3" s="9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"/>
      <c r="B4" s="1"/>
      <c r="C4" s="23"/>
      <c r="D4" s="10" t="s">
        <v>11</v>
      </c>
      <c r="E4" s="13" t="s">
        <v>12</v>
      </c>
      <c r="F4" s="14" t="s">
        <v>13</v>
      </c>
      <c r="G4" s="12"/>
      <c r="H4" s="217"/>
      <c r="I4" s="13" t="s">
        <v>14</v>
      </c>
      <c r="J4" s="230"/>
      <c r="K4" s="241"/>
      <c r="L4" s="14" t="s">
        <v>15</v>
      </c>
      <c r="M4" s="13" t="s">
        <v>16</v>
      </c>
      <c r="N4" s="11" t="s">
        <v>17</v>
      </c>
      <c r="O4" s="15" t="s">
        <v>18</v>
      </c>
      <c r="P4" s="16" t="s">
        <v>19</v>
      </c>
      <c r="Q4" s="17" t="s">
        <v>20</v>
      </c>
      <c r="R4" s="18"/>
      <c r="S4" s="18"/>
      <c r="T4" s="252" t="s">
        <v>22</v>
      </c>
      <c r="U4" s="253" t="s">
        <v>24</v>
      </c>
      <c r="V4" s="253" t="s">
        <v>26</v>
      </c>
      <c r="W4" s="19" t="s">
        <v>27</v>
      </c>
    </row>
    <row r="5" spans="1:23" ht="109.95" customHeight="1" x14ac:dyDescent="0.45">
      <c r="A5" s="1"/>
      <c r="B5" s="1"/>
      <c r="C5" s="23"/>
      <c r="D5" s="20"/>
      <c r="E5" s="21"/>
      <c r="F5" s="23"/>
      <c r="G5" s="12"/>
      <c r="H5" s="217"/>
      <c r="I5" s="21"/>
      <c r="J5" s="22" t="s">
        <v>28</v>
      </c>
      <c r="K5" s="22" t="s">
        <v>29</v>
      </c>
      <c r="L5" s="23"/>
      <c r="M5" s="21"/>
      <c r="N5" s="2"/>
      <c r="O5" s="24"/>
      <c r="P5" s="25"/>
      <c r="Q5" s="26" t="s">
        <v>30</v>
      </c>
      <c r="R5" s="27"/>
      <c r="S5" s="28"/>
      <c r="T5" s="254"/>
      <c r="U5" s="255"/>
      <c r="V5" s="255"/>
      <c r="W5" s="29"/>
    </row>
    <row r="6" spans="1:23" ht="18.600000000000001" thickBot="1" x14ac:dyDescent="0.5">
      <c r="A6" s="30"/>
      <c r="B6" s="30"/>
      <c r="C6" s="35"/>
      <c r="D6" s="32"/>
      <c r="E6" s="34"/>
      <c r="F6" s="35"/>
      <c r="G6" s="33"/>
      <c r="H6" s="218"/>
      <c r="I6" s="34"/>
      <c r="J6" s="231"/>
      <c r="K6" s="231"/>
      <c r="L6" s="35"/>
      <c r="M6" s="34"/>
      <c r="N6" s="31"/>
      <c r="O6" s="36"/>
      <c r="P6" s="37"/>
      <c r="Q6" s="38" t="s">
        <v>21</v>
      </c>
      <c r="R6" s="39" t="s">
        <v>23</v>
      </c>
      <c r="S6" s="251" t="s">
        <v>25</v>
      </c>
      <c r="T6" s="256"/>
      <c r="U6" s="257"/>
      <c r="V6" s="257"/>
      <c r="W6" s="40"/>
    </row>
    <row r="7" spans="1:23" ht="18.600000000000001" thickTop="1" x14ac:dyDescent="0.45">
      <c r="A7" s="41">
        <v>1</v>
      </c>
      <c r="B7" s="41" t="s">
        <v>31</v>
      </c>
      <c r="C7" s="281" t="s">
        <v>31</v>
      </c>
      <c r="D7" s="42" t="s">
        <v>32</v>
      </c>
      <c r="E7" s="233" t="s">
        <v>32</v>
      </c>
      <c r="F7" s="203" t="s">
        <v>33</v>
      </c>
      <c r="G7" s="44" t="s">
        <v>34</v>
      </c>
      <c r="H7" s="219" t="s">
        <v>35</v>
      </c>
      <c r="I7" s="46" t="s">
        <v>36</v>
      </c>
      <c r="J7" s="232" t="s">
        <v>37</v>
      </c>
      <c r="K7" s="232" t="s">
        <v>37</v>
      </c>
      <c r="L7" s="245" t="s">
        <v>38</v>
      </c>
      <c r="M7" s="47" t="s">
        <v>39</v>
      </c>
      <c r="N7" s="48" t="s">
        <v>40</v>
      </c>
      <c r="O7" s="49">
        <v>44076</v>
      </c>
      <c r="P7" s="50">
        <v>44077</v>
      </c>
      <c r="Q7" s="51" t="s">
        <v>32</v>
      </c>
      <c r="R7" s="41" t="s">
        <v>32</v>
      </c>
      <c r="S7" s="52" t="s">
        <v>42</v>
      </c>
      <c r="T7" s="25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258" t="str">
        <f t="shared" si="0"/>
        <v>-</v>
      </c>
      <c r="V7" s="259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53" t="str">
        <f t="shared" ref="W7:W41" si="2">IF(ISERROR(V7*1),"",IF(AND(H7="飲料水",V7&gt;=11),"○",IF(AND(H7="牛乳・乳児用食品",V7&gt;=51),"○",IF(AND(H7&lt;&gt;"",V7&gt;=110),"○",""))))</f>
        <v/>
      </c>
    </row>
    <row r="8" spans="1:23" x14ac:dyDescent="0.45">
      <c r="A8" s="54">
        <f>A7+1</f>
        <v>2</v>
      </c>
      <c r="B8" s="41" t="s">
        <v>31</v>
      </c>
      <c r="C8" s="208" t="s">
        <v>43</v>
      </c>
      <c r="D8" s="42" t="s">
        <v>32</v>
      </c>
      <c r="E8" s="233" t="s">
        <v>37</v>
      </c>
      <c r="F8" s="203" t="s">
        <v>44</v>
      </c>
      <c r="G8" s="44" t="s">
        <v>34</v>
      </c>
      <c r="H8" s="219" t="s">
        <v>35</v>
      </c>
      <c r="I8" s="56" t="s">
        <v>45</v>
      </c>
      <c r="J8" s="233" t="s">
        <v>32</v>
      </c>
      <c r="K8" s="233" t="s">
        <v>37</v>
      </c>
      <c r="L8" s="245" t="s">
        <v>38</v>
      </c>
      <c r="M8" s="47" t="s">
        <v>39</v>
      </c>
      <c r="N8" s="48" t="s">
        <v>40</v>
      </c>
      <c r="O8" s="49">
        <v>44076</v>
      </c>
      <c r="P8" s="50">
        <v>44077</v>
      </c>
      <c r="Q8" s="51" t="s">
        <v>32</v>
      </c>
      <c r="R8" s="41" t="s">
        <v>32</v>
      </c>
      <c r="S8" s="52" t="s">
        <v>41</v>
      </c>
      <c r="T8" s="258" t="str">
        <f t="shared" si="0"/>
        <v>-</v>
      </c>
      <c r="U8" s="258" t="str">
        <f t="shared" si="0"/>
        <v>-</v>
      </c>
      <c r="V8" s="259" t="str">
        <f t="shared" si="1"/>
        <v>&lt;25</v>
      </c>
      <c r="W8" s="53" t="str">
        <f t="shared" si="2"/>
        <v/>
      </c>
    </row>
    <row r="9" spans="1:23" x14ac:dyDescent="0.45">
      <c r="A9" s="54">
        <f t="shared" ref="A9:A72" si="3">A8+1</f>
        <v>3</v>
      </c>
      <c r="B9" s="41" t="s">
        <v>31</v>
      </c>
      <c r="C9" s="208" t="s">
        <v>43</v>
      </c>
      <c r="D9" s="42" t="s">
        <v>32</v>
      </c>
      <c r="E9" s="233" t="s">
        <v>32</v>
      </c>
      <c r="F9" s="203" t="s">
        <v>46</v>
      </c>
      <c r="G9" s="44" t="s">
        <v>34</v>
      </c>
      <c r="H9" s="219" t="s">
        <v>35</v>
      </c>
      <c r="I9" s="56" t="s">
        <v>47</v>
      </c>
      <c r="J9" s="233" t="s">
        <v>32</v>
      </c>
      <c r="K9" s="233" t="s">
        <v>37</v>
      </c>
      <c r="L9" s="245" t="s">
        <v>38</v>
      </c>
      <c r="M9" s="47" t="s">
        <v>39</v>
      </c>
      <c r="N9" s="48" t="s">
        <v>40</v>
      </c>
      <c r="O9" s="49">
        <v>44076</v>
      </c>
      <c r="P9" s="50">
        <v>44077</v>
      </c>
      <c r="Q9" s="51" t="s">
        <v>32</v>
      </c>
      <c r="R9" s="41" t="s">
        <v>32</v>
      </c>
      <c r="S9" s="52" t="s">
        <v>41</v>
      </c>
      <c r="T9" s="258" t="str">
        <f t="shared" si="0"/>
        <v>-</v>
      </c>
      <c r="U9" s="258" t="str">
        <f t="shared" si="0"/>
        <v>-</v>
      </c>
      <c r="V9" s="259" t="str">
        <f t="shared" si="1"/>
        <v>&lt;25</v>
      </c>
      <c r="W9" s="53" t="str">
        <f t="shared" si="2"/>
        <v/>
      </c>
    </row>
    <row r="10" spans="1:23" x14ac:dyDescent="0.45">
      <c r="A10" s="54">
        <f t="shared" si="3"/>
        <v>4</v>
      </c>
      <c r="B10" s="41" t="s">
        <v>31</v>
      </c>
      <c r="C10" s="208" t="s">
        <v>43</v>
      </c>
      <c r="D10" s="42" t="s">
        <v>32</v>
      </c>
      <c r="E10" s="233" t="s">
        <v>37</v>
      </c>
      <c r="F10" s="203" t="s">
        <v>48</v>
      </c>
      <c r="G10" s="44" t="s">
        <v>34</v>
      </c>
      <c r="H10" s="219" t="s">
        <v>35</v>
      </c>
      <c r="I10" s="56" t="s">
        <v>49</v>
      </c>
      <c r="J10" s="233" t="s">
        <v>32</v>
      </c>
      <c r="K10" s="233" t="s">
        <v>32</v>
      </c>
      <c r="L10" s="245" t="s">
        <v>38</v>
      </c>
      <c r="M10" s="47" t="s">
        <v>39</v>
      </c>
      <c r="N10" s="48" t="s">
        <v>40</v>
      </c>
      <c r="O10" s="49">
        <v>44076</v>
      </c>
      <c r="P10" s="50">
        <v>44077</v>
      </c>
      <c r="Q10" s="51" t="s">
        <v>32</v>
      </c>
      <c r="R10" s="41" t="s">
        <v>32</v>
      </c>
      <c r="S10" s="52" t="s">
        <v>41</v>
      </c>
      <c r="T10" s="258" t="str">
        <f t="shared" si="0"/>
        <v>-</v>
      </c>
      <c r="U10" s="258" t="str">
        <f t="shared" si="0"/>
        <v>-</v>
      </c>
      <c r="V10" s="259" t="str">
        <f t="shared" si="1"/>
        <v>&lt;25</v>
      </c>
      <c r="W10" s="53" t="str">
        <f t="shared" si="2"/>
        <v/>
      </c>
    </row>
    <row r="11" spans="1:23" x14ac:dyDescent="0.45">
      <c r="A11" s="54">
        <f t="shared" si="3"/>
        <v>5</v>
      </c>
      <c r="B11" s="41" t="s">
        <v>31</v>
      </c>
      <c r="C11" s="208" t="s">
        <v>43</v>
      </c>
      <c r="D11" s="42" t="s">
        <v>32</v>
      </c>
      <c r="E11" s="233" t="s">
        <v>37</v>
      </c>
      <c r="F11" s="203" t="s">
        <v>50</v>
      </c>
      <c r="G11" s="44" t="s">
        <v>34</v>
      </c>
      <c r="H11" s="219" t="s">
        <v>51</v>
      </c>
      <c r="I11" s="56" t="s">
        <v>52</v>
      </c>
      <c r="J11" s="233" t="s">
        <v>32</v>
      </c>
      <c r="K11" s="233" t="s">
        <v>32</v>
      </c>
      <c r="L11" s="245" t="s">
        <v>38</v>
      </c>
      <c r="M11" s="47" t="s">
        <v>53</v>
      </c>
      <c r="N11" s="57" t="s">
        <v>54</v>
      </c>
      <c r="O11" s="49">
        <v>44082</v>
      </c>
      <c r="P11" s="50">
        <v>44082</v>
      </c>
      <c r="Q11" s="51" t="s">
        <v>32</v>
      </c>
      <c r="R11" s="41" t="s">
        <v>32</v>
      </c>
      <c r="S11" s="58" t="s">
        <v>55</v>
      </c>
      <c r="T11" s="258" t="str">
        <f t="shared" si="0"/>
        <v>-</v>
      </c>
      <c r="U11" s="258" t="str">
        <f t="shared" si="0"/>
        <v>-</v>
      </c>
      <c r="V11" s="259" t="str">
        <f t="shared" si="1"/>
        <v>&lt;1.0</v>
      </c>
      <c r="W11" s="53" t="str">
        <f t="shared" si="2"/>
        <v/>
      </c>
    </row>
    <row r="12" spans="1:23" x14ac:dyDescent="0.45">
      <c r="A12" s="54">
        <f t="shared" si="3"/>
        <v>6</v>
      </c>
      <c r="B12" s="41" t="s">
        <v>31</v>
      </c>
      <c r="C12" s="208" t="s">
        <v>43</v>
      </c>
      <c r="D12" s="42" t="s">
        <v>32</v>
      </c>
      <c r="E12" s="233" t="s">
        <v>37</v>
      </c>
      <c r="F12" s="204" t="s">
        <v>56</v>
      </c>
      <c r="G12" s="44" t="s">
        <v>34</v>
      </c>
      <c r="H12" s="219" t="s">
        <v>51</v>
      </c>
      <c r="I12" s="60" t="s">
        <v>57</v>
      </c>
      <c r="J12" s="233" t="s">
        <v>32</v>
      </c>
      <c r="K12" s="233" t="s">
        <v>32</v>
      </c>
      <c r="L12" s="245" t="s">
        <v>38</v>
      </c>
      <c r="M12" s="47" t="s">
        <v>53</v>
      </c>
      <c r="N12" s="57" t="s">
        <v>54</v>
      </c>
      <c r="O12" s="49">
        <v>44082</v>
      </c>
      <c r="P12" s="50">
        <v>44082</v>
      </c>
      <c r="Q12" s="51" t="s">
        <v>32</v>
      </c>
      <c r="R12" s="41" t="s">
        <v>32</v>
      </c>
      <c r="S12" s="58" t="s">
        <v>55</v>
      </c>
      <c r="T12" s="258" t="str">
        <f t="shared" si="0"/>
        <v>-</v>
      </c>
      <c r="U12" s="258" t="str">
        <f t="shared" si="0"/>
        <v>-</v>
      </c>
      <c r="V12" s="259" t="str">
        <f t="shared" si="1"/>
        <v>&lt;1.0</v>
      </c>
      <c r="W12" s="53" t="str">
        <f t="shared" si="2"/>
        <v/>
      </c>
    </row>
    <row r="13" spans="1:23" x14ac:dyDescent="0.45">
      <c r="A13" s="54">
        <f t="shared" si="3"/>
        <v>7</v>
      </c>
      <c r="B13" s="41" t="s">
        <v>31</v>
      </c>
      <c r="C13" s="208" t="s">
        <v>43</v>
      </c>
      <c r="D13" s="42" t="s">
        <v>32</v>
      </c>
      <c r="E13" s="233" t="s">
        <v>37</v>
      </c>
      <c r="F13" s="204" t="s">
        <v>58</v>
      </c>
      <c r="G13" s="44" t="s">
        <v>34</v>
      </c>
      <c r="H13" s="220" t="s">
        <v>51</v>
      </c>
      <c r="I13" s="56" t="s">
        <v>52</v>
      </c>
      <c r="J13" s="233" t="s">
        <v>32</v>
      </c>
      <c r="K13" s="233" t="s">
        <v>32</v>
      </c>
      <c r="L13" s="245" t="s">
        <v>38</v>
      </c>
      <c r="M13" s="47" t="s">
        <v>53</v>
      </c>
      <c r="N13" s="57" t="s">
        <v>54</v>
      </c>
      <c r="O13" s="49">
        <v>44082</v>
      </c>
      <c r="P13" s="50">
        <v>44082</v>
      </c>
      <c r="Q13" s="51" t="s">
        <v>32</v>
      </c>
      <c r="R13" s="41" t="s">
        <v>32</v>
      </c>
      <c r="S13" s="58" t="s">
        <v>55</v>
      </c>
      <c r="T13" s="258" t="str">
        <f t="shared" si="0"/>
        <v>-</v>
      </c>
      <c r="U13" s="258" t="str">
        <f t="shared" si="0"/>
        <v>-</v>
      </c>
      <c r="V13" s="259" t="str">
        <f t="shared" si="1"/>
        <v>&lt;1.0</v>
      </c>
      <c r="W13" s="53" t="str">
        <f t="shared" si="2"/>
        <v/>
      </c>
    </row>
    <row r="14" spans="1:23" x14ac:dyDescent="0.45">
      <c r="A14" s="54">
        <f t="shared" si="3"/>
        <v>8</v>
      </c>
      <c r="B14" s="41" t="s">
        <v>31</v>
      </c>
      <c r="C14" s="208" t="s">
        <v>43</v>
      </c>
      <c r="D14" s="42" t="s">
        <v>32</v>
      </c>
      <c r="E14" s="233" t="s">
        <v>37</v>
      </c>
      <c r="F14" s="204" t="s">
        <v>59</v>
      </c>
      <c r="G14" s="44" t="s">
        <v>34</v>
      </c>
      <c r="H14" s="219" t="s">
        <v>51</v>
      </c>
      <c r="I14" s="56" t="s">
        <v>52</v>
      </c>
      <c r="J14" s="233" t="s">
        <v>32</v>
      </c>
      <c r="K14" s="233" t="s">
        <v>32</v>
      </c>
      <c r="L14" s="245" t="s">
        <v>38</v>
      </c>
      <c r="M14" s="47" t="s">
        <v>53</v>
      </c>
      <c r="N14" s="57" t="s">
        <v>54</v>
      </c>
      <c r="O14" s="49">
        <v>44082</v>
      </c>
      <c r="P14" s="50">
        <v>44082</v>
      </c>
      <c r="Q14" s="51" t="s">
        <v>32</v>
      </c>
      <c r="R14" s="41" t="s">
        <v>32</v>
      </c>
      <c r="S14" s="58" t="s">
        <v>55</v>
      </c>
      <c r="T14" s="258" t="str">
        <f t="shared" si="0"/>
        <v>-</v>
      </c>
      <c r="U14" s="258" t="str">
        <f t="shared" si="0"/>
        <v>-</v>
      </c>
      <c r="V14" s="259" t="str">
        <f t="shared" si="1"/>
        <v>&lt;1.0</v>
      </c>
      <c r="W14" s="53" t="str">
        <f t="shared" si="2"/>
        <v/>
      </c>
    </row>
    <row r="15" spans="1:23" x14ac:dyDescent="0.45">
      <c r="A15" s="54">
        <f t="shared" si="3"/>
        <v>9</v>
      </c>
      <c r="B15" s="41" t="s">
        <v>31</v>
      </c>
      <c r="C15" s="208" t="s">
        <v>43</v>
      </c>
      <c r="D15" s="42" t="s">
        <v>32</v>
      </c>
      <c r="E15" s="233" t="s">
        <v>37</v>
      </c>
      <c r="F15" s="204" t="s">
        <v>60</v>
      </c>
      <c r="G15" s="44" t="s">
        <v>34</v>
      </c>
      <c r="H15" s="219" t="s">
        <v>61</v>
      </c>
      <c r="I15" s="56" t="s">
        <v>62</v>
      </c>
      <c r="J15" s="233" t="s">
        <v>32</v>
      </c>
      <c r="K15" s="233" t="s">
        <v>32</v>
      </c>
      <c r="L15" s="245" t="s">
        <v>38</v>
      </c>
      <c r="M15" s="47" t="s">
        <v>53</v>
      </c>
      <c r="N15" s="57" t="s">
        <v>54</v>
      </c>
      <c r="O15" s="49">
        <v>44082</v>
      </c>
      <c r="P15" s="50">
        <v>44082</v>
      </c>
      <c r="Q15" s="51" t="s">
        <v>32</v>
      </c>
      <c r="R15" s="41" t="s">
        <v>32</v>
      </c>
      <c r="S15" s="58" t="s">
        <v>63</v>
      </c>
      <c r="T15" s="258" t="str">
        <f t="shared" si="0"/>
        <v>-</v>
      </c>
      <c r="U15" s="258" t="str">
        <f t="shared" si="0"/>
        <v>-</v>
      </c>
      <c r="V15" s="259" t="str">
        <f t="shared" si="1"/>
        <v>&lt;5.0</v>
      </c>
      <c r="W15" s="53" t="str">
        <f t="shared" si="2"/>
        <v/>
      </c>
    </row>
    <row r="16" spans="1:23" x14ac:dyDescent="0.45">
      <c r="A16" s="54">
        <f t="shared" si="3"/>
        <v>10</v>
      </c>
      <c r="B16" s="41" t="s">
        <v>31</v>
      </c>
      <c r="C16" s="208" t="s">
        <v>43</v>
      </c>
      <c r="D16" s="42" t="s">
        <v>32</v>
      </c>
      <c r="E16" s="233" t="s">
        <v>37</v>
      </c>
      <c r="F16" s="204" t="s">
        <v>64</v>
      </c>
      <c r="G16" s="44" t="s">
        <v>34</v>
      </c>
      <c r="H16" s="220" t="s">
        <v>61</v>
      </c>
      <c r="I16" s="56" t="s">
        <v>62</v>
      </c>
      <c r="J16" s="233" t="s">
        <v>32</v>
      </c>
      <c r="K16" s="233" t="s">
        <v>32</v>
      </c>
      <c r="L16" s="245" t="s">
        <v>38</v>
      </c>
      <c r="M16" s="47" t="s">
        <v>53</v>
      </c>
      <c r="N16" s="62" t="s">
        <v>54</v>
      </c>
      <c r="O16" s="49">
        <v>44082</v>
      </c>
      <c r="P16" s="50">
        <v>44082</v>
      </c>
      <c r="Q16" s="51" t="s">
        <v>32</v>
      </c>
      <c r="R16" s="41" t="s">
        <v>32</v>
      </c>
      <c r="S16" s="58" t="s">
        <v>63</v>
      </c>
      <c r="T16" s="258" t="str">
        <f t="shared" si="0"/>
        <v>-</v>
      </c>
      <c r="U16" s="258" t="str">
        <f t="shared" si="0"/>
        <v>-</v>
      </c>
      <c r="V16" s="259" t="str">
        <f t="shared" si="1"/>
        <v>&lt;5.0</v>
      </c>
      <c r="W16" s="53" t="str">
        <f t="shared" si="2"/>
        <v/>
      </c>
    </row>
    <row r="17" spans="1:23" x14ac:dyDescent="0.45">
      <c r="A17" s="54">
        <f t="shared" si="3"/>
        <v>11</v>
      </c>
      <c r="B17" s="41" t="s">
        <v>31</v>
      </c>
      <c r="C17" s="208" t="s">
        <v>43</v>
      </c>
      <c r="D17" s="42" t="s">
        <v>32</v>
      </c>
      <c r="E17" s="233" t="s">
        <v>37</v>
      </c>
      <c r="F17" s="204" t="s">
        <v>65</v>
      </c>
      <c r="G17" s="44" t="s">
        <v>34</v>
      </c>
      <c r="H17" s="219" t="s">
        <v>61</v>
      </c>
      <c r="I17" s="56" t="s">
        <v>62</v>
      </c>
      <c r="J17" s="233" t="s">
        <v>32</v>
      </c>
      <c r="K17" s="233" t="s">
        <v>32</v>
      </c>
      <c r="L17" s="245" t="s">
        <v>38</v>
      </c>
      <c r="M17" s="47" t="s">
        <v>53</v>
      </c>
      <c r="N17" s="62" t="s">
        <v>54</v>
      </c>
      <c r="O17" s="49">
        <v>44082</v>
      </c>
      <c r="P17" s="50">
        <v>44082</v>
      </c>
      <c r="Q17" s="51" t="s">
        <v>32</v>
      </c>
      <c r="R17" s="41" t="s">
        <v>32</v>
      </c>
      <c r="S17" s="58" t="s">
        <v>63</v>
      </c>
      <c r="T17" s="258" t="str">
        <f t="shared" si="0"/>
        <v>-</v>
      </c>
      <c r="U17" s="258" t="str">
        <f t="shared" si="0"/>
        <v>-</v>
      </c>
      <c r="V17" s="259" t="str">
        <f t="shared" si="1"/>
        <v>&lt;5.0</v>
      </c>
      <c r="W17" s="53" t="str">
        <f t="shared" si="2"/>
        <v/>
      </c>
    </row>
    <row r="18" spans="1:23" x14ac:dyDescent="0.45">
      <c r="A18" s="54">
        <f t="shared" si="3"/>
        <v>12</v>
      </c>
      <c r="B18" s="41" t="s">
        <v>31</v>
      </c>
      <c r="C18" s="208" t="s">
        <v>43</v>
      </c>
      <c r="D18" s="42" t="s">
        <v>32</v>
      </c>
      <c r="E18" s="233" t="s">
        <v>37</v>
      </c>
      <c r="F18" s="204" t="s">
        <v>65</v>
      </c>
      <c r="G18" s="44" t="s">
        <v>34</v>
      </c>
      <c r="H18" s="219" t="s">
        <v>35</v>
      </c>
      <c r="I18" s="56" t="s">
        <v>66</v>
      </c>
      <c r="J18" s="233" t="s">
        <v>32</v>
      </c>
      <c r="K18" s="233" t="s">
        <v>32</v>
      </c>
      <c r="L18" s="245" t="s">
        <v>38</v>
      </c>
      <c r="M18" s="47" t="s">
        <v>39</v>
      </c>
      <c r="N18" s="57" t="s">
        <v>40</v>
      </c>
      <c r="O18" s="49">
        <v>44089</v>
      </c>
      <c r="P18" s="50">
        <v>44092</v>
      </c>
      <c r="Q18" s="51" t="s">
        <v>32</v>
      </c>
      <c r="R18" s="41" t="s">
        <v>32</v>
      </c>
      <c r="S18" s="52" t="s">
        <v>42</v>
      </c>
      <c r="T18" s="258" t="str">
        <f t="shared" si="0"/>
        <v>-</v>
      </c>
      <c r="U18" s="258" t="str">
        <f t="shared" si="0"/>
        <v>-</v>
      </c>
      <c r="V18" s="259" t="str">
        <f t="shared" si="1"/>
        <v>&lt;25</v>
      </c>
      <c r="W18" s="53" t="str">
        <f t="shared" si="2"/>
        <v/>
      </c>
    </row>
    <row r="19" spans="1:23" x14ac:dyDescent="0.45">
      <c r="A19" s="54">
        <f t="shared" si="3"/>
        <v>13</v>
      </c>
      <c r="B19" s="41" t="s">
        <v>31</v>
      </c>
      <c r="C19" s="208" t="s">
        <v>43</v>
      </c>
      <c r="D19" s="42" t="s">
        <v>32</v>
      </c>
      <c r="E19" s="233" t="s">
        <v>37</v>
      </c>
      <c r="F19" s="204" t="s">
        <v>65</v>
      </c>
      <c r="G19" s="44" t="s">
        <v>34</v>
      </c>
      <c r="H19" s="219" t="s">
        <v>35</v>
      </c>
      <c r="I19" s="56" t="s">
        <v>66</v>
      </c>
      <c r="J19" s="233" t="s">
        <v>32</v>
      </c>
      <c r="K19" s="233" t="s">
        <v>32</v>
      </c>
      <c r="L19" s="245" t="s">
        <v>38</v>
      </c>
      <c r="M19" s="47" t="s">
        <v>39</v>
      </c>
      <c r="N19" s="57" t="s">
        <v>40</v>
      </c>
      <c r="O19" s="49">
        <v>44089</v>
      </c>
      <c r="P19" s="50">
        <v>44092</v>
      </c>
      <c r="Q19" s="51" t="s">
        <v>32</v>
      </c>
      <c r="R19" s="41" t="s">
        <v>32</v>
      </c>
      <c r="S19" s="52" t="s">
        <v>41</v>
      </c>
      <c r="T19" s="258" t="str">
        <f t="shared" si="0"/>
        <v>-</v>
      </c>
      <c r="U19" s="258" t="str">
        <f t="shared" si="0"/>
        <v>-</v>
      </c>
      <c r="V19" s="259" t="str">
        <f t="shared" si="1"/>
        <v>&lt;25</v>
      </c>
      <c r="W19" s="53" t="str">
        <f t="shared" si="2"/>
        <v/>
      </c>
    </row>
    <row r="20" spans="1:23" x14ac:dyDescent="0.45">
      <c r="A20" s="54">
        <f t="shared" si="3"/>
        <v>14</v>
      </c>
      <c r="B20" s="41" t="s">
        <v>31</v>
      </c>
      <c r="C20" s="208" t="s">
        <v>43</v>
      </c>
      <c r="D20" s="42" t="s">
        <v>32</v>
      </c>
      <c r="E20" s="233" t="s">
        <v>37</v>
      </c>
      <c r="F20" s="204" t="s">
        <v>65</v>
      </c>
      <c r="G20" s="44" t="s">
        <v>34</v>
      </c>
      <c r="H20" s="219" t="s">
        <v>35</v>
      </c>
      <c r="I20" s="56" t="s">
        <v>66</v>
      </c>
      <c r="J20" s="233" t="s">
        <v>32</v>
      </c>
      <c r="K20" s="233" t="s">
        <v>32</v>
      </c>
      <c r="L20" s="245" t="s">
        <v>38</v>
      </c>
      <c r="M20" s="47" t="s">
        <v>39</v>
      </c>
      <c r="N20" s="57" t="s">
        <v>40</v>
      </c>
      <c r="O20" s="49">
        <v>44089</v>
      </c>
      <c r="P20" s="50">
        <v>44092</v>
      </c>
      <c r="Q20" s="51" t="s">
        <v>32</v>
      </c>
      <c r="R20" s="41" t="s">
        <v>32</v>
      </c>
      <c r="S20" s="52" t="s">
        <v>41</v>
      </c>
      <c r="T20" s="258" t="str">
        <f t="shared" si="0"/>
        <v>-</v>
      </c>
      <c r="U20" s="258" t="str">
        <f t="shared" si="0"/>
        <v>-</v>
      </c>
      <c r="V20" s="259" t="str">
        <f t="shared" si="1"/>
        <v>&lt;25</v>
      </c>
      <c r="W20" s="53" t="str">
        <f t="shared" si="2"/>
        <v/>
      </c>
    </row>
    <row r="21" spans="1:23" x14ac:dyDescent="0.45">
      <c r="A21" s="54">
        <f t="shared" si="3"/>
        <v>15</v>
      </c>
      <c r="B21" s="41" t="s">
        <v>31</v>
      </c>
      <c r="C21" s="208" t="s">
        <v>43</v>
      </c>
      <c r="D21" s="42" t="s">
        <v>32</v>
      </c>
      <c r="E21" s="233" t="s">
        <v>37</v>
      </c>
      <c r="F21" s="204" t="s">
        <v>65</v>
      </c>
      <c r="G21" s="63" t="s">
        <v>34</v>
      </c>
      <c r="H21" s="219" t="s">
        <v>35</v>
      </c>
      <c r="I21" s="56" t="s">
        <v>66</v>
      </c>
      <c r="J21" s="233" t="s">
        <v>32</v>
      </c>
      <c r="K21" s="233" t="s">
        <v>32</v>
      </c>
      <c r="L21" s="245" t="s">
        <v>38</v>
      </c>
      <c r="M21" s="47" t="s">
        <v>39</v>
      </c>
      <c r="N21" s="57" t="s">
        <v>40</v>
      </c>
      <c r="O21" s="49">
        <v>44089</v>
      </c>
      <c r="P21" s="50">
        <v>44092</v>
      </c>
      <c r="Q21" s="51" t="s">
        <v>32</v>
      </c>
      <c r="R21" s="41" t="s">
        <v>32</v>
      </c>
      <c r="S21" s="52" t="s">
        <v>41</v>
      </c>
      <c r="T21" s="258" t="str">
        <f t="shared" si="0"/>
        <v>-</v>
      </c>
      <c r="U21" s="258" t="str">
        <f t="shared" si="0"/>
        <v>-</v>
      </c>
      <c r="V21" s="259" t="str">
        <f t="shared" si="1"/>
        <v>&lt;25</v>
      </c>
      <c r="W21" s="53" t="str">
        <f t="shared" si="2"/>
        <v/>
      </c>
    </row>
    <row r="22" spans="1:23" x14ac:dyDescent="0.45">
      <c r="A22" s="54">
        <f t="shared" si="3"/>
        <v>16</v>
      </c>
      <c r="B22" s="64" t="s">
        <v>68</v>
      </c>
      <c r="C22" s="282" t="s">
        <v>68</v>
      </c>
      <c r="D22" s="61" t="s">
        <v>68</v>
      </c>
      <c r="E22" s="268" t="s">
        <v>69</v>
      </c>
      <c r="F22" s="205" t="s">
        <v>32</v>
      </c>
      <c r="G22" s="65" t="s">
        <v>70</v>
      </c>
      <c r="H22" s="219" t="s">
        <v>72</v>
      </c>
      <c r="I22" s="54" t="s">
        <v>73</v>
      </c>
      <c r="J22" s="205" t="s">
        <v>32</v>
      </c>
      <c r="K22" s="56" t="s">
        <v>74</v>
      </c>
      <c r="L22" s="245" t="s">
        <v>38</v>
      </c>
      <c r="M22" s="66" t="s">
        <v>75</v>
      </c>
      <c r="N22" s="62" t="s">
        <v>54</v>
      </c>
      <c r="O22" s="67">
        <v>44111</v>
      </c>
      <c r="P22" s="68">
        <v>44123</v>
      </c>
      <c r="Q22" s="69" t="s">
        <v>76</v>
      </c>
      <c r="R22" s="70" t="s">
        <v>77</v>
      </c>
      <c r="S22" s="71" t="s">
        <v>78</v>
      </c>
      <c r="T22" s="258" t="str">
        <f t="shared" si="0"/>
        <v>&lt;1.6</v>
      </c>
      <c r="U22" s="258" t="str">
        <f t="shared" si="0"/>
        <v>&lt;1.8</v>
      </c>
      <c r="V22" s="259" t="str">
        <f t="shared" si="1"/>
        <v>&lt;3.4</v>
      </c>
      <c r="W22" s="53" t="str">
        <f t="shared" si="2"/>
        <v/>
      </c>
    </row>
    <row r="23" spans="1:23" x14ac:dyDescent="0.45">
      <c r="A23" s="54">
        <f t="shared" si="3"/>
        <v>17</v>
      </c>
      <c r="B23" s="64" t="s">
        <v>68</v>
      </c>
      <c r="C23" s="282" t="s">
        <v>68</v>
      </c>
      <c r="D23" s="61" t="s">
        <v>68</v>
      </c>
      <c r="E23" s="268" t="s">
        <v>79</v>
      </c>
      <c r="F23" s="205" t="s">
        <v>32</v>
      </c>
      <c r="G23" s="65" t="s">
        <v>70</v>
      </c>
      <c r="H23" s="219" t="s">
        <v>72</v>
      </c>
      <c r="I23" s="54" t="s">
        <v>73</v>
      </c>
      <c r="J23" s="205" t="s">
        <v>32</v>
      </c>
      <c r="K23" s="56" t="s">
        <v>74</v>
      </c>
      <c r="L23" s="245" t="s">
        <v>38</v>
      </c>
      <c r="M23" s="66" t="s">
        <v>75</v>
      </c>
      <c r="N23" s="62" t="s">
        <v>54</v>
      </c>
      <c r="O23" s="67">
        <v>44120</v>
      </c>
      <c r="P23" s="68">
        <v>44124</v>
      </c>
      <c r="Q23" s="69" t="s">
        <v>80</v>
      </c>
      <c r="R23" s="70" t="s">
        <v>81</v>
      </c>
      <c r="S23" s="71" t="s">
        <v>82</v>
      </c>
      <c r="T23" s="258" t="str">
        <f t="shared" ref="T23:U39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&lt;1.7</v>
      </c>
      <c r="U23" s="258" t="str">
        <f t="shared" si="4"/>
        <v>&lt;2</v>
      </c>
      <c r="V23" s="259" t="str">
        <f t="shared" si="1"/>
        <v>&lt;3.7</v>
      </c>
      <c r="W23" s="53" t="str">
        <f t="shared" si="2"/>
        <v/>
      </c>
    </row>
    <row r="24" spans="1:23" x14ac:dyDescent="0.45">
      <c r="A24" s="54">
        <f t="shared" si="3"/>
        <v>18</v>
      </c>
      <c r="B24" s="64" t="s">
        <v>68</v>
      </c>
      <c r="C24" s="282" t="s">
        <v>68</v>
      </c>
      <c r="D24" s="61" t="s">
        <v>68</v>
      </c>
      <c r="E24" s="268" t="s">
        <v>83</v>
      </c>
      <c r="F24" s="205" t="s">
        <v>32</v>
      </c>
      <c r="G24" s="65" t="s">
        <v>70</v>
      </c>
      <c r="H24" s="219" t="s">
        <v>72</v>
      </c>
      <c r="I24" s="54" t="s">
        <v>73</v>
      </c>
      <c r="J24" s="205" t="s">
        <v>32</v>
      </c>
      <c r="K24" s="56" t="s">
        <v>74</v>
      </c>
      <c r="L24" s="245" t="s">
        <v>38</v>
      </c>
      <c r="M24" s="66" t="s">
        <v>75</v>
      </c>
      <c r="N24" s="62" t="s">
        <v>54</v>
      </c>
      <c r="O24" s="67">
        <v>44120</v>
      </c>
      <c r="P24" s="68">
        <v>44124</v>
      </c>
      <c r="Q24" s="69" t="s">
        <v>84</v>
      </c>
      <c r="R24" s="70" t="s">
        <v>85</v>
      </c>
      <c r="S24" s="71" t="s">
        <v>86</v>
      </c>
      <c r="T24" s="258" t="str">
        <f t="shared" si="4"/>
        <v>&lt;1.4</v>
      </c>
      <c r="U24" s="258" t="str">
        <f t="shared" si="4"/>
        <v>&lt;1.3</v>
      </c>
      <c r="V24" s="259" t="str">
        <f t="shared" si="1"/>
        <v>&lt;2.7</v>
      </c>
      <c r="W24" s="53" t="str">
        <f t="shared" si="2"/>
        <v/>
      </c>
    </row>
    <row r="25" spans="1:23" x14ac:dyDescent="0.45">
      <c r="A25" s="54">
        <f t="shared" si="3"/>
        <v>19</v>
      </c>
      <c r="B25" s="64" t="s">
        <v>68</v>
      </c>
      <c r="C25" s="282" t="s">
        <v>68</v>
      </c>
      <c r="D25" s="61" t="s">
        <v>68</v>
      </c>
      <c r="E25" s="268" t="s">
        <v>87</v>
      </c>
      <c r="F25" s="205" t="s">
        <v>32</v>
      </c>
      <c r="G25" s="65" t="s">
        <v>70</v>
      </c>
      <c r="H25" s="219" t="s">
        <v>72</v>
      </c>
      <c r="I25" s="54" t="s">
        <v>73</v>
      </c>
      <c r="J25" s="205" t="s">
        <v>32</v>
      </c>
      <c r="K25" s="56" t="s">
        <v>74</v>
      </c>
      <c r="L25" s="245" t="s">
        <v>38</v>
      </c>
      <c r="M25" s="66" t="s">
        <v>75</v>
      </c>
      <c r="N25" s="62" t="s">
        <v>54</v>
      </c>
      <c r="O25" s="67">
        <v>44113</v>
      </c>
      <c r="P25" s="68">
        <v>44124</v>
      </c>
      <c r="Q25" s="69" t="s">
        <v>88</v>
      </c>
      <c r="R25" s="70" t="s">
        <v>89</v>
      </c>
      <c r="S25" s="71" t="s">
        <v>90</v>
      </c>
      <c r="T25" s="258" t="str">
        <f t="shared" si="4"/>
        <v>&lt;1.2</v>
      </c>
      <c r="U25" s="258" t="str">
        <f t="shared" si="4"/>
        <v>&lt;1.1</v>
      </c>
      <c r="V25" s="259" t="str">
        <f t="shared" si="1"/>
        <v>&lt;2.3</v>
      </c>
      <c r="W25" s="53" t="str">
        <f t="shared" si="2"/>
        <v/>
      </c>
    </row>
    <row r="26" spans="1:23" x14ac:dyDescent="0.45">
      <c r="A26" s="54">
        <f t="shared" si="3"/>
        <v>20</v>
      </c>
      <c r="B26" s="64" t="s">
        <v>68</v>
      </c>
      <c r="C26" s="282" t="s">
        <v>68</v>
      </c>
      <c r="D26" s="61" t="s">
        <v>68</v>
      </c>
      <c r="E26" s="268" t="s">
        <v>91</v>
      </c>
      <c r="F26" s="205" t="s">
        <v>32</v>
      </c>
      <c r="G26" s="65" t="s">
        <v>70</v>
      </c>
      <c r="H26" s="219" t="s">
        <v>72</v>
      </c>
      <c r="I26" s="54" t="s">
        <v>73</v>
      </c>
      <c r="J26" s="205" t="s">
        <v>32</v>
      </c>
      <c r="K26" s="56" t="s">
        <v>74</v>
      </c>
      <c r="L26" s="245" t="s">
        <v>38</v>
      </c>
      <c r="M26" s="66" t="s">
        <v>75</v>
      </c>
      <c r="N26" s="62" t="s">
        <v>54</v>
      </c>
      <c r="O26" s="67">
        <v>44120</v>
      </c>
      <c r="P26" s="68">
        <v>44124</v>
      </c>
      <c r="Q26" s="69" t="s">
        <v>92</v>
      </c>
      <c r="R26" s="70" t="s">
        <v>80</v>
      </c>
      <c r="S26" s="71" t="s">
        <v>93</v>
      </c>
      <c r="T26" s="258" t="str">
        <f t="shared" si="4"/>
        <v>&lt;1.9</v>
      </c>
      <c r="U26" s="258" t="str">
        <f t="shared" si="4"/>
        <v>&lt;1.7</v>
      </c>
      <c r="V26" s="259" t="str">
        <f t="shared" si="1"/>
        <v>&lt;3.6</v>
      </c>
      <c r="W26" s="53" t="str">
        <f t="shared" si="2"/>
        <v/>
      </c>
    </row>
    <row r="27" spans="1:23" x14ac:dyDescent="0.45">
      <c r="A27" s="54">
        <f t="shared" si="3"/>
        <v>21</v>
      </c>
      <c r="B27" s="64" t="s">
        <v>68</v>
      </c>
      <c r="C27" s="282" t="s">
        <v>68</v>
      </c>
      <c r="D27" s="61" t="s">
        <v>68</v>
      </c>
      <c r="E27" s="268" t="s">
        <v>94</v>
      </c>
      <c r="F27" s="205" t="s">
        <v>32</v>
      </c>
      <c r="G27" s="65" t="s">
        <v>70</v>
      </c>
      <c r="H27" s="219" t="s">
        <v>72</v>
      </c>
      <c r="I27" s="54" t="s">
        <v>73</v>
      </c>
      <c r="J27" s="205" t="s">
        <v>32</v>
      </c>
      <c r="K27" s="56" t="s">
        <v>74</v>
      </c>
      <c r="L27" s="245" t="s">
        <v>38</v>
      </c>
      <c r="M27" s="66" t="s">
        <v>75</v>
      </c>
      <c r="N27" s="62" t="s">
        <v>54</v>
      </c>
      <c r="O27" s="67">
        <v>44120</v>
      </c>
      <c r="P27" s="68">
        <v>44124</v>
      </c>
      <c r="Q27" s="69" t="s">
        <v>84</v>
      </c>
      <c r="R27" s="70" t="s">
        <v>85</v>
      </c>
      <c r="S27" s="71" t="s">
        <v>86</v>
      </c>
      <c r="T27" s="258" t="str">
        <f t="shared" si="4"/>
        <v>&lt;1.4</v>
      </c>
      <c r="U27" s="258" t="str">
        <f t="shared" si="4"/>
        <v>&lt;1.3</v>
      </c>
      <c r="V27" s="259" t="str">
        <f t="shared" si="1"/>
        <v>&lt;2.7</v>
      </c>
      <c r="W27" s="53" t="str">
        <f t="shared" si="2"/>
        <v/>
      </c>
    </row>
    <row r="28" spans="1:23" x14ac:dyDescent="0.45">
      <c r="A28" s="54">
        <f t="shared" si="3"/>
        <v>22</v>
      </c>
      <c r="B28" s="64" t="s">
        <v>68</v>
      </c>
      <c r="C28" s="282" t="s">
        <v>68</v>
      </c>
      <c r="D28" s="45" t="s">
        <v>68</v>
      </c>
      <c r="E28" s="268" t="s">
        <v>95</v>
      </c>
      <c r="F28" s="205" t="s">
        <v>32</v>
      </c>
      <c r="G28" s="72" t="s">
        <v>70</v>
      </c>
      <c r="H28" s="219" t="s">
        <v>72</v>
      </c>
      <c r="I28" s="54" t="s">
        <v>73</v>
      </c>
      <c r="J28" s="205" t="s">
        <v>32</v>
      </c>
      <c r="K28" s="56" t="s">
        <v>74</v>
      </c>
      <c r="L28" s="208" t="s">
        <v>38</v>
      </c>
      <c r="M28" s="66" t="s">
        <v>75</v>
      </c>
      <c r="N28" s="62" t="s">
        <v>54</v>
      </c>
      <c r="O28" s="67">
        <v>44118</v>
      </c>
      <c r="P28" s="68">
        <v>44124</v>
      </c>
      <c r="Q28" s="69" t="s">
        <v>85</v>
      </c>
      <c r="R28" s="70" t="s">
        <v>96</v>
      </c>
      <c r="S28" s="71" t="s">
        <v>90</v>
      </c>
      <c r="T28" s="258" t="str">
        <f t="shared" si="4"/>
        <v>&lt;1.3</v>
      </c>
      <c r="U28" s="258" t="str">
        <f t="shared" si="4"/>
        <v>&lt;0.98</v>
      </c>
      <c r="V28" s="259" t="str">
        <f t="shared" si="1"/>
        <v>&lt;2.3</v>
      </c>
      <c r="W28" s="53" t="str">
        <f t="shared" si="2"/>
        <v/>
      </c>
    </row>
    <row r="29" spans="1:23" x14ac:dyDescent="0.45">
      <c r="A29" s="54">
        <f t="shared" si="3"/>
        <v>23</v>
      </c>
      <c r="B29" s="41" t="s">
        <v>67</v>
      </c>
      <c r="C29" s="245" t="s">
        <v>67</v>
      </c>
      <c r="D29" s="61" t="s">
        <v>68</v>
      </c>
      <c r="E29" s="269" t="s">
        <v>97</v>
      </c>
      <c r="F29" s="205" t="s">
        <v>32</v>
      </c>
      <c r="G29" s="44" t="s">
        <v>70</v>
      </c>
      <c r="H29" s="220" t="s">
        <v>72</v>
      </c>
      <c r="I29" s="41" t="s">
        <v>98</v>
      </c>
      <c r="J29" s="46" t="s">
        <v>99</v>
      </c>
      <c r="K29" s="46" t="s">
        <v>100</v>
      </c>
      <c r="L29" s="245" t="s">
        <v>38</v>
      </c>
      <c r="M29" s="74" t="s">
        <v>101</v>
      </c>
      <c r="N29" s="75" t="s">
        <v>54</v>
      </c>
      <c r="O29" s="76">
        <v>44116</v>
      </c>
      <c r="P29" s="77">
        <v>44117</v>
      </c>
      <c r="Q29" s="78" t="s">
        <v>102</v>
      </c>
      <c r="R29" s="79">
        <v>17.899999999999999</v>
      </c>
      <c r="S29" s="80">
        <v>18</v>
      </c>
      <c r="T29" s="258" t="str">
        <f t="shared" si="4"/>
        <v>&lt;4.4</v>
      </c>
      <c r="U29" s="258">
        <f t="shared" si="4"/>
        <v>17.899999999999999</v>
      </c>
      <c r="V29" s="259">
        <f t="shared" si="1"/>
        <v>18</v>
      </c>
      <c r="W29" s="53" t="str">
        <f t="shared" si="2"/>
        <v/>
      </c>
    </row>
    <row r="30" spans="1:23" x14ac:dyDescent="0.45">
      <c r="A30" s="54">
        <f t="shared" si="3"/>
        <v>24</v>
      </c>
      <c r="B30" s="54" t="s">
        <v>67</v>
      </c>
      <c r="C30" s="208" t="s">
        <v>67</v>
      </c>
      <c r="D30" s="45" t="s">
        <v>68</v>
      </c>
      <c r="E30" s="270" t="s">
        <v>103</v>
      </c>
      <c r="F30" s="205" t="s">
        <v>32</v>
      </c>
      <c r="G30" s="63" t="s">
        <v>70</v>
      </c>
      <c r="H30" s="219" t="s">
        <v>72</v>
      </c>
      <c r="I30" s="54" t="s">
        <v>98</v>
      </c>
      <c r="J30" s="56" t="s">
        <v>99</v>
      </c>
      <c r="K30" s="56" t="s">
        <v>100</v>
      </c>
      <c r="L30" s="208" t="s">
        <v>38</v>
      </c>
      <c r="M30" s="81" t="s">
        <v>101</v>
      </c>
      <c r="N30" s="82" t="s">
        <v>54</v>
      </c>
      <c r="O30" s="83">
        <v>44116</v>
      </c>
      <c r="P30" s="84">
        <v>44117</v>
      </c>
      <c r="Q30" s="85" t="s">
        <v>104</v>
      </c>
      <c r="R30" s="86">
        <v>9.5</v>
      </c>
      <c r="S30" s="87">
        <v>9.5</v>
      </c>
      <c r="T30" s="258" t="str">
        <f t="shared" si="4"/>
        <v>&lt;5.8</v>
      </c>
      <c r="U30" s="258">
        <f t="shared" si="4"/>
        <v>9.5</v>
      </c>
      <c r="V30" s="259">
        <f t="shared" si="1"/>
        <v>9.5</v>
      </c>
      <c r="W30" s="53" t="str">
        <f t="shared" si="2"/>
        <v/>
      </c>
    </row>
    <row r="31" spans="1:23" x14ac:dyDescent="0.45">
      <c r="A31" s="54">
        <f t="shared" si="3"/>
        <v>25</v>
      </c>
      <c r="B31" s="54" t="s">
        <v>67</v>
      </c>
      <c r="C31" s="208" t="s">
        <v>67</v>
      </c>
      <c r="D31" s="45" t="s">
        <v>68</v>
      </c>
      <c r="E31" s="270" t="s">
        <v>105</v>
      </c>
      <c r="F31" s="205" t="s">
        <v>32</v>
      </c>
      <c r="G31" s="63" t="s">
        <v>70</v>
      </c>
      <c r="H31" s="219" t="s">
        <v>72</v>
      </c>
      <c r="I31" s="54" t="s">
        <v>98</v>
      </c>
      <c r="J31" s="56" t="s">
        <v>99</v>
      </c>
      <c r="K31" s="56" t="s">
        <v>100</v>
      </c>
      <c r="L31" s="208" t="s">
        <v>38</v>
      </c>
      <c r="M31" s="81" t="s">
        <v>101</v>
      </c>
      <c r="N31" s="82" t="s">
        <v>54</v>
      </c>
      <c r="O31" s="83">
        <v>44118</v>
      </c>
      <c r="P31" s="84">
        <v>44119</v>
      </c>
      <c r="Q31" s="85" t="s">
        <v>106</v>
      </c>
      <c r="R31" s="88" t="s">
        <v>106</v>
      </c>
      <c r="S31" s="89" t="s">
        <v>107</v>
      </c>
      <c r="T31" s="258" t="str">
        <f t="shared" si="4"/>
        <v>&lt;5.9</v>
      </c>
      <c r="U31" s="258" t="str">
        <f t="shared" si="4"/>
        <v>&lt;5.9</v>
      </c>
      <c r="V31" s="259" t="str">
        <f t="shared" si="1"/>
        <v>&lt;12</v>
      </c>
      <c r="W31" s="53" t="str">
        <f t="shared" si="2"/>
        <v/>
      </c>
    </row>
    <row r="32" spans="1:23" x14ac:dyDescent="0.45">
      <c r="A32" s="54">
        <f t="shared" si="3"/>
        <v>26</v>
      </c>
      <c r="B32" s="54" t="s">
        <v>67</v>
      </c>
      <c r="C32" s="208" t="s">
        <v>67</v>
      </c>
      <c r="D32" s="45" t="s">
        <v>68</v>
      </c>
      <c r="E32" s="270" t="s">
        <v>108</v>
      </c>
      <c r="F32" s="205" t="s">
        <v>32</v>
      </c>
      <c r="G32" s="63" t="s">
        <v>70</v>
      </c>
      <c r="H32" s="219" t="s">
        <v>72</v>
      </c>
      <c r="I32" s="54" t="s">
        <v>98</v>
      </c>
      <c r="J32" s="56" t="s">
        <v>99</v>
      </c>
      <c r="K32" s="56" t="s">
        <v>100</v>
      </c>
      <c r="L32" s="208" t="s">
        <v>109</v>
      </c>
      <c r="M32" s="81" t="s">
        <v>101</v>
      </c>
      <c r="N32" s="82" t="s">
        <v>54</v>
      </c>
      <c r="O32" s="83">
        <v>44118</v>
      </c>
      <c r="P32" s="84">
        <v>44120</v>
      </c>
      <c r="Q32" s="85" t="s">
        <v>110</v>
      </c>
      <c r="R32" s="88" t="s">
        <v>111</v>
      </c>
      <c r="S32" s="90" t="s">
        <v>107</v>
      </c>
      <c r="T32" s="258" t="str">
        <f t="shared" si="4"/>
        <v>&lt;6.3</v>
      </c>
      <c r="U32" s="258" t="str">
        <f t="shared" si="4"/>
        <v>&lt;5.3</v>
      </c>
      <c r="V32" s="259" t="str">
        <f t="shared" si="1"/>
        <v>&lt;12</v>
      </c>
      <c r="W32" s="53" t="str">
        <f t="shared" si="2"/>
        <v/>
      </c>
    </row>
    <row r="33" spans="1:23" x14ac:dyDescent="0.45">
      <c r="A33" s="54">
        <f t="shared" si="3"/>
        <v>27</v>
      </c>
      <c r="B33" s="41" t="s">
        <v>68</v>
      </c>
      <c r="C33" s="206" t="s">
        <v>68</v>
      </c>
      <c r="D33" s="61" t="s">
        <v>68</v>
      </c>
      <c r="E33" s="46" t="s">
        <v>112</v>
      </c>
      <c r="F33" s="205" t="s">
        <v>32</v>
      </c>
      <c r="G33" s="44" t="s">
        <v>70</v>
      </c>
      <c r="H33" s="219" t="s">
        <v>61</v>
      </c>
      <c r="I33" s="41" t="s">
        <v>113</v>
      </c>
      <c r="J33" s="205" t="s">
        <v>32</v>
      </c>
      <c r="K33" s="205" t="s">
        <v>32</v>
      </c>
      <c r="L33" s="208" t="s">
        <v>38</v>
      </c>
      <c r="M33" s="47" t="s">
        <v>114</v>
      </c>
      <c r="N33" s="48" t="s">
        <v>54</v>
      </c>
      <c r="O33" s="91">
        <v>44123</v>
      </c>
      <c r="P33" s="92">
        <v>44125</v>
      </c>
      <c r="Q33" s="93" t="s">
        <v>115</v>
      </c>
      <c r="R33" s="94" t="s">
        <v>116</v>
      </c>
      <c r="S33" s="95" t="s">
        <v>117</v>
      </c>
      <c r="T33" s="258" t="str">
        <f t="shared" si="4"/>
        <v>&lt;1.1</v>
      </c>
      <c r="U33" s="258" t="str">
        <f t="shared" si="4"/>
        <v>&lt;1.2</v>
      </c>
      <c r="V33" s="259" t="str">
        <f t="shared" si="1"/>
        <v>&lt;2.3</v>
      </c>
      <c r="W33" s="53" t="str">
        <f t="shared" si="2"/>
        <v/>
      </c>
    </row>
    <row r="34" spans="1:23" x14ac:dyDescent="0.45">
      <c r="A34" s="54">
        <f t="shared" si="3"/>
        <v>28</v>
      </c>
      <c r="B34" s="54" t="s">
        <v>68</v>
      </c>
      <c r="C34" s="205" t="s">
        <v>68</v>
      </c>
      <c r="D34" s="45" t="s">
        <v>68</v>
      </c>
      <c r="E34" s="56" t="s">
        <v>118</v>
      </c>
      <c r="F34" s="205" t="s">
        <v>32</v>
      </c>
      <c r="G34" s="44" t="s">
        <v>70</v>
      </c>
      <c r="H34" s="219" t="s">
        <v>61</v>
      </c>
      <c r="I34" s="54" t="s">
        <v>113</v>
      </c>
      <c r="J34" s="205" t="s">
        <v>32</v>
      </c>
      <c r="K34" s="205" t="s">
        <v>32</v>
      </c>
      <c r="L34" s="208" t="s">
        <v>38</v>
      </c>
      <c r="M34" s="66" t="s">
        <v>114</v>
      </c>
      <c r="N34" s="62" t="s">
        <v>54</v>
      </c>
      <c r="O34" s="96">
        <v>44123</v>
      </c>
      <c r="P34" s="92">
        <v>44125</v>
      </c>
      <c r="Q34" s="97" t="s">
        <v>119</v>
      </c>
      <c r="R34" s="58" t="s">
        <v>115</v>
      </c>
      <c r="S34" s="95" t="s">
        <v>117</v>
      </c>
      <c r="T34" s="258" t="str">
        <f t="shared" si="4"/>
        <v>&lt;1.4</v>
      </c>
      <c r="U34" s="258" t="str">
        <f t="shared" si="4"/>
        <v>&lt;1.1</v>
      </c>
      <c r="V34" s="259" t="str">
        <f t="shared" si="1"/>
        <v>&lt;2.5</v>
      </c>
      <c r="W34" s="53" t="str">
        <f t="shared" si="2"/>
        <v/>
      </c>
    </row>
    <row r="35" spans="1:23" x14ac:dyDescent="0.45">
      <c r="A35" s="54">
        <f t="shared" si="3"/>
        <v>29</v>
      </c>
      <c r="B35" s="54" t="s">
        <v>68</v>
      </c>
      <c r="C35" s="205" t="s">
        <v>68</v>
      </c>
      <c r="D35" s="45" t="s">
        <v>68</v>
      </c>
      <c r="E35" s="56" t="s">
        <v>120</v>
      </c>
      <c r="F35" s="205" t="s">
        <v>32</v>
      </c>
      <c r="G35" s="44" t="s">
        <v>70</v>
      </c>
      <c r="H35" s="219" t="s">
        <v>61</v>
      </c>
      <c r="I35" s="54" t="s">
        <v>113</v>
      </c>
      <c r="J35" s="205" t="s">
        <v>32</v>
      </c>
      <c r="K35" s="205" t="s">
        <v>32</v>
      </c>
      <c r="L35" s="208" t="s">
        <v>38</v>
      </c>
      <c r="M35" s="66" t="s">
        <v>114</v>
      </c>
      <c r="N35" s="62" t="s">
        <v>54</v>
      </c>
      <c r="O35" s="96">
        <v>44123</v>
      </c>
      <c r="P35" s="92">
        <v>44125</v>
      </c>
      <c r="Q35" s="97" t="s">
        <v>55</v>
      </c>
      <c r="R35" s="58" t="s">
        <v>121</v>
      </c>
      <c r="S35" s="95" t="s">
        <v>81</v>
      </c>
      <c r="T35" s="258" t="str">
        <f t="shared" si="4"/>
        <v>&lt;1</v>
      </c>
      <c r="U35" s="258" t="str">
        <f t="shared" si="4"/>
        <v>&lt;0.9</v>
      </c>
      <c r="V35" s="259" t="str">
        <f t="shared" si="1"/>
        <v>&lt;1.9</v>
      </c>
      <c r="W35" s="53" t="str">
        <f t="shared" si="2"/>
        <v/>
      </c>
    </row>
    <row r="36" spans="1:23" x14ac:dyDescent="0.45">
      <c r="A36" s="54">
        <f t="shared" si="3"/>
        <v>30</v>
      </c>
      <c r="B36" s="54" t="s">
        <v>68</v>
      </c>
      <c r="C36" s="205" t="s">
        <v>68</v>
      </c>
      <c r="D36" s="45" t="s">
        <v>68</v>
      </c>
      <c r="E36" s="56" t="s">
        <v>122</v>
      </c>
      <c r="F36" s="205" t="s">
        <v>32</v>
      </c>
      <c r="G36" s="44" t="s">
        <v>70</v>
      </c>
      <c r="H36" s="220" t="s">
        <v>61</v>
      </c>
      <c r="I36" s="54" t="s">
        <v>113</v>
      </c>
      <c r="J36" s="205" t="s">
        <v>32</v>
      </c>
      <c r="K36" s="205" t="s">
        <v>32</v>
      </c>
      <c r="L36" s="208" t="s">
        <v>38</v>
      </c>
      <c r="M36" s="66" t="s">
        <v>114</v>
      </c>
      <c r="N36" s="62" t="s">
        <v>54</v>
      </c>
      <c r="O36" s="96">
        <v>44123</v>
      </c>
      <c r="P36" s="92">
        <v>44125</v>
      </c>
      <c r="Q36" s="97" t="s">
        <v>121</v>
      </c>
      <c r="R36" s="58" t="s">
        <v>116</v>
      </c>
      <c r="S36" s="59" t="s">
        <v>123</v>
      </c>
      <c r="T36" s="258" t="str">
        <f t="shared" si="4"/>
        <v>&lt;0.9</v>
      </c>
      <c r="U36" s="258" t="str">
        <f t="shared" si="4"/>
        <v>&lt;1.2</v>
      </c>
      <c r="V36" s="259" t="str">
        <f t="shared" si="1"/>
        <v>&lt;2.1</v>
      </c>
      <c r="W36" s="53" t="str">
        <f t="shared" si="2"/>
        <v/>
      </c>
    </row>
    <row r="37" spans="1:23" x14ac:dyDescent="0.45">
      <c r="A37" s="54">
        <f t="shared" si="3"/>
        <v>31</v>
      </c>
      <c r="B37" s="54" t="s">
        <v>68</v>
      </c>
      <c r="C37" s="205" t="s">
        <v>68</v>
      </c>
      <c r="D37" s="45" t="s">
        <v>68</v>
      </c>
      <c r="E37" s="56" t="s">
        <v>124</v>
      </c>
      <c r="F37" s="205" t="s">
        <v>32</v>
      </c>
      <c r="G37" s="44" t="s">
        <v>70</v>
      </c>
      <c r="H37" s="219" t="s">
        <v>61</v>
      </c>
      <c r="I37" s="54" t="s">
        <v>113</v>
      </c>
      <c r="J37" s="205" t="s">
        <v>32</v>
      </c>
      <c r="K37" s="205" t="s">
        <v>32</v>
      </c>
      <c r="L37" s="208" t="s">
        <v>38</v>
      </c>
      <c r="M37" s="66" t="s">
        <v>114</v>
      </c>
      <c r="N37" s="62" t="s">
        <v>54</v>
      </c>
      <c r="O37" s="96">
        <v>44123</v>
      </c>
      <c r="P37" s="92">
        <v>44125</v>
      </c>
      <c r="Q37" s="97" t="s">
        <v>125</v>
      </c>
      <c r="R37" s="58" t="s">
        <v>125</v>
      </c>
      <c r="S37" s="59" t="s">
        <v>126</v>
      </c>
      <c r="T37" s="258" t="str">
        <f t="shared" si="4"/>
        <v>&lt;1.3</v>
      </c>
      <c r="U37" s="258" t="str">
        <f t="shared" si="4"/>
        <v>&lt;1.3</v>
      </c>
      <c r="V37" s="259" t="str">
        <f t="shared" si="1"/>
        <v>&lt;2.6</v>
      </c>
      <c r="W37" s="53" t="str">
        <f t="shared" si="2"/>
        <v/>
      </c>
    </row>
    <row r="38" spans="1:23" x14ac:dyDescent="0.45">
      <c r="A38" s="54">
        <f t="shared" si="3"/>
        <v>32</v>
      </c>
      <c r="B38" s="54" t="s">
        <v>68</v>
      </c>
      <c r="C38" s="205" t="s">
        <v>68</v>
      </c>
      <c r="D38" s="45" t="s">
        <v>68</v>
      </c>
      <c r="E38" s="56" t="s">
        <v>127</v>
      </c>
      <c r="F38" s="205" t="s">
        <v>32</v>
      </c>
      <c r="G38" s="44" t="s">
        <v>70</v>
      </c>
      <c r="H38" s="219" t="s">
        <v>61</v>
      </c>
      <c r="I38" s="54" t="s">
        <v>113</v>
      </c>
      <c r="J38" s="205" t="s">
        <v>32</v>
      </c>
      <c r="K38" s="205" t="s">
        <v>32</v>
      </c>
      <c r="L38" s="208" t="s">
        <v>38</v>
      </c>
      <c r="M38" s="66" t="s">
        <v>114</v>
      </c>
      <c r="N38" s="62" t="s">
        <v>54</v>
      </c>
      <c r="O38" s="96">
        <v>44123</v>
      </c>
      <c r="P38" s="92">
        <v>44125</v>
      </c>
      <c r="Q38" s="97" t="s">
        <v>55</v>
      </c>
      <c r="R38" s="58" t="s">
        <v>121</v>
      </c>
      <c r="S38" s="98" t="s">
        <v>128</v>
      </c>
      <c r="T38" s="258" t="str">
        <f t="shared" si="4"/>
        <v>&lt;1</v>
      </c>
      <c r="U38" s="258" t="str">
        <f t="shared" si="4"/>
        <v>&lt;0.9</v>
      </c>
      <c r="V38" s="259" t="str">
        <f t="shared" si="1"/>
        <v>&lt;1.9</v>
      </c>
      <c r="W38" s="53" t="str">
        <f t="shared" si="2"/>
        <v/>
      </c>
    </row>
    <row r="39" spans="1:23" x14ac:dyDescent="0.45">
      <c r="A39" s="54">
        <f t="shared" si="3"/>
        <v>33</v>
      </c>
      <c r="B39" s="41" t="s">
        <v>129</v>
      </c>
      <c r="C39" s="206" t="s">
        <v>129</v>
      </c>
      <c r="D39" s="61" t="s">
        <v>129</v>
      </c>
      <c r="E39" s="46" t="str">
        <f>VLOOKUP(F39,[1]Sheet1!$B$4:$C$22,2,FALSE)</f>
        <v>-</v>
      </c>
      <c r="F39" s="206" t="s">
        <v>130</v>
      </c>
      <c r="G39" s="44" t="s">
        <v>70</v>
      </c>
      <c r="H39" s="219" t="s">
        <v>132</v>
      </c>
      <c r="I39" s="41" t="s">
        <v>133</v>
      </c>
      <c r="J39" s="46" t="s">
        <v>135</v>
      </c>
      <c r="K39" s="46" t="s">
        <v>32</v>
      </c>
      <c r="L39" s="245" t="s">
        <v>38</v>
      </c>
      <c r="M39" s="47" t="s">
        <v>136</v>
      </c>
      <c r="N39" s="48" t="s">
        <v>54</v>
      </c>
      <c r="O39" s="91">
        <v>44124</v>
      </c>
      <c r="P39" s="92">
        <v>44126</v>
      </c>
      <c r="Q39" s="93" t="s">
        <v>137</v>
      </c>
      <c r="R39" s="94" t="s">
        <v>138</v>
      </c>
      <c r="S39" s="95" t="s">
        <v>139</v>
      </c>
      <c r="T39" s="258" t="str">
        <f t="shared" si="4"/>
        <v>&lt;4.63</v>
      </c>
      <c r="U39" s="258" t="str">
        <f t="shared" si="4"/>
        <v>&lt;3.5</v>
      </c>
      <c r="V39" s="259" t="str">
        <f t="shared" si="1"/>
        <v>&lt;8.1</v>
      </c>
      <c r="W39" s="53" t="str">
        <f t="shared" si="2"/>
        <v/>
      </c>
    </row>
    <row r="40" spans="1:23" x14ac:dyDescent="0.45">
      <c r="A40" s="54">
        <f t="shared" si="3"/>
        <v>34</v>
      </c>
      <c r="B40" s="54" t="s">
        <v>129</v>
      </c>
      <c r="C40" s="205" t="s">
        <v>129</v>
      </c>
      <c r="D40" s="45" t="s">
        <v>129</v>
      </c>
      <c r="E40" s="46" t="str">
        <f>VLOOKUP(F40,[1]Sheet1!$B$4:$C$22,2,FALSE)</f>
        <v>-</v>
      </c>
      <c r="F40" s="205" t="s">
        <v>130</v>
      </c>
      <c r="G40" s="44" t="s">
        <v>70</v>
      </c>
      <c r="H40" s="219" t="s">
        <v>132</v>
      </c>
      <c r="I40" s="54" t="s">
        <v>133</v>
      </c>
      <c r="J40" s="56" t="s">
        <v>135</v>
      </c>
      <c r="K40" s="46" t="s">
        <v>32</v>
      </c>
      <c r="L40" s="245" t="s">
        <v>38</v>
      </c>
      <c r="M40" s="66" t="s">
        <v>136</v>
      </c>
      <c r="N40" s="48" t="s">
        <v>54</v>
      </c>
      <c r="O40" s="96">
        <v>44124</v>
      </c>
      <c r="P40" s="99">
        <v>44126</v>
      </c>
      <c r="Q40" s="97" t="s">
        <v>140</v>
      </c>
      <c r="R40" s="58" t="s">
        <v>141</v>
      </c>
      <c r="S40" s="95" t="s">
        <v>142</v>
      </c>
      <c r="T40" s="258" t="str">
        <f t="shared" ref="T40:U82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&lt;5.56</v>
      </c>
      <c r="U40" s="258" t="str">
        <f t="shared" si="5"/>
        <v>&lt;5.68</v>
      </c>
      <c r="V40" s="259" t="str">
        <f t="shared" si="1"/>
        <v>&lt;11</v>
      </c>
      <c r="W40" s="53" t="str">
        <f t="shared" si="2"/>
        <v/>
      </c>
    </row>
    <row r="41" spans="1:23" x14ac:dyDescent="0.45">
      <c r="A41" s="54">
        <f t="shared" si="3"/>
        <v>35</v>
      </c>
      <c r="B41" s="54" t="s">
        <v>129</v>
      </c>
      <c r="C41" s="205" t="s">
        <v>129</v>
      </c>
      <c r="D41" s="45" t="s">
        <v>129</v>
      </c>
      <c r="E41" s="46" t="str">
        <f>VLOOKUP(F41,[1]Sheet1!$B$4:$C$22,2,FALSE)</f>
        <v>釜石市</v>
      </c>
      <c r="F41" s="205" t="s">
        <v>143</v>
      </c>
      <c r="G41" s="44" t="s">
        <v>70</v>
      </c>
      <c r="H41" s="219" t="s">
        <v>132</v>
      </c>
      <c r="I41" s="54" t="s">
        <v>144</v>
      </c>
      <c r="J41" s="56" t="s">
        <v>135</v>
      </c>
      <c r="K41" s="46" t="s">
        <v>32</v>
      </c>
      <c r="L41" s="245" t="s">
        <v>38</v>
      </c>
      <c r="M41" s="66" t="s">
        <v>145</v>
      </c>
      <c r="N41" s="48" t="s">
        <v>54</v>
      </c>
      <c r="O41" s="96">
        <v>44123</v>
      </c>
      <c r="P41" s="99">
        <v>44125</v>
      </c>
      <c r="Q41" s="97" t="s">
        <v>146</v>
      </c>
      <c r="R41" s="58" t="s">
        <v>147</v>
      </c>
      <c r="S41" s="95" t="s">
        <v>148</v>
      </c>
      <c r="T41" s="258" t="str">
        <f t="shared" si="5"/>
        <v>&lt;7.65</v>
      </c>
      <c r="U41" s="258" t="str">
        <f t="shared" si="5"/>
        <v>&lt;6.22</v>
      </c>
      <c r="V41" s="259" t="str">
        <f t="shared" si="1"/>
        <v>&lt;14</v>
      </c>
      <c r="W41" s="53" t="str">
        <f t="shared" si="2"/>
        <v/>
      </c>
    </row>
    <row r="42" spans="1:23" x14ac:dyDescent="0.45">
      <c r="A42" s="54">
        <f t="shared" si="3"/>
        <v>36</v>
      </c>
      <c r="B42" s="54" t="s">
        <v>129</v>
      </c>
      <c r="C42" s="205" t="s">
        <v>129</v>
      </c>
      <c r="D42" s="45" t="s">
        <v>129</v>
      </c>
      <c r="E42" s="46" t="str">
        <f>VLOOKUP(F42,[1]Sheet1!$B$4:$C$22,2,FALSE)</f>
        <v>-</v>
      </c>
      <c r="F42" s="205" t="s">
        <v>130</v>
      </c>
      <c r="G42" s="44" t="s">
        <v>70</v>
      </c>
      <c r="H42" s="220" t="s">
        <v>132</v>
      </c>
      <c r="I42" s="54" t="s">
        <v>149</v>
      </c>
      <c r="J42" s="56" t="s">
        <v>135</v>
      </c>
      <c r="K42" s="46" t="s">
        <v>32</v>
      </c>
      <c r="L42" s="245" t="s">
        <v>38</v>
      </c>
      <c r="M42" s="66" t="s">
        <v>150</v>
      </c>
      <c r="N42" s="48" t="s">
        <v>54</v>
      </c>
      <c r="O42" s="96">
        <v>44123</v>
      </c>
      <c r="P42" s="99">
        <v>44125</v>
      </c>
      <c r="Q42" s="97" t="s">
        <v>151</v>
      </c>
      <c r="R42" s="58" t="s">
        <v>152</v>
      </c>
      <c r="S42" s="59" t="s">
        <v>153</v>
      </c>
      <c r="T42" s="258" t="str">
        <f t="shared" si="5"/>
        <v>&lt;5.42</v>
      </c>
      <c r="U42" s="258" t="str">
        <f t="shared" si="5"/>
        <v>&lt;4.67</v>
      </c>
      <c r="V42" s="259" t="str">
        <f t="shared" si="1"/>
        <v>&lt;10</v>
      </c>
      <c r="W42" s="100"/>
    </row>
    <row r="43" spans="1:23" x14ac:dyDescent="0.45">
      <c r="A43" s="54">
        <f t="shared" si="3"/>
        <v>37</v>
      </c>
      <c r="B43" s="54" t="s">
        <v>129</v>
      </c>
      <c r="C43" s="205" t="s">
        <v>129</v>
      </c>
      <c r="D43" s="45" t="s">
        <v>129</v>
      </c>
      <c r="E43" s="46" t="str">
        <f>VLOOKUP(F43,[1]Sheet1!$B$4:$C$22,2,FALSE)</f>
        <v>釜石市</v>
      </c>
      <c r="F43" s="205" t="s">
        <v>143</v>
      </c>
      <c r="G43" s="44" t="s">
        <v>70</v>
      </c>
      <c r="H43" s="219" t="s">
        <v>132</v>
      </c>
      <c r="I43" s="54" t="s">
        <v>154</v>
      </c>
      <c r="J43" s="56" t="s">
        <v>135</v>
      </c>
      <c r="K43" s="46" t="s">
        <v>32</v>
      </c>
      <c r="L43" s="245" t="s">
        <v>38</v>
      </c>
      <c r="M43" s="66" t="s">
        <v>145</v>
      </c>
      <c r="N43" s="48" t="s">
        <v>54</v>
      </c>
      <c r="O43" s="96">
        <v>44123</v>
      </c>
      <c r="P43" s="99">
        <v>44125</v>
      </c>
      <c r="Q43" s="97" t="s">
        <v>155</v>
      </c>
      <c r="R43" s="58" t="s">
        <v>156</v>
      </c>
      <c r="S43" s="59" t="s">
        <v>157</v>
      </c>
      <c r="T43" s="258" t="str">
        <f t="shared" si="5"/>
        <v>&lt;0.438</v>
      </c>
      <c r="U43" s="258" t="str">
        <f t="shared" si="5"/>
        <v>&lt;0.441</v>
      </c>
      <c r="V43" s="259" t="str">
        <f t="shared" si="1"/>
        <v>&lt;0.88</v>
      </c>
      <c r="W43" s="100"/>
    </row>
    <row r="44" spans="1:23" x14ac:dyDescent="0.45">
      <c r="A44" s="54">
        <f t="shared" si="3"/>
        <v>38</v>
      </c>
      <c r="B44" s="54" t="s">
        <v>129</v>
      </c>
      <c r="C44" s="205" t="s">
        <v>129</v>
      </c>
      <c r="D44" s="45" t="s">
        <v>129</v>
      </c>
      <c r="E44" s="46" t="str">
        <f>VLOOKUP(F44,[1]Sheet1!$B$4:$C$22,2,FALSE)</f>
        <v>釜石市</v>
      </c>
      <c r="F44" s="205" t="s">
        <v>143</v>
      </c>
      <c r="G44" s="44" t="s">
        <v>70</v>
      </c>
      <c r="H44" s="219" t="s">
        <v>132</v>
      </c>
      <c r="I44" s="54" t="s">
        <v>158</v>
      </c>
      <c r="J44" s="56" t="s">
        <v>135</v>
      </c>
      <c r="K44" s="46" t="s">
        <v>32</v>
      </c>
      <c r="L44" s="245" t="s">
        <v>38</v>
      </c>
      <c r="M44" s="66" t="s">
        <v>145</v>
      </c>
      <c r="N44" s="48" t="s">
        <v>54</v>
      </c>
      <c r="O44" s="96">
        <v>44123</v>
      </c>
      <c r="P44" s="99">
        <v>44125</v>
      </c>
      <c r="Q44" s="97" t="s">
        <v>159</v>
      </c>
      <c r="R44" s="58" t="s">
        <v>160</v>
      </c>
      <c r="S44" s="98" t="s">
        <v>161</v>
      </c>
      <c r="T44" s="258" t="str">
        <f t="shared" si="5"/>
        <v>&lt;0.448</v>
      </c>
      <c r="U44" s="258" t="str">
        <f t="shared" si="5"/>
        <v>&lt;0.406</v>
      </c>
      <c r="V44" s="259" t="str">
        <f t="shared" si="1"/>
        <v>&lt;0.85</v>
      </c>
      <c r="W44" s="100"/>
    </row>
    <row r="45" spans="1:23" x14ac:dyDescent="0.45">
      <c r="A45" s="54">
        <f t="shared" si="3"/>
        <v>39</v>
      </c>
      <c r="B45" s="54" t="s">
        <v>129</v>
      </c>
      <c r="C45" s="205" t="s">
        <v>129</v>
      </c>
      <c r="D45" s="45" t="s">
        <v>129</v>
      </c>
      <c r="E45" s="46" t="str">
        <f>VLOOKUP(F45,[1]Sheet1!$B$4:$C$22,2,FALSE)</f>
        <v>-</v>
      </c>
      <c r="F45" s="205" t="s">
        <v>130</v>
      </c>
      <c r="G45" s="44" t="s">
        <v>70</v>
      </c>
      <c r="H45" s="220" t="s">
        <v>132</v>
      </c>
      <c r="I45" s="54" t="s">
        <v>162</v>
      </c>
      <c r="J45" s="56" t="s">
        <v>135</v>
      </c>
      <c r="K45" s="46" t="s">
        <v>32</v>
      </c>
      <c r="L45" s="245" t="s">
        <v>38</v>
      </c>
      <c r="M45" s="66" t="s">
        <v>150</v>
      </c>
      <c r="N45" s="48" t="s">
        <v>54</v>
      </c>
      <c r="O45" s="96">
        <v>44123</v>
      </c>
      <c r="P45" s="99">
        <v>44125</v>
      </c>
      <c r="Q45" s="97" t="s">
        <v>163</v>
      </c>
      <c r="R45" s="58" t="s">
        <v>164</v>
      </c>
      <c r="S45" s="98" t="s">
        <v>165</v>
      </c>
      <c r="T45" s="258" t="str">
        <f t="shared" si="5"/>
        <v>&lt;4.49</v>
      </c>
      <c r="U45" s="258" t="str">
        <f t="shared" si="5"/>
        <v>&lt;4.81</v>
      </c>
      <c r="V45" s="259" t="str">
        <f t="shared" si="1"/>
        <v>&lt;9.3</v>
      </c>
      <c r="W45" s="100"/>
    </row>
    <row r="46" spans="1:23" x14ac:dyDescent="0.45">
      <c r="A46" s="54">
        <f t="shared" si="3"/>
        <v>40</v>
      </c>
      <c r="B46" s="54" t="s">
        <v>129</v>
      </c>
      <c r="C46" s="205" t="s">
        <v>129</v>
      </c>
      <c r="D46" s="45" t="s">
        <v>129</v>
      </c>
      <c r="E46" s="46" t="str">
        <f>VLOOKUP(F46,[1]Sheet1!$B$4:$C$22,2,FALSE)</f>
        <v>釜石市</v>
      </c>
      <c r="F46" s="205" t="s">
        <v>143</v>
      </c>
      <c r="G46" s="44" t="s">
        <v>70</v>
      </c>
      <c r="H46" s="219" t="s">
        <v>132</v>
      </c>
      <c r="I46" s="54" t="s">
        <v>162</v>
      </c>
      <c r="J46" s="56" t="s">
        <v>135</v>
      </c>
      <c r="K46" s="46" t="s">
        <v>32</v>
      </c>
      <c r="L46" s="245" t="s">
        <v>38</v>
      </c>
      <c r="M46" s="66" t="s">
        <v>145</v>
      </c>
      <c r="N46" s="48" t="s">
        <v>54</v>
      </c>
      <c r="O46" s="96">
        <v>44123</v>
      </c>
      <c r="P46" s="99">
        <v>44125</v>
      </c>
      <c r="Q46" s="97" t="s">
        <v>166</v>
      </c>
      <c r="R46" s="58" t="s">
        <v>167</v>
      </c>
      <c r="S46" s="98" t="s">
        <v>168</v>
      </c>
      <c r="T46" s="258" t="str">
        <f t="shared" si="5"/>
        <v>&lt;6.23</v>
      </c>
      <c r="U46" s="258" t="str">
        <f t="shared" si="5"/>
        <v>&lt;6.8</v>
      </c>
      <c r="V46" s="259" t="str">
        <f t="shared" si="1"/>
        <v>&lt;13</v>
      </c>
      <c r="W46" s="100"/>
    </row>
    <row r="47" spans="1:23" x14ac:dyDescent="0.45">
      <c r="A47" s="54">
        <f t="shared" si="3"/>
        <v>41</v>
      </c>
      <c r="B47" s="54" t="s">
        <v>129</v>
      </c>
      <c r="C47" s="205" t="s">
        <v>129</v>
      </c>
      <c r="D47" s="45" t="s">
        <v>129</v>
      </c>
      <c r="E47" s="46" t="str">
        <f>VLOOKUP(F47,[1]Sheet1!$B$4:$C$22,2,FALSE)</f>
        <v>-</v>
      </c>
      <c r="F47" s="205" t="s">
        <v>130</v>
      </c>
      <c r="G47" s="44" t="s">
        <v>70</v>
      </c>
      <c r="H47" s="219" t="s">
        <v>132</v>
      </c>
      <c r="I47" s="54" t="s">
        <v>169</v>
      </c>
      <c r="J47" s="56" t="s">
        <v>135</v>
      </c>
      <c r="K47" s="46" t="s">
        <v>32</v>
      </c>
      <c r="L47" s="245" t="s">
        <v>38</v>
      </c>
      <c r="M47" s="66" t="s">
        <v>170</v>
      </c>
      <c r="N47" s="48" t="s">
        <v>54</v>
      </c>
      <c r="O47" s="96">
        <v>44123</v>
      </c>
      <c r="P47" s="99">
        <v>44125</v>
      </c>
      <c r="Q47" s="97" t="s">
        <v>171</v>
      </c>
      <c r="R47" s="58" t="s">
        <v>172</v>
      </c>
      <c r="S47" s="98" t="s">
        <v>173</v>
      </c>
      <c r="T47" s="258" t="str">
        <f t="shared" si="5"/>
        <v>&lt;4.62</v>
      </c>
      <c r="U47" s="258" t="str">
        <f t="shared" si="5"/>
        <v>&lt;4.46</v>
      </c>
      <c r="V47" s="259" t="str">
        <f t="shared" si="1"/>
        <v>&lt;9.1</v>
      </c>
      <c r="W47" s="100"/>
    </row>
    <row r="48" spans="1:23" x14ac:dyDescent="0.45">
      <c r="A48" s="54">
        <f t="shared" si="3"/>
        <v>42</v>
      </c>
      <c r="B48" s="54" t="s">
        <v>129</v>
      </c>
      <c r="C48" s="205" t="s">
        <v>129</v>
      </c>
      <c r="D48" s="45" t="s">
        <v>129</v>
      </c>
      <c r="E48" s="46" t="str">
        <f>VLOOKUP(F48,[1]Sheet1!$B$4:$C$22,2,FALSE)</f>
        <v>-</v>
      </c>
      <c r="F48" s="205" t="s">
        <v>130</v>
      </c>
      <c r="G48" s="44" t="s">
        <v>70</v>
      </c>
      <c r="H48" s="220" t="s">
        <v>132</v>
      </c>
      <c r="I48" s="54" t="s">
        <v>169</v>
      </c>
      <c r="J48" s="56" t="s">
        <v>135</v>
      </c>
      <c r="K48" s="46" t="s">
        <v>32</v>
      </c>
      <c r="L48" s="245" t="s">
        <v>38</v>
      </c>
      <c r="M48" s="66" t="s">
        <v>150</v>
      </c>
      <c r="N48" s="48" t="s">
        <v>54</v>
      </c>
      <c r="O48" s="96">
        <v>44123</v>
      </c>
      <c r="P48" s="99">
        <v>44125</v>
      </c>
      <c r="Q48" s="97" t="s">
        <v>174</v>
      </c>
      <c r="R48" s="58" t="s">
        <v>175</v>
      </c>
      <c r="S48" s="98" t="s">
        <v>115</v>
      </c>
      <c r="T48" s="258" t="str">
        <f t="shared" si="5"/>
        <v>&lt;0.514</v>
      </c>
      <c r="U48" s="258" t="str">
        <f t="shared" si="5"/>
        <v>&lt;0.596</v>
      </c>
      <c r="V48" s="259" t="str">
        <f t="shared" si="1"/>
        <v>&lt;1.1</v>
      </c>
      <c r="W48" s="100"/>
    </row>
    <row r="49" spans="1:23" x14ac:dyDescent="0.45">
      <c r="A49" s="54">
        <f t="shared" si="3"/>
        <v>43</v>
      </c>
      <c r="B49" s="54" t="s">
        <v>129</v>
      </c>
      <c r="C49" s="205" t="s">
        <v>129</v>
      </c>
      <c r="D49" s="45" t="s">
        <v>129</v>
      </c>
      <c r="E49" s="46" t="str">
        <f>VLOOKUP(F49,[1]Sheet1!$B$4:$C$22,2,FALSE)</f>
        <v>釜石市</v>
      </c>
      <c r="F49" s="205" t="s">
        <v>143</v>
      </c>
      <c r="G49" s="44" t="s">
        <v>70</v>
      </c>
      <c r="H49" s="219" t="s">
        <v>132</v>
      </c>
      <c r="I49" s="54" t="s">
        <v>169</v>
      </c>
      <c r="J49" s="56" t="s">
        <v>135</v>
      </c>
      <c r="K49" s="46" t="s">
        <v>32</v>
      </c>
      <c r="L49" s="245" t="s">
        <v>38</v>
      </c>
      <c r="M49" s="66" t="s">
        <v>145</v>
      </c>
      <c r="N49" s="48" t="s">
        <v>54</v>
      </c>
      <c r="O49" s="96">
        <v>44123</v>
      </c>
      <c r="P49" s="99">
        <v>44125</v>
      </c>
      <c r="Q49" s="97" t="s">
        <v>176</v>
      </c>
      <c r="R49" s="58" t="s">
        <v>177</v>
      </c>
      <c r="S49" s="98" t="s">
        <v>178</v>
      </c>
      <c r="T49" s="258" t="str">
        <f t="shared" si="5"/>
        <v>&lt;0.427</v>
      </c>
      <c r="U49" s="258" t="str">
        <f t="shared" si="5"/>
        <v>&lt;0.444</v>
      </c>
      <c r="V49" s="259" t="str">
        <f t="shared" si="1"/>
        <v>&lt;0.87</v>
      </c>
      <c r="W49" s="100"/>
    </row>
    <row r="50" spans="1:23" x14ac:dyDescent="0.45">
      <c r="A50" s="54">
        <f t="shared" si="3"/>
        <v>44</v>
      </c>
      <c r="B50" s="54" t="s">
        <v>129</v>
      </c>
      <c r="C50" s="205" t="s">
        <v>129</v>
      </c>
      <c r="D50" s="45" t="s">
        <v>129</v>
      </c>
      <c r="E50" s="46" t="str">
        <f>VLOOKUP(F50,[1]Sheet1!$B$4:$C$22,2,FALSE)</f>
        <v>-</v>
      </c>
      <c r="F50" s="205" t="s">
        <v>130</v>
      </c>
      <c r="G50" s="44" t="s">
        <v>70</v>
      </c>
      <c r="H50" s="220" t="s">
        <v>132</v>
      </c>
      <c r="I50" s="54" t="s">
        <v>179</v>
      </c>
      <c r="J50" s="56" t="s">
        <v>135</v>
      </c>
      <c r="K50" s="46" t="s">
        <v>32</v>
      </c>
      <c r="L50" s="245" t="s">
        <v>38</v>
      </c>
      <c r="M50" s="66" t="s">
        <v>170</v>
      </c>
      <c r="N50" s="48" t="s">
        <v>54</v>
      </c>
      <c r="O50" s="96">
        <v>44123</v>
      </c>
      <c r="P50" s="99">
        <v>44125</v>
      </c>
      <c r="Q50" s="97" t="s">
        <v>180</v>
      </c>
      <c r="R50" s="58" t="s">
        <v>181</v>
      </c>
      <c r="S50" s="98" t="s">
        <v>182</v>
      </c>
      <c r="T50" s="258" t="str">
        <f t="shared" si="5"/>
        <v>&lt;4.51</v>
      </c>
      <c r="U50" s="258" t="str">
        <f t="shared" si="5"/>
        <v>&lt;4.19</v>
      </c>
      <c r="V50" s="259" t="str">
        <f t="shared" si="1"/>
        <v>&lt;8.7</v>
      </c>
      <c r="W50" s="100"/>
    </row>
    <row r="51" spans="1:23" x14ac:dyDescent="0.45">
      <c r="A51" s="54">
        <f t="shared" si="3"/>
        <v>45</v>
      </c>
      <c r="B51" s="54" t="s">
        <v>129</v>
      </c>
      <c r="C51" s="205" t="s">
        <v>129</v>
      </c>
      <c r="D51" s="101" t="s">
        <v>129</v>
      </c>
      <c r="E51" s="46" t="str">
        <f>VLOOKUP(F51,[1]Sheet1!$B$4:$C$22,2,FALSE)</f>
        <v>-</v>
      </c>
      <c r="F51" s="207" t="s">
        <v>130</v>
      </c>
      <c r="G51" s="44" t="s">
        <v>70</v>
      </c>
      <c r="H51" s="220" t="s">
        <v>132</v>
      </c>
      <c r="I51" s="102" t="s">
        <v>183</v>
      </c>
      <c r="J51" s="234" t="s">
        <v>135</v>
      </c>
      <c r="K51" s="46" t="s">
        <v>32</v>
      </c>
      <c r="L51" s="245" t="s">
        <v>38</v>
      </c>
      <c r="M51" s="103" t="s">
        <v>170</v>
      </c>
      <c r="N51" s="48" t="s">
        <v>54</v>
      </c>
      <c r="O51" s="104">
        <v>44123</v>
      </c>
      <c r="P51" s="105">
        <v>44125</v>
      </c>
      <c r="Q51" s="97" t="s">
        <v>184</v>
      </c>
      <c r="R51" s="106" t="s">
        <v>185</v>
      </c>
      <c r="S51" s="107" t="s">
        <v>186</v>
      </c>
      <c r="T51" s="258" t="str">
        <f t="shared" si="5"/>
        <v>&lt;5.35</v>
      </c>
      <c r="U51" s="258" t="str">
        <f t="shared" si="5"/>
        <v>&lt;4.44</v>
      </c>
      <c r="V51" s="259" t="str">
        <f t="shared" si="1"/>
        <v>&lt;9.8</v>
      </c>
      <c r="W51" s="100"/>
    </row>
    <row r="52" spans="1:23" x14ac:dyDescent="0.45">
      <c r="A52" s="54">
        <f t="shared" si="3"/>
        <v>46</v>
      </c>
      <c r="B52" s="54" t="s">
        <v>129</v>
      </c>
      <c r="C52" s="205" t="s">
        <v>129</v>
      </c>
      <c r="D52" s="101" t="s">
        <v>129</v>
      </c>
      <c r="E52" s="46" t="str">
        <f>VLOOKUP(F52,[1]Sheet1!$B$4:$C$22,2,FALSE)</f>
        <v>-</v>
      </c>
      <c r="F52" s="207" t="s">
        <v>130</v>
      </c>
      <c r="G52" s="44" t="s">
        <v>70</v>
      </c>
      <c r="H52" s="219" t="s">
        <v>132</v>
      </c>
      <c r="I52" s="102" t="s">
        <v>187</v>
      </c>
      <c r="J52" s="234" t="s">
        <v>135</v>
      </c>
      <c r="K52" s="46" t="s">
        <v>32</v>
      </c>
      <c r="L52" s="245" t="s">
        <v>38</v>
      </c>
      <c r="M52" s="103" t="s">
        <v>170</v>
      </c>
      <c r="N52" s="48" t="s">
        <v>54</v>
      </c>
      <c r="O52" s="104">
        <v>44123</v>
      </c>
      <c r="P52" s="105">
        <v>44125</v>
      </c>
      <c r="Q52" s="97" t="s">
        <v>188</v>
      </c>
      <c r="R52" s="58" t="s">
        <v>189</v>
      </c>
      <c r="S52" s="107" t="s">
        <v>190</v>
      </c>
      <c r="T52" s="258" t="str">
        <f t="shared" si="5"/>
        <v>&lt;5.12</v>
      </c>
      <c r="U52" s="258" t="str">
        <f t="shared" si="5"/>
        <v>&lt;4.37</v>
      </c>
      <c r="V52" s="259" t="str">
        <f t="shared" si="1"/>
        <v>&lt;9.5</v>
      </c>
      <c r="W52" s="100"/>
    </row>
    <row r="53" spans="1:23" x14ac:dyDescent="0.45">
      <c r="A53" s="54">
        <f t="shared" si="3"/>
        <v>47</v>
      </c>
      <c r="B53" s="54" t="s">
        <v>129</v>
      </c>
      <c r="C53" s="205" t="s">
        <v>129</v>
      </c>
      <c r="D53" s="101" t="s">
        <v>129</v>
      </c>
      <c r="E53" s="46" t="str">
        <f>VLOOKUP(F53,[1]Sheet1!$B$4:$C$22,2,FALSE)</f>
        <v>釜石市</v>
      </c>
      <c r="F53" s="207" t="s">
        <v>143</v>
      </c>
      <c r="G53" s="44" t="s">
        <v>70</v>
      </c>
      <c r="H53" s="219" t="s">
        <v>132</v>
      </c>
      <c r="I53" s="102" t="s">
        <v>187</v>
      </c>
      <c r="J53" s="234" t="s">
        <v>135</v>
      </c>
      <c r="K53" s="46" t="s">
        <v>32</v>
      </c>
      <c r="L53" s="245" t="s">
        <v>38</v>
      </c>
      <c r="M53" s="103" t="s">
        <v>145</v>
      </c>
      <c r="N53" s="48" t="s">
        <v>54</v>
      </c>
      <c r="O53" s="104">
        <v>44123</v>
      </c>
      <c r="P53" s="105">
        <v>44125</v>
      </c>
      <c r="Q53" s="97" t="s">
        <v>191</v>
      </c>
      <c r="R53" s="58" t="s">
        <v>192</v>
      </c>
      <c r="S53" s="107" t="s">
        <v>193</v>
      </c>
      <c r="T53" s="258" t="str">
        <f t="shared" si="5"/>
        <v>&lt;4.21</v>
      </c>
      <c r="U53" s="258" t="str">
        <f t="shared" si="5"/>
        <v>&lt;5.02</v>
      </c>
      <c r="V53" s="259" t="str">
        <f t="shared" si="1"/>
        <v>&lt;9.2</v>
      </c>
      <c r="W53" s="100"/>
    </row>
    <row r="54" spans="1:23" x14ac:dyDescent="0.45">
      <c r="A54" s="54">
        <f t="shared" si="3"/>
        <v>48</v>
      </c>
      <c r="B54" s="54" t="s">
        <v>129</v>
      </c>
      <c r="C54" s="205" t="s">
        <v>129</v>
      </c>
      <c r="D54" s="101" t="s">
        <v>129</v>
      </c>
      <c r="E54" s="46" t="str">
        <f>VLOOKUP(F54,[1]Sheet1!$B$4:$C$22,2,FALSE)</f>
        <v>-</v>
      </c>
      <c r="F54" s="207" t="s">
        <v>130</v>
      </c>
      <c r="G54" s="44" t="s">
        <v>70</v>
      </c>
      <c r="H54" s="220" t="s">
        <v>132</v>
      </c>
      <c r="I54" s="102" t="s">
        <v>194</v>
      </c>
      <c r="J54" s="234" t="s">
        <v>135</v>
      </c>
      <c r="K54" s="46" t="s">
        <v>32</v>
      </c>
      <c r="L54" s="245" t="s">
        <v>38</v>
      </c>
      <c r="M54" s="103" t="s">
        <v>195</v>
      </c>
      <c r="N54" s="48" t="s">
        <v>54</v>
      </c>
      <c r="O54" s="104">
        <v>44122</v>
      </c>
      <c r="P54" s="105">
        <v>44125</v>
      </c>
      <c r="Q54" s="97" t="s">
        <v>196</v>
      </c>
      <c r="R54" s="58" t="s">
        <v>197</v>
      </c>
      <c r="S54" s="107" t="s">
        <v>115</v>
      </c>
      <c r="T54" s="258" t="str">
        <f t="shared" si="5"/>
        <v>&lt;0.502</v>
      </c>
      <c r="U54" s="258" t="str">
        <f t="shared" si="5"/>
        <v>&lt;0.571</v>
      </c>
      <c r="V54" s="259" t="str">
        <f t="shared" si="1"/>
        <v>&lt;1.1</v>
      </c>
      <c r="W54" s="100"/>
    </row>
    <row r="55" spans="1:23" x14ac:dyDescent="0.45">
      <c r="A55" s="54">
        <f t="shared" si="3"/>
        <v>49</v>
      </c>
      <c r="B55" s="54" t="s">
        <v>129</v>
      </c>
      <c r="C55" s="205" t="s">
        <v>129</v>
      </c>
      <c r="D55" s="101" t="s">
        <v>129</v>
      </c>
      <c r="E55" s="46" t="str">
        <f>VLOOKUP(F55,[1]Sheet1!$B$4:$C$22,2,FALSE)</f>
        <v>-</v>
      </c>
      <c r="F55" s="207" t="s">
        <v>130</v>
      </c>
      <c r="G55" s="44" t="s">
        <v>70</v>
      </c>
      <c r="H55" s="219" t="s">
        <v>132</v>
      </c>
      <c r="I55" s="102" t="s">
        <v>194</v>
      </c>
      <c r="J55" s="234" t="s">
        <v>135</v>
      </c>
      <c r="K55" s="46" t="s">
        <v>32</v>
      </c>
      <c r="L55" s="245" t="s">
        <v>38</v>
      </c>
      <c r="M55" s="103" t="s">
        <v>195</v>
      </c>
      <c r="N55" s="48" t="s">
        <v>54</v>
      </c>
      <c r="O55" s="104">
        <v>44122</v>
      </c>
      <c r="P55" s="105">
        <v>44125</v>
      </c>
      <c r="Q55" s="97" t="s">
        <v>198</v>
      </c>
      <c r="R55" s="58" t="s">
        <v>199</v>
      </c>
      <c r="S55" s="107" t="s">
        <v>200</v>
      </c>
      <c r="T55" s="258" t="str">
        <f t="shared" si="5"/>
        <v>&lt;0.491</v>
      </c>
      <c r="U55" s="258" t="str">
        <f t="shared" si="5"/>
        <v>&lt;0.512</v>
      </c>
      <c r="V55" s="259" t="str">
        <f t="shared" si="1"/>
        <v>&lt;1</v>
      </c>
      <c r="W55" s="100"/>
    </row>
    <row r="56" spans="1:23" x14ac:dyDescent="0.45">
      <c r="A56" s="54">
        <f t="shared" si="3"/>
        <v>50</v>
      </c>
      <c r="B56" s="54" t="s">
        <v>129</v>
      </c>
      <c r="C56" s="205" t="s">
        <v>129</v>
      </c>
      <c r="D56" s="101" t="s">
        <v>129</v>
      </c>
      <c r="E56" s="46" t="str">
        <f>VLOOKUP(F56,[1]Sheet1!$B$4:$C$22,2,FALSE)</f>
        <v>-</v>
      </c>
      <c r="F56" s="207" t="s">
        <v>130</v>
      </c>
      <c r="G56" s="44" t="s">
        <v>70</v>
      </c>
      <c r="H56" s="219" t="s">
        <v>132</v>
      </c>
      <c r="I56" s="102" t="s">
        <v>194</v>
      </c>
      <c r="J56" s="234" t="s">
        <v>135</v>
      </c>
      <c r="K56" s="46" t="s">
        <v>32</v>
      </c>
      <c r="L56" s="245" t="s">
        <v>38</v>
      </c>
      <c r="M56" s="103" t="s">
        <v>195</v>
      </c>
      <c r="N56" s="48" t="s">
        <v>54</v>
      </c>
      <c r="O56" s="104">
        <v>44122</v>
      </c>
      <c r="P56" s="105">
        <v>44125</v>
      </c>
      <c r="Q56" s="97" t="s">
        <v>201</v>
      </c>
      <c r="R56" s="58" t="s">
        <v>202</v>
      </c>
      <c r="S56" s="107" t="s">
        <v>203</v>
      </c>
      <c r="T56" s="258" t="str">
        <f t="shared" si="5"/>
        <v>&lt;0.442</v>
      </c>
      <c r="U56" s="258" t="str">
        <f t="shared" si="5"/>
        <v>&lt;0.527</v>
      </c>
      <c r="V56" s="259" t="str">
        <f t="shared" si="1"/>
        <v>&lt;0.97</v>
      </c>
      <c r="W56" s="100"/>
    </row>
    <row r="57" spans="1:23" x14ac:dyDescent="0.45">
      <c r="A57" s="54">
        <f t="shared" si="3"/>
        <v>51</v>
      </c>
      <c r="B57" s="54" t="s">
        <v>129</v>
      </c>
      <c r="C57" s="205" t="s">
        <v>129</v>
      </c>
      <c r="D57" s="101" t="s">
        <v>129</v>
      </c>
      <c r="E57" s="46" t="str">
        <f>VLOOKUP(F57,[1]Sheet1!$B$4:$C$22,2,FALSE)</f>
        <v>-</v>
      </c>
      <c r="F57" s="207" t="s">
        <v>130</v>
      </c>
      <c r="G57" s="44" t="s">
        <v>70</v>
      </c>
      <c r="H57" s="221" t="s">
        <v>132</v>
      </c>
      <c r="I57" s="102" t="s">
        <v>194</v>
      </c>
      <c r="J57" s="234" t="s">
        <v>135</v>
      </c>
      <c r="K57" s="46" t="s">
        <v>32</v>
      </c>
      <c r="L57" s="245" t="s">
        <v>38</v>
      </c>
      <c r="M57" s="103" t="s">
        <v>195</v>
      </c>
      <c r="N57" s="48" t="s">
        <v>54</v>
      </c>
      <c r="O57" s="104">
        <v>44122</v>
      </c>
      <c r="P57" s="105">
        <v>44125</v>
      </c>
      <c r="Q57" s="97" t="s">
        <v>204</v>
      </c>
      <c r="R57" s="58" t="s">
        <v>205</v>
      </c>
      <c r="S57" s="107" t="s">
        <v>115</v>
      </c>
      <c r="T57" s="258" t="str">
        <f t="shared" si="5"/>
        <v>&lt;0.574</v>
      </c>
      <c r="U57" s="258" t="str">
        <f t="shared" si="5"/>
        <v>&lt;0.557</v>
      </c>
      <c r="V57" s="259" t="str">
        <f t="shared" si="1"/>
        <v>&lt;1.1</v>
      </c>
      <c r="W57" s="100"/>
    </row>
    <row r="58" spans="1:23" x14ac:dyDescent="0.45">
      <c r="A58" s="54">
        <f t="shared" si="3"/>
        <v>52</v>
      </c>
      <c r="B58" s="54" t="s">
        <v>129</v>
      </c>
      <c r="C58" s="205" t="s">
        <v>129</v>
      </c>
      <c r="D58" s="45" t="s">
        <v>129</v>
      </c>
      <c r="E58" s="46" t="str">
        <f>VLOOKUP(F58,[1]Sheet1!$B$4:$C$22,2,FALSE)</f>
        <v>釜石市</v>
      </c>
      <c r="F58" s="205" t="s">
        <v>143</v>
      </c>
      <c r="G58" s="44" t="s">
        <v>70</v>
      </c>
      <c r="H58" s="219" t="s">
        <v>132</v>
      </c>
      <c r="I58" s="54" t="s">
        <v>206</v>
      </c>
      <c r="J58" s="56" t="s">
        <v>135</v>
      </c>
      <c r="K58" s="46" t="s">
        <v>32</v>
      </c>
      <c r="L58" s="245" t="s">
        <v>38</v>
      </c>
      <c r="M58" s="66" t="s">
        <v>145</v>
      </c>
      <c r="N58" s="48" t="s">
        <v>54</v>
      </c>
      <c r="O58" s="96">
        <v>44123</v>
      </c>
      <c r="P58" s="99">
        <v>44125</v>
      </c>
      <c r="Q58" s="97" t="s">
        <v>207</v>
      </c>
      <c r="R58" s="58">
        <v>0.46600000000000003</v>
      </c>
      <c r="S58" s="98">
        <v>0.47</v>
      </c>
      <c r="T58" s="258" t="str">
        <f t="shared" si="5"/>
        <v>&lt;0.373</v>
      </c>
      <c r="U58" s="258">
        <f t="shared" si="5"/>
        <v>0.46600000000000003</v>
      </c>
      <c r="V58" s="259">
        <f t="shared" si="1"/>
        <v>0.47</v>
      </c>
      <c r="W58" s="100"/>
    </row>
    <row r="59" spans="1:23" x14ac:dyDescent="0.45">
      <c r="A59" s="54">
        <f t="shared" si="3"/>
        <v>53</v>
      </c>
      <c r="B59" s="54" t="s">
        <v>129</v>
      </c>
      <c r="C59" s="205" t="s">
        <v>129</v>
      </c>
      <c r="D59" s="45" t="s">
        <v>129</v>
      </c>
      <c r="E59" s="46" t="str">
        <f>VLOOKUP(F59,[1]Sheet1!$B$4:$C$22,2,FALSE)</f>
        <v>-</v>
      </c>
      <c r="F59" s="205" t="s">
        <v>130</v>
      </c>
      <c r="G59" s="44" t="s">
        <v>70</v>
      </c>
      <c r="H59" s="219" t="s">
        <v>132</v>
      </c>
      <c r="I59" s="54" t="s">
        <v>208</v>
      </c>
      <c r="J59" s="56" t="s">
        <v>135</v>
      </c>
      <c r="K59" s="46" t="s">
        <v>32</v>
      </c>
      <c r="L59" s="245" t="s">
        <v>38</v>
      </c>
      <c r="M59" s="66" t="s">
        <v>170</v>
      </c>
      <c r="N59" s="48" t="s">
        <v>54</v>
      </c>
      <c r="O59" s="96">
        <v>44123</v>
      </c>
      <c r="P59" s="99">
        <v>44125</v>
      </c>
      <c r="Q59" s="97" t="s">
        <v>209</v>
      </c>
      <c r="R59" s="58" t="s">
        <v>210</v>
      </c>
      <c r="S59" s="98" t="s">
        <v>190</v>
      </c>
      <c r="T59" s="258" t="str">
        <f t="shared" si="5"/>
        <v>&lt;4.76</v>
      </c>
      <c r="U59" s="258" t="str">
        <f t="shared" si="5"/>
        <v>&lt;4.73</v>
      </c>
      <c r="V59" s="259" t="str">
        <f t="shared" si="1"/>
        <v>&lt;9.5</v>
      </c>
      <c r="W59" s="100"/>
    </row>
    <row r="60" spans="1:23" x14ac:dyDescent="0.45">
      <c r="A60" s="54">
        <f t="shared" si="3"/>
        <v>54</v>
      </c>
      <c r="B60" s="54" t="s">
        <v>129</v>
      </c>
      <c r="C60" s="205" t="s">
        <v>129</v>
      </c>
      <c r="D60" s="45" t="s">
        <v>129</v>
      </c>
      <c r="E60" s="46" t="str">
        <f>VLOOKUP(F60,[1]Sheet1!$B$4:$C$22,2,FALSE)</f>
        <v>-</v>
      </c>
      <c r="F60" s="205" t="s">
        <v>130</v>
      </c>
      <c r="G60" s="44" t="s">
        <v>70</v>
      </c>
      <c r="H60" s="219" t="s">
        <v>132</v>
      </c>
      <c r="I60" s="54" t="s">
        <v>211</v>
      </c>
      <c r="J60" s="56" t="s">
        <v>135</v>
      </c>
      <c r="K60" s="46" t="s">
        <v>32</v>
      </c>
      <c r="L60" s="245" t="s">
        <v>38</v>
      </c>
      <c r="M60" s="66" t="s">
        <v>170</v>
      </c>
      <c r="N60" s="48" t="s">
        <v>54</v>
      </c>
      <c r="O60" s="96">
        <v>44123</v>
      </c>
      <c r="P60" s="99">
        <v>44125</v>
      </c>
      <c r="Q60" s="97" t="s">
        <v>212</v>
      </c>
      <c r="R60" s="58" t="s">
        <v>213</v>
      </c>
      <c r="S60" s="98" t="s">
        <v>173</v>
      </c>
      <c r="T60" s="258" t="str">
        <f t="shared" si="5"/>
        <v>&lt;5.05</v>
      </c>
      <c r="U60" s="258" t="str">
        <f t="shared" si="5"/>
        <v>&lt;4.05</v>
      </c>
      <c r="V60" s="259" t="str">
        <f t="shared" si="1"/>
        <v>&lt;9.1</v>
      </c>
      <c r="W60" s="100"/>
    </row>
    <row r="61" spans="1:23" x14ac:dyDescent="0.45">
      <c r="A61" s="54">
        <f t="shared" si="3"/>
        <v>55</v>
      </c>
      <c r="B61" s="54" t="s">
        <v>129</v>
      </c>
      <c r="C61" s="205" t="s">
        <v>129</v>
      </c>
      <c r="D61" s="45" t="s">
        <v>129</v>
      </c>
      <c r="E61" s="46" t="str">
        <f>VLOOKUP(F61,[1]Sheet1!$B$4:$C$22,2,FALSE)</f>
        <v>-</v>
      </c>
      <c r="F61" s="205" t="s">
        <v>130</v>
      </c>
      <c r="G61" s="44" t="s">
        <v>70</v>
      </c>
      <c r="H61" s="219" t="s">
        <v>132</v>
      </c>
      <c r="I61" s="54" t="s">
        <v>214</v>
      </c>
      <c r="J61" s="56" t="s">
        <v>135</v>
      </c>
      <c r="K61" s="46" t="s">
        <v>32</v>
      </c>
      <c r="L61" s="245" t="s">
        <v>38</v>
      </c>
      <c r="M61" s="66" t="s">
        <v>170</v>
      </c>
      <c r="N61" s="48" t="s">
        <v>54</v>
      </c>
      <c r="O61" s="96">
        <v>44123</v>
      </c>
      <c r="P61" s="99">
        <v>44125</v>
      </c>
      <c r="Q61" s="97" t="s">
        <v>215</v>
      </c>
      <c r="R61" s="58" t="s">
        <v>216</v>
      </c>
      <c r="S61" s="98" t="s">
        <v>190</v>
      </c>
      <c r="T61" s="258" t="str">
        <f t="shared" si="5"/>
        <v>&lt;4.94</v>
      </c>
      <c r="U61" s="258" t="str">
        <f t="shared" si="5"/>
        <v>&lt;4.52</v>
      </c>
      <c r="V61" s="259" t="str">
        <f t="shared" si="1"/>
        <v>&lt;9.5</v>
      </c>
      <c r="W61" s="100"/>
    </row>
    <row r="62" spans="1:23" x14ac:dyDescent="0.45">
      <c r="A62" s="54">
        <f t="shared" si="3"/>
        <v>56</v>
      </c>
      <c r="B62" s="54" t="s">
        <v>129</v>
      </c>
      <c r="C62" s="205" t="s">
        <v>129</v>
      </c>
      <c r="D62" s="45" t="s">
        <v>129</v>
      </c>
      <c r="E62" s="46" t="str">
        <f>VLOOKUP(F62,[1]Sheet1!$B$4:$C$22,2,FALSE)</f>
        <v>釜石市</v>
      </c>
      <c r="F62" s="205" t="s">
        <v>143</v>
      </c>
      <c r="G62" s="44" t="s">
        <v>70</v>
      </c>
      <c r="H62" s="219" t="s">
        <v>132</v>
      </c>
      <c r="I62" s="54" t="s">
        <v>214</v>
      </c>
      <c r="J62" s="56" t="s">
        <v>135</v>
      </c>
      <c r="K62" s="46" t="s">
        <v>32</v>
      </c>
      <c r="L62" s="245" t="s">
        <v>38</v>
      </c>
      <c r="M62" s="66" t="s">
        <v>145</v>
      </c>
      <c r="N62" s="48" t="s">
        <v>54</v>
      </c>
      <c r="O62" s="96">
        <v>44123</v>
      </c>
      <c r="P62" s="99">
        <v>44125</v>
      </c>
      <c r="Q62" s="97" t="s">
        <v>217</v>
      </c>
      <c r="R62" s="58" t="s">
        <v>218</v>
      </c>
      <c r="S62" s="98" t="s">
        <v>219</v>
      </c>
      <c r="T62" s="258" t="str">
        <f t="shared" si="5"/>
        <v>&lt;3.48</v>
      </c>
      <c r="U62" s="258" t="str">
        <f t="shared" si="5"/>
        <v>&lt;4.89</v>
      </c>
      <c r="V62" s="259" t="str">
        <f t="shared" si="1"/>
        <v>&lt;8.4</v>
      </c>
      <c r="W62" s="100"/>
    </row>
    <row r="63" spans="1:23" x14ac:dyDescent="0.45">
      <c r="A63" s="54">
        <f t="shared" si="3"/>
        <v>57</v>
      </c>
      <c r="B63" s="54" t="s">
        <v>129</v>
      </c>
      <c r="C63" s="205" t="s">
        <v>129</v>
      </c>
      <c r="D63" s="45" t="s">
        <v>129</v>
      </c>
      <c r="E63" s="46" t="str">
        <f>VLOOKUP(F63,[1]Sheet1!$B$4:$C$22,2,FALSE)</f>
        <v>-</v>
      </c>
      <c r="F63" s="205" t="s">
        <v>130</v>
      </c>
      <c r="G63" s="44" t="s">
        <v>70</v>
      </c>
      <c r="H63" s="219" t="s">
        <v>132</v>
      </c>
      <c r="I63" s="54" t="s">
        <v>220</v>
      </c>
      <c r="J63" s="56" t="s">
        <v>135</v>
      </c>
      <c r="K63" s="46" t="s">
        <v>32</v>
      </c>
      <c r="L63" s="245" t="s">
        <v>38</v>
      </c>
      <c r="M63" s="66" t="s">
        <v>170</v>
      </c>
      <c r="N63" s="48" t="s">
        <v>54</v>
      </c>
      <c r="O63" s="96">
        <v>44123</v>
      </c>
      <c r="P63" s="99">
        <v>44125</v>
      </c>
      <c r="Q63" s="97" t="s">
        <v>221</v>
      </c>
      <c r="R63" s="58" t="s">
        <v>222</v>
      </c>
      <c r="S63" s="98" t="s">
        <v>223</v>
      </c>
      <c r="T63" s="258" t="str">
        <f t="shared" si="5"/>
        <v>&lt;5.59</v>
      </c>
      <c r="U63" s="258" t="str">
        <f t="shared" si="5"/>
        <v>&lt;4.13</v>
      </c>
      <c r="V63" s="259" t="str">
        <f t="shared" si="1"/>
        <v>&lt;9.7</v>
      </c>
      <c r="W63" s="100"/>
    </row>
    <row r="64" spans="1:23" x14ac:dyDescent="0.45">
      <c r="A64" s="54">
        <f t="shared" si="3"/>
        <v>58</v>
      </c>
      <c r="B64" s="54" t="s">
        <v>129</v>
      </c>
      <c r="C64" s="205" t="s">
        <v>129</v>
      </c>
      <c r="D64" s="45" t="s">
        <v>129</v>
      </c>
      <c r="E64" s="46" t="str">
        <f>VLOOKUP(F64,[1]Sheet1!$B$4:$C$22,2,FALSE)</f>
        <v>-</v>
      </c>
      <c r="F64" s="205" t="s">
        <v>130</v>
      </c>
      <c r="G64" s="44" t="s">
        <v>70</v>
      </c>
      <c r="H64" s="219" t="s">
        <v>132</v>
      </c>
      <c r="I64" s="54" t="s">
        <v>224</v>
      </c>
      <c r="J64" s="56" t="s">
        <v>135</v>
      </c>
      <c r="K64" s="46" t="s">
        <v>32</v>
      </c>
      <c r="L64" s="245" t="s">
        <v>38</v>
      </c>
      <c r="M64" s="66" t="s">
        <v>170</v>
      </c>
      <c r="N64" s="48" t="s">
        <v>54</v>
      </c>
      <c r="O64" s="96">
        <v>44123</v>
      </c>
      <c r="P64" s="99">
        <v>44125</v>
      </c>
      <c r="Q64" s="97" t="s">
        <v>225</v>
      </c>
      <c r="R64" s="58" t="s">
        <v>226</v>
      </c>
      <c r="S64" s="98" t="s">
        <v>153</v>
      </c>
      <c r="T64" s="258" t="str">
        <f t="shared" si="5"/>
        <v>&lt;5.33</v>
      </c>
      <c r="U64" s="258" t="str">
        <f t="shared" si="5"/>
        <v>&lt;4.88</v>
      </c>
      <c r="V64" s="259" t="str">
        <f t="shared" si="1"/>
        <v>&lt;10</v>
      </c>
      <c r="W64" s="100"/>
    </row>
    <row r="65" spans="1:23" x14ac:dyDescent="0.45">
      <c r="A65" s="54">
        <f t="shared" si="3"/>
        <v>59</v>
      </c>
      <c r="B65" s="54" t="s">
        <v>129</v>
      </c>
      <c r="C65" s="205" t="s">
        <v>129</v>
      </c>
      <c r="D65" s="45" t="s">
        <v>129</v>
      </c>
      <c r="E65" s="46" t="str">
        <f>VLOOKUP(F65,[1]Sheet1!$B$4:$C$22,2,FALSE)</f>
        <v>-</v>
      </c>
      <c r="F65" s="205" t="s">
        <v>130</v>
      </c>
      <c r="G65" s="44" t="s">
        <v>70</v>
      </c>
      <c r="H65" s="219" t="s">
        <v>132</v>
      </c>
      <c r="I65" s="54" t="s">
        <v>227</v>
      </c>
      <c r="J65" s="56" t="s">
        <v>135</v>
      </c>
      <c r="K65" s="46" t="s">
        <v>32</v>
      </c>
      <c r="L65" s="245" t="s">
        <v>38</v>
      </c>
      <c r="M65" s="66" t="s">
        <v>136</v>
      </c>
      <c r="N65" s="48" t="s">
        <v>54</v>
      </c>
      <c r="O65" s="96">
        <v>44124</v>
      </c>
      <c r="P65" s="99">
        <v>44126</v>
      </c>
      <c r="Q65" s="97" t="s">
        <v>228</v>
      </c>
      <c r="R65" s="58" t="s">
        <v>229</v>
      </c>
      <c r="S65" s="98" t="s">
        <v>230</v>
      </c>
      <c r="T65" s="258" t="str">
        <f t="shared" si="5"/>
        <v>&lt;5</v>
      </c>
      <c r="U65" s="258" t="str">
        <f t="shared" si="5"/>
        <v>&lt;4.36</v>
      </c>
      <c r="V65" s="259" t="str">
        <f t="shared" si="1"/>
        <v>&lt;9.4</v>
      </c>
      <c r="W65" s="100"/>
    </row>
    <row r="66" spans="1:23" x14ac:dyDescent="0.45">
      <c r="A66" s="54">
        <f t="shared" si="3"/>
        <v>60</v>
      </c>
      <c r="B66" s="54" t="s">
        <v>129</v>
      </c>
      <c r="C66" s="205" t="s">
        <v>129</v>
      </c>
      <c r="D66" s="45" t="s">
        <v>129</v>
      </c>
      <c r="E66" s="46" t="str">
        <f>VLOOKUP(F66,[1]Sheet1!$B$4:$C$22,2,FALSE)</f>
        <v>-</v>
      </c>
      <c r="F66" s="205" t="s">
        <v>130</v>
      </c>
      <c r="G66" s="44" t="s">
        <v>70</v>
      </c>
      <c r="H66" s="219" t="s">
        <v>132</v>
      </c>
      <c r="I66" s="54" t="s">
        <v>227</v>
      </c>
      <c r="J66" s="56" t="s">
        <v>135</v>
      </c>
      <c r="K66" s="46" t="s">
        <v>32</v>
      </c>
      <c r="L66" s="245" t="s">
        <v>38</v>
      </c>
      <c r="M66" s="66" t="s">
        <v>136</v>
      </c>
      <c r="N66" s="48" t="s">
        <v>54</v>
      </c>
      <c r="O66" s="96">
        <v>44124</v>
      </c>
      <c r="P66" s="99">
        <v>44126</v>
      </c>
      <c r="Q66" s="97" t="s">
        <v>180</v>
      </c>
      <c r="R66" s="58" t="s">
        <v>231</v>
      </c>
      <c r="S66" s="98" t="s">
        <v>190</v>
      </c>
      <c r="T66" s="258" t="str">
        <f t="shared" si="5"/>
        <v>&lt;4.51</v>
      </c>
      <c r="U66" s="258" t="str">
        <f t="shared" si="5"/>
        <v>&lt;4.98</v>
      </c>
      <c r="V66" s="259" t="str">
        <f t="shared" si="1"/>
        <v>&lt;9.5</v>
      </c>
      <c r="W66" s="100"/>
    </row>
    <row r="67" spans="1:23" x14ac:dyDescent="0.45">
      <c r="A67" s="54">
        <f t="shared" si="3"/>
        <v>61</v>
      </c>
      <c r="B67" s="54" t="s">
        <v>129</v>
      </c>
      <c r="C67" s="205" t="s">
        <v>129</v>
      </c>
      <c r="D67" s="45" t="s">
        <v>129</v>
      </c>
      <c r="E67" s="46" t="str">
        <f>VLOOKUP(F67,[1]Sheet1!$B$4:$C$22,2,FALSE)</f>
        <v>-</v>
      </c>
      <c r="F67" s="205" t="s">
        <v>130</v>
      </c>
      <c r="G67" s="44" t="s">
        <v>70</v>
      </c>
      <c r="H67" s="219" t="s">
        <v>132</v>
      </c>
      <c r="I67" s="54" t="s">
        <v>232</v>
      </c>
      <c r="J67" s="56" t="s">
        <v>135</v>
      </c>
      <c r="K67" s="46" t="s">
        <v>32</v>
      </c>
      <c r="L67" s="245" t="s">
        <v>38</v>
      </c>
      <c r="M67" s="66" t="s">
        <v>170</v>
      </c>
      <c r="N67" s="48" t="s">
        <v>54</v>
      </c>
      <c r="O67" s="96">
        <v>44123</v>
      </c>
      <c r="P67" s="99">
        <v>44125</v>
      </c>
      <c r="Q67" s="97" t="s">
        <v>233</v>
      </c>
      <c r="R67" s="58" t="s">
        <v>234</v>
      </c>
      <c r="S67" s="98" t="s">
        <v>235</v>
      </c>
      <c r="T67" s="258" t="str">
        <f t="shared" si="5"/>
        <v>&lt;3.44</v>
      </c>
      <c r="U67" s="258" t="str">
        <f t="shared" si="5"/>
        <v>&lt;4.63</v>
      </c>
      <c r="V67" s="259" t="str">
        <f t="shared" si="1"/>
        <v>&lt;8.1</v>
      </c>
      <c r="W67" s="100"/>
    </row>
    <row r="68" spans="1:23" x14ac:dyDescent="0.45">
      <c r="A68" s="54">
        <f t="shared" si="3"/>
        <v>62</v>
      </c>
      <c r="B68" s="54" t="s">
        <v>129</v>
      </c>
      <c r="C68" s="205" t="s">
        <v>129</v>
      </c>
      <c r="D68" s="45" t="s">
        <v>129</v>
      </c>
      <c r="E68" s="46" t="str">
        <f>VLOOKUP(F68,[1]Sheet1!$B$4:$C$22,2,FALSE)</f>
        <v>-</v>
      </c>
      <c r="F68" s="205" t="s">
        <v>130</v>
      </c>
      <c r="G68" s="44" t="s">
        <v>70</v>
      </c>
      <c r="H68" s="219" t="s">
        <v>132</v>
      </c>
      <c r="I68" s="54" t="s">
        <v>232</v>
      </c>
      <c r="J68" s="56" t="s">
        <v>135</v>
      </c>
      <c r="K68" s="46" t="s">
        <v>32</v>
      </c>
      <c r="L68" s="245" t="s">
        <v>38</v>
      </c>
      <c r="M68" s="66" t="s">
        <v>150</v>
      </c>
      <c r="N68" s="48" t="s">
        <v>54</v>
      </c>
      <c r="O68" s="96">
        <v>44123</v>
      </c>
      <c r="P68" s="99">
        <v>44125</v>
      </c>
      <c r="Q68" s="97" t="s">
        <v>236</v>
      </c>
      <c r="R68" s="58" t="s">
        <v>237</v>
      </c>
      <c r="S68" s="98" t="s">
        <v>200</v>
      </c>
      <c r="T68" s="258" t="str">
        <f t="shared" si="5"/>
        <v>&lt;0.475</v>
      </c>
      <c r="U68" s="258" t="str">
        <f t="shared" si="5"/>
        <v>&lt;0.541</v>
      </c>
      <c r="V68" s="259" t="str">
        <f t="shared" si="1"/>
        <v>&lt;1</v>
      </c>
      <c r="W68" s="100"/>
    </row>
    <row r="69" spans="1:23" x14ac:dyDescent="0.45">
      <c r="A69" s="54">
        <f t="shared" si="3"/>
        <v>63</v>
      </c>
      <c r="B69" s="54" t="s">
        <v>129</v>
      </c>
      <c r="C69" s="205" t="s">
        <v>129</v>
      </c>
      <c r="D69" s="45" t="s">
        <v>129</v>
      </c>
      <c r="E69" s="46" t="str">
        <f>VLOOKUP(F69,[1]Sheet1!$B$4:$C$22,2,FALSE)</f>
        <v>大船渡市</v>
      </c>
      <c r="F69" s="205" t="s">
        <v>238</v>
      </c>
      <c r="G69" s="44" t="s">
        <v>70</v>
      </c>
      <c r="H69" s="219" t="s">
        <v>132</v>
      </c>
      <c r="I69" s="54" t="s">
        <v>239</v>
      </c>
      <c r="J69" s="56" t="s">
        <v>240</v>
      </c>
      <c r="K69" s="46" t="s">
        <v>32</v>
      </c>
      <c r="L69" s="245" t="s">
        <v>38</v>
      </c>
      <c r="M69" s="66" t="s">
        <v>150</v>
      </c>
      <c r="N69" s="48" t="s">
        <v>54</v>
      </c>
      <c r="O69" s="96">
        <v>44124</v>
      </c>
      <c r="P69" s="99">
        <v>44126</v>
      </c>
      <c r="Q69" s="97" t="s">
        <v>241</v>
      </c>
      <c r="R69" s="58" t="s">
        <v>242</v>
      </c>
      <c r="S69" s="98" t="s">
        <v>115</v>
      </c>
      <c r="T69" s="258" t="str">
        <f t="shared" si="5"/>
        <v>&lt;0.501</v>
      </c>
      <c r="U69" s="258" t="str">
        <f t="shared" si="5"/>
        <v>&lt;0.588</v>
      </c>
      <c r="V69" s="259" t="str">
        <f t="shared" si="1"/>
        <v>&lt;1.1</v>
      </c>
      <c r="W69" s="100"/>
    </row>
    <row r="70" spans="1:23" x14ac:dyDescent="0.45">
      <c r="A70" s="54">
        <f t="shared" si="3"/>
        <v>64</v>
      </c>
      <c r="B70" s="54" t="s">
        <v>129</v>
      </c>
      <c r="C70" s="205" t="s">
        <v>129</v>
      </c>
      <c r="D70" s="45" t="s">
        <v>129</v>
      </c>
      <c r="E70" s="46" t="str">
        <f>VLOOKUP(F70,[1]Sheet1!$B$4:$C$22,2,FALSE)</f>
        <v>大船渡市</v>
      </c>
      <c r="F70" s="205" t="s">
        <v>238</v>
      </c>
      <c r="G70" s="44" t="s">
        <v>70</v>
      </c>
      <c r="H70" s="219" t="s">
        <v>132</v>
      </c>
      <c r="I70" s="54" t="s">
        <v>239</v>
      </c>
      <c r="J70" s="56" t="s">
        <v>240</v>
      </c>
      <c r="K70" s="46" t="s">
        <v>32</v>
      </c>
      <c r="L70" s="245" t="s">
        <v>38</v>
      </c>
      <c r="M70" s="66" t="s">
        <v>150</v>
      </c>
      <c r="N70" s="48" t="s">
        <v>54</v>
      </c>
      <c r="O70" s="96">
        <v>44124</v>
      </c>
      <c r="P70" s="99">
        <v>44126</v>
      </c>
      <c r="Q70" s="97" t="s">
        <v>197</v>
      </c>
      <c r="R70" s="58" t="s">
        <v>243</v>
      </c>
      <c r="S70" s="98" t="s">
        <v>115</v>
      </c>
      <c r="T70" s="258" t="str">
        <f t="shared" si="5"/>
        <v>&lt;0.571</v>
      </c>
      <c r="U70" s="258" t="str">
        <f t="shared" si="5"/>
        <v>&lt;0.564</v>
      </c>
      <c r="V70" s="259" t="str">
        <f t="shared" si="1"/>
        <v>&lt;1.1</v>
      </c>
      <c r="W70" s="100"/>
    </row>
    <row r="71" spans="1:23" x14ac:dyDescent="0.45">
      <c r="A71" s="54">
        <f t="shared" si="3"/>
        <v>65</v>
      </c>
      <c r="B71" s="54" t="s">
        <v>129</v>
      </c>
      <c r="C71" s="205" t="s">
        <v>129</v>
      </c>
      <c r="D71" s="45" t="s">
        <v>129</v>
      </c>
      <c r="E71" s="46" t="str">
        <f>VLOOKUP(F71,[1]Sheet1!$B$4:$C$22,2,FALSE)</f>
        <v>大船渡市</v>
      </c>
      <c r="F71" s="205" t="s">
        <v>238</v>
      </c>
      <c r="G71" s="44" t="s">
        <v>70</v>
      </c>
      <c r="H71" s="219" t="s">
        <v>132</v>
      </c>
      <c r="I71" s="54" t="s">
        <v>239</v>
      </c>
      <c r="J71" s="56" t="s">
        <v>240</v>
      </c>
      <c r="K71" s="46" t="s">
        <v>32</v>
      </c>
      <c r="L71" s="245" t="s">
        <v>38</v>
      </c>
      <c r="M71" s="66" t="s">
        <v>150</v>
      </c>
      <c r="N71" s="48" t="s">
        <v>54</v>
      </c>
      <c r="O71" s="96">
        <v>44124</v>
      </c>
      <c r="P71" s="99">
        <v>44126</v>
      </c>
      <c r="Q71" s="97" t="s">
        <v>244</v>
      </c>
      <c r="R71" s="58" t="s">
        <v>245</v>
      </c>
      <c r="S71" s="98" t="s">
        <v>200</v>
      </c>
      <c r="T71" s="258" t="str">
        <f t="shared" si="5"/>
        <v>&lt;0.473</v>
      </c>
      <c r="U71" s="258" t="str">
        <f t="shared" si="5"/>
        <v>&lt;0.559</v>
      </c>
      <c r="V71" s="259" t="str">
        <f t="shared" ref="V71:V95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</v>
      </c>
      <c r="W71" s="100"/>
    </row>
    <row r="72" spans="1:23" x14ac:dyDescent="0.45">
      <c r="A72" s="54">
        <f t="shared" si="3"/>
        <v>66</v>
      </c>
      <c r="B72" s="54" t="s">
        <v>129</v>
      </c>
      <c r="C72" s="205" t="s">
        <v>129</v>
      </c>
      <c r="D72" s="45" t="s">
        <v>129</v>
      </c>
      <c r="E72" s="46" t="str">
        <f>VLOOKUP(F72,[1]Sheet1!$B$4:$C$22,2,FALSE)</f>
        <v>大船渡市</v>
      </c>
      <c r="F72" s="205" t="s">
        <v>238</v>
      </c>
      <c r="G72" s="44" t="s">
        <v>70</v>
      </c>
      <c r="H72" s="219" t="s">
        <v>132</v>
      </c>
      <c r="I72" s="54" t="s">
        <v>239</v>
      </c>
      <c r="J72" s="56" t="s">
        <v>240</v>
      </c>
      <c r="K72" s="46" t="s">
        <v>32</v>
      </c>
      <c r="L72" s="245" t="s">
        <v>38</v>
      </c>
      <c r="M72" s="66" t="s">
        <v>150</v>
      </c>
      <c r="N72" s="48" t="s">
        <v>54</v>
      </c>
      <c r="O72" s="96">
        <v>44124</v>
      </c>
      <c r="P72" s="99">
        <v>44126</v>
      </c>
      <c r="Q72" s="97" t="s">
        <v>246</v>
      </c>
      <c r="R72" s="58" t="s">
        <v>245</v>
      </c>
      <c r="S72" s="98" t="s">
        <v>247</v>
      </c>
      <c r="T72" s="258" t="str">
        <f t="shared" si="5"/>
        <v>&lt;0.426</v>
      </c>
      <c r="U72" s="258" t="str">
        <f t="shared" si="5"/>
        <v>&lt;0.559</v>
      </c>
      <c r="V72" s="259" t="str">
        <f t="shared" si="6"/>
        <v>&lt;0.99</v>
      </c>
      <c r="W72" s="100"/>
    </row>
    <row r="73" spans="1:23" x14ac:dyDescent="0.45">
      <c r="A73" s="54">
        <f t="shared" ref="A73:A136" si="7">A72+1</f>
        <v>67</v>
      </c>
      <c r="B73" s="54" t="s">
        <v>129</v>
      </c>
      <c r="C73" s="205" t="s">
        <v>129</v>
      </c>
      <c r="D73" s="45" t="s">
        <v>129</v>
      </c>
      <c r="E73" s="46" t="s">
        <v>32</v>
      </c>
      <c r="F73" s="46" t="s">
        <v>32</v>
      </c>
      <c r="G73" s="63" t="s">
        <v>34</v>
      </c>
      <c r="H73" s="219" t="s">
        <v>72</v>
      </c>
      <c r="I73" s="108" t="s">
        <v>249</v>
      </c>
      <c r="J73" s="205" t="s">
        <v>32</v>
      </c>
      <c r="K73" s="205" t="s">
        <v>32</v>
      </c>
      <c r="L73" s="245" t="s">
        <v>38</v>
      </c>
      <c r="M73" s="66" t="s">
        <v>250</v>
      </c>
      <c r="N73" s="62" t="s">
        <v>54</v>
      </c>
      <c r="O73" s="96">
        <v>44124</v>
      </c>
      <c r="P73" s="99">
        <v>44126</v>
      </c>
      <c r="Q73" s="109" t="s">
        <v>251</v>
      </c>
      <c r="R73" s="110" t="s">
        <v>252</v>
      </c>
      <c r="S73" s="58" t="s">
        <v>223</v>
      </c>
      <c r="T73" s="260" t="str">
        <f t="shared" si="5"/>
        <v>&lt;4.6</v>
      </c>
      <c r="U73" s="260" t="str">
        <f t="shared" si="5"/>
        <v>&lt;5.1</v>
      </c>
      <c r="V73" s="260" t="str">
        <f t="shared" si="6"/>
        <v>&lt;9.7</v>
      </c>
      <c r="W73" s="100"/>
    </row>
    <row r="74" spans="1:23" x14ac:dyDescent="0.45">
      <c r="A74" s="54">
        <f t="shared" si="7"/>
        <v>68</v>
      </c>
      <c r="B74" s="54" t="s">
        <v>129</v>
      </c>
      <c r="C74" s="205" t="s">
        <v>129</v>
      </c>
      <c r="D74" s="45" t="s">
        <v>129</v>
      </c>
      <c r="E74" s="46" t="s">
        <v>32</v>
      </c>
      <c r="F74" s="46" t="s">
        <v>32</v>
      </c>
      <c r="G74" s="63" t="s">
        <v>34</v>
      </c>
      <c r="H74" s="219" t="s">
        <v>72</v>
      </c>
      <c r="I74" s="108" t="s">
        <v>253</v>
      </c>
      <c r="J74" s="205" t="s">
        <v>32</v>
      </c>
      <c r="K74" s="205" t="s">
        <v>32</v>
      </c>
      <c r="L74" s="245" t="s">
        <v>38</v>
      </c>
      <c r="M74" s="66" t="s">
        <v>250</v>
      </c>
      <c r="N74" s="62" t="s">
        <v>54</v>
      </c>
      <c r="O74" s="96">
        <v>44124</v>
      </c>
      <c r="P74" s="99">
        <v>44126</v>
      </c>
      <c r="Q74" s="109" t="s">
        <v>254</v>
      </c>
      <c r="R74" s="110" t="s">
        <v>252</v>
      </c>
      <c r="S74" s="58" t="s">
        <v>153</v>
      </c>
      <c r="T74" s="260" t="str">
        <f t="shared" si="5"/>
        <v>&lt;5.3</v>
      </c>
      <c r="U74" s="260" t="str">
        <f t="shared" si="5"/>
        <v>&lt;5.1</v>
      </c>
      <c r="V74" s="260" t="str">
        <f t="shared" si="6"/>
        <v>&lt;10</v>
      </c>
      <c r="W74" s="100"/>
    </row>
    <row r="75" spans="1:23" x14ac:dyDescent="0.45">
      <c r="A75" s="54">
        <f t="shared" si="7"/>
        <v>69</v>
      </c>
      <c r="B75" s="54" t="s">
        <v>129</v>
      </c>
      <c r="C75" s="205" t="s">
        <v>129</v>
      </c>
      <c r="D75" s="45" t="s">
        <v>129</v>
      </c>
      <c r="E75" s="46" t="s">
        <v>32</v>
      </c>
      <c r="F75" s="46" t="s">
        <v>32</v>
      </c>
      <c r="G75" s="63" t="s">
        <v>34</v>
      </c>
      <c r="H75" s="219" t="s">
        <v>72</v>
      </c>
      <c r="I75" s="108" t="s">
        <v>249</v>
      </c>
      <c r="J75" s="205" t="s">
        <v>32</v>
      </c>
      <c r="K75" s="205" t="s">
        <v>32</v>
      </c>
      <c r="L75" s="245" t="s">
        <v>38</v>
      </c>
      <c r="M75" s="66" t="s">
        <v>250</v>
      </c>
      <c r="N75" s="62" t="s">
        <v>54</v>
      </c>
      <c r="O75" s="96">
        <v>44124</v>
      </c>
      <c r="P75" s="99">
        <v>44126</v>
      </c>
      <c r="Q75" s="109" t="s">
        <v>63</v>
      </c>
      <c r="R75" s="110" t="s">
        <v>255</v>
      </c>
      <c r="S75" s="58" t="s">
        <v>256</v>
      </c>
      <c r="T75" s="260" t="str">
        <f t="shared" si="5"/>
        <v>&lt;5</v>
      </c>
      <c r="U75" s="260" t="str">
        <f t="shared" si="5"/>
        <v>&lt;4.9</v>
      </c>
      <c r="V75" s="260" t="str">
        <f t="shared" si="6"/>
        <v>&lt;9.9</v>
      </c>
      <c r="W75" s="100"/>
    </row>
    <row r="76" spans="1:23" x14ac:dyDescent="0.45">
      <c r="A76" s="54">
        <f t="shared" si="7"/>
        <v>70</v>
      </c>
      <c r="B76" s="54" t="s">
        <v>129</v>
      </c>
      <c r="C76" s="205" t="s">
        <v>129</v>
      </c>
      <c r="D76" s="45" t="s">
        <v>129</v>
      </c>
      <c r="E76" s="46" t="s">
        <v>32</v>
      </c>
      <c r="F76" s="46" t="s">
        <v>32</v>
      </c>
      <c r="G76" s="63" t="s">
        <v>34</v>
      </c>
      <c r="H76" s="219" t="s">
        <v>72</v>
      </c>
      <c r="I76" s="108" t="s">
        <v>257</v>
      </c>
      <c r="J76" s="205" t="s">
        <v>32</v>
      </c>
      <c r="K76" s="205" t="s">
        <v>32</v>
      </c>
      <c r="L76" s="245" t="s">
        <v>38</v>
      </c>
      <c r="M76" s="66" t="s">
        <v>250</v>
      </c>
      <c r="N76" s="62" t="s">
        <v>54</v>
      </c>
      <c r="O76" s="96">
        <v>44124</v>
      </c>
      <c r="P76" s="99">
        <v>44126</v>
      </c>
      <c r="Q76" s="109" t="s">
        <v>258</v>
      </c>
      <c r="R76" s="110" t="s">
        <v>251</v>
      </c>
      <c r="S76" s="58" t="s">
        <v>235</v>
      </c>
      <c r="T76" s="260" t="str">
        <f t="shared" si="5"/>
        <v>&lt;3.5</v>
      </c>
      <c r="U76" s="260" t="str">
        <f t="shared" si="5"/>
        <v>&lt;4.6</v>
      </c>
      <c r="V76" s="260" t="str">
        <f t="shared" si="6"/>
        <v>&lt;8.1</v>
      </c>
      <c r="W76" s="100"/>
    </row>
    <row r="77" spans="1:23" x14ac:dyDescent="0.45">
      <c r="A77" s="54">
        <f t="shared" si="7"/>
        <v>71</v>
      </c>
      <c r="B77" s="54" t="s">
        <v>129</v>
      </c>
      <c r="C77" s="205" t="s">
        <v>129</v>
      </c>
      <c r="D77" s="45" t="s">
        <v>129</v>
      </c>
      <c r="E77" s="46" t="s">
        <v>32</v>
      </c>
      <c r="F77" s="46" t="s">
        <v>32</v>
      </c>
      <c r="G77" s="63" t="s">
        <v>34</v>
      </c>
      <c r="H77" s="219" t="s">
        <v>72</v>
      </c>
      <c r="I77" s="108" t="s">
        <v>249</v>
      </c>
      <c r="J77" s="205" t="s">
        <v>32</v>
      </c>
      <c r="K77" s="205" t="s">
        <v>32</v>
      </c>
      <c r="L77" s="245" t="s">
        <v>38</v>
      </c>
      <c r="M77" s="66" t="s">
        <v>250</v>
      </c>
      <c r="N77" s="62" t="s">
        <v>54</v>
      </c>
      <c r="O77" s="96">
        <v>44124</v>
      </c>
      <c r="P77" s="99">
        <v>44126</v>
      </c>
      <c r="Q77" s="109" t="s">
        <v>255</v>
      </c>
      <c r="R77" s="110" t="s">
        <v>63</v>
      </c>
      <c r="S77" s="58" t="s">
        <v>256</v>
      </c>
      <c r="T77" s="260" t="str">
        <f t="shared" si="5"/>
        <v>&lt;4.9</v>
      </c>
      <c r="U77" s="260" t="str">
        <f t="shared" si="5"/>
        <v>&lt;5</v>
      </c>
      <c r="V77" s="260" t="str">
        <f t="shared" si="6"/>
        <v>&lt;9.9</v>
      </c>
      <c r="W77" s="100"/>
    </row>
    <row r="78" spans="1:23" x14ac:dyDescent="0.45">
      <c r="A78" s="54">
        <f t="shared" si="7"/>
        <v>72</v>
      </c>
      <c r="B78" s="54" t="s">
        <v>129</v>
      </c>
      <c r="C78" s="205" t="s">
        <v>129</v>
      </c>
      <c r="D78" s="45" t="s">
        <v>129</v>
      </c>
      <c r="E78" s="46" t="s">
        <v>32</v>
      </c>
      <c r="F78" s="46" t="s">
        <v>32</v>
      </c>
      <c r="G78" s="63" t="s">
        <v>34</v>
      </c>
      <c r="H78" s="219" t="s">
        <v>72</v>
      </c>
      <c r="I78" s="108" t="s">
        <v>249</v>
      </c>
      <c r="J78" s="205" t="s">
        <v>32</v>
      </c>
      <c r="K78" s="205" t="s">
        <v>32</v>
      </c>
      <c r="L78" s="245" t="s">
        <v>38</v>
      </c>
      <c r="M78" s="66" t="s">
        <v>250</v>
      </c>
      <c r="N78" s="62" t="s">
        <v>54</v>
      </c>
      <c r="O78" s="96">
        <v>44124</v>
      </c>
      <c r="P78" s="99">
        <v>44126</v>
      </c>
      <c r="Q78" s="109" t="s">
        <v>254</v>
      </c>
      <c r="R78" s="110" t="s">
        <v>255</v>
      </c>
      <c r="S78" s="58" t="s">
        <v>153</v>
      </c>
      <c r="T78" s="260" t="str">
        <f t="shared" si="5"/>
        <v>&lt;5.3</v>
      </c>
      <c r="U78" s="260" t="str">
        <f t="shared" si="5"/>
        <v>&lt;4.9</v>
      </c>
      <c r="V78" s="260" t="str">
        <f t="shared" si="6"/>
        <v>&lt;10</v>
      </c>
      <c r="W78" s="100"/>
    </row>
    <row r="79" spans="1:23" x14ac:dyDescent="0.45">
      <c r="A79" s="54">
        <f t="shared" si="7"/>
        <v>73</v>
      </c>
      <c r="B79" s="54" t="s">
        <v>129</v>
      </c>
      <c r="C79" s="205" t="s">
        <v>129</v>
      </c>
      <c r="D79" s="45" t="s">
        <v>129</v>
      </c>
      <c r="E79" s="46" t="s">
        <v>32</v>
      </c>
      <c r="F79" s="46" t="s">
        <v>32</v>
      </c>
      <c r="G79" s="63" t="s">
        <v>34</v>
      </c>
      <c r="H79" s="219" t="s">
        <v>72</v>
      </c>
      <c r="I79" s="108" t="s">
        <v>249</v>
      </c>
      <c r="J79" s="205" t="s">
        <v>32</v>
      </c>
      <c r="K79" s="205" t="s">
        <v>32</v>
      </c>
      <c r="L79" s="245" t="s">
        <v>38</v>
      </c>
      <c r="M79" s="66" t="s">
        <v>250</v>
      </c>
      <c r="N79" s="62" t="s">
        <v>54</v>
      </c>
      <c r="O79" s="96">
        <v>44124</v>
      </c>
      <c r="P79" s="99">
        <v>44126</v>
      </c>
      <c r="Q79" s="109" t="s">
        <v>259</v>
      </c>
      <c r="R79" s="110" t="s">
        <v>254</v>
      </c>
      <c r="S79" s="58" t="s">
        <v>142</v>
      </c>
      <c r="T79" s="260" t="str">
        <f t="shared" si="5"/>
        <v>&lt;5.7</v>
      </c>
      <c r="U79" s="260" t="str">
        <f t="shared" si="5"/>
        <v>&lt;5.3</v>
      </c>
      <c r="V79" s="260" t="str">
        <f t="shared" si="6"/>
        <v>&lt;11</v>
      </c>
      <c r="W79" s="100"/>
    </row>
    <row r="80" spans="1:23" x14ac:dyDescent="0.45">
      <c r="A80" s="54">
        <f t="shared" si="7"/>
        <v>74</v>
      </c>
      <c r="B80" s="54" t="s">
        <v>129</v>
      </c>
      <c r="C80" s="205" t="s">
        <v>129</v>
      </c>
      <c r="D80" s="45" t="s">
        <v>129</v>
      </c>
      <c r="E80" s="46" t="s">
        <v>32</v>
      </c>
      <c r="F80" s="46" t="s">
        <v>32</v>
      </c>
      <c r="G80" s="63" t="s">
        <v>34</v>
      </c>
      <c r="H80" s="219" t="s">
        <v>72</v>
      </c>
      <c r="I80" s="108" t="s">
        <v>249</v>
      </c>
      <c r="J80" s="205" t="s">
        <v>32</v>
      </c>
      <c r="K80" s="205" t="s">
        <v>32</v>
      </c>
      <c r="L80" s="245" t="s">
        <v>38</v>
      </c>
      <c r="M80" s="66" t="s">
        <v>250</v>
      </c>
      <c r="N80" s="62" t="s">
        <v>54</v>
      </c>
      <c r="O80" s="96">
        <v>44124</v>
      </c>
      <c r="P80" s="99">
        <v>44126</v>
      </c>
      <c r="Q80" s="109" t="s">
        <v>260</v>
      </c>
      <c r="R80" s="110" t="s">
        <v>261</v>
      </c>
      <c r="S80" s="58" t="s">
        <v>165</v>
      </c>
      <c r="T80" s="260" t="str">
        <f t="shared" si="5"/>
        <v>&lt;4.8</v>
      </c>
      <c r="U80" s="260" t="str">
        <f t="shared" si="5"/>
        <v>&lt;4.5</v>
      </c>
      <c r="V80" s="260" t="str">
        <f t="shared" si="6"/>
        <v>&lt;9.3</v>
      </c>
      <c r="W80" s="100"/>
    </row>
    <row r="81" spans="1:23" x14ac:dyDescent="0.45">
      <c r="A81" s="54">
        <f t="shared" si="7"/>
        <v>75</v>
      </c>
      <c r="B81" s="54" t="s">
        <v>129</v>
      </c>
      <c r="C81" s="205" t="s">
        <v>129</v>
      </c>
      <c r="D81" s="45" t="s">
        <v>129</v>
      </c>
      <c r="E81" s="46" t="s">
        <v>32</v>
      </c>
      <c r="F81" s="46" t="s">
        <v>32</v>
      </c>
      <c r="G81" s="63" t="s">
        <v>34</v>
      </c>
      <c r="H81" s="219" t="s">
        <v>72</v>
      </c>
      <c r="I81" s="108" t="s">
        <v>249</v>
      </c>
      <c r="J81" s="205" t="s">
        <v>32</v>
      </c>
      <c r="K81" s="205" t="s">
        <v>32</v>
      </c>
      <c r="L81" s="245" t="s">
        <v>38</v>
      </c>
      <c r="M81" s="66" t="s">
        <v>250</v>
      </c>
      <c r="N81" s="62" t="s">
        <v>54</v>
      </c>
      <c r="O81" s="96">
        <v>44124</v>
      </c>
      <c r="P81" s="99">
        <v>44126</v>
      </c>
      <c r="Q81" s="109" t="s">
        <v>262</v>
      </c>
      <c r="R81" s="110" t="s">
        <v>263</v>
      </c>
      <c r="S81" s="58" t="s">
        <v>142</v>
      </c>
      <c r="T81" s="260" t="str">
        <f t="shared" si="5"/>
        <v>&lt;5.4</v>
      </c>
      <c r="U81" s="260" t="str">
        <f t="shared" si="5"/>
        <v>&lt;5.6</v>
      </c>
      <c r="V81" s="260" t="str">
        <f t="shared" si="6"/>
        <v>&lt;11</v>
      </c>
      <c r="W81" s="100"/>
    </row>
    <row r="82" spans="1:23" x14ac:dyDescent="0.45">
      <c r="A82" s="54">
        <f t="shared" si="7"/>
        <v>76</v>
      </c>
      <c r="B82" s="54" t="s">
        <v>129</v>
      </c>
      <c r="C82" s="208" t="s">
        <v>129</v>
      </c>
      <c r="D82" s="45" t="s">
        <v>129</v>
      </c>
      <c r="E82" s="46" t="s">
        <v>32</v>
      </c>
      <c r="F82" s="208" t="s">
        <v>32</v>
      </c>
      <c r="G82" s="63" t="s">
        <v>34</v>
      </c>
      <c r="H82" s="219" t="s">
        <v>72</v>
      </c>
      <c r="I82" s="108" t="s">
        <v>249</v>
      </c>
      <c r="J82" s="205" t="s">
        <v>32</v>
      </c>
      <c r="K82" s="205" t="s">
        <v>32</v>
      </c>
      <c r="L82" s="208" t="s">
        <v>38</v>
      </c>
      <c r="M82" s="66" t="s">
        <v>250</v>
      </c>
      <c r="N82" s="82" t="s">
        <v>54</v>
      </c>
      <c r="O82" s="96">
        <v>44124</v>
      </c>
      <c r="P82" s="99">
        <v>44126</v>
      </c>
      <c r="Q82" s="109" t="s">
        <v>255</v>
      </c>
      <c r="R82" s="111" t="s">
        <v>264</v>
      </c>
      <c r="S82" s="58" t="s">
        <v>142</v>
      </c>
      <c r="T82" s="260" t="str">
        <f t="shared" si="5"/>
        <v>&lt;4.9</v>
      </c>
      <c r="U82" s="260" t="str">
        <f t="shared" si="5"/>
        <v>&lt;6</v>
      </c>
      <c r="V82" s="260" t="str">
        <f t="shared" si="6"/>
        <v>&lt;11</v>
      </c>
      <c r="W82" s="100"/>
    </row>
    <row r="83" spans="1:23" x14ac:dyDescent="0.45">
      <c r="A83" s="54">
        <f t="shared" si="7"/>
        <v>77</v>
      </c>
      <c r="B83" s="41" t="s">
        <v>265</v>
      </c>
      <c r="C83" s="245" t="s">
        <v>265</v>
      </c>
      <c r="D83" s="112" t="s">
        <v>266</v>
      </c>
      <c r="E83" s="235" t="str">
        <f>IF(D83="","","-")</f>
        <v>-</v>
      </c>
      <c r="F83" s="115" t="str">
        <f>IF(D83="","","-")</f>
        <v>-</v>
      </c>
      <c r="G83" s="271" t="s">
        <v>70</v>
      </c>
      <c r="H83" s="222" t="s">
        <v>267</v>
      </c>
      <c r="I83" s="114" t="s">
        <v>268</v>
      </c>
      <c r="J83" s="235" t="str">
        <f>IF(I83="","","-")</f>
        <v>-</v>
      </c>
      <c r="K83" s="235" t="str">
        <f>IF(I83="","","-")</f>
        <v>-</v>
      </c>
      <c r="L83" s="115" t="str">
        <f>IF(I83="","","制限なし")</f>
        <v>制限なし</v>
      </c>
      <c r="M83" s="113" t="s">
        <v>269</v>
      </c>
      <c r="N83" s="116" t="s">
        <v>40</v>
      </c>
      <c r="O83" s="117">
        <v>44127</v>
      </c>
      <c r="P83" s="118">
        <v>44127</v>
      </c>
      <c r="Q83" s="93" t="s">
        <v>32</v>
      </c>
      <c r="R83" s="94" t="s">
        <v>32</v>
      </c>
      <c r="S83" s="95" t="s">
        <v>270</v>
      </c>
      <c r="T83" s="258" t="str">
        <f t="shared" ref="T83:U98" si="8">IF(Q83="","",IF(NOT(ISERROR(Q83*1)),ROUNDDOWN(Q83*1,2-INT(LOG(ABS(Q83*1)))),IFERROR("&lt;"&amp;ROUNDDOWN(IF(SUBSTITUTE(Q83,"&lt;","")*1&lt;=50,SUBSTITUTE(Q83,"&lt;","")*1,""),2-INT(LOG(ABS(SUBSTITUTE(Q83,"&lt;","")*1)))),IF(Q83="-",Q83,"入力形式が間違っています"))))</f>
        <v>-</v>
      </c>
      <c r="U83" s="258" t="str">
        <f t="shared" si="8"/>
        <v>-</v>
      </c>
      <c r="V83" s="259" t="str">
        <f t="shared" si="6"/>
        <v>&lt;16</v>
      </c>
      <c r="W83" s="53" t="str">
        <f t="shared" ref="W83:W97" si="9">IF(ISERROR(V83*1),"",IF(AND(H83="飲料水",V83&gt;=11),"○",IF(AND(H83="牛乳・乳児用食品",V83&gt;=51),"○",IF(AND(H83&lt;&gt;"",V83&gt;=110),"○",""))))</f>
        <v/>
      </c>
    </row>
    <row r="84" spans="1:23" x14ac:dyDescent="0.45">
      <c r="A84" s="54">
        <f t="shared" si="7"/>
        <v>78</v>
      </c>
      <c r="B84" s="54" t="s">
        <v>265</v>
      </c>
      <c r="C84" s="208" t="s">
        <v>265</v>
      </c>
      <c r="D84" s="112" t="s">
        <v>266</v>
      </c>
      <c r="E84" s="235" t="str">
        <f>IF(D84="","","-")</f>
        <v>-</v>
      </c>
      <c r="F84" s="119" t="str">
        <f>IF(D84="","","-")</f>
        <v>-</v>
      </c>
      <c r="G84" s="272" t="s">
        <v>70</v>
      </c>
      <c r="H84" s="222" t="s">
        <v>267</v>
      </c>
      <c r="I84" s="114" t="s">
        <v>268</v>
      </c>
      <c r="J84" s="235" t="str">
        <f>IF(I84="","","-")</f>
        <v>-</v>
      </c>
      <c r="K84" s="235" t="str">
        <f>IF(I84="","","-")</f>
        <v>-</v>
      </c>
      <c r="L84" s="119" t="str">
        <f>IF(I84="","","制限なし")</f>
        <v>制限なし</v>
      </c>
      <c r="M84" s="113" t="s">
        <v>269</v>
      </c>
      <c r="N84" s="120" t="s">
        <v>40</v>
      </c>
      <c r="O84" s="117">
        <v>44127</v>
      </c>
      <c r="P84" s="118">
        <v>44127</v>
      </c>
      <c r="Q84" s="97" t="s">
        <v>32</v>
      </c>
      <c r="R84" s="58" t="s">
        <v>32</v>
      </c>
      <c r="S84" s="95" t="s">
        <v>270</v>
      </c>
      <c r="T84" s="258" t="str">
        <f t="shared" si="8"/>
        <v>-</v>
      </c>
      <c r="U84" s="258" t="str">
        <f t="shared" si="8"/>
        <v>-</v>
      </c>
      <c r="V84" s="259" t="str">
        <f t="shared" si="6"/>
        <v>&lt;16</v>
      </c>
      <c r="W84" s="53" t="str">
        <f t="shared" si="9"/>
        <v/>
      </c>
    </row>
    <row r="85" spans="1:23" x14ac:dyDescent="0.45">
      <c r="A85" s="54">
        <f t="shared" si="7"/>
        <v>79</v>
      </c>
      <c r="B85" s="54" t="s">
        <v>265</v>
      </c>
      <c r="C85" s="208" t="s">
        <v>265</v>
      </c>
      <c r="D85" s="112" t="s">
        <v>266</v>
      </c>
      <c r="E85" s="235" t="str">
        <f>IF(D85="","","-")</f>
        <v>-</v>
      </c>
      <c r="F85" s="119" t="str">
        <f>IF(D85="","","-")</f>
        <v>-</v>
      </c>
      <c r="G85" s="272" t="s">
        <v>70</v>
      </c>
      <c r="H85" s="222" t="s">
        <v>267</v>
      </c>
      <c r="I85" s="114" t="s">
        <v>268</v>
      </c>
      <c r="J85" s="235" t="str">
        <f>IF(I85="","","-")</f>
        <v>-</v>
      </c>
      <c r="K85" s="235" t="str">
        <f>IF(I85="","","-")</f>
        <v>-</v>
      </c>
      <c r="L85" s="119" t="str">
        <f>IF(I85="","","制限なし")</f>
        <v>制限なし</v>
      </c>
      <c r="M85" s="113" t="s">
        <v>269</v>
      </c>
      <c r="N85" s="120" t="s">
        <v>40</v>
      </c>
      <c r="O85" s="117">
        <v>44127</v>
      </c>
      <c r="P85" s="118">
        <v>44127</v>
      </c>
      <c r="Q85" s="97" t="s">
        <v>32</v>
      </c>
      <c r="R85" s="58" t="s">
        <v>32</v>
      </c>
      <c r="S85" s="95" t="s">
        <v>270</v>
      </c>
      <c r="T85" s="258" t="str">
        <f t="shared" si="8"/>
        <v>-</v>
      </c>
      <c r="U85" s="258" t="str">
        <f t="shared" si="8"/>
        <v>-</v>
      </c>
      <c r="V85" s="259" t="str">
        <f t="shared" si="6"/>
        <v>&lt;16</v>
      </c>
      <c r="W85" s="53" t="str">
        <f t="shared" si="9"/>
        <v/>
      </c>
    </row>
    <row r="86" spans="1:23" x14ac:dyDescent="0.45">
      <c r="A86" s="54">
        <f t="shared" si="7"/>
        <v>80</v>
      </c>
      <c r="B86" s="54" t="s">
        <v>265</v>
      </c>
      <c r="C86" s="208" t="s">
        <v>265</v>
      </c>
      <c r="D86" s="112" t="s">
        <v>266</v>
      </c>
      <c r="E86" s="235" t="str">
        <f>IF(D86="","","-")</f>
        <v>-</v>
      </c>
      <c r="F86" s="119" t="str">
        <f>IF(D86="","","-")</f>
        <v>-</v>
      </c>
      <c r="G86" s="272" t="s">
        <v>70</v>
      </c>
      <c r="H86" s="222" t="s">
        <v>267</v>
      </c>
      <c r="I86" s="114" t="s">
        <v>268</v>
      </c>
      <c r="J86" s="235" t="str">
        <f>IF(I86="","","-")</f>
        <v>-</v>
      </c>
      <c r="K86" s="235" t="str">
        <f>IF(I86="","","-")</f>
        <v>-</v>
      </c>
      <c r="L86" s="119" t="str">
        <f>IF(I86="","","制限なし")</f>
        <v>制限なし</v>
      </c>
      <c r="M86" s="113" t="s">
        <v>269</v>
      </c>
      <c r="N86" s="120" t="s">
        <v>40</v>
      </c>
      <c r="O86" s="117">
        <v>44127</v>
      </c>
      <c r="P86" s="118">
        <v>44127</v>
      </c>
      <c r="Q86" s="97" t="s">
        <v>32</v>
      </c>
      <c r="R86" s="58" t="s">
        <v>32</v>
      </c>
      <c r="S86" s="95" t="s">
        <v>270</v>
      </c>
      <c r="T86" s="258" t="str">
        <f t="shared" si="8"/>
        <v>-</v>
      </c>
      <c r="U86" s="258" t="str">
        <f t="shared" si="8"/>
        <v>-</v>
      </c>
      <c r="V86" s="259" t="str">
        <f t="shared" si="6"/>
        <v>&lt;16</v>
      </c>
      <c r="W86" s="53" t="str">
        <f t="shared" si="9"/>
        <v/>
      </c>
    </row>
    <row r="87" spans="1:23" x14ac:dyDescent="0.45">
      <c r="A87" s="54">
        <f t="shared" si="7"/>
        <v>81</v>
      </c>
      <c r="B87" s="54" t="s">
        <v>265</v>
      </c>
      <c r="C87" s="208" t="s">
        <v>265</v>
      </c>
      <c r="D87" s="112" t="s">
        <v>266</v>
      </c>
      <c r="E87" s="235" t="str">
        <f>IF(D87="","","-")</f>
        <v>-</v>
      </c>
      <c r="F87" s="119" t="str">
        <f>IF(D87="","","-")</f>
        <v>-</v>
      </c>
      <c r="G87" s="272" t="s">
        <v>70</v>
      </c>
      <c r="H87" s="222" t="s">
        <v>267</v>
      </c>
      <c r="I87" s="114" t="s">
        <v>268</v>
      </c>
      <c r="J87" s="235" t="str">
        <f>IF(I87="","","-")</f>
        <v>-</v>
      </c>
      <c r="K87" s="235" t="str">
        <f>IF(I87="","","-")</f>
        <v>-</v>
      </c>
      <c r="L87" s="119" t="str">
        <f>IF(I87="","","制限なし")</f>
        <v>制限なし</v>
      </c>
      <c r="M87" s="113" t="s">
        <v>269</v>
      </c>
      <c r="N87" s="120" t="s">
        <v>40</v>
      </c>
      <c r="O87" s="117">
        <v>44127</v>
      </c>
      <c r="P87" s="118">
        <v>44127</v>
      </c>
      <c r="Q87" s="97" t="s">
        <v>32</v>
      </c>
      <c r="R87" s="58" t="s">
        <v>32</v>
      </c>
      <c r="S87" s="95" t="s">
        <v>270</v>
      </c>
      <c r="T87" s="258" t="str">
        <f t="shared" si="8"/>
        <v>-</v>
      </c>
      <c r="U87" s="258" t="str">
        <f t="shared" si="8"/>
        <v>-</v>
      </c>
      <c r="V87" s="259" t="str">
        <f t="shared" si="6"/>
        <v>&lt;16</v>
      </c>
      <c r="W87" s="53" t="str">
        <f t="shared" si="9"/>
        <v/>
      </c>
    </row>
    <row r="88" spans="1:23" x14ac:dyDescent="0.45">
      <c r="A88" s="54">
        <f t="shared" si="7"/>
        <v>82</v>
      </c>
      <c r="B88" s="41" t="s">
        <v>271</v>
      </c>
      <c r="C88" s="208" t="s">
        <v>271</v>
      </c>
      <c r="D88" s="121" t="s">
        <v>32</v>
      </c>
      <c r="E88" s="56" t="s">
        <v>32</v>
      </c>
      <c r="F88" s="205" t="s">
        <v>272</v>
      </c>
      <c r="G88" s="44" t="s">
        <v>34</v>
      </c>
      <c r="H88" s="219" t="s">
        <v>61</v>
      </c>
      <c r="I88" s="54" t="s">
        <v>273</v>
      </c>
      <c r="J88" s="233" t="s">
        <v>37</v>
      </c>
      <c r="K88" s="233" t="s">
        <v>37</v>
      </c>
      <c r="L88" s="122" t="s">
        <v>38</v>
      </c>
      <c r="M88" s="123" t="s">
        <v>274</v>
      </c>
      <c r="N88" s="62" t="s">
        <v>54</v>
      </c>
      <c r="O88" s="96">
        <v>44124</v>
      </c>
      <c r="P88" s="99">
        <v>44127</v>
      </c>
      <c r="Q88" s="93" t="s">
        <v>275</v>
      </c>
      <c r="R88" s="94" t="s">
        <v>275</v>
      </c>
      <c r="S88" s="95" t="s">
        <v>276</v>
      </c>
      <c r="T88" s="258" t="str">
        <f t="shared" si="8"/>
        <v>&lt;3.2</v>
      </c>
      <c r="U88" s="258" t="str">
        <f t="shared" si="8"/>
        <v>&lt;3.2</v>
      </c>
      <c r="V88" s="259" t="str">
        <f t="shared" si="6"/>
        <v>&lt;6.4</v>
      </c>
      <c r="W88" s="53" t="str">
        <f t="shared" si="9"/>
        <v/>
      </c>
    </row>
    <row r="89" spans="1:23" x14ac:dyDescent="0.45">
      <c r="A89" s="54">
        <f t="shared" si="7"/>
        <v>83</v>
      </c>
      <c r="B89" s="54" t="s">
        <v>271</v>
      </c>
      <c r="C89" s="208" t="s">
        <v>271</v>
      </c>
      <c r="D89" s="121" t="s">
        <v>32</v>
      </c>
      <c r="E89" s="56" t="s">
        <v>32</v>
      </c>
      <c r="F89" s="205" t="s">
        <v>277</v>
      </c>
      <c r="G89" s="44" t="s">
        <v>34</v>
      </c>
      <c r="H89" s="219" t="s">
        <v>61</v>
      </c>
      <c r="I89" s="54" t="s">
        <v>278</v>
      </c>
      <c r="J89" s="233" t="s">
        <v>37</v>
      </c>
      <c r="K89" s="233" t="s">
        <v>37</v>
      </c>
      <c r="L89" s="122" t="s">
        <v>38</v>
      </c>
      <c r="M89" s="123" t="s">
        <v>274</v>
      </c>
      <c r="N89" s="62" t="s">
        <v>54</v>
      </c>
      <c r="O89" s="96">
        <v>44124</v>
      </c>
      <c r="P89" s="99">
        <v>44127</v>
      </c>
      <c r="Q89" s="97" t="s">
        <v>279</v>
      </c>
      <c r="R89" s="58" t="s">
        <v>280</v>
      </c>
      <c r="S89" s="95" t="s">
        <v>264</v>
      </c>
      <c r="T89" s="258" t="str">
        <f t="shared" si="8"/>
        <v>&lt;2.9</v>
      </c>
      <c r="U89" s="258" t="str">
        <f t="shared" si="8"/>
        <v>&lt;3.1</v>
      </c>
      <c r="V89" s="259" t="str">
        <f t="shared" si="6"/>
        <v>&lt;6</v>
      </c>
      <c r="W89" s="53" t="str">
        <f t="shared" si="9"/>
        <v/>
      </c>
    </row>
    <row r="90" spans="1:23" x14ac:dyDescent="0.45">
      <c r="A90" s="54">
        <f t="shared" si="7"/>
        <v>84</v>
      </c>
      <c r="B90" s="54" t="s">
        <v>271</v>
      </c>
      <c r="C90" s="208" t="s">
        <v>271</v>
      </c>
      <c r="D90" s="121" t="s">
        <v>32</v>
      </c>
      <c r="E90" s="56" t="s">
        <v>32</v>
      </c>
      <c r="F90" s="205" t="s">
        <v>281</v>
      </c>
      <c r="G90" s="44" t="s">
        <v>34</v>
      </c>
      <c r="H90" s="219" t="s">
        <v>51</v>
      </c>
      <c r="I90" s="54" t="s">
        <v>52</v>
      </c>
      <c r="J90" s="233" t="s">
        <v>37</v>
      </c>
      <c r="K90" s="233" t="s">
        <v>37</v>
      </c>
      <c r="L90" s="122" t="s">
        <v>38</v>
      </c>
      <c r="M90" s="123" t="s">
        <v>274</v>
      </c>
      <c r="N90" s="62" t="s">
        <v>54</v>
      </c>
      <c r="O90" s="96">
        <v>44124</v>
      </c>
      <c r="P90" s="99">
        <v>44127</v>
      </c>
      <c r="Q90" s="97" t="s">
        <v>282</v>
      </c>
      <c r="R90" s="58" t="s">
        <v>283</v>
      </c>
      <c r="S90" s="95" t="s">
        <v>85</v>
      </c>
      <c r="T90" s="258" t="str">
        <f t="shared" si="8"/>
        <v>&lt;0.76</v>
      </c>
      <c r="U90" s="258" t="str">
        <f t="shared" si="8"/>
        <v>&lt;0.68</v>
      </c>
      <c r="V90" s="259" t="str">
        <f t="shared" si="6"/>
        <v>&lt;1.4</v>
      </c>
      <c r="W90" s="53" t="str">
        <f t="shared" si="9"/>
        <v/>
      </c>
    </row>
    <row r="91" spans="1:23" x14ac:dyDescent="0.45">
      <c r="A91" s="54">
        <f t="shared" si="7"/>
        <v>85</v>
      </c>
      <c r="B91" s="54" t="s">
        <v>271</v>
      </c>
      <c r="C91" s="208" t="s">
        <v>271</v>
      </c>
      <c r="D91" s="51" t="s">
        <v>32</v>
      </c>
      <c r="E91" s="46" t="s">
        <v>32</v>
      </c>
      <c r="F91" s="206" t="s">
        <v>284</v>
      </c>
      <c r="G91" s="44" t="s">
        <v>34</v>
      </c>
      <c r="H91" s="219" t="s">
        <v>61</v>
      </c>
      <c r="I91" s="41" t="s">
        <v>285</v>
      </c>
      <c r="J91" s="233" t="s">
        <v>37</v>
      </c>
      <c r="K91" s="233" t="s">
        <v>37</v>
      </c>
      <c r="L91" s="122" t="s">
        <v>38</v>
      </c>
      <c r="M91" s="124" t="s">
        <v>274</v>
      </c>
      <c r="N91" s="48" t="s">
        <v>54</v>
      </c>
      <c r="O91" s="96">
        <v>44119</v>
      </c>
      <c r="P91" s="99">
        <v>44127</v>
      </c>
      <c r="Q91" s="125" t="s">
        <v>275</v>
      </c>
      <c r="R91" s="126" t="s">
        <v>78</v>
      </c>
      <c r="S91" s="59" t="s">
        <v>286</v>
      </c>
      <c r="T91" s="258" t="str">
        <f t="shared" si="8"/>
        <v>&lt;3.2</v>
      </c>
      <c r="U91" s="258" t="str">
        <f t="shared" si="8"/>
        <v>&lt;3.4</v>
      </c>
      <c r="V91" s="259" t="str">
        <f t="shared" si="6"/>
        <v>&lt;6.6</v>
      </c>
      <c r="W91" s="53" t="str">
        <f t="shared" si="9"/>
        <v/>
      </c>
    </row>
    <row r="92" spans="1:23" x14ac:dyDescent="0.45">
      <c r="A92" s="54">
        <f t="shared" si="7"/>
        <v>86</v>
      </c>
      <c r="B92" s="54" t="s">
        <v>271</v>
      </c>
      <c r="C92" s="208" t="s">
        <v>271</v>
      </c>
      <c r="D92" s="121" t="s">
        <v>32</v>
      </c>
      <c r="E92" s="56" t="s">
        <v>32</v>
      </c>
      <c r="F92" s="205" t="s">
        <v>287</v>
      </c>
      <c r="G92" s="44" t="s">
        <v>34</v>
      </c>
      <c r="H92" s="219" t="s">
        <v>61</v>
      </c>
      <c r="I92" s="54" t="s">
        <v>278</v>
      </c>
      <c r="J92" s="233" t="s">
        <v>37</v>
      </c>
      <c r="K92" s="233" t="s">
        <v>37</v>
      </c>
      <c r="L92" s="122" t="s">
        <v>38</v>
      </c>
      <c r="M92" s="123" t="s">
        <v>274</v>
      </c>
      <c r="N92" s="62" t="s">
        <v>54</v>
      </c>
      <c r="O92" s="96">
        <v>44119</v>
      </c>
      <c r="P92" s="99">
        <v>44127</v>
      </c>
      <c r="Q92" s="97" t="s">
        <v>280</v>
      </c>
      <c r="R92" s="58" t="s">
        <v>288</v>
      </c>
      <c r="S92" s="59" t="s">
        <v>276</v>
      </c>
      <c r="T92" s="258" t="str">
        <f t="shared" si="8"/>
        <v>&lt;3.1</v>
      </c>
      <c r="U92" s="258" t="str">
        <f t="shared" si="8"/>
        <v>&lt;3.3</v>
      </c>
      <c r="V92" s="259" t="str">
        <f t="shared" si="6"/>
        <v>&lt;6.4</v>
      </c>
      <c r="W92" s="53" t="str">
        <f t="shared" si="9"/>
        <v/>
      </c>
    </row>
    <row r="93" spans="1:23" x14ac:dyDescent="0.45">
      <c r="A93" s="54">
        <f t="shared" si="7"/>
        <v>87</v>
      </c>
      <c r="B93" s="54" t="s">
        <v>271</v>
      </c>
      <c r="C93" s="208" t="s">
        <v>271</v>
      </c>
      <c r="D93" s="121" t="s">
        <v>32</v>
      </c>
      <c r="E93" s="56" t="s">
        <v>32</v>
      </c>
      <c r="F93" s="205" t="s">
        <v>289</v>
      </c>
      <c r="G93" s="44" t="s">
        <v>34</v>
      </c>
      <c r="H93" s="219" t="s">
        <v>51</v>
      </c>
      <c r="I93" s="54" t="s">
        <v>290</v>
      </c>
      <c r="J93" s="233" t="s">
        <v>37</v>
      </c>
      <c r="K93" s="233" t="s">
        <v>37</v>
      </c>
      <c r="L93" s="122" t="s">
        <v>38</v>
      </c>
      <c r="M93" s="123" t="s">
        <v>274</v>
      </c>
      <c r="N93" s="62" t="s">
        <v>54</v>
      </c>
      <c r="O93" s="96">
        <v>44119</v>
      </c>
      <c r="P93" s="99">
        <v>44127</v>
      </c>
      <c r="Q93" s="97" t="s">
        <v>291</v>
      </c>
      <c r="R93" s="58" t="s">
        <v>292</v>
      </c>
      <c r="S93" s="98" t="s">
        <v>84</v>
      </c>
      <c r="T93" s="258" t="str">
        <f t="shared" si="8"/>
        <v>&lt;0.66</v>
      </c>
      <c r="U93" s="258" t="str">
        <f t="shared" si="8"/>
        <v>&lt;0.71</v>
      </c>
      <c r="V93" s="259" t="str">
        <f t="shared" si="6"/>
        <v>&lt;1.4</v>
      </c>
      <c r="W93" s="53" t="str">
        <f t="shared" si="9"/>
        <v/>
      </c>
    </row>
    <row r="94" spans="1:23" x14ac:dyDescent="0.45">
      <c r="A94" s="54">
        <f t="shared" si="7"/>
        <v>88</v>
      </c>
      <c r="B94" s="54" t="s">
        <v>271</v>
      </c>
      <c r="C94" s="208" t="s">
        <v>271</v>
      </c>
      <c r="D94" s="121" t="s">
        <v>271</v>
      </c>
      <c r="E94" s="56" t="s">
        <v>293</v>
      </c>
      <c r="F94" s="205" t="s">
        <v>32</v>
      </c>
      <c r="G94" s="44" t="s">
        <v>294</v>
      </c>
      <c r="H94" s="219" t="s">
        <v>61</v>
      </c>
      <c r="I94" s="54" t="s">
        <v>295</v>
      </c>
      <c r="J94" s="233" t="s">
        <v>37</v>
      </c>
      <c r="K94" s="233" t="s">
        <v>37</v>
      </c>
      <c r="L94" s="122" t="s">
        <v>38</v>
      </c>
      <c r="M94" s="123" t="s">
        <v>274</v>
      </c>
      <c r="N94" s="62" t="s">
        <v>54</v>
      </c>
      <c r="O94" s="96">
        <v>44125</v>
      </c>
      <c r="P94" s="99">
        <v>44126</v>
      </c>
      <c r="Q94" s="97" t="s">
        <v>296</v>
      </c>
      <c r="R94" s="58" t="s">
        <v>297</v>
      </c>
      <c r="S94" s="98" t="s">
        <v>85</v>
      </c>
      <c r="T94" s="258" t="str">
        <f t="shared" si="8"/>
        <v>&lt;0.67</v>
      </c>
      <c r="U94" s="258" t="str">
        <f t="shared" si="8"/>
        <v>&lt;0.58</v>
      </c>
      <c r="V94" s="259" t="str">
        <f t="shared" si="6"/>
        <v>&lt;1.3</v>
      </c>
      <c r="W94" s="53" t="str">
        <f t="shared" si="9"/>
        <v/>
      </c>
    </row>
    <row r="95" spans="1:23" x14ac:dyDescent="0.45">
      <c r="A95" s="54">
        <f t="shared" si="7"/>
        <v>89</v>
      </c>
      <c r="B95" s="41" t="s">
        <v>298</v>
      </c>
      <c r="C95" s="206" t="s">
        <v>298</v>
      </c>
      <c r="D95" s="61" t="s">
        <v>298</v>
      </c>
      <c r="E95" s="127" t="s">
        <v>299</v>
      </c>
      <c r="F95" s="206" t="s">
        <v>300</v>
      </c>
      <c r="G95" s="273" t="s">
        <v>294</v>
      </c>
      <c r="H95" s="223" t="s">
        <v>301</v>
      </c>
      <c r="I95" s="41" t="s">
        <v>302</v>
      </c>
      <c r="J95" s="236" t="s">
        <v>304</v>
      </c>
      <c r="K95" s="236" t="s">
        <v>37</v>
      </c>
      <c r="L95" s="246" t="s">
        <v>305</v>
      </c>
      <c r="M95" s="128" t="s">
        <v>306</v>
      </c>
      <c r="N95" s="48" t="s">
        <v>54</v>
      </c>
      <c r="O95" s="91">
        <v>44123</v>
      </c>
      <c r="P95" s="92">
        <v>44130</v>
      </c>
      <c r="Q95" s="93" t="s">
        <v>32</v>
      </c>
      <c r="R95" s="94">
        <v>106</v>
      </c>
      <c r="S95" s="95">
        <v>110</v>
      </c>
      <c r="T95" s="258" t="str">
        <f t="shared" si="8"/>
        <v>-</v>
      </c>
      <c r="U95" s="258">
        <f t="shared" si="8"/>
        <v>106</v>
      </c>
      <c r="V95" s="259">
        <f t="shared" si="6"/>
        <v>110</v>
      </c>
      <c r="W95" s="53" t="str">
        <f t="shared" si="9"/>
        <v>○</v>
      </c>
    </row>
    <row r="96" spans="1:23" x14ac:dyDescent="0.45">
      <c r="A96" s="54">
        <f t="shared" si="7"/>
        <v>90</v>
      </c>
      <c r="B96" s="129" t="s">
        <v>307</v>
      </c>
      <c r="C96" s="209" t="s">
        <v>307</v>
      </c>
      <c r="D96" s="130" t="s">
        <v>307</v>
      </c>
      <c r="E96" s="242" t="s">
        <v>308</v>
      </c>
      <c r="F96" s="209" t="s">
        <v>309</v>
      </c>
      <c r="G96" s="274" t="s">
        <v>70</v>
      </c>
      <c r="H96" s="224" t="s">
        <v>72</v>
      </c>
      <c r="I96" s="129" t="s">
        <v>310</v>
      </c>
      <c r="J96" s="209" t="s">
        <v>309</v>
      </c>
      <c r="K96" s="242" t="s">
        <v>309</v>
      </c>
      <c r="L96" s="247" t="s">
        <v>38</v>
      </c>
      <c r="M96" s="132" t="s">
        <v>311</v>
      </c>
      <c r="N96" s="133" t="s">
        <v>54</v>
      </c>
      <c r="O96" s="134">
        <v>44119</v>
      </c>
      <c r="P96" s="135">
        <v>44126</v>
      </c>
      <c r="Q96" s="136" t="s">
        <v>115</v>
      </c>
      <c r="R96" s="137" t="s">
        <v>116</v>
      </c>
      <c r="S96" s="138" t="s">
        <v>312</v>
      </c>
      <c r="T96" s="261" t="str">
        <f t="shared" si="8"/>
        <v>&lt;1.1</v>
      </c>
      <c r="U96" s="261" t="str">
        <f t="shared" si="8"/>
        <v>&lt;1.2</v>
      </c>
      <c r="V96" s="262" t="str">
        <f t="shared" ref="V96:V97" si="10">IFERROR(IF(AND(T96="",U96=""),"",IF(AND(T96="-",U96="-"),IF(S96="","Cs合計を入力してください",S96),IF(NOT(ISERROR(T96*1+U96*1)),ROUND(T96+U96,1-INT(LOG(ABS(T96+U96)))),IF(NOT(ISERROR(T96*1)),ROUND(T96,1-INT(LOG(ABS(T96)))),IF(NOT(ISERROR(U96*1)),ROUND(U96,1-INT(LOG(ABS(U96)))),IF(ISERROR(T96*1+U96*1),"&lt;"&amp;ROUND(IF(T96="-",0,SUBSTITUTE(T96,"&lt;",""))*1+IF(U96="-",0,SUBSTITUTE(U96,"&lt;",""))*1,1-INT(LOG(ABS(IF(T96="-",0,SUBSTITUTE(T96,"&lt;",""))*1+IF(U96="-",0,SUBSTITUTE(U96,"&lt;",""))*1)))))))))),"入力形式が間違っています")</f>
        <v>&lt;2.3</v>
      </c>
      <c r="W96" s="139" t="str">
        <f t="shared" si="9"/>
        <v/>
      </c>
    </row>
    <row r="97" spans="1:23" x14ac:dyDescent="0.45">
      <c r="A97" s="54">
        <f t="shared" si="7"/>
        <v>91</v>
      </c>
      <c r="B97" s="140" t="s">
        <v>307</v>
      </c>
      <c r="C97" s="210" t="s">
        <v>307</v>
      </c>
      <c r="D97" s="131" t="s">
        <v>307</v>
      </c>
      <c r="E97" s="243" t="s">
        <v>313</v>
      </c>
      <c r="F97" s="210" t="s">
        <v>309</v>
      </c>
      <c r="G97" s="274" t="s">
        <v>70</v>
      </c>
      <c r="H97" s="224" t="s">
        <v>72</v>
      </c>
      <c r="I97" s="140" t="s">
        <v>314</v>
      </c>
      <c r="J97" s="209" t="s">
        <v>309</v>
      </c>
      <c r="K97" s="243" t="s">
        <v>315</v>
      </c>
      <c r="L97" s="247" t="s">
        <v>38</v>
      </c>
      <c r="M97" s="132" t="s">
        <v>311</v>
      </c>
      <c r="N97" s="141" t="s">
        <v>54</v>
      </c>
      <c r="O97" s="142">
        <v>44124</v>
      </c>
      <c r="P97" s="143">
        <v>44126</v>
      </c>
      <c r="Q97" s="144" t="s">
        <v>316</v>
      </c>
      <c r="R97" s="145" t="s">
        <v>317</v>
      </c>
      <c r="S97" s="138" t="s">
        <v>318</v>
      </c>
      <c r="T97" s="261" t="str">
        <f t="shared" si="8"/>
        <v>&lt;1.7</v>
      </c>
      <c r="U97" s="261" t="str">
        <f t="shared" si="8"/>
        <v>&lt;2</v>
      </c>
      <c r="V97" s="262" t="str">
        <f t="shared" si="10"/>
        <v>&lt;3.7</v>
      </c>
      <c r="W97" s="139" t="str">
        <f t="shared" si="9"/>
        <v/>
      </c>
    </row>
    <row r="98" spans="1:23" x14ac:dyDescent="0.45">
      <c r="A98" s="54">
        <f t="shared" si="7"/>
        <v>92</v>
      </c>
      <c r="B98" s="54" t="s">
        <v>319</v>
      </c>
      <c r="C98" s="205" t="s">
        <v>319</v>
      </c>
      <c r="D98" s="45" t="s">
        <v>319</v>
      </c>
      <c r="E98" s="56" t="s">
        <v>320</v>
      </c>
      <c r="F98" s="205"/>
      <c r="G98" s="44" t="s">
        <v>294</v>
      </c>
      <c r="H98" s="220" t="s">
        <v>321</v>
      </c>
      <c r="I98" s="54" t="s">
        <v>322</v>
      </c>
      <c r="J98" s="56" t="s">
        <v>323</v>
      </c>
      <c r="K98" s="56"/>
      <c r="L98" s="55" t="s">
        <v>324</v>
      </c>
      <c r="M98" s="146" t="s">
        <v>325</v>
      </c>
      <c r="N98" s="147" t="s">
        <v>326</v>
      </c>
      <c r="O98" s="96">
        <v>44118</v>
      </c>
      <c r="P98" s="99">
        <v>44125</v>
      </c>
      <c r="Q98" s="93">
        <v>9.85</v>
      </c>
      <c r="R98" s="94">
        <v>205</v>
      </c>
      <c r="S98" s="95">
        <v>210</v>
      </c>
      <c r="T98" s="258">
        <f t="shared" si="8"/>
        <v>9.85</v>
      </c>
      <c r="U98" s="258">
        <f t="shared" si="8"/>
        <v>205</v>
      </c>
      <c r="V98" s="259">
        <f t="shared" ref="V98:V105" si="11">IFERROR(IF(AND(T98="",U98=""),"",IF(AND(T98="-",U98="-"),IF(S98="","Cs合計を入力してください",S98),IF(NOT(ISERROR(T98*1+U98*1)),ROUND(T98+U98, 1-INT(LOG(ABS(T98+U98)))),IF(NOT(ISERROR(T98*1)),ROUND(T98, 1-INT(LOG(ABS(T98)))),IF(NOT(ISERROR(U98*1)),ROUND(U98, 1-INT(LOG(ABS(U98)))),IF(ISERROR(T98*1+U98*1),"&lt;"&amp;ROUND(IF(T98="-",0,SUBSTITUTE(T98,"&lt;",""))*1+IF(U98="-",0,SUBSTITUTE(U98,"&lt;",""))*1,1-INT(LOG(ABS(IF(T98="-",0,SUBSTITUTE(T98,"&lt;",""))*1+IF(U98="-",0,SUBSTITUTE(U98,"&lt;",""))*1)))))))))),"入力形式が間違っています")</f>
        <v>210</v>
      </c>
      <c r="W98" s="53" t="str">
        <f>IF(ISERROR(V98*1),"",IF(AND(H98="飲料水",V98&gt;=11),"○",IF(AND(H98="牛乳・乳児用食品",V98&gt;=51),"○",IF(AND(H98&lt;&gt;"",V98&gt;=110),"○",""))))</f>
        <v>○</v>
      </c>
    </row>
    <row r="99" spans="1:23" x14ac:dyDescent="0.45">
      <c r="A99" s="54">
        <f t="shared" si="7"/>
        <v>93</v>
      </c>
      <c r="B99" s="54" t="s">
        <v>319</v>
      </c>
      <c r="C99" s="205" t="s">
        <v>319</v>
      </c>
      <c r="D99" s="45" t="s">
        <v>319</v>
      </c>
      <c r="E99" s="56" t="s">
        <v>327</v>
      </c>
      <c r="F99" s="205"/>
      <c r="G99" s="44" t="s">
        <v>294</v>
      </c>
      <c r="H99" s="219" t="s">
        <v>321</v>
      </c>
      <c r="I99" s="54" t="s">
        <v>322</v>
      </c>
      <c r="J99" s="56" t="s">
        <v>323</v>
      </c>
      <c r="K99" s="56"/>
      <c r="L99" s="55" t="s">
        <v>324</v>
      </c>
      <c r="M99" s="146" t="s">
        <v>325</v>
      </c>
      <c r="N99" s="62" t="s">
        <v>326</v>
      </c>
      <c r="O99" s="96">
        <v>44118</v>
      </c>
      <c r="P99" s="99">
        <v>44125</v>
      </c>
      <c r="Q99" s="97">
        <v>10.199999999999999</v>
      </c>
      <c r="R99" s="58">
        <v>266</v>
      </c>
      <c r="S99" s="95">
        <v>280</v>
      </c>
      <c r="T99" s="258">
        <f t="shared" ref="T99:U105" si="12">IF(Q99="","",IF(NOT(ISERROR(Q99*1)),ROUNDDOWN(Q99*1,2-INT(LOG(ABS(Q99*1)))),IFERROR("&lt;"&amp;ROUNDDOWN(IF(SUBSTITUTE(Q99,"&lt;","")*1&lt;=50,SUBSTITUTE(Q99,"&lt;","")*1,""),2-INT(LOG(ABS(SUBSTITUTE(Q99,"&lt;","")*1)))),IF(Q99="-",Q99,"入力形式が間違っています"))))</f>
        <v>10.199999999999999</v>
      </c>
      <c r="U99" s="258">
        <f t="shared" si="12"/>
        <v>266</v>
      </c>
      <c r="V99" s="259">
        <f t="shared" si="11"/>
        <v>280</v>
      </c>
      <c r="W99" s="53" t="str">
        <f t="shared" ref="W99:W105" si="13">IF(ISERROR(V99*1),"",IF(AND(H99="飲料水",V99&gt;=11),"○",IF(AND(H99="牛乳・乳児用食品",V99&gt;=51),"○",IF(AND(H99&lt;&gt;"",V99&gt;=110),"○",""))))</f>
        <v>○</v>
      </c>
    </row>
    <row r="100" spans="1:23" x14ac:dyDescent="0.45">
      <c r="A100" s="54">
        <f t="shared" si="7"/>
        <v>94</v>
      </c>
      <c r="B100" s="54" t="s">
        <v>319</v>
      </c>
      <c r="C100" s="205" t="s">
        <v>319</v>
      </c>
      <c r="D100" s="45" t="s">
        <v>319</v>
      </c>
      <c r="E100" s="56" t="s">
        <v>327</v>
      </c>
      <c r="F100" s="205"/>
      <c r="G100" s="44" t="s">
        <v>294</v>
      </c>
      <c r="H100" s="219" t="s">
        <v>321</v>
      </c>
      <c r="I100" s="54" t="s">
        <v>328</v>
      </c>
      <c r="J100" s="56" t="s">
        <v>323</v>
      </c>
      <c r="K100" s="56"/>
      <c r="L100" s="55" t="s">
        <v>324</v>
      </c>
      <c r="M100" s="146" t="s">
        <v>325</v>
      </c>
      <c r="N100" s="62" t="s">
        <v>326</v>
      </c>
      <c r="O100" s="96">
        <v>44118</v>
      </c>
      <c r="P100" s="99">
        <v>44125</v>
      </c>
      <c r="Q100" s="97">
        <v>11.7</v>
      </c>
      <c r="R100" s="58">
        <v>368</v>
      </c>
      <c r="S100" s="95">
        <v>380</v>
      </c>
      <c r="T100" s="258">
        <f t="shared" si="12"/>
        <v>11.7</v>
      </c>
      <c r="U100" s="258">
        <f t="shared" si="12"/>
        <v>368</v>
      </c>
      <c r="V100" s="259">
        <f t="shared" si="11"/>
        <v>380</v>
      </c>
      <c r="W100" s="53" t="str">
        <f t="shared" si="13"/>
        <v>○</v>
      </c>
    </row>
    <row r="101" spans="1:23" x14ac:dyDescent="0.45">
      <c r="A101" s="54">
        <f t="shared" si="7"/>
        <v>95</v>
      </c>
      <c r="B101" s="54" t="s">
        <v>319</v>
      </c>
      <c r="C101" s="205" t="s">
        <v>319</v>
      </c>
      <c r="D101" s="45" t="s">
        <v>319</v>
      </c>
      <c r="E101" s="56" t="s">
        <v>327</v>
      </c>
      <c r="F101" s="205"/>
      <c r="G101" s="275" t="s">
        <v>294</v>
      </c>
      <c r="H101" s="220" t="s">
        <v>321</v>
      </c>
      <c r="I101" s="54" t="s">
        <v>329</v>
      </c>
      <c r="J101" s="56" t="s">
        <v>323</v>
      </c>
      <c r="K101" s="56"/>
      <c r="L101" s="55" t="s">
        <v>324</v>
      </c>
      <c r="M101" s="146" t="s">
        <v>325</v>
      </c>
      <c r="N101" s="62" t="s">
        <v>326</v>
      </c>
      <c r="O101" s="96">
        <v>44119</v>
      </c>
      <c r="P101" s="99">
        <v>44125</v>
      </c>
      <c r="Q101" s="97" t="s">
        <v>330</v>
      </c>
      <c r="R101" s="126">
        <v>19.2</v>
      </c>
      <c r="S101" s="59">
        <v>19</v>
      </c>
      <c r="T101" s="258" t="str">
        <f t="shared" si="12"/>
        <v>&lt;3.88</v>
      </c>
      <c r="U101" s="258">
        <f t="shared" si="12"/>
        <v>19.2</v>
      </c>
      <c r="V101" s="259">
        <f t="shared" si="11"/>
        <v>19</v>
      </c>
      <c r="W101" s="53" t="str">
        <f t="shared" si="13"/>
        <v/>
      </c>
    </row>
    <row r="102" spans="1:23" x14ac:dyDescent="0.45">
      <c r="A102" s="54">
        <f t="shared" si="7"/>
        <v>96</v>
      </c>
      <c r="B102" s="54" t="s">
        <v>319</v>
      </c>
      <c r="C102" s="205" t="s">
        <v>319</v>
      </c>
      <c r="D102" s="45" t="s">
        <v>319</v>
      </c>
      <c r="E102" s="56" t="s">
        <v>331</v>
      </c>
      <c r="F102" s="205"/>
      <c r="G102" s="276" t="s">
        <v>294</v>
      </c>
      <c r="H102" s="219" t="s">
        <v>321</v>
      </c>
      <c r="I102" s="54" t="s">
        <v>322</v>
      </c>
      <c r="J102" s="56" t="s">
        <v>323</v>
      </c>
      <c r="K102" s="56"/>
      <c r="L102" s="55" t="s">
        <v>324</v>
      </c>
      <c r="M102" s="146" t="s">
        <v>325</v>
      </c>
      <c r="N102" s="62" t="s">
        <v>326</v>
      </c>
      <c r="O102" s="96">
        <v>44118</v>
      </c>
      <c r="P102" s="99">
        <v>44125</v>
      </c>
      <c r="Q102" s="97">
        <v>10.6</v>
      </c>
      <c r="R102" s="58">
        <v>247</v>
      </c>
      <c r="S102" s="59">
        <v>260</v>
      </c>
      <c r="T102" s="258">
        <f t="shared" si="12"/>
        <v>10.6</v>
      </c>
      <c r="U102" s="258">
        <f t="shared" si="12"/>
        <v>247</v>
      </c>
      <c r="V102" s="259">
        <f t="shared" si="11"/>
        <v>260</v>
      </c>
      <c r="W102" s="53" t="str">
        <f t="shared" si="13"/>
        <v>○</v>
      </c>
    </row>
    <row r="103" spans="1:23" x14ac:dyDescent="0.45">
      <c r="A103" s="54">
        <f t="shared" si="7"/>
        <v>97</v>
      </c>
      <c r="B103" s="54" t="s">
        <v>319</v>
      </c>
      <c r="C103" s="205" t="s">
        <v>319</v>
      </c>
      <c r="D103" s="101" t="s">
        <v>319</v>
      </c>
      <c r="E103" s="234" t="s">
        <v>331</v>
      </c>
      <c r="F103" s="207"/>
      <c r="G103" s="44" t="s">
        <v>294</v>
      </c>
      <c r="H103" s="219" t="s">
        <v>321</v>
      </c>
      <c r="I103" s="54" t="s">
        <v>332</v>
      </c>
      <c r="J103" s="56" t="s">
        <v>323</v>
      </c>
      <c r="K103" s="56"/>
      <c r="L103" s="55" t="s">
        <v>324</v>
      </c>
      <c r="M103" s="146" t="s">
        <v>325</v>
      </c>
      <c r="N103" s="62" t="s">
        <v>326</v>
      </c>
      <c r="O103" s="96">
        <v>44118</v>
      </c>
      <c r="P103" s="99">
        <v>44125</v>
      </c>
      <c r="Q103" s="97" t="s">
        <v>333</v>
      </c>
      <c r="R103" s="58">
        <v>83.7</v>
      </c>
      <c r="S103" s="98">
        <v>84</v>
      </c>
      <c r="T103" s="258" t="str">
        <f t="shared" si="12"/>
        <v>&lt;4.39</v>
      </c>
      <c r="U103" s="258">
        <f t="shared" si="12"/>
        <v>83.7</v>
      </c>
      <c r="V103" s="259">
        <f t="shared" si="11"/>
        <v>84</v>
      </c>
      <c r="W103" s="53" t="str">
        <f t="shared" si="13"/>
        <v/>
      </c>
    </row>
    <row r="104" spans="1:23" x14ac:dyDescent="0.45">
      <c r="A104" s="54">
        <f t="shared" si="7"/>
        <v>98</v>
      </c>
      <c r="B104" s="54" t="s">
        <v>319</v>
      </c>
      <c r="C104" s="205" t="s">
        <v>319</v>
      </c>
      <c r="D104" s="101" t="s">
        <v>319</v>
      </c>
      <c r="E104" s="234" t="s">
        <v>331</v>
      </c>
      <c r="F104" s="207"/>
      <c r="G104" s="276" t="s">
        <v>294</v>
      </c>
      <c r="H104" s="220" t="s">
        <v>321</v>
      </c>
      <c r="I104" s="54" t="s">
        <v>334</v>
      </c>
      <c r="J104" s="56" t="s">
        <v>323</v>
      </c>
      <c r="K104" s="56"/>
      <c r="L104" s="55" t="s">
        <v>324</v>
      </c>
      <c r="M104" s="146" t="s">
        <v>325</v>
      </c>
      <c r="N104" s="62" t="s">
        <v>326</v>
      </c>
      <c r="O104" s="96">
        <v>44118</v>
      </c>
      <c r="P104" s="99">
        <v>44125</v>
      </c>
      <c r="Q104" s="97" t="s">
        <v>209</v>
      </c>
      <c r="R104" s="58">
        <v>90.9</v>
      </c>
      <c r="S104" s="98">
        <v>91</v>
      </c>
      <c r="T104" s="258" t="str">
        <f t="shared" si="12"/>
        <v>&lt;4.76</v>
      </c>
      <c r="U104" s="258">
        <f t="shared" si="12"/>
        <v>90.9</v>
      </c>
      <c r="V104" s="259">
        <f t="shared" si="11"/>
        <v>91</v>
      </c>
      <c r="W104" s="53" t="str">
        <f>IF(ISERROR(V104*1),"",IF(AND(H104="飲料水",V104&gt;=11),"○",IF(AND(H104="牛乳・乳児用食品",V104&gt;=51),"○",IF(AND(H104&lt;&gt;"",V104&gt;=110),"○",""))))</f>
        <v/>
      </c>
    </row>
    <row r="105" spans="1:23" x14ac:dyDescent="0.45">
      <c r="A105" s="54">
        <f t="shared" si="7"/>
        <v>99</v>
      </c>
      <c r="B105" s="54" t="s">
        <v>319</v>
      </c>
      <c r="C105" s="205" t="s">
        <v>319</v>
      </c>
      <c r="D105" s="45" t="s">
        <v>319</v>
      </c>
      <c r="E105" s="56" t="s">
        <v>331</v>
      </c>
      <c r="F105" s="208"/>
      <c r="G105" s="276" t="s">
        <v>294</v>
      </c>
      <c r="H105" s="219" t="s">
        <v>321</v>
      </c>
      <c r="I105" s="54" t="s">
        <v>329</v>
      </c>
      <c r="J105" s="56" t="s">
        <v>323</v>
      </c>
      <c r="K105" s="56"/>
      <c r="L105" s="55" t="s">
        <v>324</v>
      </c>
      <c r="M105" s="148" t="s">
        <v>325</v>
      </c>
      <c r="N105" s="62" t="s">
        <v>326</v>
      </c>
      <c r="O105" s="96">
        <v>44116</v>
      </c>
      <c r="P105" s="99">
        <v>44125</v>
      </c>
      <c r="Q105" s="97" t="s">
        <v>335</v>
      </c>
      <c r="R105" s="149">
        <v>9</v>
      </c>
      <c r="S105" s="150">
        <v>9</v>
      </c>
      <c r="T105" s="258" t="str">
        <f t="shared" si="12"/>
        <v>&lt;4.59</v>
      </c>
      <c r="U105" s="258">
        <f t="shared" si="12"/>
        <v>9</v>
      </c>
      <c r="V105" s="259">
        <f t="shared" si="11"/>
        <v>9</v>
      </c>
      <c r="W105" s="100" t="str">
        <f t="shared" si="13"/>
        <v/>
      </c>
    </row>
    <row r="106" spans="1:23" x14ac:dyDescent="0.45">
      <c r="A106" s="54">
        <f t="shared" si="7"/>
        <v>100</v>
      </c>
      <c r="B106" s="151" t="s">
        <v>336</v>
      </c>
      <c r="C106" s="283" t="s">
        <v>336</v>
      </c>
      <c r="D106" s="153" t="s">
        <v>337</v>
      </c>
      <c r="E106" s="237" t="s">
        <v>338</v>
      </c>
      <c r="F106" s="211" t="s">
        <v>37</v>
      </c>
      <c r="G106" s="277" t="s">
        <v>339</v>
      </c>
      <c r="H106" s="225" t="s">
        <v>72</v>
      </c>
      <c r="I106" s="154" t="s">
        <v>340</v>
      </c>
      <c r="J106" s="237" t="s">
        <v>134</v>
      </c>
      <c r="K106" s="237" t="s">
        <v>37</v>
      </c>
      <c r="L106" s="152" t="s">
        <v>342</v>
      </c>
      <c r="M106" s="155" t="s">
        <v>343</v>
      </c>
      <c r="N106" s="156" t="s">
        <v>54</v>
      </c>
      <c r="O106" s="157">
        <v>44127</v>
      </c>
      <c r="P106" s="158">
        <v>44131</v>
      </c>
      <c r="Q106" s="159" t="s">
        <v>153</v>
      </c>
      <c r="R106" s="160" t="s">
        <v>153</v>
      </c>
      <c r="S106" s="161" t="s">
        <v>344</v>
      </c>
      <c r="T106" s="263" t="s">
        <v>153</v>
      </c>
      <c r="U106" s="263" t="s">
        <v>153</v>
      </c>
      <c r="V106" s="264" t="s">
        <v>344</v>
      </c>
      <c r="W106" s="162"/>
    </row>
    <row r="107" spans="1:23" x14ac:dyDescent="0.45">
      <c r="A107" s="54">
        <f t="shared" si="7"/>
        <v>101</v>
      </c>
      <c r="B107" s="151" t="s">
        <v>336</v>
      </c>
      <c r="C107" s="283" t="s">
        <v>336</v>
      </c>
      <c r="D107" s="153" t="s">
        <v>337</v>
      </c>
      <c r="E107" s="237" t="s">
        <v>345</v>
      </c>
      <c r="F107" s="211" t="s">
        <v>37</v>
      </c>
      <c r="G107" s="277" t="s">
        <v>294</v>
      </c>
      <c r="H107" s="226" t="s">
        <v>72</v>
      </c>
      <c r="I107" s="163" t="s">
        <v>346</v>
      </c>
      <c r="J107" s="238" t="s">
        <v>135</v>
      </c>
      <c r="K107" s="237" t="s">
        <v>37</v>
      </c>
      <c r="L107" s="152" t="s">
        <v>342</v>
      </c>
      <c r="M107" s="164" t="s">
        <v>347</v>
      </c>
      <c r="N107" s="156" t="s">
        <v>54</v>
      </c>
      <c r="O107" s="157">
        <v>44127</v>
      </c>
      <c r="P107" s="158">
        <v>44131</v>
      </c>
      <c r="Q107" s="165" t="s">
        <v>153</v>
      </c>
      <c r="R107" s="166" t="s">
        <v>153</v>
      </c>
      <c r="S107" s="167" t="s">
        <v>344</v>
      </c>
      <c r="T107" s="263" t="s">
        <v>153</v>
      </c>
      <c r="U107" s="263" t="s">
        <v>153</v>
      </c>
      <c r="V107" s="264" t="s">
        <v>344</v>
      </c>
      <c r="W107" s="168"/>
    </row>
    <row r="108" spans="1:23" x14ac:dyDescent="0.45">
      <c r="A108" s="54">
        <f t="shared" si="7"/>
        <v>102</v>
      </c>
      <c r="B108" s="41" t="s">
        <v>348</v>
      </c>
      <c r="C108" s="206" t="s">
        <v>348</v>
      </c>
      <c r="D108" s="61" t="s">
        <v>350</v>
      </c>
      <c r="E108" s="46" t="s">
        <v>32</v>
      </c>
      <c r="F108" s="46" t="s">
        <v>32</v>
      </c>
      <c r="G108" s="44" t="s">
        <v>34</v>
      </c>
      <c r="H108" s="220" t="s">
        <v>72</v>
      </c>
      <c r="I108" s="41" t="s">
        <v>351</v>
      </c>
      <c r="J108" s="46"/>
      <c r="K108" s="46"/>
      <c r="L108" s="73" t="s">
        <v>38</v>
      </c>
      <c r="M108" s="61" t="s">
        <v>352</v>
      </c>
      <c r="N108" s="48" t="s">
        <v>40</v>
      </c>
      <c r="O108" s="91">
        <v>44127</v>
      </c>
      <c r="P108" s="92">
        <v>44127</v>
      </c>
      <c r="Q108" s="97" t="s">
        <v>353</v>
      </c>
      <c r="R108" s="95" t="s">
        <v>353</v>
      </c>
      <c r="S108" s="58" t="s">
        <v>354</v>
      </c>
      <c r="T108" s="258" t="str">
        <f>IF(Q108="","",IF(NOT(ISERROR(Q108*1)),ROUNDDOWN(Q108*1,2-INT(LOG(ABS(Q108*1)))),IFERROR("&lt;"&amp;ROUNDDOWN(IF(SUBSTITUTE(Q108,"&lt;","")*1&lt;=50,SUBSTITUTE(Q108,"&lt;","")*1,""),2-INT(LOG(ABS(SUBSTITUTE(Q108,"&lt;","")*1)))),IF(Q108="-",Q108,"入力形式が間違っています"))))</f>
        <v>&lt;10</v>
      </c>
      <c r="U108" s="258" t="str">
        <f t="shared" ref="U108" si="14">IF(R108="","",IF(NOT(ISERROR(R108*1)),ROUNDDOWN(R108*1,2-INT(LOG(ABS(R108*1)))),IFERROR("&lt;"&amp;ROUNDDOWN(IF(SUBSTITUTE(R108,"&lt;","")*1&lt;=50,SUBSTITUTE(R108,"&lt;","")*1,""),2-INT(LOG(ABS(SUBSTITUTE(R108,"&lt;","")*1)))),IF(R108="-",R108,"入力形式が間違っています"))))</f>
        <v>&lt;10</v>
      </c>
      <c r="V108" s="259" t="str">
        <f t="shared" ref="V108:V147" si="15">IFERROR(IF(AND(T108="",U108=""),"",IF(AND(T108="-",U108="-"),IF(S108="","Cs合計を入力してください",S108),IF(NOT(ISERROR(T108*1+U108*1)),ROUND(T108+U108, 1-INT(LOG(ABS(T108+U108)))),IF(NOT(ISERROR(T108*1)),ROUND(T108, 1-INT(LOG(ABS(T108)))),IF(NOT(ISERROR(U108*1)),ROUND(U108, 1-INT(LOG(ABS(U108)))),IF(ISERROR(T108*1+U108*1),"&lt;"&amp;ROUND(IF(T108="-",0,SUBSTITUTE(T108,"&lt;",""))*1+IF(U108="-",0,SUBSTITUTE(U108,"&lt;",""))*1,1-INT(LOG(ABS(IF(T108="-",0,SUBSTITUTE(T108,"&lt;",""))*1+IF(U108="-",0,SUBSTITUTE(U108,"&lt;",""))*1)))))))))),"入力形式が間違っています")</f>
        <v>&lt;20</v>
      </c>
      <c r="W108" s="53" t="str">
        <f t="shared" ref="W108:W166" si="16">IF(ISERROR(V108*1),"",IF(AND(H108="飲料水",V108&gt;=11),"○",IF(AND(H108="牛乳・乳児用食品",V108&gt;=51),"○",IF(AND(H108&lt;&gt;"",V108&gt;=110),"○",""))))</f>
        <v/>
      </c>
    </row>
    <row r="109" spans="1:23" x14ac:dyDescent="0.45">
      <c r="A109" s="54">
        <f t="shared" si="7"/>
        <v>103</v>
      </c>
      <c r="B109" s="41" t="s">
        <v>355</v>
      </c>
      <c r="C109" s="206" t="s">
        <v>355</v>
      </c>
      <c r="D109" s="61" t="s">
        <v>356</v>
      </c>
      <c r="E109" s="46" t="s">
        <v>357</v>
      </c>
      <c r="F109" s="46" t="s">
        <v>358</v>
      </c>
      <c r="G109" s="44" t="s">
        <v>34</v>
      </c>
      <c r="H109" s="220" t="s">
        <v>132</v>
      </c>
      <c r="I109" s="41" t="s">
        <v>359</v>
      </c>
      <c r="J109" s="46" t="s">
        <v>135</v>
      </c>
      <c r="K109" s="46" t="s">
        <v>360</v>
      </c>
      <c r="L109" s="73" t="s">
        <v>38</v>
      </c>
      <c r="M109" s="61" t="s">
        <v>361</v>
      </c>
      <c r="N109" s="48" t="s">
        <v>54</v>
      </c>
      <c r="O109" s="91">
        <v>44117</v>
      </c>
      <c r="P109" s="92">
        <v>44120</v>
      </c>
      <c r="Q109" s="97" t="s">
        <v>362</v>
      </c>
      <c r="R109" s="95" t="s">
        <v>363</v>
      </c>
      <c r="S109" s="58"/>
      <c r="T109" s="258" t="str">
        <f t="shared" ref="T109:U124" si="17">IF(Q109="","",IF(NOT(ISERROR(Q109*1)),ROUNDDOWN(Q109*1,2-INT(LOG(ABS(Q109*1)))),IFERROR("&lt;"&amp;ROUNDDOWN(IF(SUBSTITUTE(Q109,"&lt;","")*1&lt;=50,SUBSTITUTE(Q109,"&lt;","")*1,""),2-INT(LOG(ABS(SUBSTITUTE(Q109,"&lt;","")*1)))),IF(Q109="-",Q109,"入力形式が間違っています"))))</f>
        <v>&lt;3.9</v>
      </c>
      <c r="U109" s="258" t="str">
        <f t="shared" si="17"/>
        <v>&lt;4.4</v>
      </c>
      <c r="V109" s="259" t="str">
        <f t="shared" si="15"/>
        <v>&lt;8.3</v>
      </c>
      <c r="W109" s="53" t="str">
        <f t="shared" si="16"/>
        <v/>
      </c>
    </row>
    <row r="110" spans="1:23" x14ac:dyDescent="0.45">
      <c r="A110" s="54">
        <f t="shared" si="7"/>
        <v>104</v>
      </c>
      <c r="B110" s="41" t="s">
        <v>355</v>
      </c>
      <c r="C110" s="206" t="s">
        <v>355</v>
      </c>
      <c r="D110" s="61" t="s">
        <v>356</v>
      </c>
      <c r="E110" s="46" t="s">
        <v>357</v>
      </c>
      <c r="F110" s="46" t="s">
        <v>358</v>
      </c>
      <c r="G110" s="44" t="s">
        <v>34</v>
      </c>
      <c r="H110" s="220" t="s">
        <v>132</v>
      </c>
      <c r="I110" s="41" t="s">
        <v>364</v>
      </c>
      <c r="J110" s="46" t="s">
        <v>135</v>
      </c>
      <c r="K110" s="46" t="s">
        <v>360</v>
      </c>
      <c r="L110" s="73" t="s">
        <v>38</v>
      </c>
      <c r="M110" s="61" t="s">
        <v>361</v>
      </c>
      <c r="N110" s="48" t="s">
        <v>54</v>
      </c>
      <c r="O110" s="91">
        <v>44117</v>
      </c>
      <c r="P110" s="92">
        <v>44120</v>
      </c>
      <c r="Q110" s="97" t="s">
        <v>365</v>
      </c>
      <c r="R110" s="95" t="s">
        <v>366</v>
      </c>
      <c r="S110" s="58"/>
      <c r="T110" s="258" t="str">
        <f t="shared" si="17"/>
        <v>&lt;4.5</v>
      </c>
      <c r="U110" s="258" t="str">
        <f t="shared" si="17"/>
        <v>&lt;4.3</v>
      </c>
      <c r="V110" s="259" t="str">
        <f t="shared" si="15"/>
        <v>&lt;8.8</v>
      </c>
      <c r="W110" s="53" t="str">
        <f t="shared" si="16"/>
        <v/>
      </c>
    </row>
    <row r="111" spans="1:23" x14ac:dyDescent="0.45">
      <c r="A111" s="54">
        <f t="shared" si="7"/>
        <v>105</v>
      </c>
      <c r="B111" s="41" t="s">
        <v>355</v>
      </c>
      <c r="C111" s="206" t="s">
        <v>355</v>
      </c>
      <c r="D111" s="61" t="s">
        <v>367</v>
      </c>
      <c r="E111" s="46" t="s">
        <v>368</v>
      </c>
      <c r="F111" s="46" t="s">
        <v>360</v>
      </c>
      <c r="G111" s="44" t="s">
        <v>34</v>
      </c>
      <c r="H111" s="220" t="s">
        <v>72</v>
      </c>
      <c r="I111" s="41" t="s">
        <v>369</v>
      </c>
      <c r="J111" s="46" t="s">
        <v>360</v>
      </c>
      <c r="K111" s="46" t="s">
        <v>315</v>
      </c>
      <c r="L111" s="73" t="s">
        <v>38</v>
      </c>
      <c r="M111" s="61" t="s">
        <v>361</v>
      </c>
      <c r="N111" s="48" t="s">
        <v>54</v>
      </c>
      <c r="O111" s="91">
        <v>44117</v>
      </c>
      <c r="P111" s="92">
        <v>44120</v>
      </c>
      <c r="Q111" s="97" t="s">
        <v>370</v>
      </c>
      <c r="R111" s="95" t="s">
        <v>63</v>
      </c>
      <c r="S111" s="58"/>
      <c r="T111" s="258" t="str">
        <f t="shared" si="17"/>
        <v>&lt;5.1</v>
      </c>
      <c r="U111" s="258" t="str">
        <f t="shared" si="17"/>
        <v>&lt;5</v>
      </c>
      <c r="V111" s="259" t="str">
        <f t="shared" si="15"/>
        <v>&lt;10</v>
      </c>
      <c r="W111" s="53" t="str">
        <f t="shared" si="16"/>
        <v/>
      </c>
    </row>
    <row r="112" spans="1:23" x14ac:dyDescent="0.45">
      <c r="A112" s="54">
        <f t="shared" si="7"/>
        <v>106</v>
      </c>
      <c r="B112" s="41" t="s">
        <v>355</v>
      </c>
      <c r="C112" s="206" t="s">
        <v>355</v>
      </c>
      <c r="D112" s="61" t="s">
        <v>367</v>
      </c>
      <c r="E112" s="46" t="s">
        <v>355</v>
      </c>
      <c r="F112" s="46" t="s">
        <v>360</v>
      </c>
      <c r="G112" s="44" t="s">
        <v>34</v>
      </c>
      <c r="H112" s="220" t="s">
        <v>72</v>
      </c>
      <c r="I112" s="41" t="s">
        <v>371</v>
      </c>
      <c r="J112" s="46" t="s">
        <v>360</v>
      </c>
      <c r="K112" s="46" t="s">
        <v>315</v>
      </c>
      <c r="L112" s="73" t="s">
        <v>38</v>
      </c>
      <c r="M112" s="61" t="s">
        <v>361</v>
      </c>
      <c r="N112" s="48" t="s">
        <v>54</v>
      </c>
      <c r="O112" s="91">
        <v>44117</v>
      </c>
      <c r="P112" s="92">
        <v>44120</v>
      </c>
      <c r="Q112" s="97" t="s">
        <v>372</v>
      </c>
      <c r="R112" s="95" t="s">
        <v>373</v>
      </c>
      <c r="S112" s="58"/>
      <c r="T112" s="258" t="str">
        <f t="shared" si="17"/>
        <v>&lt;5.3</v>
      </c>
      <c r="U112" s="258" t="str">
        <f t="shared" si="17"/>
        <v>&lt;5.5</v>
      </c>
      <c r="V112" s="259" t="str">
        <f t="shared" si="15"/>
        <v>&lt;11</v>
      </c>
      <c r="W112" s="53" t="str">
        <f t="shared" si="16"/>
        <v/>
      </c>
    </row>
    <row r="113" spans="1:23" x14ac:dyDescent="0.45">
      <c r="A113" s="54">
        <f t="shared" si="7"/>
        <v>107</v>
      </c>
      <c r="B113" s="41" t="s">
        <v>355</v>
      </c>
      <c r="C113" s="206" t="s">
        <v>355</v>
      </c>
      <c r="D113" s="61" t="s">
        <v>367</v>
      </c>
      <c r="E113" s="46" t="s">
        <v>374</v>
      </c>
      <c r="F113" s="46" t="s">
        <v>360</v>
      </c>
      <c r="G113" s="44" t="s">
        <v>34</v>
      </c>
      <c r="H113" s="220" t="s">
        <v>72</v>
      </c>
      <c r="I113" s="41" t="s">
        <v>375</v>
      </c>
      <c r="J113" s="46" t="s">
        <v>360</v>
      </c>
      <c r="K113" s="46" t="s">
        <v>315</v>
      </c>
      <c r="L113" s="73" t="s">
        <v>38</v>
      </c>
      <c r="M113" s="61" t="s">
        <v>361</v>
      </c>
      <c r="N113" s="48" t="s">
        <v>54</v>
      </c>
      <c r="O113" s="91">
        <v>44117</v>
      </c>
      <c r="P113" s="92">
        <v>44120</v>
      </c>
      <c r="Q113" s="97" t="s">
        <v>376</v>
      </c>
      <c r="R113" s="95" t="s">
        <v>370</v>
      </c>
      <c r="S113" s="58"/>
      <c r="T113" s="258" t="str">
        <f t="shared" si="17"/>
        <v>&lt;6.9</v>
      </c>
      <c r="U113" s="258" t="str">
        <f t="shared" si="17"/>
        <v>&lt;5.1</v>
      </c>
      <c r="V113" s="259" t="str">
        <f t="shared" si="15"/>
        <v>&lt;12</v>
      </c>
      <c r="W113" s="53" t="str">
        <f t="shared" si="16"/>
        <v/>
      </c>
    </row>
    <row r="114" spans="1:23" x14ac:dyDescent="0.45">
      <c r="A114" s="54">
        <f t="shared" si="7"/>
        <v>108</v>
      </c>
      <c r="B114" s="41" t="s">
        <v>355</v>
      </c>
      <c r="C114" s="206" t="s">
        <v>355</v>
      </c>
      <c r="D114" s="61" t="s">
        <v>367</v>
      </c>
      <c r="E114" s="46" t="s">
        <v>377</v>
      </c>
      <c r="F114" s="46" t="s">
        <v>360</v>
      </c>
      <c r="G114" s="44" t="s">
        <v>34</v>
      </c>
      <c r="H114" s="220" t="s">
        <v>72</v>
      </c>
      <c r="I114" s="41" t="s">
        <v>378</v>
      </c>
      <c r="J114" s="46" t="s">
        <v>360</v>
      </c>
      <c r="K114" s="46" t="s">
        <v>315</v>
      </c>
      <c r="L114" s="73" t="s">
        <v>38</v>
      </c>
      <c r="M114" s="61" t="s">
        <v>361</v>
      </c>
      <c r="N114" s="48" t="s">
        <v>54</v>
      </c>
      <c r="O114" s="91">
        <v>44117</v>
      </c>
      <c r="P114" s="92">
        <v>44120</v>
      </c>
      <c r="Q114" s="97" t="s">
        <v>93</v>
      </c>
      <c r="R114" s="95" t="s">
        <v>63</v>
      </c>
      <c r="S114" s="58"/>
      <c r="T114" s="258" t="str">
        <f t="shared" si="17"/>
        <v>&lt;3.6</v>
      </c>
      <c r="U114" s="258" t="str">
        <f t="shared" si="17"/>
        <v>&lt;5</v>
      </c>
      <c r="V114" s="259" t="str">
        <f t="shared" si="15"/>
        <v>&lt;8.6</v>
      </c>
      <c r="W114" s="53" t="str">
        <f t="shared" si="16"/>
        <v/>
      </c>
    </row>
    <row r="115" spans="1:23" x14ac:dyDescent="0.45">
      <c r="A115" s="54">
        <f t="shared" si="7"/>
        <v>109</v>
      </c>
      <c r="B115" s="41" t="s">
        <v>379</v>
      </c>
      <c r="C115" s="206" t="s">
        <v>379</v>
      </c>
      <c r="D115" s="61" t="s">
        <v>379</v>
      </c>
      <c r="E115" s="46" t="s">
        <v>380</v>
      </c>
      <c r="F115" s="46" t="s">
        <v>32</v>
      </c>
      <c r="G115" s="44" t="s">
        <v>294</v>
      </c>
      <c r="H115" s="219" t="s">
        <v>72</v>
      </c>
      <c r="I115" s="41" t="s">
        <v>381</v>
      </c>
      <c r="J115" s="46" t="s">
        <v>303</v>
      </c>
      <c r="K115" s="46" t="s">
        <v>32</v>
      </c>
      <c r="L115" s="73" t="s">
        <v>38</v>
      </c>
      <c r="M115" s="169" t="s">
        <v>382</v>
      </c>
      <c r="N115" s="48" t="s">
        <v>54</v>
      </c>
      <c r="O115" s="91">
        <v>44131</v>
      </c>
      <c r="P115" s="92">
        <v>44132</v>
      </c>
      <c r="Q115" s="93">
        <v>36.9</v>
      </c>
      <c r="R115" s="170">
        <v>709</v>
      </c>
      <c r="S115" s="95">
        <v>750</v>
      </c>
      <c r="T115" s="258">
        <f t="shared" si="17"/>
        <v>36.9</v>
      </c>
      <c r="U115" s="258">
        <f t="shared" si="17"/>
        <v>709</v>
      </c>
      <c r="V115" s="259">
        <f t="shared" si="15"/>
        <v>750</v>
      </c>
      <c r="W115" s="53" t="str">
        <f t="shared" si="16"/>
        <v>○</v>
      </c>
    </row>
    <row r="116" spans="1:23" x14ac:dyDescent="0.45">
      <c r="A116" s="54">
        <f t="shared" si="7"/>
        <v>110</v>
      </c>
      <c r="B116" s="54" t="s">
        <v>379</v>
      </c>
      <c r="C116" s="205" t="s">
        <v>379</v>
      </c>
      <c r="D116" s="45" t="s">
        <v>379</v>
      </c>
      <c r="E116" s="56" t="s">
        <v>380</v>
      </c>
      <c r="F116" s="46" t="s">
        <v>32</v>
      </c>
      <c r="G116" s="44" t="s">
        <v>294</v>
      </c>
      <c r="H116" s="219" t="s">
        <v>72</v>
      </c>
      <c r="I116" s="54" t="s">
        <v>383</v>
      </c>
      <c r="J116" s="56" t="s">
        <v>304</v>
      </c>
      <c r="K116" s="56" t="s">
        <v>32</v>
      </c>
      <c r="L116" s="55" t="s">
        <v>38</v>
      </c>
      <c r="M116" s="169" t="s">
        <v>382</v>
      </c>
      <c r="N116" s="62" t="s">
        <v>54</v>
      </c>
      <c r="O116" s="91">
        <v>44131</v>
      </c>
      <c r="P116" s="92">
        <v>44132</v>
      </c>
      <c r="Q116" s="97">
        <v>55.5</v>
      </c>
      <c r="R116" s="52">
        <v>1050</v>
      </c>
      <c r="S116" s="95">
        <v>1100</v>
      </c>
      <c r="T116" s="258">
        <f t="shared" si="17"/>
        <v>55.5</v>
      </c>
      <c r="U116" s="258">
        <f t="shared" si="17"/>
        <v>1050</v>
      </c>
      <c r="V116" s="259">
        <f t="shared" si="15"/>
        <v>1100</v>
      </c>
      <c r="W116" s="53" t="str">
        <f t="shared" si="16"/>
        <v>○</v>
      </c>
    </row>
    <row r="117" spans="1:23" x14ac:dyDescent="0.45">
      <c r="A117" s="54">
        <f t="shared" si="7"/>
        <v>111</v>
      </c>
      <c r="B117" s="41" t="s">
        <v>384</v>
      </c>
      <c r="C117" s="206" t="s">
        <v>384</v>
      </c>
      <c r="D117" s="61" t="s">
        <v>385</v>
      </c>
      <c r="E117" s="46" t="s">
        <v>384</v>
      </c>
      <c r="F117" s="206" t="s">
        <v>386</v>
      </c>
      <c r="G117" s="44" t="s">
        <v>294</v>
      </c>
      <c r="H117" s="219" t="s">
        <v>132</v>
      </c>
      <c r="I117" s="41" t="s">
        <v>387</v>
      </c>
      <c r="J117" s="46"/>
      <c r="K117" s="46" t="s">
        <v>386</v>
      </c>
      <c r="L117" s="73" t="s">
        <v>38</v>
      </c>
      <c r="M117" s="169" t="s">
        <v>388</v>
      </c>
      <c r="N117" s="48" t="s">
        <v>54</v>
      </c>
      <c r="O117" s="91">
        <v>44111</v>
      </c>
      <c r="P117" s="92">
        <v>44120</v>
      </c>
      <c r="Q117" s="93" t="s">
        <v>389</v>
      </c>
      <c r="R117" s="94" t="s">
        <v>390</v>
      </c>
      <c r="S117" s="95" t="s">
        <v>372</v>
      </c>
      <c r="T117" s="258" t="str">
        <f t="shared" si="17"/>
        <v>&lt;2.53</v>
      </c>
      <c r="U117" s="258" t="str">
        <f t="shared" si="17"/>
        <v>&lt;2.77</v>
      </c>
      <c r="V117" s="259" t="str">
        <f t="shared" si="15"/>
        <v>&lt;5.3</v>
      </c>
      <c r="W117" s="53" t="str">
        <f t="shared" si="16"/>
        <v/>
      </c>
    </row>
    <row r="118" spans="1:23" x14ac:dyDescent="0.45">
      <c r="A118" s="54">
        <f t="shared" si="7"/>
        <v>112</v>
      </c>
      <c r="B118" s="41" t="s">
        <v>384</v>
      </c>
      <c r="C118" s="206" t="s">
        <v>384</v>
      </c>
      <c r="D118" s="45" t="s">
        <v>385</v>
      </c>
      <c r="E118" s="46" t="s">
        <v>384</v>
      </c>
      <c r="F118" s="206" t="s">
        <v>386</v>
      </c>
      <c r="G118" s="44" t="s">
        <v>294</v>
      </c>
      <c r="H118" s="219" t="s">
        <v>132</v>
      </c>
      <c r="I118" s="54" t="s">
        <v>391</v>
      </c>
      <c r="J118" s="56"/>
      <c r="K118" s="46" t="s">
        <v>386</v>
      </c>
      <c r="L118" s="73" t="s">
        <v>38</v>
      </c>
      <c r="M118" s="169" t="s">
        <v>388</v>
      </c>
      <c r="N118" s="48" t="s">
        <v>54</v>
      </c>
      <c r="O118" s="91">
        <v>44111</v>
      </c>
      <c r="P118" s="92">
        <v>44120</v>
      </c>
      <c r="Q118" s="97" t="s">
        <v>392</v>
      </c>
      <c r="R118" s="58" t="s">
        <v>393</v>
      </c>
      <c r="S118" s="95" t="s">
        <v>63</v>
      </c>
      <c r="T118" s="258" t="str">
        <f t="shared" si="17"/>
        <v>&lt;2.31</v>
      </c>
      <c r="U118" s="258" t="str">
        <f t="shared" si="17"/>
        <v>&lt;2.7</v>
      </c>
      <c r="V118" s="259" t="str">
        <f t="shared" si="15"/>
        <v>&lt;5</v>
      </c>
      <c r="W118" s="53" t="str">
        <f t="shared" si="16"/>
        <v/>
      </c>
    </row>
    <row r="119" spans="1:23" x14ac:dyDescent="0.45">
      <c r="A119" s="54">
        <f t="shared" si="7"/>
        <v>113</v>
      </c>
      <c r="B119" s="41" t="s">
        <v>384</v>
      </c>
      <c r="C119" s="206" t="s">
        <v>384</v>
      </c>
      <c r="D119" s="45" t="s">
        <v>385</v>
      </c>
      <c r="E119" s="46" t="s">
        <v>384</v>
      </c>
      <c r="F119" s="206" t="s">
        <v>386</v>
      </c>
      <c r="G119" s="44" t="s">
        <v>294</v>
      </c>
      <c r="H119" s="219" t="s">
        <v>132</v>
      </c>
      <c r="I119" s="54" t="s">
        <v>394</v>
      </c>
      <c r="J119" s="56"/>
      <c r="K119" s="46" t="s">
        <v>386</v>
      </c>
      <c r="L119" s="73" t="s">
        <v>38</v>
      </c>
      <c r="M119" s="169" t="s">
        <v>388</v>
      </c>
      <c r="N119" s="48" t="s">
        <v>54</v>
      </c>
      <c r="O119" s="91">
        <v>44111</v>
      </c>
      <c r="P119" s="92">
        <v>44120</v>
      </c>
      <c r="Q119" s="97" t="s">
        <v>395</v>
      </c>
      <c r="R119" s="58" t="s">
        <v>396</v>
      </c>
      <c r="S119" s="95" t="s">
        <v>362</v>
      </c>
      <c r="T119" s="258" t="str">
        <f t="shared" si="17"/>
        <v>&lt;1.94</v>
      </c>
      <c r="U119" s="258" t="str">
        <f t="shared" si="17"/>
        <v>&lt;1.99</v>
      </c>
      <c r="V119" s="259" t="str">
        <f t="shared" si="15"/>
        <v>&lt;3.9</v>
      </c>
      <c r="W119" s="53" t="str">
        <f t="shared" si="16"/>
        <v/>
      </c>
    </row>
    <row r="120" spans="1:23" x14ac:dyDescent="0.45">
      <c r="A120" s="54">
        <f t="shared" si="7"/>
        <v>114</v>
      </c>
      <c r="B120" s="41" t="s">
        <v>384</v>
      </c>
      <c r="C120" s="206" t="s">
        <v>384</v>
      </c>
      <c r="D120" s="61" t="s">
        <v>385</v>
      </c>
      <c r="E120" s="46" t="s">
        <v>384</v>
      </c>
      <c r="F120" s="206" t="s">
        <v>386</v>
      </c>
      <c r="G120" s="44" t="s">
        <v>294</v>
      </c>
      <c r="H120" s="219" t="s">
        <v>132</v>
      </c>
      <c r="I120" s="41" t="s">
        <v>387</v>
      </c>
      <c r="J120" s="56"/>
      <c r="K120" s="46" t="s">
        <v>386</v>
      </c>
      <c r="L120" s="73" t="s">
        <v>38</v>
      </c>
      <c r="M120" s="169" t="s">
        <v>388</v>
      </c>
      <c r="N120" s="48" t="s">
        <v>54</v>
      </c>
      <c r="O120" s="96">
        <v>44125</v>
      </c>
      <c r="P120" s="99">
        <v>44131</v>
      </c>
      <c r="Q120" s="93" t="s">
        <v>397</v>
      </c>
      <c r="R120" s="94" t="s">
        <v>398</v>
      </c>
      <c r="S120" s="95" t="s">
        <v>365</v>
      </c>
      <c r="T120" s="258" t="str">
        <f t="shared" si="17"/>
        <v>&lt;2.14</v>
      </c>
      <c r="U120" s="258" t="str">
        <f t="shared" si="17"/>
        <v>&lt;2.4</v>
      </c>
      <c r="V120" s="259" t="str">
        <f t="shared" si="15"/>
        <v>&lt;4.5</v>
      </c>
      <c r="W120" s="53" t="str">
        <f t="shared" si="16"/>
        <v/>
      </c>
    </row>
    <row r="121" spans="1:23" x14ac:dyDescent="0.45">
      <c r="A121" s="54">
        <f t="shared" si="7"/>
        <v>115</v>
      </c>
      <c r="B121" s="41" t="s">
        <v>384</v>
      </c>
      <c r="C121" s="206" t="s">
        <v>384</v>
      </c>
      <c r="D121" s="45" t="s">
        <v>385</v>
      </c>
      <c r="E121" s="46" t="s">
        <v>384</v>
      </c>
      <c r="F121" s="206" t="s">
        <v>386</v>
      </c>
      <c r="G121" s="44" t="s">
        <v>294</v>
      </c>
      <c r="H121" s="219" t="s">
        <v>132</v>
      </c>
      <c r="I121" s="54" t="s">
        <v>391</v>
      </c>
      <c r="J121" s="56"/>
      <c r="K121" s="46" t="s">
        <v>386</v>
      </c>
      <c r="L121" s="73" t="s">
        <v>38</v>
      </c>
      <c r="M121" s="169" t="s">
        <v>388</v>
      </c>
      <c r="N121" s="48" t="s">
        <v>54</v>
      </c>
      <c r="O121" s="96">
        <v>44125</v>
      </c>
      <c r="P121" s="99">
        <v>44131</v>
      </c>
      <c r="Q121" s="97" t="s">
        <v>399</v>
      </c>
      <c r="R121" s="58" t="s">
        <v>400</v>
      </c>
      <c r="S121" s="95" t="s">
        <v>401</v>
      </c>
      <c r="T121" s="258" t="str">
        <f t="shared" si="17"/>
        <v>&lt;2.35</v>
      </c>
      <c r="U121" s="258" t="str">
        <f t="shared" si="17"/>
        <v>&lt;2.58</v>
      </c>
      <c r="V121" s="259" t="str">
        <f t="shared" si="15"/>
        <v>&lt;4.9</v>
      </c>
      <c r="W121" s="53" t="str">
        <f t="shared" si="16"/>
        <v/>
      </c>
    </row>
    <row r="122" spans="1:23" x14ac:dyDescent="0.45">
      <c r="A122" s="54">
        <f t="shared" si="7"/>
        <v>116</v>
      </c>
      <c r="B122" s="41" t="s">
        <v>384</v>
      </c>
      <c r="C122" s="206" t="s">
        <v>384</v>
      </c>
      <c r="D122" s="45" t="s">
        <v>385</v>
      </c>
      <c r="E122" s="46" t="s">
        <v>384</v>
      </c>
      <c r="F122" s="206" t="s">
        <v>386</v>
      </c>
      <c r="G122" s="44" t="s">
        <v>294</v>
      </c>
      <c r="H122" s="219" t="s">
        <v>132</v>
      </c>
      <c r="I122" s="54" t="s">
        <v>394</v>
      </c>
      <c r="J122" s="56"/>
      <c r="K122" s="46" t="s">
        <v>386</v>
      </c>
      <c r="L122" s="73" t="s">
        <v>38</v>
      </c>
      <c r="M122" s="169" t="s">
        <v>388</v>
      </c>
      <c r="N122" s="171" t="s">
        <v>54</v>
      </c>
      <c r="O122" s="96">
        <v>44125</v>
      </c>
      <c r="P122" s="99">
        <v>44131</v>
      </c>
      <c r="Q122" s="97" t="s">
        <v>402</v>
      </c>
      <c r="R122" s="58" t="s">
        <v>403</v>
      </c>
      <c r="S122" s="95" t="s">
        <v>404</v>
      </c>
      <c r="T122" s="258" t="str">
        <f t="shared" si="17"/>
        <v>&lt;2.45</v>
      </c>
      <c r="U122" s="258" t="str">
        <f t="shared" si="17"/>
        <v>&lt;2.28</v>
      </c>
      <c r="V122" s="259" t="str">
        <f t="shared" si="15"/>
        <v>&lt;4.7</v>
      </c>
      <c r="W122" s="53" t="str">
        <f t="shared" si="16"/>
        <v/>
      </c>
    </row>
    <row r="123" spans="1:23" x14ac:dyDescent="0.45">
      <c r="A123" s="54">
        <f t="shared" si="7"/>
        <v>117</v>
      </c>
      <c r="B123" s="41" t="s">
        <v>405</v>
      </c>
      <c r="C123" s="206" t="s">
        <v>405</v>
      </c>
      <c r="D123" s="61" t="s">
        <v>406</v>
      </c>
      <c r="E123" s="46" t="s">
        <v>386</v>
      </c>
      <c r="F123" s="206" t="s">
        <v>386</v>
      </c>
      <c r="G123" s="44" t="s">
        <v>34</v>
      </c>
      <c r="H123" s="219" t="s">
        <v>71</v>
      </c>
      <c r="I123" s="41" t="s">
        <v>248</v>
      </c>
      <c r="J123" s="46"/>
      <c r="K123" s="46" t="s">
        <v>386</v>
      </c>
      <c r="L123" s="73" t="s">
        <v>38</v>
      </c>
      <c r="M123" s="172" t="s">
        <v>407</v>
      </c>
      <c r="N123" s="68" t="s">
        <v>408</v>
      </c>
      <c r="O123" s="173">
        <v>44125</v>
      </c>
      <c r="P123" s="173">
        <v>44125</v>
      </c>
      <c r="Q123" s="93" t="s">
        <v>353</v>
      </c>
      <c r="R123" s="94" t="s">
        <v>353</v>
      </c>
      <c r="S123" s="95" t="s">
        <v>354</v>
      </c>
      <c r="T123" s="258" t="str">
        <f t="shared" si="17"/>
        <v>&lt;10</v>
      </c>
      <c r="U123" s="258" t="str">
        <f t="shared" si="17"/>
        <v>&lt;10</v>
      </c>
      <c r="V123" s="259" t="str">
        <f t="shared" si="15"/>
        <v>&lt;20</v>
      </c>
      <c r="W123" s="53" t="str">
        <f t="shared" si="16"/>
        <v/>
      </c>
    </row>
    <row r="124" spans="1:23" x14ac:dyDescent="0.45">
      <c r="A124" s="54">
        <f t="shared" si="7"/>
        <v>118</v>
      </c>
      <c r="B124" s="54" t="s">
        <v>405</v>
      </c>
      <c r="C124" s="205" t="s">
        <v>405</v>
      </c>
      <c r="D124" s="45" t="s">
        <v>349</v>
      </c>
      <c r="E124" s="56" t="s">
        <v>386</v>
      </c>
      <c r="F124" s="205" t="s">
        <v>386</v>
      </c>
      <c r="G124" s="44" t="s">
        <v>34</v>
      </c>
      <c r="H124" s="219" t="s">
        <v>71</v>
      </c>
      <c r="I124" s="54" t="s">
        <v>409</v>
      </c>
      <c r="J124" s="56"/>
      <c r="K124" s="56" t="s">
        <v>386</v>
      </c>
      <c r="L124" s="73" t="s">
        <v>38</v>
      </c>
      <c r="M124" s="174" t="s">
        <v>407</v>
      </c>
      <c r="N124" s="62" t="s">
        <v>40</v>
      </c>
      <c r="O124" s="96">
        <v>44125</v>
      </c>
      <c r="P124" s="175">
        <v>44125</v>
      </c>
      <c r="Q124" s="93" t="s">
        <v>353</v>
      </c>
      <c r="R124" s="94" t="s">
        <v>353</v>
      </c>
      <c r="S124" s="95" t="s">
        <v>354</v>
      </c>
      <c r="T124" s="258" t="str">
        <f t="shared" si="17"/>
        <v>&lt;10</v>
      </c>
      <c r="U124" s="258" t="str">
        <f t="shared" si="17"/>
        <v>&lt;10</v>
      </c>
      <c r="V124" s="259" t="str">
        <f t="shared" si="15"/>
        <v>&lt;20</v>
      </c>
      <c r="W124" s="53" t="str">
        <f t="shared" si="16"/>
        <v/>
      </c>
    </row>
    <row r="125" spans="1:23" x14ac:dyDescent="0.45">
      <c r="A125" s="54">
        <f t="shared" si="7"/>
        <v>119</v>
      </c>
      <c r="B125" s="54" t="s">
        <v>405</v>
      </c>
      <c r="C125" s="205" t="s">
        <v>405</v>
      </c>
      <c r="D125" s="45" t="s">
        <v>410</v>
      </c>
      <c r="E125" s="56" t="s">
        <v>386</v>
      </c>
      <c r="F125" s="205" t="s">
        <v>386</v>
      </c>
      <c r="G125" s="44" t="s">
        <v>34</v>
      </c>
      <c r="H125" s="219" t="s">
        <v>411</v>
      </c>
      <c r="I125" s="54" t="s">
        <v>412</v>
      </c>
      <c r="J125" s="56"/>
      <c r="K125" s="56" t="s">
        <v>386</v>
      </c>
      <c r="L125" s="73" t="s">
        <v>38</v>
      </c>
      <c r="M125" s="174" t="s">
        <v>407</v>
      </c>
      <c r="N125" s="62" t="s">
        <v>40</v>
      </c>
      <c r="O125" s="96">
        <v>44125</v>
      </c>
      <c r="P125" s="175">
        <v>44125</v>
      </c>
      <c r="Q125" s="93" t="s">
        <v>353</v>
      </c>
      <c r="R125" s="94" t="s">
        <v>353</v>
      </c>
      <c r="S125" s="95" t="s">
        <v>354</v>
      </c>
      <c r="T125" s="258" t="str">
        <f t="shared" ref="T125:U140" si="18">IF(Q125="","",IF(NOT(ISERROR(Q125*1)),ROUNDDOWN(Q125*1,2-INT(LOG(ABS(Q125*1)))),IFERROR("&lt;"&amp;ROUNDDOWN(IF(SUBSTITUTE(Q125,"&lt;","")*1&lt;=50,SUBSTITUTE(Q125,"&lt;","")*1,""),2-INT(LOG(ABS(SUBSTITUTE(Q125,"&lt;","")*1)))),IF(Q125="-",Q125,"入力形式が間違っています"))))</f>
        <v>&lt;10</v>
      </c>
      <c r="U125" s="258" t="str">
        <f t="shared" si="18"/>
        <v>&lt;10</v>
      </c>
      <c r="V125" s="259" t="str">
        <f t="shared" si="15"/>
        <v>&lt;20</v>
      </c>
      <c r="W125" s="53" t="str">
        <f t="shared" si="16"/>
        <v/>
      </c>
    </row>
    <row r="126" spans="1:23" x14ac:dyDescent="0.45">
      <c r="A126" s="54">
        <f t="shared" si="7"/>
        <v>120</v>
      </c>
      <c r="B126" s="54" t="s">
        <v>405</v>
      </c>
      <c r="C126" s="205" t="s">
        <v>405</v>
      </c>
      <c r="D126" s="45" t="s">
        <v>349</v>
      </c>
      <c r="E126" s="56" t="s">
        <v>386</v>
      </c>
      <c r="F126" s="205" t="s">
        <v>386</v>
      </c>
      <c r="G126" s="44" t="s">
        <v>34</v>
      </c>
      <c r="H126" s="220" t="s">
        <v>71</v>
      </c>
      <c r="I126" s="54" t="s">
        <v>413</v>
      </c>
      <c r="J126" s="56"/>
      <c r="K126" s="56" t="s">
        <v>386</v>
      </c>
      <c r="L126" s="73" t="s">
        <v>38</v>
      </c>
      <c r="M126" s="174" t="s">
        <v>407</v>
      </c>
      <c r="N126" s="62" t="s">
        <v>40</v>
      </c>
      <c r="O126" s="96">
        <v>44126</v>
      </c>
      <c r="P126" s="99">
        <v>44126</v>
      </c>
      <c r="Q126" s="93" t="s">
        <v>353</v>
      </c>
      <c r="R126" s="94" t="s">
        <v>353</v>
      </c>
      <c r="S126" s="95" t="s">
        <v>354</v>
      </c>
      <c r="T126" s="258" t="str">
        <f t="shared" si="18"/>
        <v>&lt;10</v>
      </c>
      <c r="U126" s="258" t="str">
        <f t="shared" si="18"/>
        <v>&lt;10</v>
      </c>
      <c r="V126" s="259" t="str">
        <f t="shared" si="15"/>
        <v>&lt;20</v>
      </c>
      <c r="W126" s="53" t="str">
        <f t="shared" si="16"/>
        <v/>
      </c>
    </row>
    <row r="127" spans="1:23" x14ac:dyDescent="0.45">
      <c r="A127" s="54">
        <f t="shared" si="7"/>
        <v>121</v>
      </c>
      <c r="B127" s="54" t="s">
        <v>405</v>
      </c>
      <c r="C127" s="205" t="s">
        <v>405</v>
      </c>
      <c r="D127" s="45" t="s">
        <v>414</v>
      </c>
      <c r="E127" s="56" t="s">
        <v>386</v>
      </c>
      <c r="F127" s="205" t="s">
        <v>386</v>
      </c>
      <c r="G127" s="44" t="s">
        <v>34</v>
      </c>
      <c r="H127" s="219" t="s">
        <v>71</v>
      </c>
      <c r="I127" s="54" t="s">
        <v>415</v>
      </c>
      <c r="J127" s="56"/>
      <c r="K127" s="56" t="s">
        <v>386</v>
      </c>
      <c r="L127" s="73" t="s">
        <v>38</v>
      </c>
      <c r="M127" s="174" t="s">
        <v>407</v>
      </c>
      <c r="N127" s="62" t="s">
        <v>40</v>
      </c>
      <c r="O127" s="96">
        <v>44126</v>
      </c>
      <c r="P127" s="99">
        <v>44126</v>
      </c>
      <c r="Q127" s="93" t="s">
        <v>353</v>
      </c>
      <c r="R127" s="94" t="s">
        <v>353</v>
      </c>
      <c r="S127" s="95" t="s">
        <v>354</v>
      </c>
      <c r="T127" s="258" t="str">
        <f t="shared" si="18"/>
        <v>&lt;10</v>
      </c>
      <c r="U127" s="258" t="str">
        <f t="shared" si="18"/>
        <v>&lt;10</v>
      </c>
      <c r="V127" s="259" t="str">
        <f t="shared" si="15"/>
        <v>&lt;20</v>
      </c>
      <c r="W127" s="53" t="str">
        <f t="shared" si="16"/>
        <v/>
      </c>
    </row>
    <row r="128" spans="1:23" x14ac:dyDescent="0.45">
      <c r="A128" s="54">
        <f t="shared" si="7"/>
        <v>122</v>
      </c>
      <c r="B128" s="54" t="s">
        <v>405</v>
      </c>
      <c r="C128" s="205" t="s">
        <v>405</v>
      </c>
      <c r="D128" s="45" t="s">
        <v>416</v>
      </c>
      <c r="E128" s="56" t="s">
        <v>386</v>
      </c>
      <c r="F128" s="205" t="s">
        <v>386</v>
      </c>
      <c r="G128" s="44" t="s">
        <v>34</v>
      </c>
      <c r="H128" s="219" t="s">
        <v>71</v>
      </c>
      <c r="I128" s="54" t="s">
        <v>417</v>
      </c>
      <c r="J128" s="56"/>
      <c r="K128" s="56" t="s">
        <v>386</v>
      </c>
      <c r="L128" s="73" t="s">
        <v>38</v>
      </c>
      <c r="M128" s="174" t="s">
        <v>407</v>
      </c>
      <c r="N128" s="62" t="s">
        <v>40</v>
      </c>
      <c r="O128" s="96">
        <v>44126</v>
      </c>
      <c r="P128" s="99">
        <v>44126</v>
      </c>
      <c r="Q128" s="93" t="s">
        <v>353</v>
      </c>
      <c r="R128" s="94" t="s">
        <v>353</v>
      </c>
      <c r="S128" s="95" t="s">
        <v>354</v>
      </c>
      <c r="T128" s="258" t="str">
        <f t="shared" si="18"/>
        <v>&lt;10</v>
      </c>
      <c r="U128" s="258" t="str">
        <f t="shared" si="18"/>
        <v>&lt;10</v>
      </c>
      <c r="V128" s="259" t="str">
        <f t="shared" si="15"/>
        <v>&lt;20</v>
      </c>
      <c r="W128" s="53" t="str">
        <f t="shared" si="16"/>
        <v/>
      </c>
    </row>
    <row r="129" spans="1:23" x14ac:dyDescent="0.45">
      <c r="A129" s="54">
        <f t="shared" si="7"/>
        <v>123</v>
      </c>
      <c r="B129" s="41" t="s">
        <v>418</v>
      </c>
      <c r="C129" s="206" t="s">
        <v>418</v>
      </c>
      <c r="D129" s="61" t="s">
        <v>419</v>
      </c>
      <c r="E129" s="46" t="s">
        <v>420</v>
      </c>
      <c r="F129" s="206" t="s">
        <v>32</v>
      </c>
      <c r="G129" s="44" t="s">
        <v>34</v>
      </c>
      <c r="H129" s="219" t="s">
        <v>72</v>
      </c>
      <c r="I129" s="41" t="s">
        <v>421</v>
      </c>
      <c r="J129" s="46"/>
      <c r="K129" s="46" t="s">
        <v>32</v>
      </c>
      <c r="L129" s="73" t="s">
        <v>38</v>
      </c>
      <c r="M129" s="169" t="s">
        <v>422</v>
      </c>
      <c r="N129" s="48" t="s">
        <v>40</v>
      </c>
      <c r="O129" s="91">
        <v>44131</v>
      </c>
      <c r="P129" s="91">
        <v>44131</v>
      </c>
      <c r="Q129" s="93" t="s">
        <v>353</v>
      </c>
      <c r="R129" s="93" t="s">
        <v>353</v>
      </c>
      <c r="S129" s="95" t="s">
        <v>354</v>
      </c>
      <c r="T129" s="258" t="str">
        <f t="shared" si="18"/>
        <v>&lt;10</v>
      </c>
      <c r="U129" s="258" t="str">
        <f t="shared" si="18"/>
        <v>&lt;10</v>
      </c>
      <c r="V129" s="259" t="str">
        <f t="shared" si="15"/>
        <v>&lt;20</v>
      </c>
      <c r="W129" s="53" t="str">
        <f t="shared" si="16"/>
        <v/>
      </c>
    </row>
    <row r="130" spans="1:23" x14ac:dyDescent="0.45">
      <c r="A130" s="54">
        <f t="shared" si="7"/>
        <v>124</v>
      </c>
      <c r="B130" s="54" t="s">
        <v>418</v>
      </c>
      <c r="C130" s="205" t="s">
        <v>418</v>
      </c>
      <c r="D130" s="45" t="s">
        <v>423</v>
      </c>
      <c r="E130" s="56" t="s">
        <v>418</v>
      </c>
      <c r="F130" s="205" t="s">
        <v>32</v>
      </c>
      <c r="G130" s="44" t="s">
        <v>34</v>
      </c>
      <c r="H130" s="219" t="s">
        <v>72</v>
      </c>
      <c r="I130" s="54" t="s">
        <v>424</v>
      </c>
      <c r="J130" s="56"/>
      <c r="K130" s="56" t="s">
        <v>32</v>
      </c>
      <c r="L130" s="73" t="s">
        <v>38</v>
      </c>
      <c r="M130" s="169" t="s">
        <v>422</v>
      </c>
      <c r="N130" s="62" t="s">
        <v>40</v>
      </c>
      <c r="O130" s="91">
        <v>44131</v>
      </c>
      <c r="P130" s="91">
        <v>44131</v>
      </c>
      <c r="Q130" s="93" t="s">
        <v>353</v>
      </c>
      <c r="R130" s="93" t="s">
        <v>353</v>
      </c>
      <c r="S130" s="95" t="s">
        <v>354</v>
      </c>
      <c r="T130" s="258" t="str">
        <f t="shared" si="18"/>
        <v>&lt;10</v>
      </c>
      <c r="U130" s="258" t="str">
        <f t="shared" si="18"/>
        <v>&lt;10</v>
      </c>
      <c r="V130" s="259" t="str">
        <f t="shared" si="15"/>
        <v>&lt;20</v>
      </c>
      <c r="W130" s="53" t="str">
        <f t="shared" si="16"/>
        <v/>
      </c>
    </row>
    <row r="131" spans="1:23" x14ac:dyDescent="0.45">
      <c r="A131" s="54">
        <f t="shared" si="7"/>
        <v>125</v>
      </c>
      <c r="B131" s="54" t="s">
        <v>418</v>
      </c>
      <c r="C131" s="205" t="s">
        <v>418</v>
      </c>
      <c r="D131" s="45" t="s">
        <v>425</v>
      </c>
      <c r="E131" s="56" t="s">
        <v>420</v>
      </c>
      <c r="F131" s="205" t="s">
        <v>32</v>
      </c>
      <c r="G131" s="44" t="s">
        <v>34</v>
      </c>
      <c r="H131" s="219" t="s">
        <v>72</v>
      </c>
      <c r="I131" s="54" t="s">
        <v>426</v>
      </c>
      <c r="J131" s="56"/>
      <c r="K131" s="56" t="s">
        <v>32</v>
      </c>
      <c r="L131" s="73" t="s">
        <v>38</v>
      </c>
      <c r="M131" s="169" t="s">
        <v>422</v>
      </c>
      <c r="N131" s="62" t="s">
        <v>40</v>
      </c>
      <c r="O131" s="91">
        <v>44131</v>
      </c>
      <c r="P131" s="91">
        <v>44131</v>
      </c>
      <c r="Q131" s="93" t="s">
        <v>353</v>
      </c>
      <c r="R131" s="93" t="s">
        <v>353</v>
      </c>
      <c r="S131" s="95" t="s">
        <v>354</v>
      </c>
      <c r="T131" s="258" t="str">
        <f t="shared" si="18"/>
        <v>&lt;10</v>
      </c>
      <c r="U131" s="258" t="str">
        <f t="shared" si="18"/>
        <v>&lt;10</v>
      </c>
      <c r="V131" s="259" t="str">
        <f t="shared" si="15"/>
        <v>&lt;20</v>
      </c>
      <c r="W131" s="53" t="str">
        <f t="shared" si="16"/>
        <v/>
      </c>
    </row>
    <row r="132" spans="1:23" x14ac:dyDescent="0.45">
      <c r="A132" s="54">
        <f t="shared" si="7"/>
        <v>126</v>
      </c>
      <c r="B132" s="54" t="s">
        <v>418</v>
      </c>
      <c r="C132" s="205" t="s">
        <v>418</v>
      </c>
      <c r="D132" s="45" t="s">
        <v>423</v>
      </c>
      <c r="E132" s="56" t="s">
        <v>427</v>
      </c>
      <c r="F132" s="205" t="s">
        <v>32</v>
      </c>
      <c r="G132" s="44" t="s">
        <v>34</v>
      </c>
      <c r="H132" s="220" t="s">
        <v>72</v>
      </c>
      <c r="I132" s="54" t="s">
        <v>428</v>
      </c>
      <c r="J132" s="56"/>
      <c r="K132" s="56" t="s">
        <v>32</v>
      </c>
      <c r="L132" s="73" t="s">
        <v>38</v>
      </c>
      <c r="M132" s="169" t="s">
        <v>422</v>
      </c>
      <c r="N132" s="62" t="s">
        <v>40</v>
      </c>
      <c r="O132" s="91">
        <v>44131</v>
      </c>
      <c r="P132" s="91">
        <v>44131</v>
      </c>
      <c r="Q132" s="93" t="s">
        <v>353</v>
      </c>
      <c r="R132" s="93" t="s">
        <v>353</v>
      </c>
      <c r="S132" s="95" t="s">
        <v>354</v>
      </c>
      <c r="T132" s="258" t="str">
        <f t="shared" si="18"/>
        <v>&lt;10</v>
      </c>
      <c r="U132" s="258" t="str">
        <f t="shared" si="18"/>
        <v>&lt;10</v>
      </c>
      <c r="V132" s="259" t="str">
        <f t="shared" si="15"/>
        <v>&lt;20</v>
      </c>
      <c r="W132" s="53" t="str">
        <f t="shared" si="16"/>
        <v/>
      </c>
    </row>
    <row r="133" spans="1:23" x14ac:dyDescent="0.45">
      <c r="A133" s="54">
        <f t="shared" si="7"/>
        <v>127</v>
      </c>
      <c r="B133" s="54" t="s">
        <v>418</v>
      </c>
      <c r="C133" s="205" t="s">
        <v>418</v>
      </c>
      <c r="D133" s="45" t="s">
        <v>429</v>
      </c>
      <c r="E133" s="56" t="s">
        <v>32</v>
      </c>
      <c r="F133" s="205" t="s">
        <v>32</v>
      </c>
      <c r="G133" s="44" t="s">
        <v>34</v>
      </c>
      <c r="H133" s="219" t="s">
        <v>132</v>
      </c>
      <c r="I133" s="54" t="s">
        <v>430</v>
      </c>
      <c r="J133" s="56" t="s">
        <v>135</v>
      </c>
      <c r="K133" s="56" t="s">
        <v>32</v>
      </c>
      <c r="L133" s="73" t="s">
        <v>38</v>
      </c>
      <c r="M133" s="169" t="s">
        <v>422</v>
      </c>
      <c r="N133" s="62" t="s">
        <v>40</v>
      </c>
      <c r="O133" s="91">
        <v>44131</v>
      </c>
      <c r="P133" s="91">
        <v>44131</v>
      </c>
      <c r="Q133" s="93" t="s">
        <v>353</v>
      </c>
      <c r="R133" s="93" t="s">
        <v>353</v>
      </c>
      <c r="S133" s="95" t="s">
        <v>354</v>
      </c>
      <c r="T133" s="258" t="str">
        <f t="shared" si="18"/>
        <v>&lt;10</v>
      </c>
      <c r="U133" s="258" t="str">
        <f t="shared" si="18"/>
        <v>&lt;10</v>
      </c>
      <c r="V133" s="259" t="str">
        <f t="shared" si="15"/>
        <v>&lt;20</v>
      </c>
      <c r="W133" s="53" t="str">
        <f t="shared" si="16"/>
        <v/>
      </c>
    </row>
    <row r="134" spans="1:23" x14ac:dyDescent="0.45">
      <c r="A134" s="54">
        <f t="shared" si="7"/>
        <v>128</v>
      </c>
      <c r="B134" s="41" t="s">
        <v>414</v>
      </c>
      <c r="C134" s="206" t="s">
        <v>414</v>
      </c>
      <c r="D134" s="61" t="s">
        <v>68</v>
      </c>
      <c r="E134" s="46" t="s">
        <v>32</v>
      </c>
      <c r="F134" s="206" t="s">
        <v>431</v>
      </c>
      <c r="G134" s="44" t="s">
        <v>34</v>
      </c>
      <c r="H134" s="219" t="s">
        <v>131</v>
      </c>
      <c r="I134" s="41" t="s">
        <v>359</v>
      </c>
      <c r="J134" s="46" t="s">
        <v>432</v>
      </c>
      <c r="K134" s="46" t="s">
        <v>32</v>
      </c>
      <c r="L134" s="73" t="s">
        <v>38</v>
      </c>
      <c r="M134" s="169" t="s">
        <v>433</v>
      </c>
      <c r="N134" s="48" t="s">
        <v>54</v>
      </c>
      <c r="O134" s="91">
        <v>44131</v>
      </c>
      <c r="P134" s="92">
        <v>44133</v>
      </c>
      <c r="Q134" s="93" t="s">
        <v>78</v>
      </c>
      <c r="R134" s="94" t="s">
        <v>434</v>
      </c>
      <c r="S134" s="95" t="s">
        <v>435</v>
      </c>
      <c r="T134" s="258" t="str">
        <f t="shared" si="18"/>
        <v>&lt;3.4</v>
      </c>
      <c r="U134" s="258" t="str">
        <f t="shared" si="18"/>
        <v>&lt;4.1</v>
      </c>
      <c r="V134" s="259" t="str">
        <f t="shared" si="15"/>
        <v>&lt;7.5</v>
      </c>
      <c r="W134" s="53" t="str">
        <f t="shared" si="16"/>
        <v/>
      </c>
    </row>
    <row r="135" spans="1:23" x14ac:dyDescent="0.45">
      <c r="A135" s="54">
        <f t="shared" si="7"/>
        <v>129</v>
      </c>
      <c r="B135" s="64" t="s">
        <v>436</v>
      </c>
      <c r="C135" s="282" t="s">
        <v>437</v>
      </c>
      <c r="D135" s="61" t="s">
        <v>438</v>
      </c>
      <c r="E135" s="46" t="s">
        <v>439</v>
      </c>
      <c r="F135" s="206" t="s">
        <v>386</v>
      </c>
      <c r="G135" s="44" t="s">
        <v>70</v>
      </c>
      <c r="H135" s="219" t="s">
        <v>72</v>
      </c>
      <c r="I135" s="41" t="s">
        <v>426</v>
      </c>
      <c r="J135" s="46"/>
      <c r="K135" s="46" t="s">
        <v>315</v>
      </c>
      <c r="L135" s="73" t="s">
        <v>38</v>
      </c>
      <c r="M135" s="172" t="s">
        <v>440</v>
      </c>
      <c r="N135" s="48" t="s">
        <v>54</v>
      </c>
      <c r="O135" s="91">
        <v>44118</v>
      </c>
      <c r="P135" s="92">
        <v>44126</v>
      </c>
      <c r="Q135" s="93" t="s">
        <v>366</v>
      </c>
      <c r="R135" s="94" t="s">
        <v>63</v>
      </c>
      <c r="S135" s="95" t="s">
        <v>441</v>
      </c>
      <c r="T135" s="258" t="str">
        <f t="shared" si="18"/>
        <v>&lt;4.3</v>
      </c>
      <c r="U135" s="258" t="str">
        <f t="shared" si="18"/>
        <v>&lt;5</v>
      </c>
      <c r="V135" s="259" t="str">
        <f t="shared" si="15"/>
        <v>&lt;9.3</v>
      </c>
      <c r="W135" s="53" t="str">
        <f t="shared" si="16"/>
        <v/>
      </c>
    </row>
    <row r="136" spans="1:23" x14ac:dyDescent="0.45">
      <c r="A136" s="54">
        <f t="shared" si="7"/>
        <v>130</v>
      </c>
      <c r="B136" s="64" t="s">
        <v>436</v>
      </c>
      <c r="C136" s="282" t="s">
        <v>437</v>
      </c>
      <c r="D136" s="45" t="s">
        <v>438</v>
      </c>
      <c r="E136" s="56" t="s">
        <v>442</v>
      </c>
      <c r="F136" s="205" t="s">
        <v>386</v>
      </c>
      <c r="G136" s="44" t="s">
        <v>70</v>
      </c>
      <c r="H136" s="219" t="s">
        <v>72</v>
      </c>
      <c r="I136" s="54" t="s">
        <v>443</v>
      </c>
      <c r="J136" s="56"/>
      <c r="K136" s="56" t="s">
        <v>315</v>
      </c>
      <c r="L136" s="73" t="s">
        <v>38</v>
      </c>
      <c r="M136" s="172" t="s">
        <v>440</v>
      </c>
      <c r="N136" s="62" t="s">
        <v>54</v>
      </c>
      <c r="O136" s="96">
        <v>44123</v>
      </c>
      <c r="P136" s="92">
        <v>44126</v>
      </c>
      <c r="Q136" s="97" t="s">
        <v>366</v>
      </c>
      <c r="R136" s="58" t="s">
        <v>63</v>
      </c>
      <c r="S136" s="95" t="s">
        <v>441</v>
      </c>
      <c r="T136" s="258" t="str">
        <f t="shared" si="18"/>
        <v>&lt;4.3</v>
      </c>
      <c r="U136" s="258" t="str">
        <f t="shared" si="18"/>
        <v>&lt;5</v>
      </c>
      <c r="V136" s="259" t="str">
        <f t="shared" si="15"/>
        <v>&lt;9.3</v>
      </c>
      <c r="W136" s="53" t="str">
        <f t="shared" si="16"/>
        <v/>
      </c>
    </row>
    <row r="137" spans="1:23" x14ac:dyDescent="0.45">
      <c r="A137" s="54">
        <f t="shared" ref="A137:A200" si="19">A136+1</f>
        <v>131</v>
      </c>
      <c r="B137" s="64" t="s">
        <v>436</v>
      </c>
      <c r="C137" s="282" t="s">
        <v>437</v>
      </c>
      <c r="D137" s="45" t="s">
        <v>438</v>
      </c>
      <c r="E137" s="56" t="s">
        <v>444</v>
      </c>
      <c r="F137" s="205" t="s">
        <v>386</v>
      </c>
      <c r="G137" s="44" t="s">
        <v>70</v>
      </c>
      <c r="H137" s="219" t="s">
        <v>72</v>
      </c>
      <c r="I137" s="54" t="s">
        <v>445</v>
      </c>
      <c r="J137" s="56"/>
      <c r="K137" s="56" t="s">
        <v>315</v>
      </c>
      <c r="L137" s="73" t="s">
        <v>341</v>
      </c>
      <c r="M137" s="172" t="s">
        <v>440</v>
      </c>
      <c r="N137" s="62" t="s">
        <v>54</v>
      </c>
      <c r="O137" s="96">
        <v>44123</v>
      </c>
      <c r="P137" s="92">
        <v>44126</v>
      </c>
      <c r="Q137" s="97" t="s">
        <v>404</v>
      </c>
      <c r="R137" s="58" t="s">
        <v>63</v>
      </c>
      <c r="S137" s="95" t="s">
        <v>446</v>
      </c>
      <c r="T137" s="258" t="str">
        <f t="shared" si="18"/>
        <v>&lt;4.7</v>
      </c>
      <c r="U137" s="258" t="str">
        <f t="shared" si="18"/>
        <v>&lt;5</v>
      </c>
      <c r="V137" s="259" t="str">
        <f t="shared" si="15"/>
        <v>&lt;9.7</v>
      </c>
      <c r="W137" s="53"/>
    </row>
    <row r="138" spans="1:23" x14ac:dyDescent="0.45">
      <c r="A138" s="54">
        <f t="shared" si="19"/>
        <v>132</v>
      </c>
      <c r="B138" s="64" t="s">
        <v>436</v>
      </c>
      <c r="C138" s="282" t="s">
        <v>437</v>
      </c>
      <c r="D138" s="45" t="s">
        <v>438</v>
      </c>
      <c r="E138" s="56" t="s">
        <v>447</v>
      </c>
      <c r="F138" s="205" t="s">
        <v>386</v>
      </c>
      <c r="G138" s="44" t="s">
        <v>70</v>
      </c>
      <c r="H138" s="220" t="s">
        <v>72</v>
      </c>
      <c r="I138" s="54" t="s">
        <v>98</v>
      </c>
      <c r="J138" s="56" t="s">
        <v>99</v>
      </c>
      <c r="K138" s="56" t="s">
        <v>100</v>
      </c>
      <c r="L138" s="73" t="s">
        <v>341</v>
      </c>
      <c r="M138" s="172" t="s">
        <v>440</v>
      </c>
      <c r="N138" s="62" t="s">
        <v>54</v>
      </c>
      <c r="O138" s="96">
        <v>44123</v>
      </c>
      <c r="P138" s="92">
        <v>44126</v>
      </c>
      <c r="Q138" s="97" t="s">
        <v>448</v>
      </c>
      <c r="R138" s="58" t="s">
        <v>63</v>
      </c>
      <c r="S138" s="59" t="s">
        <v>449</v>
      </c>
      <c r="T138" s="258" t="str">
        <f t="shared" si="18"/>
        <v>&lt;4</v>
      </c>
      <c r="U138" s="258" t="str">
        <f t="shared" si="18"/>
        <v>&lt;5</v>
      </c>
      <c r="V138" s="259" t="str">
        <f t="shared" si="15"/>
        <v>&lt;9</v>
      </c>
      <c r="W138" s="53"/>
    </row>
    <row r="139" spans="1:23" x14ac:dyDescent="0.45">
      <c r="A139" s="54">
        <f t="shared" si="19"/>
        <v>133</v>
      </c>
      <c r="B139" s="64" t="s">
        <v>436</v>
      </c>
      <c r="C139" s="282" t="s">
        <v>437</v>
      </c>
      <c r="D139" s="45" t="s">
        <v>438</v>
      </c>
      <c r="E139" s="56" t="s">
        <v>450</v>
      </c>
      <c r="F139" s="205" t="s">
        <v>386</v>
      </c>
      <c r="G139" s="44" t="s">
        <v>70</v>
      </c>
      <c r="H139" s="219" t="s">
        <v>61</v>
      </c>
      <c r="I139" s="54" t="s">
        <v>295</v>
      </c>
      <c r="J139" s="56"/>
      <c r="K139" s="56" t="s">
        <v>386</v>
      </c>
      <c r="L139" s="73" t="s">
        <v>341</v>
      </c>
      <c r="M139" s="172" t="s">
        <v>440</v>
      </c>
      <c r="N139" s="62" t="s">
        <v>54</v>
      </c>
      <c r="O139" s="96">
        <v>44125</v>
      </c>
      <c r="P139" s="92">
        <v>44126</v>
      </c>
      <c r="Q139" s="97" t="s">
        <v>451</v>
      </c>
      <c r="R139" s="58" t="s">
        <v>452</v>
      </c>
      <c r="S139" s="59" t="s">
        <v>88</v>
      </c>
      <c r="T139" s="258" t="str">
        <f t="shared" si="18"/>
        <v>&lt;0.5</v>
      </c>
      <c r="U139" s="258" t="str">
        <f t="shared" si="18"/>
        <v>&lt;0.7</v>
      </c>
      <c r="V139" s="259" t="str">
        <f t="shared" si="15"/>
        <v>&lt;1.2</v>
      </c>
      <c r="W139" s="53" t="str">
        <f t="shared" si="16"/>
        <v/>
      </c>
    </row>
    <row r="140" spans="1:23" x14ac:dyDescent="0.45">
      <c r="A140" s="54">
        <f t="shared" si="19"/>
        <v>134</v>
      </c>
      <c r="B140" s="64" t="s">
        <v>436</v>
      </c>
      <c r="C140" s="282" t="s">
        <v>437</v>
      </c>
      <c r="D140" s="45" t="s">
        <v>438</v>
      </c>
      <c r="E140" s="56" t="s">
        <v>453</v>
      </c>
      <c r="F140" s="205" t="s">
        <v>454</v>
      </c>
      <c r="G140" s="44" t="s">
        <v>70</v>
      </c>
      <c r="H140" s="219" t="s">
        <v>132</v>
      </c>
      <c r="I140" s="54" t="s">
        <v>455</v>
      </c>
      <c r="J140" s="56" t="s">
        <v>134</v>
      </c>
      <c r="K140" s="56" t="s">
        <v>386</v>
      </c>
      <c r="L140" s="73" t="s">
        <v>38</v>
      </c>
      <c r="M140" s="172" t="s">
        <v>456</v>
      </c>
      <c r="N140" s="62" t="s">
        <v>54</v>
      </c>
      <c r="O140" s="96">
        <v>44118</v>
      </c>
      <c r="P140" s="92">
        <v>44126</v>
      </c>
      <c r="Q140" s="97" t="s">
        <v>82</v>
      </c>
      <c r="R140" s="58" t="s">
        <v>93</v>
      </c>
      <c r="S140" s="98" t="s">
        <v>457</v>
      </c>
      <c r="T140" s="258" t="str">
        <f t="shared" si="18"/>
        <v>&lt;3.7</v>
      </c>
      <c r="U140" s="258" t="str">
        <f t="shared" si="18"/>
        <v>&lt;3.6</v>
      </c>
      <c r="V140" s="259" t="str">
        <f t="shared" si="15"/>
        <v>&lt;7.3</v>
      </c>
      <c r="W140" s="53"/>
    </row>
    <row r="141" spans="1:23" x14ac:dyDescent="0.45">
      <c r="A141" s="54">
        <f t="shared" si="19"/>
        <v>135</v>
      </c>
      <c r="B141" s="64" t="s">
        <v>436</v>
      </c>
      <c r="C141" s="282" t="s">
        <v>437</v>
      </c>
      <c r="D141" s="45" t="s">
        <v>438</v>
      </c>
      <c r="E141" s="56" t="s">
        <v>458</v>
      </c>
      <c r="F141" s="205" t="s">
        <v>459</v>
      </c>
      <c r="G141" s="44" t="s">
        <v>70</v>
      </c>
      <c r="H141" s="220" t="s">
        <v>132</v>
      </c>
      <c r="I141" s="54" t="s">
        <v>455</v>
      </c>
      <c r="J141" s="56" t="s">
        <v>135</v>
      </c>
      <c r="K141" s="56" t="s">
        <v>386</v>
      </c>
      <c r="L141" s="73" t="s">
        <v>38</v>
      </c>
      <c r="M141" s="172" t="s">
        <v>456</v>
      </c>
      <c r="N141" s="62" t="s">
        <v>54</v>
      </c>
      <c r="O141" s="96">
        <v>44116</v>
      </c>
      <c r="P141" s="92">
        <v>44126</v>
      </c>
      <c r="Q141" s="97" t="s">
        <v>460</v>
      </c>
      <c r="R141" s="58" t="s">
        <v>93</v>
      </c>
      <c r="S141" s="98" t="s">
        <v>461</v>
      </c>
      <c r="T141" s="258" t="str">
        <f t="shared" ref="T141:V156" si="20">IF(Q141="","",IF(NOT(ISERROR(Q141*1)),ROUNDDOWN(Q141*1,2-INT(LOG(ABS(Q141*1)))),IFERROR("&lt;"&amp;ROUNDDOWN(IF(SUBSTITUTE(Q141,"&lt;","")*1&lt;=50,SUBSTITUTE(Q141,"&lt;","")*1,""),2-INT(LOG(ABS(SUBSTITUTE(Q141,"&lt;","")*1)))),IF(Q141="-",Q141,"入力形式が間違っています"))))</f>
        <v>&lt;3.8</v>
      </c>
      <c r="U141" s="258" t="str">
        <f t="shared" si="20"/>
        <v>&lt;3.6</v>
      </c>
      <c r="V141" s="259" t="str">
        <f t="shared" si="15"/>
        <v>&lt;7.4</v>
      </c>
      <c r="W141" s="53"/>
    </row>
    <row r="142" spans="1:23" x14ac:dyDescent="0.45">
      <c r="A142" s="54">
        <f t="shared" si="19"/>
        <v>136</v>
      </c>
      <c r="B142" s="64" t="s">
        <v>436</v>
      </c>
      <c r="C142" s="282" t="s">
        <v>437</v>
      </c>
      <c r="D142" s="45" t="s">
        <v>438</v>
      </c>
      <c r="E142" s="56" t="s">
        <v>453</v>
      </c>
      <c r="F142" s="205" t="s">
        <v>454</v>
      </c>
      <c r="G142" s="44" t="s">
        <v>70</v>
      </c>
      <c r="H142" s="219" t="s">
        <v>132</v>
      </c>
      <c r="I142" s="54" t="s">
        <v>462</v>
      </c>
      <c r="J142" s="56" t="s">
        <v>135</v>
      </c>
      <c r="K142" s="56" t="s">
        <v>386</v>
      </c>
      <c r="L142" s="73" t="s">
        <v>38</v>
      </c>
      <c r="M142" s="172" t="s">
        <v>456</v>
      </c>
      <c r="N142" s="62" t="s">
        <v>54</v>
      </c>
      <c r="O142" s="96">
        <v>44112</v>
      </c>
      <c r="P142" s="92">
        <v>44126</v>
      </c>
      <c r="Q142" s="97" t="s">
        <v>460</v>
      </c>
      <c r="R142" s="58" t="s">
        <v>460</v>
      </c>
      <c r="S142" s="98" t="s">
        <v>463</v>
      </c>
      <c r="T142" s="258" t="str">
        <f t="shared" si="20"/>
        <v>&lt;3.8</v>
      </c>
      <c r="U142" s="258" t="str">
        <f t="shared" si="20"/>
        <v>&lt;3.8</v>
      </c>
      <c r="V142" s="259" t="str">
        <f t="shared" si="15"/>
        <v>&lt;7.6</v>
      </c>
      <c r="W142" s="53" t="str">
        <f t="shared" si="16"/>
        <v/>
      </c>
    </row>
    <row r="143" spans="1:23" x14ac:dyDescent="0.45">
      <c r="A143" s="54">
        <f t="shared" si="19"/>
        <v>137</v>
      </c>
      <c r="B143" s="64" t="s">
        <v>436</v>
      </c>
      <c r="C143" s="282" t="s">
        <v>437</v>
      </c>
      <c r="D143" s="45" t="s">
        <v>438</v>
      </c>
      <c r="E143" s="56" t="s">
        <v>464</v>
      </c>
      <c r="F143" s="205" t="s">
        <v>465</v>
      </c>
      <c r="G143" s="44" t="s">
        <v>70</v>
      </c>
      <c r="H143" s="219" t="s">
        <v>132</v>
      </c>
      <c r="I143" s="54" t="s">
        <v>466</v>
      </c>
      <c r="J143" s="56" t="s">
        <v>135</v>
      </c>
      <c r="K143" s="56" t="s">
        <v>386</v>
      </c>
      <c r="L143" s="73" t="s">
        <v>38</v>
      </c>
      <c r="M143" s="172" t="s">
        <v>456</v>
      </c>
      <c r="N143" s="62" t="s">
        <v>54</v>
      </c>
      <c r="O143" s="96">
        <v>44108</v>
      </c>
      <c r="P143" s="92">
        <v>44126</v>
      </c>
      <c r="Q143" s="97" t="s">
        <v>363</v>
      </c>
      <c r="R143" s="58" t="s">
        <v>467</v>
      </c>
      <c r="S143" s="98" t="s">
        <v>468</v>
      </c>
      <c r="T143" s="258" t="str">
        <f t="shared" si="20"/>
        <v>&lt;4.4</v>
      </c>
      <c r="U143" s="258" t="str">
        <f t="shared" si="20"/>
        <v>&lt;3.5</v>
      </c>
      <c r="V143" s="259" t="str">
        <f t="shared" si="15"/>
        <v>&lt;7.9</v>
      </c>
      <c r="W143" s="53" t="str">
        <f t="shared" si="16"/>
        <v/>
      </c>
    </row>
    <row r="144" spans="1:23" x14ac:dyDescent="0.45">
      <c r="A144" s="54">
        <f t="shared" si="19"/>
        <v>138</v>
      </c>
      <c r="B144" s="41" t="s">
        <v>271</v>
      </c>
      <c r="C144" s="206" t="s">
        <v>271</v>
      </c>
      <c r="D144" s="61" t="s">
        <v>271</v>
      </c>
      <c r="E144" s="56" t="s">
        <v>469</v>
      </c>
      <c r="F144" s="205" t="s">
        <v>470</v>
      </c>
      <c r="G144" s="44" t="s">
        <v>34</v>
      </c>
      <c r="H144" s="219" t="s">
        <v>132</v>
      </c>
      <c r="I144" s="54" t="s">
        <v>471</v>
      </c>
      <c r="J144" s="233" t="s">
        <v>135</v>
      </c>
      <c r="K144" s="233" t="s">
        <v>37</v>
      </c>
      <c r="L144" s="43" t="s">
        <v>38</v>
      </c>
      <c r="M144" s="146" t="s">
        <v>472</v>
      </c>
      <c r="N144" s="62" t="s">
        <v>40</v>
      </c>
      <c r="O144" s="96">
        <v>44133</v>
      </c>
      <c r="P144" s="99">
        <v>44133</v>
      </c>
      <c r="Q144" s="93" t="s">
        <v>32</v>
      </c>
      <c r="R144" s="94" t="s">
        <v>32</v>
      </c>
      <c r="S144" s="95" t="s">
        <v>41</v>
      </c>
      <c r="T144" s="258" t="str">
        <f t="shared" si="20"/>
        <v>-</v>
      </c>
      <c r="U144" s="258" t="str">
        <f t="shared" si="20"/>
        <v>-</v>
      </c>
      <c r="V144" s="259" t="str">
        <f t="shared" si="15"/>
        <v>&lt;25</v>
      </c>
      <c r="W144" s="53" t="str">
        <f t="shared" si="16"/>
        <v/>
      </c>
    </row>
    <row r="145" spans="1:23" x14ac:dyDescent="0.45">
      <c r="A145" s="54">
        <f t="shared" si="19"/>
        <v>139</v>
      </c>
      <c r="B145" s="54" t="s">
        <v>271</v>
      </c>
      <c r="C145" s="205" t="s">
        <v>271</v>
      </c>
      <c r="D145" s="45" t="s">
        <v>271</v>
      </c>
      <c r="E145" s="56" t="s">
        <v>473</v>
      </c>
      <c r="F145" s="205" t="s">
        <v>474</v>
      </c>
      <c r="G145" s="44" t="s">
        <v>34</v>
      </c>
      <c r="H145" s="219" t="s">
        <v>132</v>
      </c>
      <c r="I145" s="54" t="s">
        <v>475</v>
      </c>
      <c r="J145" s="233" t="s">
        <v>135</v>
      </c>
      <c r="K145" s="233" t="s">
        <v>37</v>
      </c>
      <c r="L145" s="43" t="s">
        <v>38</v>
      </c>
      <c r="M145" s="146" t="s">
        <v>472</v>
      </c>
      <c r="N145" s="62" t="s">
        <v>40</v>
      </c>
      <c r="O145" s="96">
        <v>44133</v>
      </c>
      <c r="P145" s="99">
        <v>44133</v>
      </c>
      <c r="Q145" s="93" t="s">
        <v>32</v>
      </c>
      <c r="R145" s="94" t="s">
        <v>32</v>
      </c>
      <c r="S145" s="95" t="s">
        <v>41</v>
      </c>
      <c r="T145" s="258" t="str">
        <f t="shared" si="20"/>
        <v>-</v>
      </c>
      <c r="U145" s="258" t="str">
        <f t="shared" si="20"/>
        <v>-</v>
      </c>
      <c r="V145" s="259" t="str">
        <f t="shared" si="15"/>
        <v>&lt;25</v>
      </c>
      <c r="W145" s="53" t="str">
        <f t="shared" si="16"/>
        <v/>
      </c>
    </row>
    <row r="146" spans="1:23" x14ac:dyDescent="0.45">
      <c r="A146" s="54">
        <f t="shared" si="19"/>
        <v>140</v>
      </c>
      <c r="B146" s="54" t="s">
        <v>271</v>
      </c>
      <c r="C146" s="205" t="s">
        <v>271</v>
      </c>
      <c r="D146" s="45" t="s">
        <v>271</v>
      </c>
      <c r="E146" s="56" t="s">
        <v>476</v>
      </c>
      <c r="F146" s="205" t="s">
        <v>470</v>
      </c>
      <c r="G146" s="44" t="s">
        <v>34</v>
      </c>
      <c r="H146" s="219" t="s">
        <v>132</v>
      </c>
      <c r="I146" s="54" t="s">
        <v>477</v>
      </c>
      <c r="J146" s="233" t="s">
        <v>135</v>
      </c>
      <c r="K146" s="233" t="s">
        <v>37</v>
      </c>
      <c r="L146" s="43" t="s">
        <v>38</v>
      </c>
      <c r="M146" s="146" t="s">
        <v>472</v>
      </c>
      <c r="N146" s="62" t="s">
        <v>40</v>
      </c>
      <c r="O146" s="96">
        <v>44133</v>
      </c>
      <c r="P146" s="99">
        <v>44133</v>
      </c>
      <c r="Q146" s="93" t="s">
        <v>32</v>
      </c>
      <c r="R146" s="94" t="s">
        <v>32</v>
      </c>
      <c r="S146" s="95" t="s">
        <v>41</v>
      </c>
      <c r="T146" s="258" t="str">
        <f t="shared" si="20"/>
        <v>-</v>
      </c>
      <c r="U146" s="258" t="str">
        <f t="shared" si="20"/>
        <v>-</v>
      </c>
      <c r="V146" s="259" t="str">
        <f t="shared" si="15"/>
        <v>&lt;25</v>
      </c>
      <c r="W146" s="53" t="str">
        <f t="shared" si="16"/>
        <v/>
      </c>
    </row>
    <row r="147" spans="1:23" x14ac:dyDescent="0.45">
      <c r="A147" s="54">
        <f t="shared" si="19"/>
        <v>141</v>
      </c>
      <c r="B147" s="54" t="s">
        <v>271</v>
      </c>
      <c r="C147" s="205" t="s">
        <v>271</v>
      </c>
      <c r="D147" s="45" t="s">
        <v>271</v>
      </c>
      <c r="E147" s="56" t="s">
        <v>473</v>
      </c>
      <c r="F147" s="205" t="s">
        <v>474</v>
      </c>
      <c r="G147" s="44" t="s">
        <v>34</v>
      </c>
      <c r="H147" s="219" t="s">
        <v>132</v>
      </c>
      <c r="I147" s="54" t="s">
        <v>394</v>
      </c>
      <c r="J147" s="233" t="s">
        <v>240</v>
      </c>
      <c r="K147" s="233" t="s">
        <v>37</v>
      </c>
      <c r="L147" s="43" t="s">
        <v>38</v>
      </c>
      <c r="M147" s="146" t="s">
        <v>472</v>
      </c>
      <c r="N147" s="62" t="s">
        <v>40</v>
      </c>
      <c r="O147" s="96">
        <v>44133</v>
      </c>
      <c r="P147" s="99">
        <v>44133</v>
      </c>
      <c r="Q147" s="93" t="s">
        <v>32</v>
      </c>
      <c r="R147" s="94" t="s">
        <v>32</v>
      </c>
      <c r="S147" s="95" t="s">
        <v>41</v>
      </c>
      <c r="T147" s="258" t="str">
        <f t="shared" si="20"/>
        <v>-</v>
      </c>
      <c r="U147" s="258" t="str">
        <f t="shared" si="20"/>
        <v>-</v>
      </c>
      <c r="V147" s="259" t="str">
        <f t="shared" si="15"/>
        <v>&lt;25</v>
      </c>
      <c r="W147" s="53" t="str">
        <f t="shared" si="16"/>
        <v/>
      </c>
    </row>
    <row r="148" spans="1:23" x14ac:dyDescent="0.45">
      <c r="A148" s="54">
        <f t="shared" si="19"/>
        <v>142</v>
      </c>
      <c r="B148" s="176" t="s">
        <v>479</v>
      </c>
      <c r="C148" s="212" t="s">
        <v>479</v>
      </c>
      <c r="D148" s="177" t="s">
        <v>479</v>
      </c>
      <c r="E148" s="178"/>
      <c r="F148" s="212"/>
      <c r="G148" s="44" t="s">
        <v>34</v>
      </c>
      <c r="H148" s="227" t="s">
        <v>301</v>
      </c>
      <c r="I148" s="176" t="s">
        <v>480</v>
      </c>
      <c r="J148" s="239" t="s">
        <v>304</v>
      </c>
      <c r="K148" s="239"/>
      <c r="L148" s="248" t="s">
        <v>38</v>
      </c>
      <c r="M148" s="169" t="s">
        <v>481</v>
      </c>
      <c r="N148" s="180" t="s">
        <v>54</v>
      </c>
      <c r="O148" s="181">
        <v>44081</v>
      </c>
      <c r="P148" s="182">
        <v>44134</v>
      </c>
      <c r="Q148" s="177" t="s">
        <v>255</v>
      </c>
      <c r="R148" s="176" t="s">
        <v>482</v>
      </c>
      <c r="S148" s="183" t="s">
        <v>173</v>
      </c>
      <c r="T148" s="265" t="str">
        <f t="shared" si="20"/>
        <v>&lt;4.9</v>
      </c>
      <c r="U148" s="265" t="str">
        <f t="shared" si="20"/>
        <v>&lt;4.2</v>
      </c>
      <c r="V148" s="266" t="str">
        <f t="shared" ref="V148:V150" si="21">IFERROR(IF(AND(T148="",U148=""),"",IF(AND(T148="-",U148="-"),IF(S148="","Cs合計を入力してください",S148),IF(NOT(ISERROR(T148*1+U148*1)),ROUND(T148+U148,1-INT(LOG(ABS(T148+U148)))),IF(NOT(ISERROR(T148*1)),ROUND(T148,1-INT(LOG(ABS(T148)))),IF(NOT(ISERROR(U148*1)),ROUND(U148,1-INT(LOG(ABS(U148)))),IF(ISERROR(T148*1+U148*1),"&lt;"&amp;ROUND(IF(T148="-",0,SUBSTITUTE(T148,"&lt;",""))*1+IF(U148="-",0,SUBSTITUTE(U148,"&lt;",""))*1,1-INT(LOG(ABS(IF(T148="-",0,SUBSTITUTE(T148,"&lt;",""))*1+IF(U148="-",0,SUBSTITUTE(U148,"&lt;",""))*1)))))))))),"入力形式が間違っています")</f>
        <v>&lt;9.1</v>
      </c>
      <c r="W148" s="184" t="str">
        <f t="shared" si="16"/>
        <v/>
      </c>
    </row>
    <row r="149" spans="1:23" x14ac:dyDescent="0.45">
      <c r="A149" s="54">
        <f t="shared" si="19"/>
        <v>143</v>
      </c>
      <c r="B149" s="176" t="s">
        <v>479</v>
      </c>
      <c r="C149" s="212" t="s">
        <v>479</v>
      </c>
      <c r="D149" s="177" t="s">
        <v>479</v>
      </c>
      <c r="E149" s="178"/>
      <c r="F149" s="213"/>
      <c r="G149" s="44" t="s">
        <v>34</v>
      </c>
      <c r="H149" s="227" t="s">
        <v>301</v>
      </c>
      <c r="I149" s="185" t="s">
        <v>480</v>
      </c>
      <c r="J149" s="240" t="s">
        <v>304</v>
      </c>
      <c r="K149" s="240"/>
      <c r="L149" s="248" t="s">
        <v>38</v>
      </c>
      <c r="M149" s="146" t="s">
        <v>481</v>
      </c>
      <c r="N149" s="186" t="s">
        <v>54</v>
      </c>
      <c r="O149" s="187">
        <v>44081</v>
      </c>
      <c r="P149" s="182">
        <v>44134</v>
      </c>
      <c r="Q149" s="179" t="s">
        <v>482</v>
      </c>
      <c r="R149" s="185" t="s">
        <v>483</v>
      </c>
      <c r="S149" s="183" t="s">
        <v>193</v>
      </c>
      <c r="T149" s="265" t="str">
        <f t="shared" si="20"/>
        <v>&lt;4.2</v>
      </c>
      <c r="U149" s="265" t="str">
        <f t="shared" si="20"/>
        <v>&lt;5</v>
      </c>
      <c r="V149" s="266" t="str">
        <f t="shared" si="21"/>
        <v>&lt;9.2</v>
      </c>
      <c r="W149" s="184" t="str">
        <f t="shared" si="16"/>
        <v/>
      </c>
    </row>
    <row r="150" spans="1:23" x14ac:dyDescent="0.45">
      <c r="A150" s="54">
        <f t="shared" si="19"/>
        <v>144</v>
      </c>
      <c r="B150" s="176" t="s">
        <v>479</v>
      </c>
      <c r="C150" s="212" t="s">
        <v>479</v>
      </c>
      <c r="D150" s="177" t="s">
        <v>479</v>
      </c>
      <c r="E150" s="178"/>
      <c r="F150" s="213"/>
      <c r="G150" s="44" t="s">
        <v>34</v>
      </c>
      <c r="H150" s="227" t="s">
        <v>301</v>
      </c>
      <c r="I150" s="185" t="s">
        <v>480</v>
      </c>
      <c r="J150" s="240" t="s">
        <v>304</v>
      </c>
      <c r="K150" s="240"/>
      <c r="L150" s="248" t="s">
        <v>38</v>
      </c>
      <c r="M150" s="146" t="s">
        <v>481</v>
      </c>
      <c r="N150" s="186" t="s">
        <v>54</v>
      </c>
      <c r="O150" s="187">
        <v>44081</v>
      </c>
      <c r="P150" s="182">
        <v>44134</v>
      </c>
      <c r="Q150" s="179" t="s">
        <v>484</v>
      </c>
      <c r="R150" s="185" t="s">
        <v>261</v>
      </c>
      <c r="S150" s="183" t="s">
        <v>485</v>
      </c>
      <c r="T150" s="265" t="str">
        <f t="shared" si="20"/>
        <v>&lt;4.3</v>
      </c>
      <c r="U150" s="265" t="str">
        <f t="shared" si="20"/>
        <v>&lt;4.5</v>
      </c>
      <c r="V150" s="266" t="str">
        <f t="shared" si="21"/>
        <v>&lt;8.8</v>
      </c>
      <c r="W150" s="184" t="str">
        <f t="shared" si="16"/>
        <v/>
      </c>
    </row>
    <row r="151" spans="1:23" x14ac:dyDescent="0.45">
      <c r="A151" s="54">
        <f t="shared" si="19"/>
        <v>145</v>
      </c>
      <c r="B151" s="41" t="s">
        <v>414</v>
      </c>
      <c r="C151" s="206" t="s">
        <v>414</v>
      </c>
      <c r="D151" s="61" t="s">
        <v>419</v>
      </c>
      <c r="E151" s="46" t="s">
        <v>32</v>
      </c>
      <c r="F151" s="206" t="s">
        <v>32</v>
      </c>
      <c r="G151" s="44" t="s">
        <v>34</v>
      </c>
      <c r="H151" s="219" t="s">
        <v>72</v>
      </c>
      <c r="I151" s="41" t="s">
        <v>421</v>
      </c>
      <c r="J151" s="46"/>
      <c r="K151" s="46" t="s">
        <v>32</v>
      </c>
      <c r="L151" s="73" t="s">
        <v>38</v>
      </c>
      <c r="M151" s="169" t="s">
        <v>433</v>
      </c>
      <c r="N151" s="48" t="s">
        <v>54</v>
      </c>
      <c r="O151" s="91">
        <v>44131</v>
      </c>
      <c r="P151" s="92">
        <v>44134</v>
      </c>
      <c r="Q151" s="93" t="s">
        <v>93</v>
      </c>
      <c r="R151" s="94" t="s">
        <v>460</v>
      </c>
      <c r="S151" s="95" t="s">
        <v>461</v>
      </c>
      <c r="T151" s="258" t="str">
        <f t="shared" si="20"/>
        <v>&lt;3.6</v>
      </c>
      <c r="U151" s="258" t="str">
        <f t="shared" si="20"/>
        <v>&lt;3.8</v>
      </c>
      <c r="V151" s="259" t="str">
        <f t="shared" ref="V151" si="22">IFERROR(IF(AND(T151="",U151=""),"",IF(AND(T151="-",U151="-"),IF(S151="","Cs合計を入力してください",S151),IF(NOT(ISERROR(T151*1+U151*1)),ROUND(T151+U151, 1-INT(LOG(ABS(T151+U151)))),IF(NOT(ISERROR(T151*1)),ROUND(T151, 1-INT(LOG(ABS(T151)))),IF(NOT(ISERROR(U151*1)),ROUND(U151, 1-INT(LOG(ABS(U151)))),IF(ISERROR(T151*1+U151*1),"&lt;"&amp;ROUND(IF(T151="-",0,SUBSTITUTE(T151,"&lt;",""))*1+IF(U151="-",0,SUBSTITUTE(U151,"&lt;",""))*1,1-INT(LOG(ABS(IF(T151="-",0,SUBSTITUTE(T151,"&lt;",""))*1+IF(U151="-",0,SUBSTITUTE(U151,"&lt;",""))*1)))))))))),"入力形式が間違っています")</f>
        <v>&lt;7.4</v>
      </c>
      <c r="W151" s="53" t="str">
        <f t="shared" si="16"/>
        <v/>
      </c>
    </row>
    <row r="152" spans="1:23" x14ac:dyDescent="0.45">
      <c r="A152" s="54">
        <f t="shared" si="19"/>
        <v>146</v>
      </c>
      <c r="B152" s="188" t="s">
        <v>479</v>
      </c>
      <c r="C152" s="284" t="s">
        <v>479</v>
      </c>
      <c r="D152" s="189" t="s">
        <v>367</v>
      </c>
      <c r="E152" s="214" t="s">
        <v>37</v>
      </c>
      <c r="F152" s="214" t="s">
        <v>37</v>
      </c>
      <c r="G152" s="278" t="s">
        <v>34</v>
      </c>
      <c r="H152" s="228" t="s">
        <v>72</v>
      </c>
      <c r="I152" s="188" t="s">
        <v>486</v>
      </c>
      <c r="J152" s="214" t="s">
        <v>37</v>
      </c>
      <c r="K152" s="214" t="s">
        <v>37</v>
      </c>
      <c r="L152" s="249" t="s">
        <v>342</v>
      </c>
      <c r="M152" s="190" t="s">
        <v>487</v>
      </c>
      <c r="N152" s="191" t="s">
        <v>488</v>
      </c>
      <c r="O152" s="192">
        <v>44081</v>
      </c>
      <c r="P152" s="192">
        <v>44134</v>
      </c>
      <c r="Q152" s="193" t="s">
        <v>489</v>
      </c>
      <c r="R152" s="194" t="s">
        <v>490</v>
      </c>
      <c r="S152" s="195" t="s">
        <v>491</v>
      </c>
      <c r="T152" s="265" t="str">
        <f t="shared" si="20"/>
        <v>&lt;1.2</v>
      </c>
      <c r="U152" s="265" t="str">
        <f t="shared" si="20"/>
        <v>&lt;1.5</v>
      </c>
      <c r="V152" s="265" t="str">
        <f t="shared" si="20"/>
        <v>&lt;2.7</v>
      </c>
      <c r="W152" s="196" t="str">
        <f t="shared" si="16"/>
        <v/>
      </c>
    </row>
    <row r="153" spans="1:23" x14ac:dyDescent="0.45">
      <c r="A153" s="54">
        <f t="shared" si="19"/>
        <v>147</v>
      </c>
      <c r="B153" s="188" t="s">
        <v>479</v>
      </c>
      <c r="C153" s="284" t="s">
        <v>479</v>
      </c>
      <c r="D153" s="189" t="s">
        <v>37</v>
      </c>
      <c r="E153" s="214" t="s">
        <v>37</v>
      </c>
      <c r="F153" s="214" t="s">
        <v>492</v>
      </c>
      <c r="G153" s="279" t="s">
        <v>34</v>
      </c>
      <c r="H153" s="228" t="s">
        <v>35</v>
      </c>
      <c r="I153" s="197" t="s">
        <v>493</v>
      </c>
      <c r="J153" s="214" t="s">
        <v>37</v>
      </c>
      <c r="K153" s="214" t="s">
        <v>37</v>
      </c>
      <c r="L153" s="249" t="s">
        <v>342</v>
      </c>
      <c r="M153" s="190" t="s">
        <v>487</v>
      </c>
      <c r="N153" s="191" t="s">
        <v>488</v>
      </c>
      <c r="O153" s="192">
        <v>44081</v>
      </c>
      <c r="P153" s="192">
        <v>44134</v>
      </c>
      <c r="Q153" s="193" t="s">
        <v>489</v>
      </c>
      <c r="R153" s="194" t="s">
        <v>494</v>
      </c>
      <c r="S153" s="195" t="s">
        <v>495</v>
      </c>
      <c r="T153" s="265" t="str">
        <f t="shared" si="20"/>
        <v>&lt;1.2</v>
      </c>
      <c r="U153" s="265" t="str">
        <f t="shared" si="20"/>
        <v>&lt;1.3</v>
      </c>
      <c r="V153" s="265" t="str">
        <f t="shared" si="20"/>
        <v>&lt;2.5</v>
      </c>
      <c r="W153" s="196" t="str">
        <f t="shared" si="16"/>
        <v/>
      </c>
    </row>
    <row r="154" spans="1:23" x14ac:dyDescent="0.45">
      <c r="A154" s="54">
        <f t="shared" si="19"/>
        <v>148</v>
      </c>
      <c r="B154" s="188" t="s">
        <v>479</v>
      </c>
      <c r="C154" s="284" t="s">
        <v>479</v>
      </c>
      <c r="D154" s="189" t="s">
        <v>37</v>
      </c>
      <c r="E154" s="214" t="s">
        <v>37</v>
      </c>
      <c r="F154" s="215" t="s">
        <v>496</v>
      </c>
      <c r="G154" s="279" t="s">
        <v>34</v>
      </c>
      <c r="H154" s="228" t="s">
        <v>35</v>
      </c>
      <c r="I154" s="188" t="s">
        <v>497</v>
      </c>
      <c r="J154" s="214" t="s">
        <v>37</v>
      </c>
      <c r="K154" s="214" t="s">
        <v>37</v>
      </c>
      <c r="L154" s="249" t="s">
        <v>342</v>
      </c>
      <c r="M154" s="190" t="s">
        <v>487</v>
      </c>
      <c r="N154" s="191" t="s">
        <v>488</v>
      </c>
      <c r="O154" s="192">
        <v>44081</v>
      </c>
      <c r="P154" s="192">
        <v>44134</v>
      </c>
      <c r="Q154" s="193" t="s">
        <v>498</v>
      </c>
      <c r="R154" s="194" t="s">
        <v>499</v>
      </c>
      <c r="S154" s="195" t="s">
        <v>500</v>
      </c>
      <c r="T154" s="265" t="str">
        <f t="shared" si="20"/>
        <v>&lt;5.1</v>
      </c>
      <c r="U154" s="265" t="str">
        <f t="shared" si="20"/>
        <v>&lt;6</v>
      </c>
      <c r="V154" s="265" t="str">
        <f t="shared" si="20"/>
        <v>&lt;11</v>
      </c>
      <c r="W154" s="196" t="str">
        <f t="shared" si="16"/>
        <v/>
      </c>
    </row>
    <row r="155" spans="1:23" x14ac:dyDescent="0.45">
      <c r="A155" s="54">
        <f t="shared" si="19"/>
        <v>149</v>
      </c>
      <c r="B155" s="188" t="s">
        <v>479</v>
      </c>
      <c r="C155" s="284" t="s">
        <v>479</v>
      </c>
      <c r="D155" s="189" t="s">
        <v>37</v>
      </c>
      <c r="E155" s="214" t="s">
        <v>37</v>
      </c>
      <c r="F155" s="214" t="s">
        <v>501</v>
      </c>
      <c r="G155" s="279" t="s">
        <v>34</v>
      </c>
      <c r="H155" s="228" t="s">
        <v>51</v>
      </c>
      <c r="I155" s="188" t="s">
        <v>502</v>
      </c>
      <c r="J155" s="214" t="s">
        <v>37</v>
      </c>
      <c r="K155" s="214" t="s">
        <v>37</v>
      </c>
      <c r="L155" s="249" t="s">
        <v>342</v>
      </c>
      <c r="M155" s="190" t="s">
        <v>487</v>
      </c>
      <c r="N155" s="191" t="s">
        <v>488</v>
      </c>
      <c r="O155" s="192">
        <v>44081</v>
      </c>
      <c r="P155" s="192">
        <v>44134</v>
      </c>
      <c r="Q155" s="193" t="s">
        <v>503</v>
      </c>
      <c r="R155" s="194" t="s">
        <v>504</v>
      </c>
      <c r="S155" s="195" t="s">
        <v>505</v>
      </c>
      <c r="T155" s="265" t="str">
        <f t="shared" si="20"/>
        <v>&lt;0.55</v>
      </c>
      <c r="U155" s="265" t="str">
        <f t="shared" si="20"/>
        <v>&lt;0.5</v>
      </c>
      <c r="V155" s="265" t="str">
        <f t="shared" si="20"/>
        <v>&lt;1.1</v>
      </c>
      <c r="W155" s="196" t="str">
        <f t="shared" si="16"/>
        <v/>
      </c>
    </row>
    <row r="156" spans="1:23" x14ac:dyDescent="0.45">
      <c r="A156" s="54">
        <f t="shared" si="19"/>
        <v>150</v>
      </c>
      <c r="B156" s="188" t="s">
        <v>479</v>
      </c>
      <c r="C156" s="284" t="s">
        <v>479</v>
      </c>
      <c r="D156" s="189" t="s">
        <v>37</v>
      </c>
      <c r="E156" s="214" t="s">
        <v>37</v>
      </c>
      <c r="F156" s="215" t="s">
        <v>496</v>
      </c>
      <c r="G156" s="279" t="s">
        <v>34</v>
      </c>
      <c r="H156" s="228" t="s">
        <v>35</v>
      </c>
      <c r="I156" s="188" t="s">
        <v>497</v>
      </c>
      <c r="J156" s="214" t="s">
        <v>37</v>
      </c>
      <c r="K156" s="214" t="s">
        <v>37</v>
      </c>
      <c r="L156" s="249" t="s">
        <v>342</v>
      </c>
      <c r="M156" s="190" t="s">
        <v>487</v>
      </c>
      <c r="N156" s="191" t="s">
        <v>488</v>
      </c>
      <c r="O156" s="192">
        <v>44081</v>
      </c>
      <c r="P156" s="192">
        <v>44134</v>
      </c>
      <c r="Q156" s="193" t="s">
        <v>506</v>
      </c>
      <c r="R156" s="194" t="s">
        <v>498</v>
      </c>
      <c r="S156" s="195" t="s">
        <v>507</v>
      </c>
      <c r="T156" s="265" t="str">
        <f t="shared" si="20"/>
        <v>&lt;5.3</v>
      </c>
      <c r="U156" s="265" t="str">
        <f t="shared" si="20"/>
        <v>&lt;5.1</v>
      </c>
      <c r="V156" s="265" t="str">
        <f t="shared" si="20"/>
        <v>&lt;10</v>
      </c>
      <c r="W156" s="196" t="str">
        <f t="shared" si="16"/>
        <v/>
      </c>
    </row>
    <row r="157" spans="1:23" x14ac:dyDescent="0.45">
      <c r="A157" s="54">
        <f t="shared" si="19"/>
        <v>151</v>
      </c>
      <c r="B157" s="188" t="s">
        <v>479</v>
      </c>
      <c r="C157" s="284" t="s">
        <v>479</v>
      </c>
      <c r="D157" s="189" t="s">
        <v>37</v>
      </c>
      <c r="E157" s="214" t="s">
        <v>37</v>
      </c>
      <c r="F157" s="215" t="s">
        <v>501</v>
      </c>
      <c r="G157" s="279" t="s">
        <v>34</v>
      </c>
      <c r="H157" s="228" t="s">
        <v>35</v>
      </c>
      <c r="I157" s="197" t="s">
        <v>508</v>
      </c>
      <c r="J157" s="214" t="s">
        <v>37</v>
      </c>
      <c r="K157" s="214" t="s">
        <v>37</v>
      </c>
      <c r="L157" s="249" t="s">
        <v>342</v>
      </c>
      <c r="M157" s="190" t="s">
        <v>487</v>
      </c>
      <c r="N157" s="191" t="s">
        <v>488</v>
      </c>
      <c r="O157" s="192">
        <v>44082</v>
      </c>
      <c r="P157" s="192">
        <v>44134</v>
      </c>
      <c r="Q157" s="193" t="s">
        <v>494</v>
      </c>
      <c r="R157" s="194" t="s">
        <v>509</v>
      </c>
      <c r="S157" s="195" t="s">
        <v>491</v>
      </c>
      <c r="T157" s="265" t="str">
        <f t="shared" ref="T157:V172" si="23">IF(Q157="","",IF(NOT(ISERROR(Q157*1)),ROUNDDOWN(Q157*1,2-INT(LOG(ABS(Q157*1)))),IFERROR("&lt;"&amp;ROUNDDOWN(IF(SUBSTITUTE(Q157,"&lt;","")*1&lt;=50,SUBSTITUTE(Q157,"&lt;","")*1,""),2-INT(LOG(ABS(SUBSTITUTE(Q157,"&lt;","")*1)))),IF(Q157="-",Q157,"入力形式が間違っています"))))</f>
        <v>&lt;1.3</v>
      </c>
      <c r="U157" s="265" t="str">
        <f t="shared" si="23"/>
        <v>&lt;1.4</v>
      </c>
      <c r="V157" s="265" t="str">
        <f t="shared" si="23"/>
        <v>&lt;2.7</v>
      </c>
      <c r="W157" s="196" t="str">
        <f t="shared" si="16"/>
        <v/>
      </c>
    </row>
    <row r="158" spans="1:23" x14ac:dyDescent="0.45">
      <c r="A158" s="54">
        <f t="shared" si="19"/>
        <v>152</v>
      </c>
      <c r="B158" s="188" t="s">
        <v>479</v>
      </c>
      <c r="C158" s="284" t="s">
        <v>479</v>
      </c>
      <c r="D158" s="189" t="s">
        <v>510</v>
      </c>
      <c r="E158" s="214" t="s">
        <v>37</v>
      </c>
      <c r="F158" s="215" t="s">
        <v>510</v>
      </c>
      <c r="G158" s="279" t="s">
        <v>34</v>
      </c>
      <c r="H158" s="228" t="s">
        <v>51</v>
      </c>
      <c r="I158" s="197" t="s">
        <v>511</v>
      </c>
      <c r="J158" s="214" t="s">
        <v>37</v>
      </c>
      <c r="K158" s="214" t="s">
        <v>37</v>
      </c>
      <c r="L158" s="249" t="s">
        <v>342</v>
      </c>
      <c r="M158" s="190" t="s">
        <v>487</v>
      </c>
      <c r="N158" s="191" t="s">
        <v>488</v>
      </c>
      <c r="O158" s="192">
        <v>44082</v>
      </c>
      <c r="P158" s="192">
        <v>44134</v>
      </c>
      <c r="Q158" s="193" t="s">
        <v>512</v>
      </c>
      <c r="R158" s="194" t="s">
        <v>503</v>
      </c>
      <c r="S158" s="195" t="s">
        <v>513</v>
      </c>
      <c r="T158" s="265" t="str">
        <f t="shared" si="23"/>
        <v>&lt;0.45</v>
      </c>
      <c r="U158" s="265" t="str">
        <f t="shared" si="23"/>
        <v>&lt;0.55</v>
      </c>
      <c r="V158" s="265" t="str">
        <f t="shared" si="23"/>
        <v>&lt;1</v>
      </c>
      <c r="W158" s="196" t="str">
        <f t="shared" si="16"/>
        <v/>
      </c>
    </row>
    <row r="159" spans="1:23" x14ac:dyDescent="0.45">
      <c r="A159" s="54">
        <f t="shared" si="19"/>
        <v>153</v>
      </c>
      <c r="B159" s="188" t="s">
        <v>479</v>
      </c>
      <c r="C159" s="284" t="s">
        <v>479</v>
      </c>
      <c r="D159" s="189" t="s">
        <v>37</v>
      </c>
      <c r="E159" s="214" t="s">
        <v>37</v>
      </c>
      <c r="F159" s="215" t="s">
        <v>501</v>
      </c>
      <c r="G159" s="279" t="s">
        <v>34</v>
      </c>
      <c r="H159" s="228" t="s">
        <v>35</v>
      </c>
      <c r="I159" s="188" t="s">
        <v>508</v>
      </c>
      <c r="J159" s="214" t="s">
        <v>37</v>
      </c>
      <c r="K159" s="214" t="s">
        <v>37</v>
      </c>
      <c r="L159" s="249" t="s">
        <v>342</v>
      </c>
      <c r="M159" s="190" t="s">
        <v>487</v>
      </c>
      <c r="N159" s="191" t="s">
        <v>488</v>
      </c>
      <c r="O159" s="192">
        <v>44082</v>
      </c>
      <c r="P159" s="192">
        <v>44134</v>
      </c>
      <c r="Q159" s="193" t="s">
        <v>514</v>
      </c>
      <c r="R159" s="194" t="s">
        <v>514</v>
      </c>
      <c r="S159" s="195" t="s">
        <v>490</v>
      </c>
      <c r="T159" s="265" t="str">
        <f t="shared" si="23"/>
        <v>&lt;0.76</v>
      </c>
      <c r="U159" s="265" t="str">
        <f t="shared" si="23"/>
        <v>&lt;0.76</v>
      </c>
      <c r="V159" s="265" t="str">
        <f t="shared" si="23"/>
        <v>&lt;1.5</v>
      </c>
      <c r="W159" s="196" t="str">
        <f t="shared" si="16"/>
        <v/>
      </c>
    </row>
    <row r="160" spans="1:23" x14ac:dyDescent="0.45">
      <c r="A160" s="54">
        <f t="shared" si="19"/>
        <v>154</v>
      </c>
      <c r="B160" s="188" t="s">
        <v>479</v>
      </c>
      <c r="C160" s="284" t="s">
        <v>479</v>
      </c>
      <c r="D160" s="189" t="s">
        <v>515</v>
      </c>
      <c r="E160" s="214" t="s">
        <v>37</v>
      </c>
      <c r="F160" s="214" t="s">
        <v>37</v>
      </c>
      <c r="G160" s="278" t="s">
        <v>34</v>
      </c>
      <c r="H160" s="228" t="s">
        <v>72</v>
      </c>
      <c r="I160" s="188" t="s">
        <v>486</v>
      </c>
      <c r="J160" s="214" t="s">
        <v>37</v>
      </c>
      <c r="K160" s="214" t="s">
        <v>37</v>
      </c>
      <c r="L160" s="249" t="s">
        <v>342</v>
      </c>
      <c r="M160" s="190" t="s">
        <v>487</v>
      </c>
      <c r="N160" s="191" t="s">
        <v>488</v>
      </c>
      <c r="O160" s="192">
        <v>44082</v>
      </c>
      <c r="P160" s="192">
        <v>44134</v>
      </c>
      <c r="Q160" s="193" t="s">
        <v>509</v>
      </c>
      <c r="R160" s="194" t="s">
        <v>516</v>
      </c>
      <c r="S160" s="195" t="s">
        <v>517</v>
      </c>
      <c r="T160" s="265" t="str">
        <f t="shared" si="23"/>
        <v>&lt;1.4</v>
      </c>
      <c r="U160" s="265" t="str">
        <f t="shared" si="23"/>
        <v>&lt;1.7</v>
      </c>
      <c r="V160" s="265" t="str">
        <f t="shared" si="23"/>
        <v>&lt;3.1</v>
      </c>
      <c r="W160" s="196" t="str">
        <f t="shared" si="16"/>
        <v/>
      </c>
    </row>
    <row r="161" spans="1:23" x14ac:dyDescent="0.45">
      <c r="A161" s="54">
        <f t="shared" si="19"/>
        <v>155</v>
      </c>
      <c r="B161" s="188" t="s">
        <v>479</v>
      </c>
      <c r="C161" s="284" t="s">
        <v>479</v>
      </c>
      <c r="D161" s="189" t="s">
        <v>37</v>
      </c>
      <c r="E161" s="214" t="s">
        <v>37</v>
      </c>
      <c r="F161" s="215" t="s">
        <v>496</v>
      </c>
      <c r="G161" s="279" t="s">
        <v>34</v>
      </c>
      <c r="H161" s="228" t="s">
        <v>35</v>
      </c>
      <c r="I161" s="188" t="s">
        <v>497</v>
      </c>
      <c r="J161" s="214" t="s">
        <v>37</v>
      </c>
      <c r="K161" s="214" t="s">
        <v>37</v>
      </c>
      <c r="L161" s="249" t="s">
        <v>342</v>
      </c>
      <c r="M161" s="190" t="s">
        <v>487</v>
      </c>
      <c r="N161" s="191" t="s">
        <v>488</v>
      </c>
      <c r="O161" s="192">
        <v>44082</v>
      </c>
      <c r="P161" s="192">
        <v>44134</v>
      </c>
      <c r="Q161" s="193" t="s">
        <v>518</v>
      </c>
      <c r="R161" s="194" t="s">
        <v>498</v>
      </c>
      <c r="S161" s="195" t="s">
        <v>507</v>
      </c>
      <c r="T161" s="265" t="str">
        <f t="shared" si="23"/>
        <v>&lt;4.9</v>
      </c>
      <c r="U161" s="265" t="str">
        <f t="shared" si="23"/>
        <v>&lt;5.1</v>
      </c>
      <c r="V161" s="265" t="str">
        <f t="shared" si="23"/>
        <v>&lt;10</v>
      </c>
      <c r="W161" s="196" t="str">
        <f t="shared" si="16"/>
        <v/>
      </c>
    </row>
    <row r="162" spans="1:23" x14ac:dyDescent="0.45">
      <c r="A162" s="54">
        <f t="shared" si="19"/>
        <v>156</v>
      </c>
      <c r="B162" s="188" t="s">
        <v>479</v>
      </c>
      <c r="C162" s="284" t="s">
        <v>479</v>
      </c>
      <c r="D162" s="189" t="s">
        <v>37</v>
      </c>
      <c r="E162" s="214" t="s">
        <v>37</v>
      </c>
      <c r="F162" s="214" t="s">
        <v>367</v>
      </c>
      <c r="G162" s="278" t="s">
        <v>34</v>
      </c>
      <c r="H162" s="228" t="s">
        <v>35</v>
      </c>
      <c r="I162" s="188" t="s">
        <v>519</v>
      </c>
      <c r="J162" s="214" t="s">
        <v>37</v>
      </c>
      <c r="K162" s="214" t="s">
        <v>37</v>
      </c>
      <c r="L162" s="249" t="s">
        <v>342</v>
      </c>
      <c r="M162" s="190" t="s">
        <v>487</v>
      </c>
      <c r="N162" s="191" t="s">
        <v>488</v>
      </c>
      <c r="O162" s="192">
        <v>44097</v>
      </c>
      <c r="P162" s="192">
        <v>44134</v>
      </c>
      <c r="Q162" s="193" t="s">
        <v>489</v>
      </c>
      <c r="R162" s="194" t="s">
        <v>489</v>
      </c>
      <c r="S162" s="195" t="s">
        <v>520</v>
      </c>
      <c r="T162" s="265" t="str">
        <f t="shared" si="23"/>
        <v>&lt;1.2</v>
      </c>
      <c r="U162" s="265" t="str">
        <f t="shared" si="23"/>
        <v>&lt;1.2</v>
      </c>
      <c r="V162" s="265" t="str">
        <f t="shared" si="23"/>
        <v>&lt;2.4</v>
      </c>
      <c r="W162" s="196" t="str">
        <f t="shared" si="16"/>
        <v/>
      </c>
    </row>
    <row r="163" spans="1:23" x14ac:dyDescent="0.45">
      <c r="A163" s="54">
        <f t="shared" si="19"/>
        <v>157</v>
      </c>
      <c r="B163" s="188" t="s">
        <v>479</v>
      </c>
      <c r="C163" s="284" t="s">
        <v>479</v>
      </c>
      <c r="D163" s="189" t="s">
        <v>37</v>
      </c>
      <c r="E163" s="214" t="s">
        <v>37</v>
      </c>
      <c r="F163" s="214" t="s">
        <v>479</v>
      </c>
      <c r="G163" s="278" t="s">
        <v>34</v>
      </c>
      <c r="H163" s="228" t="s">
        <v>35</v>
      </c>
      <c r="I163" s="188" t="s">
        <v>521</v>
      </c>
      <c r="J163" s="214" t="s">
        <v>37</v>
      </c>
      <c r="K163" s="214" t="s">
        <v>37</v>
      </c>
      <c r="L163" s="249" t="s">
        <v>342</v>
      </c>
      <c r="M163" s="190" t="s">
        <v>487</v>
      </c>
      <c r="N163" s="191" t="s">
        <v>488</v>
      </c>
      <c r="O163" s="192">
        <v>44097</v>
      </c>
      <c r="P163" s="192">
        <v>44134</v>
      </c>
      <c r="Q163" s="193" t="s">
        <v>509</v>
      </c>
      <c r="R163" s="194" t="s">
        <v>494</v>
      </c>
      <c r="S163" s="195" t="s">
        <v>491</v>
      </c>
      <c r="T163" s="265" t="str">
        <f t="shared" si="23"/>
        <v>&lt;1.4</v>
      </c>
      <c r="U163" s="265" t="str">
        <f t="shared" si="23"/>
        <v>&lt;1.3</v>
      </c>
      <c r="V163" s="265" t="str">
        <f t="shared" si="23"/>
        <v>&lt;2.7</v>
      </c>
      <c r="W163" s="196" t="str">
        <f t="shared" si="16"/>
        <v/>
      </c>
    </row>
    <row r="164" spans="1:23" x14ac:dyDescent="0.45">
      <c r="A164" s="54">
        <f t="shared" si="19"/>
        <v>158</v>
      </c>
      <c r="B164" s="188" t="s">
        <v>479</v>
      </c>
      <c r="C164" s="284" t="s">
        <v>479</v>
      </c>
      <c r="D164" s="189" t="s">
        <v>37</v>
      </c>
      <c r="E164" s="214" t="s">
        <v>37</v>
      </c>
      <c r="F164" s="214" t="s">
        <v>479</v>
      </c>
      <c r="G164" s="278" t="s">
        <v>34</v>
      </c>
      <c r="H164" s="228" t="s">
        <v>35</v>
      </c>
      <c r="I164" s="188" t="s">
        <v>521</v>
      </c>
      <c r="J164" s="214" t="s">
        <v>37</v>
      </c>
      <c r="K164" s="214" t="s">
        <v>37</v>
      </c>
      <c r="L164" s="249" t="s">
        <v>342</v>
      </c>
      <c r="M164" s="190" t="s">
        <v>487</v>
      </c>
      <c r="N164" s="191" t="s">
        <v>488</v>
      </c>
      <c r="O164" s="192">
        <v>44097</v>
      </c>
      <c r="P164" s="192">
        <v>44134</v>
      </c>
      <c r="Q164" s="193" t="s">
        <v>505</v>
      </c>
      <c r="R164" s="194" t="s">
        <v>513</v>
      </c>
      <c r="S164" s="195" t="s">
        <v>522</v>
      </c>
      <c r="T164" s="265" t="str">
        <f t="shared" si="23"/>
        <v>&lt;1.1</v>
      </c>
      <c r="U164" s="265" t="str">
        <f t="shared" si="23"/>
        <v>&lt;1</v>
      </c>
      <c r="V164" s="265" t="str">
        <f t="shared" si="23"/>
        <v>&lt;2.1</v>
      </c>
      <c r="W164" s="196" t="str">
        <f t="shared" si="16"/>
        <v/>
      </c>
    </row>
    <row r="165" spans="1:23" x14ac:dyDescent="0.45">
      <c r="A165" s="54">
        <f t="shared" si="19"/>
        <v>159</v>
      </c>
      <c r="B165" s="188" t="s">
        <v>479</v>
      </c>
      <c r="C165" s="284" t="s">
        <v>479</v>
      </c>
      <c r="D165" s="189" t="s">
        <v>523</v>
      </c>
      <c r="E165" s="214" t="s">
        <v>37</v>
      </c>
      <c r="F165" s="214" t="s">
        <v>523</v>
      </c>
      <c r="G165" s="278" t="s">
        <v>34</v>
      </c>
      <c r="H165" s="229" t="s">
        <v>35</v>
      </c>
      <c r="I165" s="188" t="s">
        <v>519</v>
      </c>
      <c r="J165" s="214" t="s">
        <v>37</v>
      </c>
      <c r="K165" s="214" t="s">
        <v>37</v>
      </c>
      <c r="L165" s="249" t="s">
        <v>342</v>
      </c>
      <c r="M165" s="190" t="s">
        <v>487</v>
      </c>
      <c r="N165" s="191" t="s">
        <v>488</v>
      </c>
      <c r="O165" s="192">
        <v>44097</v>
      </c>
      <c r="P165" s="192">
        <v>44134</v>
      </c>
      <c r="Q165" s="193" t="s">
        <v>505</v>
      </c>
      <c r="R165" s="194" t="s">
        <v>494</v>
      </c>
      <c r="S165" s="195" t="s">
        <v>520</v>
      </c>
      <c r="T165" s="267" t="str">
        <f t="shared" si="23"/>
        <v>&lt;1.1</v>
      </c>
      <c r="U165" s="267" t="str">
        <f t="shared" si="23"/>
        <v>&lt;1.3</v>
      </c>
      <c r="V165" s="265" t="str">
        <f t="shared" si="23"/>
        <v>&lt;2.4</v>
      </c>
      <c r="W165" s="198" t="str">
        <f t="shared" si="16"/>
        <v/>
      </c>
    </row>
    <row r="166" spans="1:23" x14ac:dyDescent="0.45">
      <c r="A166" s="54">
        <f t="shared" si="19"/>
        <v>160</v>
      </c>
      <c r="B166" s="188" t="s">
        <v>479</v>
      </c>
      <c r="C166" s="284" t="s">
        <v>479</v>
      </c>
      <c r="D166" s="189" t="s">
        <v>524</v>
      </c>
      <c r="E166" s="214" t="s">
        <v>37</v>
      </c>
      <c r="F166" s="214" t="s">
        <v>525</v>
      </c>
      <c r="G166" s="278" t="s">
        <v>34</v>
      </c>
      <c r="H166" s="228" t="s">
        <v>35</v>
      </c>
      <c r="I166" s="188" t="s">
        <v>526</v>
      </c>
      <c r="J166" s="214" t="s">
        <v>37</v>
      </c>
      <c r="K166" s="214" t="s">
        <v>37</v>
      </c>
      <c r="L166" s="249" t="s">
        <v>342</v>
      </c>
      <c r="M166" s="190" t="s">
        <v>487</v>
      </c>
      <c r="N166" s="191" t="s">
        <v>488</v>
      </c>
      <c r="O166" s="192">
        <v>44097</v>
      </c>
      <c r="P166" s="192">
        <v>44134</v>
      </c>
      <c r="Q166" s="193" t="s">
        <v>527</v>
      </c>
      <c r="R166" s="194" t="s">
        <v>528</v>
      </c>
      <c r="S166" s="195" t="s">
        <v>529</v>
      </c>
      <c r="T166" s="267" t="str">
        <f t="shared" si="23"/>
        <v>&lt;4.3</v>
      </c>
      <c r="U166" s="267" t="str">
        <f t="shared" si="23"/>
        <v>&lt;5.4</v>
      </c>
      <c r="V166" s="265" t="str">
        <f t="shared" si="23"/>
        <v>&lt;9.7</v>
      </c>
      <c r="W166" s="198" t="str">
        <f t="shared" si="16"/>
        <v/>
      </c>
    </row>
    <row r="167" spans="1:23" x14ac:dyDescent="0.45">
      <c r="A167" s="54">
        <f t="shared" si="19"/>
        <v>161</v>
      </c>
      <c r="B167" s="188" t="s">
        <v>479</v>
      </c>
      <c r="C167" s="284" t="s">
        <v>479</v>
      </c>
      <c r="D167" s="189" t="s">
        <v>37</v>
      </c>
      <c r="E167" s="214" t="s">
        <v>37</v>
      </c>
      <c r="F167" s="215" t="s">
        <v>501</v>
      </c>
      <c r="G167" s="279" t="s">
        <v>34</v>
      </c>
      <c r="H167" s="228" t="s">
        <v>35</v>
      </c>
      <c r="I167" s="197" t="s">
        <v>508</v>
      </c>
      <c r="J167" s="214" t="s">
        <v>37</v>
      </c>
      <c r="K167" s="214" t="s">
        <v>37</v>
      </c>
      <c r="L167" s="249" t="s">
        <v>342</v>
      </c>
      <c r="M167" s="190" t="s">
        <v>487</v>
      </c>
      <c r="N167" s="191" t="s">
        <v>488</v>
      </c>
      <c r="O167" s="192">
        <v>44097</v>
      </c>
      <c r="P167" s="192">
        <v>44134</v>
      </c>
      <c r="Q167" s="193" t="s">
        <v>505</v>
      </c>
      <c r="R167" s="194" t="s">
        <v>505</v>
      </c>
      <c r="S167" s="195" t="s">
        <v>530</v>
      </c>
      <c r="T167" s="267" t="str">
        <f t="shared" si="23"/>
        <v>&lt;1.1</v>
      </c>
      <c r="U167" s="267" t="str">
        <f t="shared" si="23"/>
        <v>&lt;1.1</v>
      </c>
      <c r="V167" s="265" t="str">
        <f t="shared" si="23"/>
        <v>&lt;2.2</v>
      </c>
      <c r="W167" s="198" t="str">
        <f>IF(ISERROR(V167*1),"",IF(AND(H167="飲料水",V167&gt;=11),"○",IF(AND(H167="牛乳・乳児用食品",V167&gt;=51),"○",IF(AND(H167&lt;&gt;"",V167&gt;=110),"○",""))))</f>
        <v/>
      </c>
    </row>
    <row r="168" spans="1:23" x14ac:dyDescent="0.45">
      <c r="A168" s="54">
        <f t="shared" si="19"/>
        <v>162</v>
      </c>
      <c r="B168" s="188" t="s">
        <v>479</v>
      </c>
      <c r="C168" s="284" t="s">
        <v>479</v>
      </c>
      <c r="D168" s="189" t="s">
        <v>37</v>
      </c>
      <c r="E168" s="214" t="s">
        <v>37</v>
      </c>
      <c r="F168" s="215" t="s">
        <v>524</v>
      </c>
      <c r="G168" s="278" t="s">
        <v>34</v>
      </c>
      <c r="H168" s="229" t="s">
        <v>35</v>
      </c>
      <c r="I168" s="197" t="s">
        <v>531</v>
      </c>
      <c r="J168" s="214" t="s">
        <v>37</v>
      </c>
      <c r="K168" s="214" t="s">
        <v>37</v>
      </c>
      <c r="L168" s="249" t="s">
        <v>342</v>
      </c>
      <c r="M168" s="190" t="s">
        <v>487</v>
      </c>
      <c r="N168" s="191" t="s">
        <v>488</v>
      </c>
      <c r="O168" s="192">
        <v>44097</v>
      </c>
      <c r="P168" s="192">
        <v>44134</v>
      </c>
      <c r="Q168" s="193" t="s">
        <v>505</v>
      </c>
      <c r="R168" s="194" t="s">
        <v>532</v>
      </c>
      <c r="S168" s="195" t="s">
        <v>533</v>
      </c>
      <c r="T168" s="267" t="str">
        <f t="shared" si="23"/>
        <v>&lt;1.1</v>
      </c>
      <c r="U168" s="267" t="str">
        <f t="shared" si="23"/>
        <v>&lt;0.86</v>
      </c>
      <c r="V168" s="265" t="str">
        <f t="shared" si="23"/>
        <v>&lt;2</v>
      </c>
      <c r="W168" s="198" t="str">
        <f>IF(ISERROR(V168*1),"",IF(AND(H168="飲料水",V168&gt;=11),"○",IF(AND(H168="牛乳・乳児用食品",V168&gt;=51),"○",IF(AND(H168&lt;&gt;"",V168&gt;=110),"○",""))))</f>
        <v/>
      </c>
    </row>
    <row r="169" spans="1:23" x14ac:dyDescent="0.45">
      <c r="A169" s="54">
        <f t="shared" si="19"/>
        <v>163</v>
      </c>
      <c r="B169" s="188" t="s">
        <v>479</v>
      </c>
      <c r="C169" s="284" t="s">
        <v>479</v>
      </c>
      <c r="D169" s="189" t="s">
        <v>37</v>
      </c>
      <c r="E169" s="214" t="s">
        <v>37</v>
      </c>
      <c r="F169" s="215" t="s">
        <v>524</v>
      </c>
      <c r="G169" s="278" t="s">
        <v>34</v>
      </c>
      <c r="H169" s="228" t="s">
        <v>35</v>
      </c>
      <c r="I169" s="188" t="s">
        <v>534</v>
      </c>
      <c r="J169" s="214" t="s">
        <v>37</v>
      </c>
      <c r="K169" s="214" t="s">
        <v>37</v>
      </c>
      <c r="L169" s="249" t="s">
        <v>342</v>
      </c>
      <c r="M169" s="190" t="s">
        <v>487</v>
      </c>
      <c r="N169" s="191" t="s">
        <v>488</v>
      </c>
      <c r="O169" s="192">
        <v>44097</v>
      </c>
      <c r="P169" s="192">
        <v>44134</v>
      </c>
      <c r="Q169" s="193" t="s">
        <v>489</v>
      </c>
      <c r="R169" s="194" t="s">
        <v>494</v>
      </c>
      <c r="S169" s="195" t="s">
        <v>495</v>
      </c>
      <c r="T169" s="267" t="str">
        <f t="shared" si="23"/>
        <v>&lt;1.2</v>
      </c>
      <c r="U169" s="267" t="str">
        <f t="shared" si="23"/>
        <v>&lt;1.3</v>
      </c>
      <c r="V169" s="265" t="str">
        <f t="shared" si="23"/>
        <v>&lt;2.5</v>
      </c>
      <c r="W169" s="198" t="str">
        <f>IF(ISERROR(V169*1),"",IF(AND(H169="飲料水",V169&gt;=11),"○",IF(AND(H169="牛乳・乳児用食品",V169&gt;=51),"○",IF(AND(H169&lt;&gt;"",V169&gt;=110),"○",""))))</f>
        <v/>
      </c>
    </row>
    <row r="170" spans="1:23" x14ac:dyDescent="0.45">
      <c r="A170" s="54">
        <f t="shared" si="19"/>
        <v>164</v>
      </c>
      <c r="B170" s="188" t="s">
        <v>479</v>
      </c>
      <c r="C170" s="284" t="s">
        <v>479</v>
      </c>
      <c r="D170" s="189" t="s">
        <v>37</v>
      </c>
      <c r="E170" s="214" t="s">
        <v>37</v>
      </c>
      <c r="F170" s="215" t="s">
        <v>510</v>
      </c>
      <c r="G170" s="278" t="s">
        <v>34</v>
      </c>
      <c r="H170" s="228" t="s">
        <v>35</v>
      </c>
      <c r="I170" s="188" t="s">
        <v>508</v>
      </c>
      <c r="J170" s="214" t="s">
        <v>37</v>
      </c>
      <c r="K170" s="214" t="s">
        <v>37</v>
      </c>
      <c r="L170" s="249" t="s">
        <v>342</v>
      </c>
      <c r="M170" s="190" t="s">
        <v>487</v>
      </c>
      <c r="N170" s="191" t="s">
        <v>488</v>
      </c>
      <c r="O170" s="192">
        <v>44097</v>
      </c>
      <c r="P170" s="192">
        <v>44134</v>
      </c>
      <c r="Q170" s="193" t="s">
        <v>489</v>
      </c>
      <c r="R170" s="194" t="s">
        <v>513</v>
      </c>
      <c r="S170" s="195" t="s">
        <v>530</v>
      </c>
      <c r="T170" s="267" t="str">
        <f t="shared" si="23"/>
        <v>&lt;1.2</v>
      </c>
      <c r="U170" s="267" t="str">
        <f t="shared" si="23"/>
        <v>&lt;1</v>
      </c>
      <c r="V170" s="265" t="str">
        <f t="shared" si="23"/>
        <v>&lt;2.2</v>
      </c>
      <c r="W170" s="198" t="str">
        <f>IF(ISERROR(V170*1),"",IF(AND(H170="飲料水",V170&gt;=11),"○",IF(AND(H170="牛乳・乳児用食品",V170&gt;=51),"○",IF(AND(H170&lt;&gt;"",V170&gt;=110),"○",""))))</f>
        <v/>
      </c>
    </row>
    <row r="171" spans="1:23" x14ac:dyDescent="0.45">
      <c r="A171" s="54">
        <f t="shared" si="19"/>
        <v>165</v>
      </c>
      <c r="B171" s="188" t="s">
        <v>479</v>
      </c>
      <c r="C171" s="284" t="s">
        <v>479</v>
      </c>
      <c r="D171" s="189" t="s">
        <v>37</v>
      </c>
      <c r="E171" s="214" t="s">
        <v>37</v>
      </c>
      <c r="F171" s="215" t="s">
        <v>510</v>
      </c>
      <c r="G171" s="278" t="s">
        <v>34</v>
      </c>
      <c r="H171" s="229" t="s">
        <v>35</v>
      </c>
      <c r="I171" s="197" t="s">
        <v>531</v>
      </c>
      <c r="J171" s="214" t="s">
        <v>37</v>
      </c>
      <c r="K171" s="214" t="s">
        <v>37</v>
      </c>
      <c r="L171" s="249" t="s">
        <v>342</v>
      </c>
      <c r="M171" s="190" t="s">
        <v>487</v>
      </c>
      <c r="N171" s="191" t="s">
        <v>488</v>
      </c>
      <c r="O171" s="192">
        <v>44097</v>
      </c>
      <c r="P171" s="192">
        <v>44134</v>
      </c>
      <c r="Q171" s="193" t="s">
        <v>505</v>
      </c>
      <c r="R171" s="194" t="s">
        <v>489</v>
      </c>
      <c r="S171" s="195" t="s">
        <v>535</v>
      </c>
      <c r="T171" s="267" t="str">
        <f t="shared" si="23"/>
        <v>&lt;1.1</v>
      </c>
      <c r="U171" s="267" t="str">
        <f t="shared" si="23"/>
        <v>&lt;1.2</v>
      </c>
      <c r="V171" s="265" t="str">
        <f t="shared" si="23"/>
        <v>&lt;2.3</v>
      </c>
      <c r="W171" s="198" t="str">
        <f>IF(ISERROR(V171*1),"",IF(AND(H171="飲料水",V171&gt;=11),"○",IF(AND(H171="牛乳・乳児用食品",V171&gt;=51),"○",IF(AND(H171&lt;&gt;"",V171&gt;=110),"○",""))))</f>
        <v/>
      </c>
    </row>
    <row r="172" spans="1:23" x14ac:dyDescent="0.45">
      <c r="A172" s="54">
        <f t="shared" si="19"/>
        <v>166</v>
      </c>
      <c r="B172" s="64" t="s">
        <v>436</v>
      </c>
      <c r="C172" s="282" t="s">
        <v>437</v>
      </c>
      <c r="D172" s="61" t="s">
        <v>438</v>
      </c>
      <c r="E172" s="46" t="s">
        <v>536</v>
      </c>
      <c r="F172" s="206" t="s">
        <v>386</v>
      </c>
      <c r="G172" s="44" t="s">
        <v>70</v>
      </c>
      <c r="H172" s="219" t="s">
        <v>72</v>
      </c>
      <c r="I172" s="41" t="s">
        <v>537</v>
      </c>
      <c r="J172" s="46"/>
      <c r="K172" s="46" t="s">
        <v>315</v>
      </c>
      <c r="L172" s="73" t="s">
        <v>38</v>
      </c>
      <c r="M172" s="172" t="s">
        <v>440</v>
      </c>
      <c r="N172" s="48" t="s">
        <v>54</v>
      </c>
      <c r="O172" s="91">
        <v>44130</v>
      </c>
      <c r="P172" s="92">
        <v>44133</v>
      </c>
      <c r="Q172" s="93" t="s">
        <v>467</v>
      </c>
      <c r="R172" s="94" t="s">
        <v>363</v>
      </c>
      <c r="S172" s="95" t="s">
        <v>468</v>
      </c>
      <c r="T172" s="258" t="str">
        <f t="shared" si="23"/>
        <v>&lt;3.5</v>
      </c>
      <c r="U172" s="258" t="str">
        <f t="shared" si="23"/>
        <v>&lt;4.4</v>
      </c>
      <c r="V172" s="259" t="str">
        <f t="shared" ref="V172:V204" si="24">IFERROR(IF(AND(T172="",U172=""),"",IF(AND(T172="-",U172="-"),IF(S172="","Cs合計を入力してください",S172),IF(NOT(ISERROR(T172*1+U172*1)),ROUND(T172+U172, 1-INT(LOG(ABS(T172+U172)))),IF(NOT(ISERROR(T172*1)),ROUND(T172, 1-INT(LOG(ABS(T172)))),IF(NOT(ISERROR(U172*1)),ROUND(U172, 1-INT(LOG(ABS(U172)))),IF(ISERROR(T172*1+U172*1),"&lt;"&amp;ROUND(IF(T172="-",0,SUBSTITUTE(T172,"&lt;",""))*1+IF(U172="-",0,SUBSTITUTE(U172,"&lt;",""))*1,1-INT(LOG(ABS(IF(T172="-",0,SUBSTITUTE(T172,"&lt;",""))*1+IF(U172="-",0,SUBSTITUTE(U172,"&lt;",""))*1)))))))))),"入力形式が間違っています")</f>
        <v>&lt;7.9</v>
      </c>
      <c r="W172" s="53" t="str">
        <f t="shared" ref="W172:W173" si="25">IF(ISERROR(V172*1),"",IF(AND(H172="飲料水",V172&gt;=11),"○",IF(AND(H172="牛乳・乳児用食品",V172&gt;=51),"○",IF(AND(H172&lt;&gt;"",V172&gt;=110),"○",""))))</f>
        <v/>
      </c>
    </row>
    <row r="173" spans="1:23" x14ac:dyDescent="0.45">
      <c r="A173" s="54">
        <f t="shared" si="19"/>
        <v>167</v>
      </c>
      <c r="B173" s="64" t="s">
        <v>436</v>
      </c>
      <c r="C173" s="282" t="s">
        <v>437</v>
      </c>
      <c r="D173" s="45" t="s">
        <v>438</v>
      </c>
      <c r="E173" s="56" t="s">
        <v>538</v>
      </c>
      <c r="F173" s="205" t="s">
        <v>386</v>
      </c>
      <c r="G173" s="44" t="s">
        <v>70</v>
      </c>
      <c r="H173" s="219" t="s">
        <v>72</v>
      </c>
      <c r="I173" s="54" t="s">
        <v>539</v>
      </c>
      <c r="J173" s="56"/>
      <c r="K173" s="56" t="s">
        <v>315</v>
      </c>
      <c r="L173" s="73" t="s">
        <v>38</v>
      </c>
      <c r="M173" s="172" t="s">
        <v>440</v>
      </c>
      <c r="N173" s="62" t="s">
        <v>54</v>
      </c>
      <c r="O173" s="96">
        <v>44120</v>
      </c>
      <c r="P173" s="92">
        <v>44133</v>
      </c>
      <c r="Q173" s="97" t="s">
        <v>362</v>
      </c>
      <c r="R173" s="58" t="s">
        <v>404</v>
      </c>
      <c r="S173" s="95" t="s">
        <v>540</v>
      </c>
      <c r="T173" s="258" t="str">
        <f t="shared" ref="T173:U188" si="26">IF(Q173="","",IF(NOT(ISERROR(Q173*1)),ROUNDDOWN(Q173*1,2-INT(LOG(ABS(Q173*1)))),IFERROR("&lt;"&amp;ROUNDDOWN(IF(SUBSTITUTE(Q173,"&lt;","")*1&lt;=50,SUBSTITUTE(Q173,"&lt;","")*1,""),2-INT(LOG(ABS(SUBSTITUTE(Q173,"&lt;","")*1)))),IF(Q173="-",Q173,"入力形式が間違っています"))))</f>
        <v>&lt;3.9</v>
      </c>
      <c r="U173" s="258" t="str">
        <f t="shared" si="26"/>
        <v>&lt;4.7</v>
      </c>
      <c r="V173" s="259" t="str">
        <f t="shared" si="24"/>
        <v>&lt;8.6</v>
      </c>
      <c r="W173" s="53" t="str">
        <f t="shared" si="25"/>
        <v/>
      </c>
    </row>
    <row r="174" spans="1:23" x14ac:dyDescent="0.45">
      <c r="A174" s="54">
        <f t="shared" si="19"/>
        <v>168</v>
      </c>
      <c r="B174" s="64" t="s">
        <v>436</v>
      </c>
      <c r="C174" s="282" t="s">
        <v>437</v>
      </c>
      <c r="D174" s="45" t="s">
        <v>438</v>
      </c>
      <c r="E174" s="56" t="s">
        <v>541</v>
      </c>
      <c r="F174" s="205" t="s">
        <v>386</v>
      </c>
      <c r="G174" s="44" t="s">
        <v>70</v>
      </c>
      <c r="H174" s="219" t="s">
        <v>72</v>
      </c>
      <c r="I174" s="54" t="s">
        <v>542</v>
      </c>
      <c r="J174" s="56"/>
      <c r="K174" s="56" t="s">
        <v>315</v>
      </c>
      <c r="L174" s="73" t="s">
        <v>341</v>
      </c>
      <c r="M174" s="172" t="s">
        <v>440</v>
      </c>
      <c r="N174" s="62" t="s">
        <v>54</v>
      </c>
      <c r="O174" s="96">
        <v>44127</v>
      </c>
      <c r="P174" s="92">
        <v>44133</v>
      </c>
      <c r="Q174" s="97" t="s">
        <v>434</v>
      </c>
      <c r="R174" s="58" t="s">
        <v>370</v>
      </c>
      <c r="S174" s="95" t="s">
        <v>543</v>
      </c>
      <c r="T174" s="258" t="str">
        <f t="shared" si="26"/>
        <v>&lt;4.1</v>
      </c>
      <c r="U174" s="258" t="str">
        <f t="shared" si="26"/>
        <v>&lt;5.1</v>
      </c>
      <c r="V174" s="259" t="str">
        <f t="shared" si="24"/>
        <v>&lt;9.2</v>
      </c>
      <c r="W174" s="53"/>
    </row>
    <row r="175" spans="1:23" x14ac:dyDescent="0.45">
      <c r="A175" s="54">
        <f t="shared" si="19"/>
        <v>169</v>
      </c>
      <c r="B175" s="41" t="s">
        <v>544</v>
      </c>
      <c r="C175" s="206" t="s">
        <v>544</v>
      </c>
      <c r="D175" s="61" t="s">
        <v>545</v>
      </c>
      <c r="E175" s="46" t="s">
        <v>546</v>
      </c>
      <c r="F175" s="206" t="s">
        <v>546</v>
      </c>
      <c r="G175" s="44" t="s">
        <v>547</v>
      </c>
      <c r="H175" s="219" t="s">
        <v>321</v>
      </c>
      <c r="I175" s="41" t="s">
        <v>548</v>
      </c>
      <c r="J175" s="46"/>
      <c r="K175" s="46" t="s">
        <v>546</v>
      </c>
      <c r="L175" s="73" t="s">
        <v>549</v>
      </c>
      <c r="M175" s="169" t="s">
        <v>550</v>
      </c>
      <c r="N175" s="48" t="s">
        <v>40</v>
      </c>
      <c r="O175" s="91">
        <v>44111</v>
      </c>
      <c r="P175" s="92">
        <v>44120</v>
      </c>
      <c r="Q175" s="93" t="s">
        <v>142</v>
      </c>
      <c r="R175" s="94" t="s">
        <v>153</v>
      </c>
      <c r="S175" s="95" t="s">
        <v>551</v>
      </c>
      <c r="T175" s="258" t="str">
        <f t="shared" si="26"/>
        <v>&lt;11</v>
      </c>
      <c r="U175" s="258" t="str">
        <f t="shared" si="26"/>
        <v>&lt;10</v>
      </c>
      <c r="V175" s="259" t="str">
        <f t="shared" si="24"/>
        <v>&lt;21</v>
      </c>
      <c r="W175" s="53" t="str">
        <f t="shared" ref="W175:W194" si="27">IF(ISERROR(V175*1),"",IF(AND(H175="飲料水",V175&gt;=11),"○",IF(AND(H175="牛乳・乳児用食品",V175&gt;=51),"○",IF(AND(H175&lt;&gt;"",V175&gt;=110),"○",""))))</f>
        <v/>
      </c>
    </row>
    <row r="176" spans="1:23" x14ac:dyDescent="0.45">
      <c r="A176" s="54">
        <f t="shared" si="19"/>
        <v>170</v>
      </c>
      <c r="B176" s="54" t="s">
        <v>544</v>
      </c>
      <c r="C176" s="205" t="s">
        <v>544</v>
      </c>
      <c r="D176" s="45" t="s">
        <v>298</v>
      </c>
      <c r="E176" s="56" t="s">
        <v>546</v>
      </c>
      <c r="F176" s="205" t="s">
        <v>546</v>
      </c>
      <c r="G176" s="44" t="s">
        <v>547</v>
      </c>
      <c r="H176" s="219" t="s">
        <v>321</v>
      </c>
      <c r="I176" s="54" t="s">
        <v>548</v>
      </c>
      <c r="J176" s="56"/>
      <c r="K176" s="56" t="s">
        <v>546</v>
      </c>
      <c r="L176" s="55" t="s">
        <v>549</v>
      </c>
      <c r="M176" s="146" t="s">
        <v>550</v>
      </c>
      <c r="N176" s="62" t="s">
        <v>40</v>
      </c>
      <c r="O176" s="96">
        <v>44111</v>
      </c>
      <c r="P176" s="99">
        <v>44120</v>
      </c>
      <c r="Q176" s="97" t="s">
        <v>552</v>
      </c>
      <c r="R176" s="58" t="s">
        <v>142</v>
      </c>
      <c r="S176" s="95" t="s">
        <v>553</v>
      </c>
      <c r="T176" s="258" t="str">
        <f t="shared" si="26"/>
        <v>&lt;12</v>
      </c>
      <c r="U176" s="258" t="str">
        <f t="shared" si="26"/>
        <v>&lt;11</v>
      </c>
      <c r="V176" s="259" t="str">
        <f t="shared" si="24"/>
        <v>&lt;23</v>
      </c>
      <c r="W176" s="53" t="str">
        <f t="shared" si="27"/>
        <v/>
      </c>
    </row>
    <row r="177" spans="1:23" x14ac:dyDescent="0.45">
      <c r="A177" s="54">
        <f t="shared" si="19"/>
        <v>171</v>
      </c>
      <c r="B177" s="54" t="s">
        <v>544</v>
      </c>
      <c r="C177" s="205" t="s">
        <v>544</v>
      </c>
      <c r="D177" s="45" t="s">
        <v>554</v>
      </c>
      <c r="E177" s="56" t="s">
        <v>546</v>
      </c>
      <c r="F177" s="205" t="s">
        <v>546</v>
      </c>
      <c r="G177" s="44" t="s">
        <v>547</v>
      </c>
      <c r="H177" s="219" t="s">
        <v>321</v>
      </c>
      <c r="I177" s="54" t="s">
        <v>555</v>
      </c>
      <c r="J177" s="56"/>
      <c r="K177" s="56" t="s">
        <v>546</v>
      </c>
      <c r="L177" s="55" t="s">
        <v>549</v>
      </c>
      <c r="M177" s="146" t="s">
        <v>550</v>
      </c>
      <c r="N177" s="62" t="s">
        <v>40</v>
      </c>
      <c r="O177" s="96">
        <v>44111</v>
      </c>
      <c r="P177" s="99">
        <v>44120</v>
      </c>
      <c r="Q177" s="97" t="s">
        <v>552</v>
      </c>
      <c r="R177" s="58" t="s">
        <v>142</v>
      </c>
      <c r="S177" s="95" t="s">
        <v>553</v>
      </c>
      <c r="T177" s="258" t="str">
        <f t="shared" si="26"/>
        <v>&lt;12</v>
      </c>
      <c r="U177" s="258" t="str">
        <f t="shared" si="26"/>
        <v>&lt;11</v>
      </c>
      <c r="V177" s="259" t="str">
        <f t="shared" si="24"/>
        <v>&lt;23</v>
      </c>
      <c r="W177" s="53" t="str">
        <f t="shared" si="27"/>
        <v/>
      </c>
    </row>
    <row r="178" spans="1:23" x14ac:dyDescent="0.45">
      <c r="A178" s="54">
        <f t="shared" si="19"/>
        <v>172</v>
      </c>
      <c r="B178" s="54" t="s">
        <v>544</v>
      </c>
      <c r="C178" s="205" t="s">
        <v>544</v>
      </c>
      <c r="D178" s="45" t="s">
        <v>298</v>
      </c>
      <c r="E178" s="56" t="s">
        <v>546</v>
      </c>
      <c r="F178" s="205" t="s">
        <v>546</v>
      </c>
      <c r="G178" s="44" t="s">
        <v>547</v>
      </c>
      <c r="H178" s="220" t="s">
        <v>321</v>
      </c>
      <c r="I178" s="54" t="s">
        <v>556</v>
      </c>
      <c r="J178" s="56"/>
      <c r="K178" s="56" t="s">
        <v>546</v>
      </c>
      <c r="L178" s="55" t="s">
        <v>549</v>
      </c>
      <c r="M178" s="146" t="s">
        <v>550</v>
      </c>
      <c r="N178" s="62" t="s">
        <v>40</v>
      </c>
      <c r="O178" s="96">
        <v>44111</v>
      </c>
      <c r="P178" s="99">
        <v>44120</v>
      </c>
      <c r="Q178" s="97" t="s">
        <v>142</v>
      </c>
      <c r="R178" s="58" t="s">
        <v>153</v>
      </c>
      <c r="S178" s="59" t="s">
        <v>551</v>
      </c>
      <c r="T178" s="258" t="str">
        <f t="shared" si="26"/>
        <v>&lt;11</v>
      </c>
      <c r="U178" s="258" t="str">
        <f t="shared" si="26"/>
        <v>&lt;10</v>
      </c>
      <c r="V178" s="259" t="str">
        <f t="shared" si="24"/>
        <v>&lt;21</v>
      </c>
      <c r="W178" s="53" t="str">
        <f t="shared" si="27"/>
        <v/>
      </c>
    </row>
    <row r="179" spans="1:23" x14ac:dyDescent="0.45">
      <c r="A179" s="54">
        <f t="shared" si="19"/>
        <v>173</v>
      </c>
      <c r="B179" s="54" t="s">
        <v>544</v>
      </c>
      <c r="C179" s="205" t="s">
        <v>544</v>
      </c>
      <c r="D179" s="45" t="s">
        <v>379</v>
      </c>
      <c r="E179" s="56" t="s">
        <v>546</v>
      </c>
      <c r="F179" s="205" t="s">
        <v>546</v>
      </c>
      <c r="G179" s="44" t="s">
        <v>547</v>
      </c>
      <c r="H179" s="220" t="s">
        <v>321</v>
      </c>
      <c r="I179" s="54" t="s">
        <v>557</v>
      </c>
      <c r="J179" s="56"/>
      <c r="K179" s="56" t="s">
        <v>546</v>
      </c>
      <c r="L179" s="55" t="s">
        <v>549</v>
      </c>
      <c r="M179" s="146" t="s">
        <v>550</v>
      </c>
      <c r="N179" s="62" t="s">
        <v>40</v>
      </c>
      <c r="O179" s="96">
        <v>44111</v>
      </c>
      <c r="P179" s="99">
        <v>44120</v>
      </c>
      <c r="Q179" s="97" t="s">
        <v>552</v>
      </c>
      <c r="R179" s="58" t="s">
        <v>142</v>
      </c>
      <c r="S179" s="59" t="s">
        <v>553</v>
      </c>
      <c r="T179" s="258" t="str">
        <f t="shared" si="26"/>
        <v>&lt;12</v>
      </c>
      <c r="U179" s="258" t="str">
        <f t="shared" si="26"/>
        <v>&lt;11</v>
      </c>
      <c r="V179" s="259" t="str">
        <f t="shared" si="24"/>
        <v>&lt;23</v>
      </c>
      <c r="W179" s="53" t="str">
        <f t="shared" si="27"/>
        <v/>
      </c>
    </row>
    <row r="180" spans="1:23" x14ac:dyDescent="0.45">
      <c r="A180" s="54">
        <f t="shared" si="19"/>
        <v>174</v>
      </c>
      <c r="B180" s="54" t="s">
        <v>544</v>
      </c>
      <c r="C180" s="205" t="s">
        <v>544</v>
      </c>
      <c r="D180" s="45" t="s">
        <v>546</v>
      </c>
      <c r="E180" s="56" t="s">
        <v>546</v>
      </c>
      <c r="F180" s="205" t="s">
        <v>546</v>
      </c>
      <c r="G180" s="44" t="s">
        <v>547</v>
      </c>
      <c r="H180" s="219" t="s">
        <v>558</v>
      </c>
      <c r="I180" s="54" t="s">
        <v>559</v>
      </c>
      <c r="J180" s="56"/>
      <c r="K180" s="56" t="s">
        <v>546</v>
      </c>
      <c r="L180" s="55" t="s">
        <v>549</v>
      </c>
      <c r="M180" s="146" t="s">
        <v>550</v>
      </c>
      <c r="N180" s="62" t="s">
        <v>40</v>
      </c>
      <c r="O180" s="96">
        <v>44111</v>
      </c>
      <c r="P180" s="99">
        <v>44120</v>
      </c>
      <c r="Q180" s="97" t="s">
        <v>142</v>
      </c>
      <c r="R180" s="58" t="s">
        <v>560</v>
      </c>
      <c r="S180" s="98" t="s">
        <v>344</v>
      </c>
      <c r="T180" s="258" t="str">
        <f t="shared" si="26"/>
        <v>&lt;11</v>
      </c>
      <c r="U180" s="258" t="str">
        <f t="shared" si="26"/>
        <v>&lt;9</v>
      </c>
      <c r="V180" s="259" t="str">
        <f t="shared" si="24"/>
        <v>&lt;20</v>
      </c>
      <c r="W180" s="53" t="str">
        <f t="shared" si="27"/>
        <v/>
      </c>
    </row>
    <row r="181" spans="1:23" x14ac:dyDescent="0.45">
      <c r="A181" s="54">
        <f t="shared" si="19"/>
        <v>175</v>
      </c>
      <c r="B181" s="54" t="s">
        <v>544</v>
      </c>
      <c r="C181" s="205" t="s">
        <v>544</v>
      </c>
      <c r="D181" s="45" t="s">
        <v>546</v>
      </c>
      <c r="E181" s="56" t="s">
        <v>546</v>
      </c>
      <c r="F181" s="205" t="s">
        <v>546</v>
      </c>
      <c r="G181" s="275" t="s">
        <v>547</v>
      </c>
      <c r="H181" s="220" t="s">
        <v>558</v>
      </c>
      <c r="I181" s="54" t="s">
        <v>561</v>
      </c>
      <c r="J181" s="56"/>
      <c r="K181" s="56" t="s">
        <v>546</v>
      </c>
      <c r="L181" s="55" t="s">
        <v>549</v>
      </c>
      <c r="M181" s="146" t="s">
        <v>550</v>
      </c>
      <c r="N181" s="62" t="s">
        <v>40</v>
      </c>
      <c r="O181" s="96">
        <v>44111</v>
      </c>
      <c r="P181" s="99">
        <v>44120</v>
      </c>
      <c r="Q181" s="97" t="s">
        <v>142</v>
      </c>
      <c r="R181" s="58" t="s">
        <v>153</v>
      </c>
      <c r="S181" s="98" t="s">
        <v>551</v>
      </c>
      <c r="T181" s="258" t="str">
        <f t="shared" si="26"/>
        <v>&lt;11</v>
      </c>
      <c r="U181" s="258" t="str">
        <f t="shared" si="26"/>
        <v>&lt;10</v>
      </c>
      <c r="V181" s="259" t="str">
        <f t="shared" si="24"/>
        <v>&lt;21</v>
      </c>
      <c r="W181" s="53" t="str">
        <f t="shared" si="27"/>
        <v/>
      </c>
    </row>
    <row r="182" spans="1:23" x14ac:dyDescent="0.45">
      <c r="A182" s="54">
        <f t="shared" si="19"/>
        <v>176</v>
      </c>
      <c r="B182" s="54" t="s">
        <v>544</v>
      </c>
      <c r="C182" s="205" t="s">
        <v>544</v>
      </c>
      <c r="D182" s="45" t="s">
        <v>546</v>
      </c>
      <c r="E182" s="56" t="s">
        <v>546</v>
      </c>
      <c r="F182" s="205" t="s">
        <v>546</v>
      </c>
      <c r="G182" s="276" t="s">
        <v>547</v>
      </c>
      <c r="H182" s="219" t="s">
        <v>558</v>
      </c>
      <c r="I182" s="54" t="s">
        <v>559</v>
      </c>
      <c r="J182" s="56"/>
      <c r="K182" s="56" t="s">
        <v>546</v>
      </c>
      <c r="L182" s="55" t="s">
        <v>549</v>
      </c>
      <c r="M182" s="146" t="s">
        <v>550</v>
      </c>
      <c r="N182" s="62" t="s">
        <v>40</v>
      </c>
      <c r="O182" s="96">
        <v>44111</v>
      </c>
      <c r="P182" s="99">
        <v>44120</v>
      </c>
      <c r="Q182" s="97" t="s">
        <v>552</v>
      </c>
      <c r="R182" s="58" t="s">
        <v>153</v>
      </c>
      <c r="S182" s="98" t="s">
        <v>562</v>
      </c>
      <c r="T182" s="258" t="str">
        <f t="shared" si="26"/>
        <v>&lt;12</v>
      </c>
      <c r="U182" s="258" t="str">
        <f t="shared" si="26"/>
        <v>&lt;10</v>
      </c>
      <c r="V182" s="259" t="str">
        <f t="shared" si="24"/>
        <v>&lt;22</v>
      </c>
      <c r="W182" s="53" t="str">
        <f t="shared" si="27"/>
        <v/>
      </c>
    </row>
    <row r="183" spans="1:23" x14ac:dyDescent="0.45">
      <c r="A183" s="54">
        <f t="shared" si="19"/>
        <v>177</v>
      </c>
      <c r="B183" s="54" t="s">
        <v>544</v>
      </c>
      <c r="C183" s="205" t="s">
        <v>544</v>
      </c>
      <c r="D183" s="45" t="s">
        <v>546</v>
      </c>
      <c r="E183" s="56" t="s">
        <v>546</v>
      </c>
      <c r="F183" s="205" t="s">
        <v>546</v>
      </c>
      <c r="G183" s="44" t="s">
        <v>547</v>
      </c>
      <c r="H183" s="219" t="s">
        <v>558</v>
      </c>
      <c r="I183" s="54" t="s">
        <v>559</v>
      </c>
      <c r="J183" s="56"/>
      <c r="K183" s="56" t="s">
        <v>546</v>
      </c>
      <c r="L183" s="55" t="s">
        <v>549</v>
      </c>
      <c r="M183" s="146" t="s">
        <v>550</v>
      </c>
      <c r="N183" s="62" t="s">
        <v>40</v>
      </c>
      <c r="O183" s="96">
        <v>44111</v>
      </c>
      <c r="P183" s="99">
        <v>44120</v>
      </c>
      <c r="Q183" s="97" t="s">
        <v>142</v>
      </c>
      <c r="R183" s="58" t="s">
        <v>142</v>
      </c>
      <c r="S183" s="98" t="s">
        <v>562</v>
      </c>
      <c r="T183" s="258" t="str">
        <f t="shared" si="26"/>
        <v>&lt;11</v>
      </c>
      <c r="U183" s="258" t="str">
        <f t="shared" si="26"/>
        <v>&lt;11</v>
      </c>
      <c r="V183" s="259" t="str">
        <f t="shared" si="24"/>
        <v>&lt;22</v>
      </c>
      <c r="W183" s="53" t="str">
        <f t="shared" si="27"/>
        <v/>
      </c>
    </row>
    <row r="184" spans="1:23" x14ac:dyDescent="0.45">
      <c r="A184" s="54">
        <f t="shared" si="19"/>
        <v>178</v>
      </c>
      <c r="B184" s="54" t="s">
        <v>544</v>
      </c>
      <c r="C184" s="205" t="s">
        <v>544</v>
      </c>
      <c r="D184" s="45" t="s">
        <v>546</v>
      </c>
      <c r="E184" s="56" t="s">
        <v>546</v>
      </c>
      <c r="F184" s="205" t="s">
        <v>546</v>
      </c>
      <c r="G184" s="276" t="s">
        <v>547</v>
      </c>
      <c r="H184" s="220" t="s">
        <v>558</v>
      </c>
      <c r="I184" s="54" t="s">
        <v>559</v>
      </c>
      <c r="J184" s="56"/>
      <c r="K184" s="56" t="s">
        <v>546</v>
      </c>
      <c r="L184" s="55" t="s">
        <v>549</v>
      </c>
      <c r="M184" s="146" t="s">
        <v>550</v>
      </c>
      <c r="N184" s="62" t="s">
        <v>40</v>
      </c>
      <c r="O184" s="96">
        <v>44111</v>
      </c>
      <c r="P184" s="99">
        <v>44120</v>
      </c>
      <c r="Q184" s="97" t="s">
        <v>153</v>
      </c>
      <c r="R184" s="58" t="s">
        <v>560</v>
      </c>
      <c r="S184" s="98" t="s">
        <v>563</v>
      </c>
      <c r="T184" s="258" t="str">
        <f t="shared" si="26"/>
        <v>&lt;10</v>
      </c>
      <c r="U184" s="258" t="str">
        <f t="shared" si="26"/>
        <v>&lt;9</v>
      </c>
      <c r="V184" s="259" t="str">
        <f t="shared" si="24"/>
        <v>&lt;19</v>
      </c>
      <c r="W184" s="53" t="str">
        <f t="shared" si="27"/>
        <v/>
      </c>
    </row>
    <row r="185" spans="1:23" x14ac:dyDescent="0.45">
      <c r="A185" s="54">
        <f t="shared" si="19"/>
        <v>179</v>
      </c>
      <c r="B185" s="54" t="s">
        <v>544</v>
      </c>
      <c r="C185" s="205" t="s">
        <v>544</v>
      </c>
      <c r="D185" s="45" t="s">
        <v>546</v>
      </c>
      <c r="E185" s="56" t="s">
        <v>546</v>
      </c>
      <c r="F185" s="205" t="s">
        <v>546</v>
      </c>
      <c r="G185" s="276" t="s">
        <v>547</v>
      </c>
      <c r="H185" s="219" t="s">
        <v>558</v>
      </c>
      <c r="I185" s="54" t="s">
        <v>564</v>
      </c>
      <c r="J185" s="56"/>
      <c r="K185" s="56" t="s">
        <v>546</v>
      </c>
      <c r="L185" s="55" t="s">
        <v>549</v>
      </c>
      <c r="M185" s="146" t="s">
        <v>550</v>
      </c>
      <c r="N185" s="62" t="s">
        <v>40</v>
      </c>
      <c r="O185" s="96">
        <v>44111</v>
      </c>
      <c r="P185" s="99">
        <v>44120</v>
      </c>
      <c r="Q185" s="97" t="s">
        <v>142</v>
      </c>
      <c r="R185" s="58" t="s">
        <v>153</v>
      </c>
      <c r="S185" s="98" t="s">
        <v>551</v>
      </c>
      <c r="T185" s="258" t="str">
        <f t="shared" si="26"/>
        <v>&lt;11</v>
      </c>
      <c r="U185" s="258" t="str">
        <f t="shared" si="26"/>
        <v>&lt;10</v>
      </c>
      <c r="V185" s="259" t="str">
        <f t="shared" si="24"/>
        <v>&lt;21</v>
      </c>
      <c r="W185" s="53" t="str">
        <f t="shared" si="27"/>
        <v/>
      </c>
    </row>
    <row r="186" spans="1:23" x14ac:dyDescent="0.45">
      <c r="A186" s="54">
        <f t="shared" si="19"/>
        <v>180</v>
      </c>
      <c r="B186" s="54" t="s">
        <v>544</v>
      </c>
      <c r="C186" s="205" t="s">
        <v>544</v>
      </c>
      <c r="D186" s="45" t="s">
        <v>546</v>
      </c>
      <c r="E186" s="56" t="s">
        <v>546</v>
      </c>
      <c r="F186" s="205" t="s">
        <v>546</v>
      </c>
      <c r="G186" s="44" t="s">
        <v>547</v>
      </c>
      <c r="H186" s="220" t="s">
        <v>558</v>
      </c>
      <c r="I186" s="54" t="s">
        <v>564</v>
      </c>
      <c r="J186" s="56"/>
      <c r="K186" s="56" t="s">
        <v>546</v>
      </c>
      <c r="L186" s="55" t="s">
        <v>549</v>
      </c>
      <c r="M186" s="146" t="s">
        <v>550</v>
      </c>
      <c r="N186" s="62" t="s">
        <v>40</v>
      </c>
      <c r="O186" s="96">
        <v>44111</v>
      </c>
      <c r="P186" s="99">
        <v>44120</v>
      </c>
      <c r="Q186" s="97" t="s">
        <v>552</v>
      </c>
      <c r="R186" s="58" t="s">
        <v>153</v>
      </c>
      <c r="S186" s="98" t="s">
        <v>562</v>
      </c>
      <c r="T186" s="258" t="str">
        <f t="shared" si="26"/>
        <v>&lt;12</v>
      </c>
      <c r="U186" s="258" t="str">
        <f t="shared" si="26"/>
        <v>&lt;10</v>
      </c>
      <c r="V186" s="259" t="str">
        <f t="shared" si="24"/>
        <v>&lt;22</v>
      </c>
      <c r="W186" s="53" t="str">
        <f t="shared" si="27"/>
        <v/>
      </c>
    </row>
    <row r="187" spans="1:23" x14ac:dyDescent="0.45">
      <c r="A187" s="54">
        <f t="shared" si="19"/>
        <v>181</v>
      </c>
      <c r="B187" s="54" t="s">
        <v>544</v>
      </c>
      <c r="C187" s="205" t="s">
        <v>544</v>
      </c>
      <c r="D187" s="101" t="s">
        <v>546</v>
      </c>
      <c r="E187" s="234" t="s">
        <v>546</v>
      </c>
      <c r="F187" s="207" t="s">
        <v>546</v>
      </c>
      <c r="G187" s="63" t="s">
        <v>547</v>
      </c>
      <c r="H187" s="220" t="s">
        <v>558</v>
      </c>
      <c r="I187" s="102" t="s">
        <v>565</v>
      </c>
      <c r="J187" s="234"/>
      <c r="K187" s="234" t="s">
        <v>546</v>
      </c>
      <c r="L187" s="250" t="s">
        <v>549</v>
      </c>
      <c r="M187" s="199" t="s">
        <v>550</v>
      </c>
      <c r="N187" s="200" t="s">
        <v>40</v>
      </c>
      <c r="O187" s="104">
        <v>44111</v>
      </c>
      <c r="P187" s="105">
        <v>44120</v>
      </c>
      <c r="Q187" s="97" t="s">
        <v>142</v>
      </c>
      <c r="R187" s="106" t="s">
        <v>153</v>
      </c>
      <c r="S187" s="107" t="s">
        <v>551</v>
      </c>
      <c r="T187" s="258" t="str">
        <f t="shared" si="26"/>
        <v>&lt;11</v>
      </c>
      <c r="U187" s="258" t="str">
        <f t="shared" si="26"/>
        <v>&lt;10</v>
      </c>
      <c r="V187" s="259" t="str">
        <f t="shared" si="24"/>
        <v>&lt;21</v>
      </c>
      <c r="W187" s="53" t="str">
        <f t="shared" si="27"/>
        <v/>
      </c>
    </row>
    <row r="188" spans="1:23" x14ac:dyDescent="0.45">
      <c r="A188" s="54">
        <f t="shared" si="19"/>
        <v>182</v>
      </c>
      <c r="B188" s="54" t="s">
        <v>544</v>
      </c>
      <c r="C188" s="205" t="s">
        <v>544</v>
      </c>
      <c r="D188" s="101" t="s">
        <v>546</v>
      </c>
      <c r="E188" s="234" t="s">
        <v>546</v>
      </c>
      <c r="F188" s="207" t="s">
        <v>546</v>
      </c>
      <c r="G188" s="63" t="s">
        <v>547</v>
      </c>
      <c r="H188" s="219" t="s">
        <v>558</v>
      </c>
      <c r="I188" s="102" t="s">
        <v>566</v>
      </c>
      <c r="J188" s="234"/>
      <c r="K188" s="234" t="s">
        <v>546</v>
      </c>
      <c r="L188" s="250" t="s">
        <v>549</v>
      </c>
      <c r="M188" s="199" t="s">
        <v>550</v>
      </c>
      <c r="N188" s="200" t="s">
        <v>40</v>
      </c>
      <c r="O188" s="104">
        <v>44111</v>
      </c>
      <c r="P188" s="105">
        <v>44120</v>
      </c>
      <c r="Q188" s="97" t="s">
        <v>552</v>
      </c>
      <c r="R188" s="58" t="s">
        <v>153</v>
      </c>
      <c r="S188" s="107" t="s">
        <v>562</v>
      </c>
      <c r="T188" s="258" t="str">
        <f t="shared" si="26"/>
        <v>&lt;12</v>
      </c>
      <c r="U188" s="258" t="str">
        <f t="shared" si="26"/>
        <v>&lt;10</v>
      </c>
      <c r="V188" s="259" t="str">
        <f t="shared" si="24"/>
        <v>&lt;22</v>
      </c>
      <c r="W188" s="53" t="str">
        <f t="shared" si="27"/>
        <v/>
      </c>
    </row>
    <row r="189" spans="1:23" x14ac:dyDescent="0.45">
      <c r="A189" s="54">
        <f t="shared" si="19"/>
        <v>183</v>
      </c>
      <c r="B189" s="54" t="s">
        <v>544</v>
      </c>
      <c r="C189" s="205" t="s">
        <v>544</v>
      </c>
      <c r="D189" s="101" t="s">
        <v>546</v>
      </c>
      <c r="E189" s="234" t="s">
        <v>546</v>
      </c>
      <c r="F189" s="207" t="s">
        <v>546</v>
      </c>
      <c r="G189" s="63" t="s">
        <v>547</v>
      </c>
      <c r="H189" s="219" t="s">
        <v>558</v>
      </c>
      <c r="I189" s="102" t="s">
        <v>567</v>
      </c>
      <c r="J189" s="234"/>
      <c r="K189" s="234" t="s">
        <v>546</v>
      </c>
      <c r="L189" s="250" t="s">
        <v>549</v>
      </c>
      <c r="M189" s="199" t="s">
        <v>550</v>
      </c>
      <c r="N189" s="200" t="s">
        <v>40</v>
      </c>
      <c r="O189" s="104">
        <v>44111</v>
      </c>
      <c r="P189" s="105">
        <v>44120</v>
      </c>
      <c r="Q189" s="97" t="s">
        <v>552</v>
      </c>
      <c r="R189" s="58" t="s">
        <v>153</v>
      </c>
      <c r="S189" s="107" t="s">
        <v>562</v>
      </c>
      <c r="T189" s="258" t="str">
        <f t="shared" ref="T189:U204" si="28">IF(Q189="","",IF(NOT(ISERROR(Q189*1)),ROUNDDOWN(Q189*1,2-INT(LOG(ABS(Q189*1)))),IFERROR("&lt;"&amp;ROUNDDOWN(IF(SUBSTITUTE(Q189,"&lt;","")*1&lt;=50,SUBSTITUTE(Q189,"&lt;","")*1,""),2-INT(LOG(ABS(SUBSTITUTE(Q189,"&lt;","")*1)))),IF(Q189="-",Q189,"入力形式が間違っています"))))</f>
        <v>&lt;12</v>
      </c>
      <c r="U189" s="258" t="str">
        <f t="shared" si="28"/>
        <v>&lt;10</v>
      </c>
      <c r="V189" s="259" t="str">
        <f t="shared" si="24"/>
        <v>&lt;22</v>
      </c>
      <c r="W189" s="53" t="str">
        <f t="shared" si="27"/>
        <v/>
      </c>
    </row>
    <row r="190" spans="1:23" x14ac:dyDescent="0.45">
      <c r="A190" s="54">
        <f t="shared" si="19"/>
        <v>184</v>
      </c>
      <c r="B190" s="54" t="s">
        <v>544</v>
      </c>
      <c r="C190" s="205" t="s">
        <v>544</v>
      </c>
      <c r="D190" s="101" t="s">
        <v>568</v>
      </c>
      <c r="E190" s="234" t="s">
        <v>546</v>
      </c>
      <c r="F190" s="207" t="s">
        <v>546</v>
      </c>
      <c r="G190" s="63" t="s">
        <v>547</v>
      </c>
      <c r="H190" s="220" t="s">
        <v>321</v>
      </c>
      <c r="I190" s="102" t="s">
        <v>569</v>
      </c>
      <c r="J190" s="234"/>
      <c r="K190" s="234" t="s">
        <v>546</v>
      </c>
      <c r="L190" s="250" t="s">
        <v>549</v>
      </c>
      <c r="M190" s="199" t="s">
        <v>550</v>
      </c>
      <c r="N190" s="200" t="s">
        <v>40</v>
      </c>
      <c r="O190" s="104">
        <v>44111</v>
      </c>
      <c r="P190" s="105">
        <v>44120</v>
      </c>
      <c r="Q190" s="97" t="s">
        <v>552</v>
      </c>
      <c r="R190" s="58" t="s">
        <v>153</v>
      </c>
      <c r="S190" s="107" t="s">
        <v>562</v>
      </c>
      <c r="T190" s="258" t="str">
        <f t="shared" si="28"/>
        <v>&lt;12</v>
      </c>
      <c r="U190" s="258" t="str">
        <f t="shared" si="28"/>
        <v>&lt;10</v>
      </c>
      <c r="V190" s="259" t="str">
        <f t="shared" si="24"/>
        <v>&lt;22</v>
      </c>
      <c r="W190" s="53" t="str">
        <f t="shared" si="27"/>
        <v/>
      </c>
    </row>
    <row r="191" spans="1:23" x14ac:dyDescent="0.45">
      <c r="A191" s="54">
        <f t="shared" si="19"/>
        <v>185</v>
      </c>
      <c r="B191" s="54" t="s">
        <v>544</v>
      </c>
      <c r="C191" s="205" t="s">
        <v>544</v>
      </c>
      <c r="D191" s="101" t="s">
        <v>570</v>
      </c>
      <c r="E191" s="234" t="s">
        <v>546</v>
      </c>
      <c r="F191" s="207" t="s">
        <v>546</v>
      </c>
      <c r="G191" s="63" t="s">
        <v>547</v>
      </c>
      <c r="H191" s="219" t="s">
        <v>321</v>
      </c>
      <c r="I191" s="102" t="s">
        <v>571</v>
      </c>
      <c r="J191" s="234"/>
      <c r="K191" s="234" t="s">
        <v>546</v>
      </c>
      <c r="L191" s="250" t="s">
        <v>549</v>
      </c>
      <c r="M191" s="199" t="s">
        <v>550</v>
      </c>
      <c r="N191" s="200" t="s">
        <v>40</v>
      </c>
      <c r="O191" s="104">
        <v>44111</v>
      </c>
      <c r="P191" s="105">
        <v>44120</v>
      </c>
      <c r="Q191" s="97" t="s">
        <v>142</v>
      </c>
      <c r="R191" s="58" t="s">
        <v>153</v>
      </c>
      <c r="S191" s="107" t="s">
        <v>551</v>
      </c>
      <c r="T191" s="258" t="str">
        <f t="shared" si="28"/>
        <v>&lt;11</v>
      </c>
      <c r="U191" s="258" t="str">
        <f t="shared" si="28"/>
        <v>&lt;10</v>
      </c>
      <c r="V191" s="259" t="str">
        <f t="shared" si="24"/>
        <v>&lt;21</v>
      </c>
      <c r="W191" s="53" t="str">
        <f t="shared" si="27"/>
        <v/>
      </c>
    </row>
    <row r="192" spans="1:23" x14ac:dyDescent="0.45">
      <c r="A192" s="54">
        <f t="shared" si="19"/>
        <v>186</v>
      </c>
      <c r="B192" s="54" t="s">
        <v>544</v>
      </c>
      <c r="C192" s="205" t="s">
        <v>544</v>
      </c>
      <c r="D192" s="101" t="s">
        <v>570</v>
      </c>
      <c r="E192" s="234" t="s">
        <v>546</v>
      </c>
      <c r="F192" s="207" t="s">
        <v>546</v>
      </c>
      <c r="G192" s="63" t="s">
        <v>547</v>
      </c>
      <c r="H192" s="219" t="s">
        <v>321</v>
      </c>
      <c r="I192" s="102" t="s">
        <v>572</v>
      </c>
      <c r="J192" s="234"/>
      <c r="K192" s="234" t="s">
        <v>546</v>
      </c>
      <c r="L192" s="250" t="s">
        <v>549</v>
      </c>
      <c r="M192" s="199" t="s">
        <v>550</v>
      </c>
      <c r="N192" s="200" t="s">
        <v>40</v>
      </c>
      <c r="O192" s="104">
        <v>44111</v>
      </c>
      <c r="P192" s="105">
        <v>44120</v>
      </c>
      <c r="Q192" s="97" t="s">
        <v>153</v>
      </c>
      <c r="R192" s="58" t="s">
        <v>560</v>
      </c>
      <c r="S192" s="107" t="s">
        <v>563</v>
      </c>
      <c r="T192" s="258" t="str">
        <f t="shared" si="28"/>
        <v>&lt;10</v>
      </c>
      <c r="U192" s="258" t="str">
        <f t="shared" si="28"/>
        <v>&lt;9</v>
      </c>
      <c r="V192" s="259" t="str">
        <f t="shared" si="24"/>
        <v>&lt;19</v>
      </c>
      <c r="W192" s="53" t="str">
        <f t="shared" si="27"/>
        <v/>
      </c>
    </row>
    <row r="193" spans="1:23" x14ac:dyDescent="0.45">
      <c r="A193" s="54">
        <f t="shared" si="19"/>
        <v>187</v>
      </c>
      <c r="B193" s="54" t="s">
        <v>544</v>
      </c>
      <c r="C193" s="205" t="s">
        <v>544</v>
      </c>
      <c r="D193" s="101" t="s">
        <v>545</v>
      </c>
      <c r="E193" s="234" t="s">
        <v>546</v>
      </c>
      <c r="F193" s="207" t="s">
        <v>546</v>
      </c>
      <c r="G193" s="63" t="s">
        <v>547</v>
      </c>
      <c r="H193" s="221" t="s">
        <v>321</v>
      </c>
      <c r="I193" s="102" t="s">
        <v>573</v>
      </c>
      <c r="J193" s="234"/>
      <c r="K193" s="234" t="s">
        <v>546</v>
      </c>
      <c r="L193" s="250" t="s">
        <v>549</v>
      </c>
      <c r="M193" s="199" t="s">
        <v>550</v>
      </c>
      <c r="N193" s="200" t="s">
        <v>40</v>
      </c>
      <c r="O193" s="104">
        <v>44111</v>
      </c>
      <c r="P193" s="105">
        <v>44120</v>
      </c>
      <c r="Q193" s="97" t="s">
        <v>153</v>
      </c>
      <c r="R193" s="58" t="s">
        <v>560</v>
      </c>
      <c r="S193" s="107" t="s">
        <v>563</v>
      </c>
      <c r="T193" s="258" t="str">
        <f t="shared" si="28"/>
        <v>&lt;10</v>
      </c>
      <c r="U193" s="258" t="str">
        <f t="shared" si="28"/>
        <v>&lt;9</v>
      </c>
      <c r="V193" s="259" t="str">
        <f t="shared" si="24"/>
        <v>&lt;19</v>
      </c>
      <c r="W193" s="53" t="str">
        <f t="shared" si="27"/>
        <v/>
      </c>
    </row>
    <row r="194" spans="1:23" x14ac:dyDescent="0.45">
      <c r="A194" s="54">
        <f t="shared" si="19"/>
        <v>188</v>
      </c>
      <c r="B194" s="54" t="s">
        <v>544</v>
      </c>
      <c r="C194" s="205" t="s">
        <v>544</v>
      </c>
      <c r="D194" s="45" t="s">
        <v>298</v>
      </c>
      <c r="E194" s="56" t="s">
        <v>546</v>
      </c>
      <c r="F194" s="205" t="s">
        <v>546</v>
      </c>
      <c r="G194" s="63" t="s">
        <v>547</v>
      </c>
      <c r="H194" s="219" t="s">
        <v>321</v>
      </c>
      <c r="I194" s="54" t="s">
        <v>574</v>
      </c>
      <c r="J194" s="56"/>
      <c r="K194" s="56" t="s">
        <v>546</v>
      </c>
      <c r="L194" s="55" t="s">
        <v>549</v>
      </c>
      <c r="M194" s="146" t="s">
        <v>550</v>
      </c>
      <c r="N194" s="62" t="s">
        <v>40</v>
      </c>
      <c r="O194" s="96">
        <v>44111</v>
      </c>
      <c r="P194" s="99">
        <v>44120</v>
      </c>
      <c r="Q194" s="97" t="s">
        <v>142</v>
      </c>
      <c r="R194" s="58" t="s">
        <v>153</v>
      </c>
      <c r="S194" s="98" t="s">
        <v>551</v>
      </c>
      <c r="T194" s="258" t="str">
        <f t="shared" si="28"/>
        <v>&lt;11</v>
      </c>
      <c r="U194" s="258" t="str">
        <f t="shared" si="28"/>
        <v>&lt;10</v>
      </c>
      <c r="V194" s="259" t="str">
        <f t="shared" si="24"/>
        <v>&lt;21</v>
      </c>
      <c r="W194" s="53" t="str">
        <f t="shared" si="27"/>
        <v/>
      </c>
    </row>
    <row r="195" spans="1:23" x14ac:dyDescent="0.45">
      <c r="A195" s="54">
        <f t="shared" si="19"/>
        <v>189</v>
      </c>
      <c r="B195" s="54" t="s">
        <v>544</v>
      </c>
      <c r="C195" s="205" t="s">
        <v>544</v>
      </c>
      <c r="D195" s="45" t="s">
        <v>546</v>
      </c>
      <c r="E195" s="56" t="s">
        <v>546</v>
      </c>
      <c r="F195" s="205" t="s">
        <v>546</v>
      </c>
      <c r="G195" s="63" t="s">
        <v>547</v>
      </c>
      <c r="H195" s="219" t="s">
        <v>35</v>
      </c>
      <c r="I195" s="54" t="s">
        <v>575</v>
      </c>
      <c r="J195" s="56"/>
      <c r="K195" s="56" t="s">
        <v>546</v>
      </c>
      <c r="L195" s="55" t="s">
        <v>549</v>
      </c>
      <c r="M195" s="146" t="s">
        <v>550</v>
      </c>
      <c r="N195" s="62" t="s">
        <v>40</v>
      </c>
      <c r="O195" s="96">
        <v>44111</v>
      </c>
      <c r="P195" s="99">
        <v>44120</v>
      </c>
      <c r="Q195" s="97" t="s">
        <v>142</v>
      </c>
      <c r="R195" s="58" t="s">
        <v>153</v>
      </c>
      <c r="S195" s="98" t="s">
        <v>551</v>
      </c>
      <c r="T195" s="258" t="str">
        <f t="shared" si="28"/>
        <v>&lt;11</v>
      </c>
      <c r="U195" s="258" t="str">
        <f t="shared" si="28"/>
        <v>&lt;10</v>
      </c>
      <c r="V195" s="259" t="str">
        <f t="shared" si="24"/>
        <v>&lt;21</v>
      </c>
      <c r="W195" s="100"/>
    </row>
    <row r="196" spans="1:23" x14ac:dyDescent="0.45">
      <c r="A196" s="54">
        <f t="shared" si="19"/>
        <v>190</v>
      </c>
      <c r="B196" s="54" t="s">
        <v>544</v>
      </c>
      <c r="C196" s="205" t="s">
        <v>544</v>
      </c>
      <c r="D196" s="45" t="s">
        <v>546</v>
      </c>
      <c r="E196" s="56" t="s">
        <v>546</v>
      </c>
      <c r="F196" s="205" t="s">
        <v>546</v>
      </c>
      <c r="G196" s="63" t="s">
        <v>547</v>
      </c>
      <c r="H196" s="219" t="s">
        <v>35</v>
      </c>
      <c r="I196" s="54" t="s">
        <v>576</v>
      </c>
      <c r="J196" s="56"/>
      <c r="K196" s="56" t="s">
        <v>546</v>
      </c>
      <c r="L196" s="55" t="s">
        <v>549</v>
      </c>
      <c r="M196" s="146" t="s">
        <v>550</v>
      </c>
      <c r="N196" s="62" t="s">
        <v>40</v>
      </c>
      <c r="O196" s="96">
        <v>44111</v>
      </c>
      <c r="P196" s="99">
        <v>44120</v>
      </c>
      <c r="Q196" s="97" t="s">
        <v>142</v>
      </c>
      <c r="R196" s="58" t="s">
        <v>153</v>
      </c>
      <c r="S196" s="98" t="s">
        <v>551</v>
      </c>
      <c r="T196" s="258" t="str">
        <f t="shared" si="28"/>
        <v>&lt;11</v>
      </c>
      <c r="U196" s="258" t="str">
        <f t="shared" si="28"/>
        <v>&lt;10</v>
      </c>
      <c r="V196" s="259" t="str">
        <f t="shared" si="24"/>
        <v>&lt;21</v>
      </c>
      <c r="W196" s="100"/>
    </row>
    <row r="197" spans="1:23" x14ac:dyDescent="0.45">
      <c r="A197" s="54">
        <f t="shared" si="19"/>
        <v>191</v>
      </c>
      <c r="B197" s="54" t="s">
        <v>544</v>
      </c>
      <c r="C197" s="205" t="s">
        <v>544</v>
      </c>
      <c r="D197" s="45" t="s">
        <v>546</v>
      </c>
      <c r="E197" s="56" t="s">
        <v>546</v>
      </c>
      <c r="F197" s="205" t="s">
        <v>546</v>
      </c>
      <c r="G197" s="63" t="s">
        <v>547</v>
      </c>
      <c r="H197" s="219" t="s">
        <v>35</v>
      </c>
      <c r="I197" s="54" t="s">
        <v>577</v>
      </c>
      <c r="J197" s="56"/>
      <c r="K197" s="56" t="s">
        <v>546</v>
      </c>
      <c r="L197" s="55" t="s">
        <v>549</v>
      </c>
      <c r="M197" s="146" t="s">
        <v>550</v>
      </c>
      <c r="N197" s="62" t="s">
        <v>40</v>
      </c>
      <c r="O197" s="96">
        <v>44111</v>
      </c>
      <c r="P197" s="99">
        <v>44120</v>
      </c>
      <c r="Q197" s="97" t="s">
        <v>142</v>
      </c>
      <c r="R197" s="58" t="s">
        <v>153</v>
      </c>
      <c r="S197" s="98" t="s">
        <v>551</v>
      </c>
      <c r="T197" s="258" t="str">
        <f t="shared" si="28"/>
        <v>&lt;11</v>
      </c>
      <c r="U197" s="258" t="str">
        <f t="shared" si="28"/>
        <v>&lt;10</v>
      </c>
      <c r="V197" s="259" t="str">
        <f t="shared" si="24"/>
        <v>&lt;21</v>
      </c>
      <c r="W197" s="100"/>
    </row>
    <row r="198" spans="1:23" x14ac:dyDescent="0.45">
      <c r="A198" s="54">
        <f t="shared" si="19"/>
        <v>192</v>
      </c>
      <c r="B198" s="54" t="s">
        <v>544</v>
      </c>
      <c r="C198" s="205" t="s">
        <v>544</v>
      </c>
      <c r="D198" s="45" t="s">
        <v>546</v>
      </c>
      <c r="E198" s="56" t="s">
        <v>546</v>
      </c>
      <c r="F198" s="205" t="s">
        <v>546</v>
      </c>
      <c r="G198" s="63" t="s">
        <v>547</v>
      </c>
      <c r="H198" s="219" t="s">
        <v>35</v>
      </c>
      <c r="I198" s="54" t="s">
        <v>578</v>
      </c>
      <c r="J198" s="56"/>
      <c r="K198" s="56" t="s">
        <v>546</v>
      </c>
      <c r="L198" s="55" t="s">
        <v>549</v>
      </c>
      <c r="M198" s="146" t="s">
        <v>550</v>
      </c>
      <c r="N198" s="62" t="s">
        <v>40</v>
      </c>
      <c r="O198" s="96">
        <v>44111</v>
      </c>
      <c r="P198" s="99">
        <v>44120</v>
      </c>
      <c r="Q198" s="97" t="s">
        <v>142</v>
      </c>
      <c r="R198" s="58" t="s">
        <v>153</v>
      </c>
      <c r="S198" s="98" t="s">
        <v>551</v>
      </c>
      <c r="T198" s="258" t="str">
        <f t="shared" si="28"/>
        <v>&lt;11</v>
      </c>
      <c r="U198" s="258" t="str">
        <f t="shared" si="28"/>
        <v>&lt;10</v>
      </c>
      <c r="V198" s="259" t="str">
        <f t="shared" si="24"/>
        <v>&lt;21</v>
      </c>
      <c r="W198" s="100"/>
    </row>
    <row r="199" spans="1:23" x14ac:dyDescent="0.45">
      <c r="A199" s="54">
        <f t="shared" si="19"/>
        <v>193</v>
      </c>
      <c r="B199" s="54" t="s">
        <v>544</v>
      </c>
      <c r="C199" s="205" t="s">
        <v>544</v>
      </c>
      <c r="D199" s="45" t="s">
        <v>546</v>
      </c>
      <c r="E199" s="56" t="s">
        <v>546</v>
      </c>
      <c r="F199" s="205" t="s">
        <v>546</v>
      </c>
      <c r="G199" s="63" t="s">
        <v>547</v>
      </c>
      <c r="H199" s="219" t="s">
        <v>35</v>
      </c>
      <c r="I199" s="54" t="s">
        <v>579</v>
      </c>
      <c r="J199" s="56"/>
      <c r="K199" s="56" t="s">
        <v>546</v>
      </c>
      <c r="L199" s="55" t="s">
        <v>549</v>
      </c>
      <c r="M199" s="146" t="s">
        <v>550</v>
      </c>
      <c r="N199" s="62" t="s">
        <v>40</v>
      </c>
      <c r="O199" s="96">
        <v>44111</v>
      </c>
      <c r="P199" s="99">
        <v>44120</v>
      </c>
      <c r="Q199" s="97" t="s">
        <v>142</v>
      </c>
      <c r="R199" s="58" t="s">
        <v>153</v>
      </c>
      <c r="S199" s="98" t="s">
        <v>551</v>
      </c>
      <c r="T199" s="258" t="str">
        <f t="shared" si="28"/>
        <v>&lt;11</v>
      </c>
      <c r="U199" s="258" t="str">
        <f t="shared" si="28"/>
        <v>&lt;10</v>
      </c>
      <c r="V199" s="259" t="str">
        <f t="shared" si="24"/>
        <v>&lt;21</v>
      </c>
      <c r="W199" s="100"/>
    </row>
    <row r="200" spans="1:23" x14ac:dyDescent="0.45">
      <c r="A200" s="54">
        <f t="shared" si="19"/>
        <v>194</v>
      </c>
      <c r="B200" s="54" t="s">
        <v>544</v>
      </c>
      <c r="C200" s="205" t="s">
        <v>544</v>
      </c>
      <c r="D200" s="45" t="s">
        <v>546</v>
      </c>
      <c r="E200" s="56" t="s">
        <v>546</v>
      </c>
      <c r="F200" s="205" t="s">
        <v>546</v>
      </c>
      <c r="G200" s="63" t="s">
        <v>547</v>
      </c>
      <c r="H200" s="219" t="s">
        <v>558</v>
      </c>
      <c r="I200" s="54" t="s">
        <v>580</v>
      </c>
      <c r="J200" s="56"/>
      <c r="K200" s="56" t="s">
        <v>546</v>
      </c>
      <c r="L200" s="55" t="s">
        <v>549</v>
      </c>
      <c r="M200" s="146" t="s">
        <v>550</v>
      </c>
      <c r="N200" s="62" t="s">
        <v>40</v>
      </c>
      <c r="O200" s="96">
        <v>44111</v>
      </c>
      <c r="P200" s="99">
        <v>44120</v>
      </c>
      <c r="Q200" s="97" t="s">
        <v>142</v>
      </c>
      <c r="R200" s="58" t="s">
        <v>153</v>
      </c>
      <c r="S200" s="98" t="s">
        <v>551</v>
      </c>
      <c r="T200" s="258" t="str">
        <f t="shared" si="28"/>
        <v>&lt;11</v>
      </c>
      <c r="U200" s="258" t="str">
        <f t="shared" si="28"/>
        <v>&lt;10</v>
      </c>
      <c r="V200" s="259" t="str">
        <f t="shared" si="24"/>
        <v>&lt;21</v>
      </c>
      <c r="W200" s="100"/>
    </row>
    <row r="201" spans="1:23" x14ac:dyDescent="0.45">
      <c r="A201" s="54">
        <f t="shared" ref="A201:A209" si="29">A200+1</f>
        <v>195</v>
      </c>
      <c r="B201" s="54" t="s">
        <v>544</v>
      </c>
      <c r="C201" s="205" t="s">
        <v>544</v>
      </c>
      <c r="D201" s="45" t="s">
        <v>546</v>
      </c>
      <c r="E201" s="56" t="s">
        <v>546</v>
      </c>
      <c r="F201" s="205" t="s">
        <v>546</v>
      </c>
      <c r="G201" s="63" t="s">
        <v>547</v>
      </c>
      <c r="H201" s="219" t="s">
        <v>558</v>
      </c>
      <c r="I201" s="54" t="s">
        <v>581</v>
      </c>
      <c r="J201" s="56"/>
      <c r="K201" s="56" t="s">
        <v>546</v>
      </c>
      <c r="L201" s="55" t="s">
        <v>549</v>
      </c>
      <c r="M201" s="146" t="s">
        <v>550</v>
      </c>
      <c r="N201" s="62" t="s">
        <v>40</v>
      </c>
      <c r="O201" s="96">
        <v>44111</v>
      </c>
      <c r="P201" s="99">
        <v>44120</v>
      </c>
      <c r="Q201" s="97" t="s">
        <v>552</v>
      </c>
      <c r="R201" s="58" t="s">
        <v>153</v>
      </c>
      <c r="S201" s="98" t="s">
        <v>562</v>
      </c>
      <c r="T201" s="258" t="str">
        <f t="shared" si="28"/>
        <v>&lt;12</v>
      </c>
      <c r="U201" s="258" t="str">
        <f t="shared" si="28"/>
        <v>&lt;10</v>
      </c>
      <c r="V201" s="259" t="str">
        <f t="shared" si="24"/>
        <v>&lt;22</v>
      </c>
      <c r="W201" s="100"/>
    </row>
    <row r="202" spans="1:23" x14ac:dyDescent="0.45">
      <c r="A202" s="54">
        <f t="shared" si="29"/>
        <v>196</v>
      </c>
      <c r="B202" s="54" t="s">
        <v>544</v>
      </c>
      <c r="C202" s="205" t="s">
        <v>544</v>
      </c>
      <c r="D202" s="45" t="s">
        <v>546</v>
      </c>
      <c r="E202" s="56" t="s">
        <v>546</v>
      </c>
      <c r="F202" s="205" t="s">
        <v>546</v>
      </c>
      <c r="G202" s="63" t="s">
        <v>547</v>
      </c>
      <c r="H202" s="219" t="s">
        <v>582</v>
      </c>
      <c r="I202" s="54" t="s">
        <v>583</v>
      </c>
      <c r="J202" s="56"/>
      <c r="K202" s="56" t="s">
        <v>546</v>
      </c>
      <c r="L202" s="55" t="s">
        <v>549</v>
      </c>
      <c r="M202" s="146" t="s">
        <v>550</v>
      </c>
      <c r="N202" s="62" t="s">
        <v>40</v>
      </c>
      <c r="O202" s="96">
        <v>44111</v>
      </c>
      <c r="P202" s="99">
        <v>44120</v>
      </c>
      <c r="Q202" s="97" t="s">
        <v>142</v>
      </c>
      <c r="R202" s="58" t="s">
        <v>153</v>
      </c>
      <c r="S202" s="98" t="s">
        <v>551</v>
      </c>
      <c r="T202" s="258" t="str">
        <f t="shared" si="28"/>
        <v>&lt;11</v>
      </c>
      <c r="U202" s="258" t="str">
        <f t="shared" si="28"/>
        <v>&lt;10</v>
      </c>
      <c r="V202" s="259" t="str">
        <f t="shared" si="24"/>
        <v>&lt;21</v>
      </c>
      <c r="W202" s="100"/>
    </row>
    <row r="203" spans="1:23" x14ac:dyDescent="0.45">
      <c r="A203" s="54">
        <f t="shared" si="29"/>
        <v>197</v>
      </c>
      <c r="B203" s="54" t="s">
        <v>544</v>
      </c>
      <c r="C203" s="205" t="s">
        <v>544</v>
      </c>
      <c r="D203" s="45" t="s">
        <v>546</v>
      </c>
      <c r="E203" s="56" t="s">
        <v>546</v>
      </c>
      <c r="F203" s="205" t="s">
        <v>546</v>
      </c>
      <c r="G203" s="63" t="s">
        <v>547</v>
      </c>
      <c r="H203" s="219" t="s">
        <v>558</v>
      </c>
      <c r="I203" s="54" t="s">
        <v>584</v>
      </c>
      <c r="J203" s="56"/>
      <c r="K203" s="56" t="s">
        <v>546</v>
      </c>
      <c r="L203" s="55" t="s">
        <v>549</v>
      </c>
      <c r="M203" s="146" t="s">
        <v>550</v>
      </c>
      <c r="N203" s="62" t="s">
        <v>40</v>
      </c>
      <c r="O203" s="96">
        <v>44111</v>
      </c>
      <c r="P203" s="99">
        <v>44120</v>
      </c>
      <c r="Q203" s="97" t="s">
        <v>153</v>
      </c>
      <c r="R203" s="58" t="s">
        <v>560</v>
      </c>
      <c r="S203" s="98" t="s">
        <v>563</v>
      </c>
      <c r="T203" s="258" t="str">
        <f t="shared" si="28"/>
        <v>&lt;10</v>
      </c>
      <c r="U203" s="258" t="str">
        <f t="shared" si="28"/>
        <v>&lt;9</v>
      </c>
      <c r="V203" s="259" t="str">
        <f t="shared" si="24"/>
        <v>&lt;19</v>
      </c>
      <c r="W203" s="100"/>
    </row>
    <row r="204" spans="1:23" x14ac:dyDescent="0.45">
      <c r="A204" s="54">
        <f t="shared" si="29"/>
        <v>198</v>
      </c>
      <c r="B204" s="54" t="s">
        <v>544</v>
      </c>
      <c r="C204" s="205" t="s">
        <v>544</v>
      </c>
      <c r="D204" s="45" t="s">
        <v>546</v>
      </c>
      <c r="E204" s="56" t="s">
        <v>546</v>
      </c>
      <c r="F204" s="205" t="s">
        <v>546</v>
      </c>
      <c r="G204" s="63" t="s">
        <v>547</v>
      </c>
      <c r="H204" s="219" t="s">
        <v>558</v>
      </c>
      <c r="I204" s="54" t="s">
        <v>585</v>
      </c>
      <c r="J204" s="56"/>
      <c r="K204" s="56" t="s">
        <v>546</v>
      </c>
      <c r="L204" s="55" t="s">
        <v>549</v>
      </c>
      <c r="M204" s="146" t="s">
        <v>550</v>
      </c>
      <c r="N204" s="62" t="s">
        <v>40</v>
      </c>
      <c r="O204" s="96">
        <v>44111</v>
      </c>
      <c r="P204" s="99">
        <v>44120</v>
      </c>
      <c r="Q204" s="97" t="s">
        <v>153</v>
      </c>
      <c r="R204" s="58" t="s">
        <v>560</v>
      </c>
      <c r="S204" s="98" t="s">
        <v>563</v>
      </c>
      <c r="T204" s="258" t="str">
        <f t="shared" si="28"/>
        <v>&lt;10</v>
      </c>
      <c r="U204" s="258" t="str">
        <f t="shared" si="28"/>
        <v>&lt;9</v>
      </c>
      <c r="V204" s="259" t="str">
        <f t="shared" si="24"/>
        <v>&lt;19</v>
      </c>
      <c r="W204" s="100"/>
    </row>
    <row r="205" spans="1:23" x14ac:dyDescent="0.45">
      <c r="A205" s="54">
        <f t="shared" si="29"/>
        <v>199</v>
      </c>
      <c r="B205" s="41" t="s">
        <v>586</v>
      </c>
      <c r="C205" s="206" t="s">
        <v>586</v>
      </c>
      <c r="D205" s="61" t="s">
        <v>478</v>
      </c>
      <c r="E205" s="46" t="s">
        <v>546</v>
      </c>
      <c r="F205" s="206" t="s">
        <v>587</v>
      </c>
      <c r="G205" s="44" t="s">
        <v>34</v>
      </c>
      <c r="H205" s="219" t="s">
        <v>588</v>
      </c>
      <c r="I205" s="41" t="s">
        <v>589</v>
      </c>
      <c r="J205" s="46" t="s">
        <v>135</v>
      </c>
      <c r="K205" s="46" t="s">
        <v>32</v>
      </c>
      <c r="L205" s="73" t="s">
        <v>38</v>
      </c>
      <c r="M205" s="169" t="s">
        <v>590</v>
      </c>
      <c r="N205" s="48" t="s">
        <v>54</v>
      </c>
      <c r="O205" s="91">
        <v>44127</v>
      </c>
      <c r="P205" s="92">
        <v>44132</v>
      </c>
      <c r="Q205" s="93" t="s">
        <v>591</v>
      </c>
      <c r="R205" s="94" t="s">
        <v>434</v>
      </c>
      <c r="S205" s="95" t="s">
        <v>592</v>
      </c>
      <c r="T205" s="258" t="str">
        <f t="shared" ref="T205:U209" si="30">IF(Q205="","",IF(NOT(ISERROR(Q205*1)),ROUNDDOWN(Q205*1,2-INT(LOG(ABS(Q205*1)))),IFERROR("&lt;"&amp;ROUNDDOWN(IF(SUBSTITUTE(Q205,"&lt;","")*1&lt;=50,SUBSTITUTE(Q205,"&lt;","")*1,""),2-INT(LOG(ABS(SUBSTITUTE(Q205,"&lt;","")*1)))),IF(Q205="-",Q205,"入力形式が間違っています"))))</f>
        <v>&lt;4.2</v>
      </c>
      <c r="U205" s="258" t="str">
        <f t="shared" si="30"/>
        <v>&lt;4.1</v>
      </c>
      <c r="V205" s="259" t="str">
        <f>IFERROR(IF(AND(T205="",U205=""),"",IF(AND(T205="-",U205="-"),IF(S205="","Cs合計を入力してください",S205),IF(NOT(ISERROR(T205*1+U205*1)),ROUND(T205+U205, 1-INT(LOG(ABS(T205+U205)))),IF(NOT(ISERROR(T205*1)),ROUND(T205, 1-INT(LOG(ABS(T205)))),IF(NOT(ISERROR(U205*1)),ROUND(U205, 1-INT(LOG(ABS(U205)))),IF(ISERROR(T205*1+U205*1),"&lt;"&amp;ROUND(IF(T205="-",0,SUBSTITUTE(T205,"&lt;",""))*1+IF(U205="-",0,SUBSTITUTE(U205,"&lt;",""))*1,1-INT(LOG(ABS(IF(T205="-",0,SUBSTITUTE(T205,"&lt;",""))*1+IF(U205="-",0,SUBSTITUTE(U205,"&lt;",""))*1)))))))))),"入力形式が間違っています")</f>
        <v>&lt;8.3</v>
      </c>
      <c r="W205" s="53" t="str">
        <f t="shared" ref="W205:W209" si="31">IF(ISERROR(V205*1),"",IF(AND(H205="飲料水",V205&gt;=11),"○",IF(AND(H205="牛乳・乳児用食品",V205&gt;=51),"○",IF(AND(H205&lt;&gt;"",V205&gt;=110),"○",""))))</f>
        <v/>
      </c>
    </row>
    <row r="206" spans="1:23" x14ac:dyDescent="0.45">
      <c r="A206" s="54">
        <f t="shared" si="29"/>
        <v>200</v>
      </c>
      <c r="B206" s="54" t="s">
        <v>586</v>
      </c>
      <c r="C206" s="205" t="s">
        <v>586</v>
      </c>
      <c r="D206" s="45" t="s">
        <v>478</v>
      </c>
      <c r="E206" s="56" t="s">
        <v>546</v>
      </c>
      <c r="F206" s="205" t="s">
        <v>587</v>
      </c>
      <c r="G206" s="44" t="s">
        <v>34</v>
      </c>
      <c r="H206" s="219" t="s">
        <v>588</v>
      </c>
      <c r="I206" s="54" t="s">
        <v>593</v>
      </c>
      <c r="J206" s="56" t="s">
        <v>135</v>
      </c>
      <c r="K206" s="56" t="s">
        <v>32</v>
      </c>
      <c r="L206" s="55" t="s">
        <v>38</v>
      </c>
      <c r="M206" s="146" t="s">
        <v>594</v>
      </c>
      <c r="N206" s="62" t="s">
        <v>54</v>
      </c>
      <c r="O206" s="96">
        <v>44127</v>
      </c>
      <c r="P206" s="99">
        <v>44132</v>
      </c>
      <c r="Q206" s="97" t="s">
        <v>591</v>
      </c>
      <c r="R206" s="58" t="s">
        <v>401</v>
      </c>
      <c r="S206" s="95" t="s">
        <v>595</v>
      </c>
      <c r="T206" s="258" t="str">
        <f t="shared" si="30"/>
        <v>&lt;4.2</v>
      </c>
      <c r="U206" s="258" t="str">
        <f t="shared" si="30"/>
        <v>&lt;4.9</v>
      </c>
      <c r="V206" s="259" t="str">
        <f t="shared" ref="V206:V207" si="32">IFERROR(IF(AND(T206="",U206=""),"",IF(AND(T206="-",U206="-"),IF(S206="","Cs合計を入力してください",S206),IF(NOT(ISERROR(T206*1+U206*1)),ROUND(T206+U206, 1-INT(LOG(ABS(T206+U206)))),IF(NOT(ISERROR(T206*1)),ROUND(T206, 1-INT(LOG(ABS(T206)))),IF(NOT(ISERROR(U206*1)),ROUND(U206, 1-INT(LOG(ABS(U206)))),IF(ISERROR(T206*1+U206*1),"&lt;"&amp;ROUND(IF(T206="-",0,SUBSTITUTE(T206,"&lt;",""))*1+IF(U206="-",0,SUBSTITUTE(U206,"&lt;",""))*1,1-INT(LOG(ABS(IF(T206="-",0,SUBSTITUTE(T206,"&lt;",""))*1+IF(U206="-",0,SUBSTITUTE(U206,"&lt;",""))*1)))))))))),"入力形式が間違っています")</f>
        <v>&lt;9.1</v>
      </c>
      <c r="W206" s="53" t="str">
        <f t="shared" si="31"/>
        <v/>
      </c>
    </row>
    <row r="207" spans="1:23" x14ac:dyDescent="0.45">
      <c r="A207" s="54">
        <f t="shared" si="29"/>
        <v>201</v>
      </c>
      <c r="B207" s="54" t="s">
        <v>586</v>
      </c>
      <c r="C207" s="205" t="s">
        <v>586</v>
      </c>
      <c r="D207" s="45" t="s">
        <v>478</v>
      </c>
      <c r="E207" s="56" t="s">
        <v>546</v>
      </c>
      <c r="F207" s="205" t="s">
        <v>587</v>
      </c>
      <c r="G207" s="44" t="s">
        <v>34</v>
      </c>
      <c r="H207" s="219" t="s">
        <v>588</v>
      </c>
      <c r="I207" s="54" t="s">
        <v>596</v>
      </c>
      <c r="J207" s="56" t="s">
        <v>135</v>
      </c>
      <c r="K207" s="56" t="s">
        <v>32</v>
      </c>
      <c r="L207" s="55" t="s">
        <v>38</v>
      </c>
      <c r="M207" s="146" t="s">
        <v>594</v>
      </c>
      <c r="N207" s="62" t="s">
        <v>54</v>
      </c>
      <c r="O207" s="96">
        <v>44127</v>
      </c>
      <c r="P207" s="99">
        <v>44132</v>
      </c>
      <c r="Q207" s="97" t="s">
        <v>63</v>
      </c>
      <c r="R207" s="58" t="s">
        <v>597</v>
      </c>
      <c r="S207" s="95" t="s">
        <v>598</v>
      </c>
      <c r="T207" s="258" t="str">
        <f t="shared" si="30"/>
        <v>&lt;5</v>
      </c>
      <c r="U207" s="258" t="str">
        <f t="shared" si="30"/>
        <v>&lt;4.6</v>
      </c>
      <c r="V207" s="259" t="str">
        <f t="shared" si="32"/>
        <v>&lt;9.6</v>
      </c>
      <c r="W207" s="53"/>
    </row>
    <row r="208" spans="1:23" x14ac:dyDescent="0.45">
      <c r="A208" s="54">
        <f t="shared" si="29"/>
        <v>202</v>
      </c>
      <c r="B208" s="54" t="s">
        <v>586</v>
      </c>
      <c r="C208" s="205" t="s">
        <v>586</v>
      </c>
      <c r="D208" s="45" t="s">
        <v>478</v>
      </c>
      <c r="E208" s="56" t="s">
        <v>546</v>
      </c>
      <c r="F208" s="205" t="s">
        <v>587</v>
      </c>
      <c r="G208" s="44" t="s">
        <v>34</v>
      </c>
      <c r="H208" s="219" t="s">
        <v>588</v>
      </c>
      <c r="I208" s="54" t="s">
        <v>599</v>
      </c>
      <c r="J208" s="56" t="s">
        <v>135</v>
      </c>
      <c r="K208" s="56" t="s">
        <v>32</v>
      </c>
      <c r="L208" s="55" t="s">
        <v>38</v>
      </c>
      <c r="M208" s="146" t="s">
        <v>594</v>
      </c>
      <c r="N208" s="62" t="s">
        <v>54</v>
      </c>
      <c r="O208" s="96">
        <v>44127</v>
      </c>
      <c r="P208" s="99">
        <v>44132</v>
      </c>
      <c r="Q208" s="97" t="s">
        <v>365</v>
      </c>
      <c r="R208" s="58" t="s">
        <v>448</v>
      </c>
      <c r="S208" s="95" t="s">
        <v>600</v>
      </c>
      <c r="T208" s="258" t="str">
        <f t="shared" si="30"/>
        <v>&lt;4.5</v>
      </c>
      <c r="U208" s="258" t="str">
        <f t="shared" si="30"/>
        <v>&lt;4</v>
      </c>
      <c r="V208" s="259" t="str">
        <f>IFERROR(IF(AND(T208="",U208=""),"",IF(AND(T208="-",U208="-"),IF(S208="","Cs合計を入力してください",S208),IF(NOT(ISERROR(T208*1+U208*1)),ROUND(T208+U208, 1-INT(LOG(ABS(T208+U208)))),IF(NOT(ISERROR(T208*1)),ROUND(T208, 1-INT(LOG(ABS(T208)))),IF(NOT(ISERROR(U208*1)),ROUND(U208, 1-INT(LOG(ABS(U208)))),IF(ISERROR(T208*1+U208*1),"&lt;"&amp;ROUND(IF(T208="-",0,SUBSTITUTE(T208,"&lt;",""))*1+IF(U208="-",0,SUBSTITUTE(U208,"&lt;",""))*1,1-INT(LOG(ABS(IF(T208="-",0,SUBSTITUTE(T208,"&lt;",""))*1+IF(U208="-",0,SUBSTITUTE(U208,"&lt;",""))*1)))))))))),"入力形式が間違っています")</f>
        <v>&lt;8.5</v>
      </c>
      <c r="W208" s="53" t="str">
        <f t="shared" ref="W208" si="33">IF(ISERROR(V208*1),"",IF(AND(H208="飲料水",V208&gt;=11),"○",IF(AND(H208="牛乳・乳児用食品",V208&gt;=51),"○",IF(AND(H208&lt;&gt;"",V208&gt;=110),"○",""))))</f>
        <v/>
      </c>
    </row>
    <row r="209" spans="1:23" x14ac:dyDescent="0.45">
      <c r="A209" s="54">
        <f t="shared" si="29"/>
        <v>203</v>
      </c>
      <c r="B209" s="54" t="s">
        <v>586</v>
      </c>
      <c r="C209" s="205" t="s">
        <v>586</v>
      </c>
      <c r="D209" s="45" t="s">
        <v>478</v>
      </c>
      <c r="E209" s="56" t="s">
        <v>546</v>
      </c>
      <c r="F209" s="205" t="s">
        <v>601</v>
      </c>
      <c r="G209" s="44" t="s">
        <v>34</v>
      </c>
      <c r="H209" s="219" t="s">
        <v>588</v>
      </c>
      <c r="I209" s="54" t="s">
        <v>602</v>
      </c>
      <c r="J209" s="56" t="s">
        <v>135</v>
      </c>
      <c r="K209" s="56" t="s">
        <v>32</v>
      </c>
      <c r="L209" s="55" t="s">
        <v>38</v>
      </c>
      <c r="M209" s="146" t="s">
        <v>594</v>
      </c>
      <c r="N209" s="62" t="s">
        <v>54</v>
      </c>
      <c r="O209" s="96">
        <v>44127</v>
      </c>
      <c r="P209" s="99">
        <v>44132</v>
      </c>
      <c r="Q209" s="97" t="s">
        <v>63</v>
      </c>
      <c r="R209" s="58" t="s">
        <v>591</v>
      </c>
      <c r="S209" s="95" t="s">
        <v>543</v>
      </c>
      <c r="T209" s="258" t="str">
        <f t="shared" si="30"/>
        <v>&lt;5</v>
      </c>
      <c r="U209" s="258" t="str">
        <f t="shared" si="30"/>
        <v>&lt;4.2</v>
      </c>
      <c r="V209" s="259" t="str">
        <f>IFERROR(IF(AND(T209="",U209=""),"",IF(AND(T209="-",U209="-"),IF(S209="","Cs合計を入力してください",S209),IF(NOT(ISERROR(T209*1+U209*1)),ROUND(T209+U209, 1-INT(LOG(ABS(T209+U209)))),IF(NOT(ISERROR(T209*1)),ROUND(T209, 1-INT(LOG(ABS(T209)))),IF(NOT(ISERROR(U209*1)),ROUND(U209, 1-INT(LOG(ABS(U209)))),IF(ISERROR(T209*1+U209*1),"&lt;"&amp;ROUND(IF(T209="-",0,SUBSTITUTE(T209,"&lt;",""))*1+IF(U209="-",0,SUBSTITUTE(U209,"&lt;",""))*1,1-INT(LOG(ABS(IF(T209="-",0,SUBSTITUTE(T209,"&lt;",""))*1+IF(U209="-",0,SUBSTITUTE(U209,"&lt;",""))*1)))))))))),"入力形式が間違っています")</f>
        <v>&lt;9.2</v>
      </c>
      <c r="W209" s="53" t="str">
        <f t="shared" si="31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2"/>
  <conditionalFormatting sqref="V7:V10 V16:V17">
    <cfRule type="expression" dxfId="25" priority="26">
      <formula>$W7="○"</formula>
    </cfRule>
  </conditionalFormatting>
  <conditionalFormatting sqref="V11:V15">
    <cfRule type="expression" dxfId="24" priority="25">
      <formula>$W11="○"</formula>
    </cfRule>
  </conditionalFormatting>
  <conditionalFormatting sqref="V18:V21">
    <cfRule type="expression" dxfId="23" priority="24">
      <formula>$W18="○"</formula>
    </cfRule>
  </conditionalFormatting>
  <conditionalFormatting sqref="V22:V82">
    <cfRule type="expression" dxfId="22" priority="23">
      <formula>$W22="○"</formula>
    </cfRule>
  </conditionalFormatting>
  <conditionalFormatting sqref="V83:V87">
    <cfRule type="expression" dxfId="21" priority="22">
      <formula>$W83="○"</formula>
    </cfRule>
  </conditionalFormatting>
  <conditionalFormatting sqref="V88:V94">
    <cfRule type="expression" dxfId="20" priority="21">
      <formula>$W88="○"</formula>
    </cfRule>
  </conditionalFormatting>
  <conditionalFormatting sqref="V95">
    <cfRule type="expression" dxfId="19" priority="20">
      <formula>$W95="○"</formula>
    </cfRule>
  </conditionalFormatting>
  <conditionalFormatting sqref="V96:V97">
    <cfRule type="expression" dxfId="18" priority="19">
      <formula>$W96="○"</formula>
    </cfRule>
  </conditionalFormatting>
  <conditionalFormatting sqref="V101:V105">
    <cfRule type="expression" dxfId="17" priority="17">
      <formula>$W101="○"</formula>
    </cfRule>
  </conditionalFormatting>
  <conditionalFormatting sqref="V98:V100">
    <cfRule type="expression" dxfId="16" priority="18">
      <formula>$W98="○"</formula>
    </cfRule>
  </conditionalFormatting>
  <conditionalFormatting sqref="V108:V114">
    <cfRule type="expression" dxfId="15" priority="16">
      <formula>$W108="○"</formula>
    </cfRule>
  </conditionalFormatting>
  <conditionalFormatting sqref="V115">
    <cfRule type="expression" dxfId="14" priority="15">
      <formula>$W115="○"</formula>
    </cfRule>
  </conditionalFormatting>
  <conditionalFormatting sqref="V116">
    <cfRule type="expression" dxfId="13" priority="14">
      <formula>$W116="○"</formula>
    </cfRule>
  </conditionalFormatting>
  <conditionalFormatting sqref="V117:V122">
    <cfRule type="expression" dxfId="12" priority="13">
      <formula>$W117="○"</formula>
    </cfRule>
  </conditionalFormatting>
  <conditionalFormatting sqref="V123:V128">
    <cfRule type="expression" dxfId="11" priority="12">
      <formula>$W123="○"</formula>
    </cfRule>
  </conditionalFormatting>
  <conditionalFormatting sqref="V129:V133">
    <cfRule type="expression" dxfId="10" priority="11">
      <formula>$W129="○"</formula>
    </cfRule>
  </conditionalFormatting>
  <conditionalFormatting sqref="V134">
    <cfRule type="expression" dxfId="9" priority="10">
      <formula>$W134="○"</formula>
    </cfRule>
  </conditionalFormatting>
  <conditionalFormatting sqref="V135:V143">
    <cfRule type="expression" dxfId="8" priority="9">
      <formula>$W135="○"</formula>
    </cfRule>
  </conditionalFormatting>
  <conditionalFormatting sqref="V144:V146">
    <cfRule type="expression" dxfId="7" priority="8">
      <formula>$W144="○"</formula>
    </cfRule>
  </conditionalFormatting>
  <conditionalFormatting sqref="V147">
    <cfRule type="expression" dxfId="6" priority="7">
      <formula>$W147="○"</formula>
    </cfRule>
  </conditionalFormatting>
  <conditionalFormatting sqref="V148:V150">
    <cfRule type="expression" dxfId="5" priority="6">
      <formula>$W148="○"</formula>
    </cfRule>
  </conditionalFormatting>
  <conditionalFormatting sqref="V151">
    <cfRule type="expression" dxfId="4" priority="5">
      <formula>$W151="○"</formula>
    </cfRule>
  </conditionalFormatting>
  <conditionalFormatting sqref="V172:V174">
    <cfRule type="expression" dxfId="3" priority="4">
      <formula>$W172="○"</formula>
    </cfRule>
  </conditionalFormatting>
  <conditionalFormatting sqref="V175:V204">
    <cfRule type="expression" dxfId="2" priority="3">
      <formula>$W175="○"</formula>
    </cfRule>
  </conditionalFormatting>
  <conditionalFormatting sqref="V205:V207 V209">
    <cfRule type="expression" dxfId="1" priority="2">
      <formula>$W205="○"</formula>
    </cfRule>
  </conditionalFormatting>
  <conditionalFormatting sqref="V208">
    <cfRule type="expression" dxfId="0" priority="1">
      <formula>$W208="○"</formula>
    </cfRule>
  </conditionalFormatting>
  <dataValidations count="9">
    <dataValidation type="list" allowBlank="1" showInputMessage="1" showErrorMessage="1" sqref="L98:L105 L176:L204 L206:L209">
      <formula1>出荷制限状況等</formula1>
    </dataValidation>
    <dataValidation type="list" allowBlank="1" showInputMessage="1" showErrorMessage="1" sqref="N83:N87">
      <formula1>"Ge,NaI"</formula1>
    </dataValidation>
    <dataValidation type="list" allowBlank="1" showInputMessage="1" showErrorMessage="1" sqref="H83:H87">
      <formula1>"農産物,水産物,畜産物,牛乳・乳児用食品,飲料水,その他"</formula1>
    </dataValidation>
    <dataValidation type="list" allowBlank="1" showInputMessage="1" showErrorMessage="1" sqref="D22:D82 D95:D105 D108:D143 D148:D209">
      <formula1>産地</formula1>
    </dataValidation>
    <dataValidation type="list" allowBlank="1" showInputMessage="1" showErrorMessage="1" sqref="J40:J72 J88:J90 J92:J94 J98:J105 J108 J110 J116 J118:J122 J124:J128 J130:J133 J136:J147 J149:J150 J173:J174 J176:J204 J206:J209">
      <formula1>野生_栽培</formula1>
    </dataValidation>
    <dataValidation type="list" allowBlank="1" showInputMessage="1" showErrorMessage="1" sqref="G7:G105 G108:G209">
      <formula1>流通品_非流通品</formula1>
    </dataValidation>
    <dataValidation type="list" allowBlank="1" showInputMessage="1" showErrorMessage="1" sqref="H7:H82 H88:H105 H108:H209">
      <formula1>食品カテゴリ</formula1>
    </dataValidation>
    <dataValidation type="date" allowBlank="1" showInputMessage="1" showErrorMessage="1" sqref="O7:P28 P29:P32 O34:O38 O39:P82 O88:P105 O108:P209">
      <formula1>23743</formula1>
      <formula2>61453</formula2>
    </dataValidation>
    <dataValidation type="list" allowBlank="1" showInputMessage="1" showErrorMessage="1" sqref="W7:W105 W108:W209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5"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'\\10.25.75.248\kyoyu\化学物質係\●東北地方太平洋沖地震福島原発\■プレス\R2年度\R2.11月分\プレスR2.11.(第1210報)\(1)自治体\10月30日\[浜松市【水産物】【Ｒ2.10.28】.xlsx]マスタ（削除不可）'!#REF!</xm:f>
          </x14:formula1>
          <xm:sqref>N205:N209 L205 J205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1210報)\(1)自治体\10月30日\[東京都【農産物・牛乳・乳児用食品・その他】【R2.10.30】.xlsx]マスタ（削除不可）'!#REF!</xm:f>
          </x14:formula1>
          <xm:sqref>N175:N204 L175 J175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'\\10.25.75.248\kyoyu\化学物質係\●東北地方太平洋沖地震福島原発\■プレス\R2年度\R2.11月分\プレスR2.11.(第1210報)\(1)自治体\10月30日\[新潟県【農産物】【R2.10.30】.xlsx]マスタ（削除不可）'!#REF!</xm:f>
          </x14:formula1>
          <xm:sqref>N151 L151 J151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'\\10.25.75.248\kyoyu\化学物質係\●東北地方太平洋沖地震福島原発\■プレス\R2年度\R2.11月分\プレスR2.11.(第1210報)\(1)自治体\10月30日\[【別添】検査結果報告様式（R2改正後）（静岡県9月分201028） .xlsx]マスタ（削除不可）'!#REF!</xm:f>
          </x14:formula1>
          <xm:sqref>N148:N150 L148:L150 J148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'\\10.25.75.248\kyoyu\化学物質係\●東北地方太平洋沖地震福島原発\■プレス\R2年度\R2.11月分\プレスR2.11.(第1210報)\(1)自治体\10月30日\[【京都府】検査結果報告様式【10.30、水産物】.xlsx]マスタ（削除不可）'!#REF!</xm:f>
          </x14:formula1>
          <xm:sqref>N144:N147 L144:L147</xm:sqref>
        </x14:dataValidation>
        <x14:dataValidation type="list" allowBlank="1" showInputMessage="1" showErrorMessage="1">
          <x14:formula1>
            <xm:f>'\\10.226.129.2\健康安全部\食品監視課\@監視計画担当\★放射性物質対策\03　産労局の産地検査\産労局結果\R2年度\[R2東京都【カテゴリ】【日付】（R2改正後）.xlsx]マスタ（削除不可）'!#REF!</xm:f>
          </x14:formula1>
          <xm:sqref>N135:N143 L135:L143 J135 J172 L172:L174 N172:N174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'\\10.25.75.248\kyoyu\化学物質係\●東北地方太平洋沖地震福島原発\■プレス\R2年度\R2.11月分\プレスR2.11.(第1210報)\(1)自治体\10月29日\[新潟県【水産物】【R2.10.29】.xlsx]マスタ（削除不可）'!#REF!</xm:f>
          </x14:formula1>
          <xm:sqref>N134 L134 J134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'\\10.25.75.248\kyoyu\化学物質係\●東北地方太平洋沖地震福島原発\■プレス\R2年度\R2.11月分\プレスR2.11.(第1210報)\(1)自治体\10月29日\[高知市【農産物・水産物】【R02.10.29】.xlsx]マスタ（削除不可）'!#REF!</xm:f>
          </x14:formula1>
          <xm:sqref>J129 L129:L133 N129:N133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'\\10.25.75.248\kyoyu\化学物質係\●東北地方太平洋沖地震福島原発\■プレス\R2年度\R2.11月分\プレスR2.11.(第1210報)\(1)自治体\10月28日\[文京区【農産物】【畜産物】【令和2年10月28日】.xlsx]マスタ（削除不可）'!#REF!</xm:f>
          </x14:formula1>
          <xm:sqref>N123:N128 L123:L128 J123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'\\10.25.75.248\kyoyu\化学物質係\●東北地方太平洋沖地震福島原発\■プレス\R2年度\R2.11月分\プレスR2.11.(第1210報)\(1)自治体\10月28日\[横浜市【水産物】【R2.10.16,R2.10.27】 .xlsx]マスタ（削除不可）'!#REF!</xm:f>
          </x14:formula1>
          <xm:sqref>L117:L122 J117</xm:sqref>
        </x14:dataValidation>
        <x14:dataValidation type="list" allowBlank="1" showInputMessage="1" showErrorMessage="1">
          <x14:formula1>
            <xm:f>'[横浜市【水産物】【R2.8.27】.xlsx]マスタ（削除不可）'!#REF!</xm:f>
          </x14:formula1>
          <xm:sqref>N117:N122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'\\10.25.75.248\kyoyu\化学物質係\●東北地方太平洋沖地震福島原発\■プレス\R2年度\R2.11月分\プレスR2.11.(第1210報)\(1)自治体\10月28日\[茨城県(速報)【野生キノコ基準超過】【R2.10.28】.xlsx]マスタ（削除不可）'!#REF!</xm:f>
          </x14:formula1>
          <xm:sqref>N115:N116 J115 L115:L116</xm:sqref>
        </x14:dataValidation>
        <x14:dataValidation type="list" allowBlank="1" showInputMessage="1" showErrorMessage="1">
          <x14:formula1>
            <xm:f>'\\fs1901\30052000生活衛生課\02 食品衛生グループ\12★収去・市場★\収去関係\R2\03 収去（放射性物質）\200519 魚・野菜（Tell済，Fax済）\起案用（243-8）\０４国へ報告\[コピー【別添】検査結果報告様式（R2改正後）.xlsx]マスタ（削除不可）'!#REF!</xm:f>
          </x14:formula1>
          <xm:sqref>J109 L109:L114 N109:N114</xm:sqref>
        </x14:dataValidation>
        <x14:dataValidation type="list" allowBlank="1" showInputMessage="1" showErrorMessage="1">
          <x14:formula1>
            <xm:f>'\\bet5ffsv002\shokuhin\放射性物質関係\検査関係\厚生労働省へ報告\R2報告処理済み\[小樽市【農産物】.xlsx]マスタ（削除不可）'!#REF!</xm:f>
          </x14:formula1>
          <xm:sqref>L108 N108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'\\10.25.75.248\kyoyu\化学物質係\●東北地方太平洋沖地震福島原発\■プレス\R2年度\R2.11月分\プレスR2.11.(第1210報)\(1)自治体\10月27日\[山梨県【農産物】R2.10.27.xlsx]マスタ（削除不可）'!#REF!</xm:f>
          </x14:formula1>
          <xm:sqref>N98:N105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'\\10.25.75.248\kyoyu\化学物質係\●東北地方太平洋沖地震福島原発\■プレス\R2年度\R2.11月分\プレスR2.11.(第1210報)\(1)自治体\10月27日\[埼玉県　調査結果【R2.10.26】【農産物】.xlsx]マスタ（削除不可）'!#REF!</xm:f>
          </x14:formula1>
          <xm:sqref>N96:N97 L96:L97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'\\10.25.75.248\kyoyu\化学物質係\●東北地方太平洋沖地震福島原発\■プレス\R2年度\R2.11月分\プレスR2.11.(第1210報)\(1)自治体\10月27日\[【長野県・超過】R21026(野生鳥獣)291.xlsx]マスタ（削除不可）'!#REF!</xm:f>
          </x14:formula1>
          <xm:sqref>N95 L95 J95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1210報)\(1)自治体\10月27日\[【京都府】検査結果報告様式【10.27、乳児用食品等】.xlsx]マスタ（削除不可）'!#REF!</xm:f>
          </x14:formula1>
          <xm:sqref>N88:N94 L88:L94 J91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'\\10.25.75.248\kyoyu\化学物質係\●東北地方太平洋沖地震福島原発\■プレス\R2年度\R2.11月分\プレスR2.11.(第1210報)\(1)自治体\10月26日\[岩手県【農産物・畜産物・水産物】【R2.10.26】.xlsx]マスタ（削除不可）'!#REF!</xm:f>
          </x14:formula1>
          <xm:sqref>N73:N82</xm:sqref>
        </x14:dataValidation>
        <x14:dataValidation type="list" allowBlank="1" showInputMessage="1" showErrorMessage="1">
          <x14:formula1>
            <xm:f>'\\10.1.120.64\share\01食の安全安心担当\001 食品衛生\99放射能関係\10_放射性物質検査結果\令和2年度検査結果\20201019-20201023\[農産園芸課_021022【別添】検査結果報告様式（R2改正後）100.xlsx]マスタ（削除不可）'!#REF!</xm:f>
          </x14:formula1>
          <xm:sqref>L22 N22</xm:sqref>
        </x14:dataValidation>
        <x14:dataValidation type="list" allowBlank="1" showInputMessage="1" showErrorMessage="1">
          <x14:formula1>
            <xm:f>'[農産園芸課_021023【別添】検査結果報告様式（R2改正後）100.xlsx]マスタ（削除不可）'!#REF!</xm:f>
          </x14:formula1>
          <xm:sqref>L23:L28 N23:N28</xm:sqref>
        </x14:dataValidation>
        <x14:dataValidation type="list" allowBlank="1" showInputMessage="1" showErrorMessage="1">
          <x14:formula1>
            <xm:f>'\\10.1.120.64\share\01食の安全安心担当\001 食品衛生\99放射能関係\10_放射性物質検査結果\令和2年度検査結果\20201019-20201023\[林業振興課_021020【別添】検査結果報告様式（R2改正後）.xlsx]マスタ（削除不可）'!#REF!</xm:f>
          </x14:formula1>
          <xm:sqref>J29:J32 N29:N32 L29:L38</xm:sqref>
        </x14:dataValidation>
        <x14:dataValidation type="list" allowBlank="1" showInputMessage="1" showErrorMessage="1">
          <x14:formula1>
            <xm:f>'[畜産課_021023②岩手県【牛乳・乳児用食品】【R2.10.21】.xlsx]マスタ（削除不可）'!#REF!</xm:f>
          </x14:formula1>
          <xm:sqref>N33:N38</xm:sqref>
        </x14:dataValidation>
        <x14:dataValidation type="list" allowBlank="1" showInputMessage="1" showErrorMessage="1">
          <x14:formula1>
            <xm:f>'\\10.1.120.64\share\01食の安全安心担当\001 食品衛生\99放射能関係\10_放射性物質検査結果\令和2年度検査結果\20201019-20201023\[水産振興課_021023【別添】検査結果報告様式（R2改正後）.xlsx]マスタ（削除不可）'!#REF!</xm:f>
          </x14:formula1>
          <xm:sqref>J39 N39:N72 L39:L82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'\\10.25.75.248\kyoyu\化学物質係\●東北地方太平洋沖地震福島原発\■プレス\R2年度\R2.11月分\プレスR2.11.(第1210報)\(1)自治体\10月26日\[【松山市】検査結果報告様式（R2.10)_.xlsx]マスタ（削除不可）'!#REF!</xm:f>
          </x14:formula1>
          <xm:sqref>N4:N21 L7:L21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2020-11-04T07:02:02Z</dcterms:modified>
</cp:coreProperties>
</file>