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SYYR\Desktop\フォルダ\個人ファイル\技官ジマ（医政局総務課）\コロナ\医療機関経営支援\医療機関試算ツール開発\予備費活用、第三弾\"/>
    </mc:Choice>
  </mc:AlternateContent>
  <workbookProtection workbookPassword="EF45" lockStructure="1"/>
  <bookViews>
    <workbookView xWindow="0" yWindow="0" windowWidth="19200" windowHeight="11205" activeTab="1"/>
  </bookViews>
  <sheets>
    <sheet name="入力" sheetId="5" r:id="rId1"/>
    <sheet name="結果出力" sheetId="12" r:id="rId2"/>
    <sheet name="入力例" sheetId="21" r:id="rId3"/>
    <sheet name="確保料単価設定" sheetId="16" state="hidden" r:id="rId4"/>
    <sheet name="空床確保料計算" sheetId="18" state="hidden" r:id="rId5"/>
  </sheets>
  <definedNames>
    <definedName name="_xlnm.Print_Area" localSheetId="1">結果出力!$A$1:$D$17</definedName>
    <definedName name="_xlnm.Print_Area" localSheetId="0">入力!$A$1:$J$80</definedName>
    <definedName name="_xlnm.Print_Area" localSheetId="2">入力例!$A$1:$J$80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2" l="1"/>
  <c r="I34" i="21" l="1"/>
  <c r="H34" i="21"/>
  <c r="G34" i="21"/>
  <c r="F34" i="21"/>
  <c r="I32" i="21"/>
  <c r="H32" i="21"/>
  <c r="G32" i="21"/>
  <c r="F32" i="21"/>
  <c r="F32" i="5"/>
  <c r="Y52" i="18" l="1"/>
  <c r="Y50" i="18"/>
  <c r="Y30" i="18"/>
  <c r="X49" i="18"/>
  <c r="X30" i="18"/>
  <c r="W30" i="18"/>
  <c r="V30" i="18"/>
  <c r="V49" i="18"/>
  <c r="V31" i="18"/>
  <c r="V32" i="18"/>
  <c r="V33" i="18"/>
  <c r="V34" i="18"/>
  <c r="V35" i="18"/>
  <c r="V36" i="18"/>
  <c r="V37" i="18"/>
  <c r="V38" i="18"/>
  <c r="V39" i="18"/>
  <c r="V40" i="18"/>
  <c r="V41" i="18"/>
  <c r="V42" i="18"/>
  <c r="V43" i="18"/>
  <c r="V44" i="18"/>
  <c r="V45" i="18"/>
  <c r="V46" i="18"/>
  <c r="V47" i="18"/>
  <c r="V48" i="18"/>
  <c r="V4" i="18"/>
  <c r="T49" i="18"/>
  <c r="T31" i="18"/>
  <c r="T32" i="18"/>
  <c r="T33" i="18"/>
  <c r="T34" i="18"/>
  <c r="T35" i="18"/>
  <c r="T36" i="18"/>
  <c r="T37" i="18"/>
  <c r="T38" i="18"/>
  <c r="T39" i="18"/>
  <c r="T40" i="18"/>
  <c r="T41" i="18"/>
  <c r="T42" i="18"/>
  <c r="T43" i="18"/>
  <c r="T44" i="18"/>
  <c r="T45" i="18"/>
  <c r="T46" i="18"/>
  <c r="T47" i="18"/>
  <c r="T48" i="18"/>
  <c r="T30" i="18"/>
  <c r="S31" i="18"/>
  <c r="S32" i="18"/>
  <c r="S33" i="18"/>
  <c r="S34" i="18"/>
  <c r="S35" i="18"/>
  <c r="S36" i="18"/>
  <c r="S37" i="18"/>
  <c r="S38" i="18"/>
  <c r="S39" i="18"/>
  <c r="S40" i="18"/>
  <c r="S41" i="18"/>
  <c r="S42" i="18"/>
  <c r="S43" i="18"/>
  <c r="S44" i="18"/>
  <c r="S45" i="18"/>
  <c r="S46" i="18"/>
  <c r="S47" i="18"/>
  <c r="S48" i="18"/>
  <c r="S49" i="18"/>
  <c r="S30" i="18"/>
  <c r="R49" i="18"/>
  <c r="R31" i="18"/>
  <c r="R32" i="18"/>
  <c r="R33" i="18"/>
  <c r="R34" i="18"/>
  <c r="R35" i="18"/>
  <c r="R36" i="18"/>
  <c r="R37" i="18"/>
  <c r="R38" i="18"/>
  <c r="R39" i="18"/>
  <c r="R40" i="18"/>
  <c r="R41" i="18"/>
  <c r="R42" i="18"/>
  <c r="R43" i="18"/>
  <c r="R44" i="18"/>
  <c r="R45" i="18"/>
  <c r="R46" i="18"/>
  <c r="R47" i="18"/>
  <c r="R48" i="18"/>
  <c r="N30" i="18"/>
  <c r="O30" i="18" s="1"/>
  <c r="P30" i="18" s="1"/>
  <c r="R30" i="18"/>
  <c r="Q49" i="18"/>
  <c r="Q31" i="18"/>
  <c r="Q32" i="18"/>
  <c r="Q33" i="18"/>
  <c r="Q34" i="18"/>
  <c r="Q35" i="18"/>
  <c r="Q36" i="18"/>
  <c r="Q37" i="18"/>
  <c r="Q38" i="18"/>
  <c r="Q39" i="18"/>
  <c r="Q40" i="18"/>
  <c r="Q41" i="18"/>
  <c r="Q42" i="18"/>
  <c r="Q43" i="18"/>
  <c r="Q44" i="18"/>
  <c r="Q45" i="18"/>
  <c r="Q46" i="18"/>
  <c r="Q47" i="18"/>
  <c r="Q48" i="18"/>
  <c r="Q30" i="18"/>
  <c r="P49" i="18"/>
  <c r="L30" i="18"/>
  <c r="M49" i="18"/>
  <c r="M31" i="18"/>
  <c r="M32" i="18"/>
  <c r="M33" i="18"/>
  <c r="M34" i="18"/>
  <c r="P34" i="18" s="1"/>
  <c r="M35" i="18"/>
  <c r="M36" i="18"/>
  <c r="M37" i="18"/>
  <c r="M38" i="18"/>
  <c r="P38" i="18" s="1"/>
  <c r="M39" i="18"/>
  <c r="M40" i="18"/>
  <c r="M41" i="18"/>
  <c r="M42" i="18"/>
  <c r="P42" i="18" s="1"/>
  <c r="M43" i="18"/>
  <c r="M44" i="18"/>
  <c r="M45" i="18"/>
  <c r="M46" i="18"/>
  <c r="P46" i="18" s="1"/>
  <c r="M47" i="18"/>
  <c r="M48" i="18"/>
  <c r="M30" i="18"/>
  <c r="L49" i="18"/>
  <c r="L31" i="18"/>
  <c r="L32" i="18"/>
  <c r="L33" i="18"/>
  <c r="L34" i="18"/>
  <c r="L35" i="18"/>
  <c r="L36" i="18"/>
  <c r="L37" i="18"/>
  <c r="L38" i="18"/>
  <c r="L39" i="18"/>
  <c r="L40" i="18"/>
  <c r="L41" i="18"/>
  <c r="L42" i="18"/>
  <c r="L43" i="18"/>
  <c r="L44" i="18"/>
  <c r="L45" i="18"/>
  <c r="L46" i="18"/>
  <c r="L47" i="18"/>
  <c r="L48" i="18"/>
  <c r="K49" i="18"/>
  <c r="K30" i="18"/>
  <c r="J49" i="18"/>
  <c r="J30" i="18"/>
  <c r="I31" i="18"/>
  <c r="I32" i="18"/>
  <c r="I33" i="18"/>
  <c r="I34" i="18"/>
  <c r="I35" i="18"/>
  <c r="I36" i="18"/>
  <c r="I37" i="18"/>
  <c r="I38" i="18"/>
  <c r="I39" i="18"/>
  <c r="I40" i="18"/>
  <c r="I41" i="18"/>
  <c r="I42" i="18"/>
  <c r="I43" i="18"/>
  <c r="I44" i="18"/>
  <c r="I45" i="18"/>
  <c r="I46" i="18"/>
  <c r="I47" i="18"/>
  <c r="I48" i="18"/>
  <c r="I49" i="18"/>
  <c r="I30" i="18"/>
  <c r="G49" i="18"/>
  <c r="H49" i="18" s="1"/>
  <c r="H31" i="18"/>
  <c r="H32" i="18"/>
  <c r="H33" i="18"/>
  <c r="H34" i="18"/>
  <c r="H35" i="18"/>
  <c r="H36" i="18"/>
  <c r="H37" i="18"/>
  <c r="H38" i="18"/>
  <c r="H39" i="18"/>
  <c r="H40" i="18"/>
  <c r="H41" i="18"/>
  <c r="H42" i="18"/>
  <c r="H43" i="18"/>
  <c r="H44" i="18"/>
  <c r="H45" i="18"/>
  <c r="H46" i="18"/>
  <c r="H47" i="18"/>
  <c r="H48" i="18"/>
  <c r="H30" i="18"/>
  <c r="P31" i="18"/>
  <c r="P32" i="18"/>
  <c r="P33" i="18"/>
  <c r="P35" i="18"/>
  <c r="P36" i="18"/>
  <c r="P37" i="18"/>
  <c r="P39" i="18"/>
  <c r="P40" i="18"/>
  <c r="P41" i="18"/>
  <c r="P43" i="18"/>
  <c r="P44" i="18"/>
  <c r="P45" i="18"/>
  <c r="P47" i="18"/>
  <c r="P48" i="18"/>
  <c r="T4" i="18"/>
  <c r="P4" i="18"/>
  <c r="L4" i="18"/>
  <c r="H4" i="18"/>
  <c r="G30" i="18"/>
  <c r="F30" i="18"/>
  <c r="E31" i="18"/>
  <c r="E32" i="18"/>
  <c r="E33" i="18"/>
  <c r="E34" i="18"/>
  <c r="E35" i="18"/>
  <c r="E36" i="18"/>
  <c r="E37" i="18"/>
  <c r="E38" i="18"/>
  <c r="E39" i="18"/>
  <c r="E40" i="18"/>
  <c r="E41" i="18"/>
  <c r="E42" i="18"/>
  <c r="E43" i="18"/>
  <c r="E44" i="18"/>
  <c r="E45" i="18"/>
  <c r="E46" i="18"/>
  <c r="E47" i="18"/>
  <c r="E48" i="18"/>
  <c r="E49" i="18"/>
  <c r="E30" i="18"/>
  <c r="E4" i="18"/>
  <c r="C49" i="18" l="1"/>
  <c r="C31" i="18"/>
  <c r="C32" i="18"/>
  <c r="C33" i="18"/>
  <c r="C34" i="18"/>
  <c r="C35" i="18"/>
  <c r="C36" i="18"/>
  <c r="C37" i="18"/>
  <c r="C38" i="18"/>
  <c r="C39" i="18"/>
  <c r="C40" i="18"/>
  <c r="C41" i="18"/>
  <c r="C42" i="18"/>
  <c r="C43" i="18"/>
  <c r="C44" i="18"/>
  <c r="C45" i="18"/>
  <c r="C46" i="18"/>
  <c r="C47" i="18"/>
  <c r="C48" i="18"/>
  <c r="C30" i="18"/>
  <c r="C4" i="18"/>
  <c r="D31" i="18"/>
  <c r="D32" i="18"/>
  <c r="D33" i="18"/>
  <c r="D34" i="18"/>
  <c r="D35" i="18"/>
  <c r="D36" i="18"/>
  <c r="D37" i="18"/>
  <c r="D38" i="18"/>
  <c r="D39" i="18"/>
  <c r="D40" i="18"/>
  <c r="D41" i="18"/>
  <c r="D42" i="18"/>
  <c r="D43" i="18"/>
  <c r="D44" i="18"/>
  <c r="D45" i="18"/>
  <c r="D46" i="18"/>
  <c r="D47" i="18"/>
  <c r="D48" i="18"/>
  <c r="D49" i="18"/>
  <c r="D30" i="18"/>
  <c r="B30" i="18"/>
  <c r="Y5" i="18"/>
  <c r="Y6" i="18"/>
  <c r="Y7" i="18"/>
  <c r="Y8" i="18"/>
  <c r="Y9" i="18"/>
  <c r="Y10" i="18"/>
  <c r="Y11" i="18"/>
  <c r="Y12" i="18"/>
  <c r="Y13" i="18"/>
  <c r="Y14" i="18"/>
  <c r="Y15" i="18"/>
  <c r="Y16" i="18"/>
  <c r="Y17" i="18"/>
  <c r="Y18" i="18"/>
  <c r="Y19" i="18"/>
  <c r="Y20" i="18"/>
  <c r="Y21" i="18"/>
  <c r="Y22" i="18"/>
  <c r="Y23" i="18"/>
  <c r="X23" i="18"/>
  <c r="W4" i="18"/>
  <c r="X4" i="18" s="1"/>
  <c r="V23" i="18"/>
  <c r="V5" i="18"/>
  <c r="V6" i="18"/>
  <c r="V7" i="18"/>
  <c r="V8" i="18"/>
  <c r="V9" i="18"/>
  <c r="V10" i="18"/>
  <c r="V11" i="18"/>
  <c r="V12" i="18"/>
  <c r="V13" i="18"/>
  <c r="V14" i="18"/>
  <c r="V15" i="18"/>
  <c r="V16" i="18"/>
  <c r="V17" i="18"/>
  <c r="V18" i="18"/>
  <c r="V19" i="18"/>
  <c r="V20" i="18"/>
  <c r="V21" i="18"/>
  <c r="V22" i="18"/>
  <c r="T23" i="18"/>
  <c r="T5" i="18"/>
  <c r="T6" i="18"/>
  <c r="T7" i="18"/>
  <c r="T8" i="18"/>
  <c r="T9" i="18"/>
  <c r="T10" i="18"/>
  <c r="T11" i="18"/>
  <c r="T12" i="18"/>
  <c r="T13" i="18"/>
  <c r="T14" i="18"/>
  <c r="T15" i="18"/>
  <c r="T16" i="18"/>
  <c r="T17" i="18"/>
  <c r="T18" i="18"/>
  <c r="T19" i="18"/>
  <c r="T20" i="18"/>
  <c r="T21" i="18"/>
  <c r="T22" i="18"/>
  <c r="S23" i="18"/>
  <c r="S5" i="18"/>
  <c r="S6" i="18"/>
  <c r="S7" i="18"/>
  <c r="S8" i="18"/>
  <c r="S9" i="18"/>
  <c r="S10" i="18"/>
  <c r="S11" i="18"/>
  <c r="S12" i="18"/>
  <c r="S13" i="18"/>
  <c r="S14" i="18"/>
  <c r="S15" i="18"/>
  <c r="S16" i="18"/>
  <c r="S17" i="18"/>
  <c r="S18" i="18"/>
  <c r="S19" i="18"/>
  <c r="S20" i="18"/>
  <c r="S21" i="18"/>
  <c r="S22" i="18"/>
  <c r="S4" i="18"/>
  <c r="O4" i="18"/>
  <c r="R23" i="18"/>
  <c r="R5" i="18"/>
  <c r="R6" i="18"/>
  <c r="R7" i="18"/>
  <c r="R8" i="18"/>
  <c r="R9" i="18"/>
  <c r="R10" i="18"/>
  <c r="R11" i="18"/>
  <c r="R12" i="18"/>
  <c r="R13" i="18"/>
  <c r="R14" i="18"/>
  <c r="R15" i="18"/>
  <c r="R16" i="18"/>
  <c r="R17" i="18"/>
  <c r="R18" i="18"/>
  <c r="R19" i="18"/>
  <c r="R20" i="18"/>
  <c r="R21" i="18"/>
  <c r="R22" i="18"/>
  <c r="R4" i="18"/>
  <c r="N4" i="18"/>
  <c r="Q23" i="18"/>
  <c r="Q5" i="18"/>
  <c r="Q6" i="18"/>
  <c r="Q7" i="18"/>
  <c r="Q8" i="18"/>
  <c r="Q9" i="18"/>
  <c r="Q10" i="18"/>
  <c r="Q11" i="18"/>
  <c r="Q12" i="18"/>
  <c r="Q13" i="18"/>
  <c r="Q14" i="18"/>
  <c r="Q15" i="18"/>
  <c r="Q16" i="18"/>
  <c r="Q17" i="18"/>
  <c r="Q18" i="18"/>
  <c r="Q19" i="18"/>
  <c r="Q20" i="18"/>
  <c r="Q21" i="18"/>
  <c r="Q22" i="18"/>
  <c r="Q4" i="18"/>
  <c r="M4" i="18"/>
  <c r="P23" i="18"/>
  <c r="P5" i="18"/>
  <c r="P6" i="18"/>
  <c r="P7" i="18"/>
  <c r="P8" i="18"/>
  <c r="P9" i="18"/>
  <c r="P10" i="18"/>
  <c r="P11" i="18"/>
  <c r="P12" i="18"/>
  <c r="P13" i="18"/>
  <c r="P14" i="18"/>
  <c r="P15" i="18"/>
  <c r="P16" i="18"/>
  <c r="P17" i="18"/>
  <c r="P18" i="18"/>
  <c r="P19" i="18"/>
  <c r="P20" i="18"/>
  <c r="P21" i="18"/>
  <c r="P22" i="18"/>
  <c r="L23" i="18"/>
  <c r="L5" i="18"/>
  <c r="L6" i="18"/>
  <c r="L7" i="18"/>
  <c r="L8" i="18"/>
  <c r="L9" i="18"/>
  <c r="L10" i="18"/>
  <c r="L11" i="18"/>
  <c r="L12" i="18"/>
  <c r="L13" i="18"/>
  <c r="L14" i="18"/>
  <c r="L15" i="18"/>
  <c r="L16" i="18"/>
  <c r="L17" i="18"/>
  <c r="L18" i="18"/>
  <c r="L19" i="18"/>
  <c r="L20" i="18"/>
  <c r="L21" i="18"/>
  <c r="L22" i="18"/>
  <c r="H23" i="18"/>
  <c r="O23" i="18"/>
  <c r="O5" i="18"/>
  <c r="M5" i="18"/>
  <c r="M6" i="18"/>
  <c r="M7" i="18"/>
  <c r="M8" i="18"/>
  <c r="M9" i="18"/>
  <c r="M10" i="18"/>
  <c r="M11" i="18"/>
  <c r="M12" i="18"/>
  <c r="M13" i="18"/>
  <c r="M14" i="18"/>
  <c r="M15" i="18"/>
  <c r="M16" i="18"/>
  <c r="M17" i="18"/>
  <c r="M18" i="18"/>
  <c r="M19" i="18"/>
  <c r="M20" i="18"/>
  <c r="M21" i="18"/>
  <c r="M22" i="18"/>
  <c r="M23" i="18"/>
  <c r="K23" i="18"/>
  <c r="J23" i="18"/>
  <c r="I23" i="18"/>
  <c r="I5" i="18"/>
  <c r="I6" i="18"/>
  <c r="I7" i="18"/>
  <c r="I8" i="18"/>
  <c r="I9" i="18"/>
  <c r="I10" i="18"/>
  <c r="I11" i="18"/>
  <c r="I12" i="18"/>
  <c r="I13" i="18"/>
  <c r="I14" i="18"/>
  <c r="I15" i="18"/>
  <c r="I16" i="18"/>
  <c r="I17" i="18"/>
  <c r="I18" i="18"/>
  <c r="I19" i="18"/>
  <c r="I20" i="18"/>
  <c r="I21" i="18"/>
  <c r="I22" i="18"/>
  <c r="I4" i="18"/>
  <c r="E5" i="18"/>
  <c r="E6" i="18"/>
  <c r="E7" i="18"/>
  <c r="E8" i="18"/>
  <c r="E9" i="18"/>
  <c r="E10" i="18"/>
  <c r="E11" i="18"/>
  <c r="E12" i="18"/>
  <c r="E13" i="18"/>
  <c r="E14" i="18"/>
  <c r="E15" i="18"/>
  <c r="E16" i="18"/>
  <c r="E17" i="18"/>
  <c r="E18" i="18"/>
  <c r="E19" i="18"/>
  <c r="E20" i="18"/>
  <c r="E21" i="18"/>
  <c r="E22" i="18"/>
  <c r="E23" i="18"/>
  <c r="K5" i="18"/>
  <c r="F23" i="18"/>
  <c r="G23" i="18" s="1"/>
  <c r="F5" i="18"/>
  <c r="F6" i="18"/>
  <c r="F7" i="18"/>
  <c r="F8" i="18"/>
  <c r="F9" i="18"/>
  <c r="F10" i="18"/>
  <c r="F11" i="18"/>
  <c r="F12" i="18"/>
  <c r="F13" i="18"/>
  <c r="F14" i="18"/>
  <c r="F15" i="18"/>
  <c r="F16" i="18"/>
  <c r="F17" i="18"/>
  <c r="F18" i="18"/>
  <c r="F19" i="18"/>
  <c r="F20" i="18"/>
  <c r="F21" i="18"/>
  <c r="F22" i="18"/>
  <c r="F4" i="18"/>
  <c r="G4" i="18" s="1"/>
  <c r="C23" i="18"/>
  <c r="C5" i="18"/>
  <c r="C6" i="18"/>
  <c r="C7" i="18"/>
  <c r="C8" i="18"/>
  <c r="C9" i="18"/>
  <c r="C10" i="18"/>
  <c r="C11" i="18"/>
  <c r="C12" i="18"/>
  <c r="C13" i="18"/>
  <c r="C14" i="18"/>
  <c r="C15" i="18"/>
  <c r="C16" i="18"/>
  <c r="C17" i="18"/>
  <c r="C18" i="18"/>
  <c r="C19" i="18"/>
  <c r="C20" i="18"/>
  <c r="C21" i="18"/>
  <c r="C22" i="18"/>
  <c r="D23" i="18"/>
  <c r="D5" i="18"/>
  <c r="D6" i="18"/>
  <c r="D7" i="18"/>
  <c r="D8" i="18"/>
  <c r="D9" i="18"/>
  <c r="D10" i="18"/>
  <c r="D11" i="18"/>
  <c r="D12" i="18"/>
  <c r="D13" i="18"/>
  <c r="D14" i="18"/>
  <c r="D15" i="18"/>
  <c r="D16" i="18"/>
  <c r="D17" i="18"/>
  <c r="D18" i="18"/>
  <c r="D19" i="18"/>
  <c r="D20" i="18"/>
  <c r="D21" i="18"/>
  <c r="D22" i="18"/>
  <c r="D4" i="18"/>
  <c r="Y4" i="18" l="1"/>
  <c r="Y24" i="18" s="1"/>
  <c r="I34" i="5" l="1"/>
  <c r="I32" i="5"/>
  <c r="H34" i="5"/>
  <c r="H32" i="5"/>
  <c r="G34" i="5"/>
  <c r="G32" i="5"/>
  <c r="F34" i="5"/>
  <c r="B16" i="12" l="1"/>
  <c r="B8" i="12" l="1"/>
  <c r="N31" i="18" l="1"/>
  <c r="N32" i="18"/>
  <c r="N33" i="18"/>
  <c r="N34" i="18"/>
  <c r="N35" i="18"/>
  <c r="N36" i="18"/>
  <c r="N37" i="18"/>
  <c r="N38" i="18"/>
  <c r="N39" i="18"/>
  <c r="N40" i="18"/>
  <c r="N41" i="18"/>
  <c r="N42" i="18"/>
  <c r="N43" i="18"/>
  <c r="N44" i="18"/>
  <c r="N45" i="18"/>
  <c r="N46" i="18"/>
  <c r="N47" i="18"/>
  <c r="N48" i="18"/>
  <c r="N49" i="18"/>
  <c r="J31" i="18"/>
  <c r="J32" i="18"/>
  <c r="J33" i="18"/>
  <c r="J34" i="18"/>
  <c r="J35" i="18"/>
  <c r="J36" i="18"/>
  <c r="J37" i="18"/>
  <c r="J38" i="18"/>
  <c r="J39" i="18"/>
  <c r="J40" i="18"/>
  <c r="J41" i="18"/>
  <c r="J42" i="18"/>
  <c r="J43" i="18"/>
  <c r="J44" i="18"/>
  <c r="J45" i="18"/>
  <c r="J46" i="18"/>
  <c r="J47" i="18"/>
  <c r="J48" i="18"/>
  <c r="F31" i="18"/>
  <c r="F32" i="18"/>
  <c r="F33" i="18"/>
  <c r="F34" i="18"/>
  <c r="F35" i="18"/>
  <c r="F36" i="18"/>
  <c r="F37" i="18"/>
  <c r="F38" i="18"/>
  <c r="F39" i="18"/>
  <c r="F40" i="18"/>
  <c r="F41" i="18"/>
  <c r="F42" i="18"/>
  <c r="F43" i="18"/>
  <c r="F44" i="18"/>
  <c r="F45" i="18"/>
  <c r="F46" i="18"/>
  <c r="F47" i="18"/>
  <c r="F48" i="18"/>
  <c r="F49" i="18"/>
  <c r="N5" i="18"/>
  <c r="N6" i="18"/>
  <c r="N7" i="18"/>
  <c r="N8" i="18"/>
  <c r="N9" i="18"/>
  <c r="N10" i="18"/>
  <c r="N11" i="18"/>
  <c r="N12" i="18"/>
  <c r="N13" i="18"/>
  <c r="N14" i="18"/>
  <c r="N15" i="18"/>
  <c r="N16" i="18"/>
  <c r="N17" i="18"/>
  <c r="N18" i="18"/>
  <c r="N19" i="18"/>
  <c r="N20" i="18"/>
  <c r="N21" i="18"/>
  <c r="N22" i="18"/>
  <c r="N23" i="18"/>
  <c r="J5" i="18"/>
  <c r="J6" i="18"/>
  <c r="J7" i="18"/>
  <c r="J8" i="18"/>
  <c r="J9" i="18"/>
  <c r="J10" i="18"/>
  <c r="J11" i="18"/>
  <c r="J12" i="18"/>
  <c r="J13" i="18"/>
  <c r="J14" i="18"/>
  <c r="J15" i="18"/>
  <c r="J16" i="18"/>
  <c r="J17" i="18"/>
  <c r="J18" i="18"/>
  <c r="J19" i="18"/>
  <c r="J20" i="18"/>
  <c r="J21" i="18"/>
  <c r="J22" i="18"/>
  <c r="J4" i="18"/>
  <c r="K4" i="18" s="1"/>
  <c r="U31" i="18" l="1"/>
  <c r="U32" i="18"/>
  <c r="U33" i="18"/>
  <c r="U34" i="18"/>
  <c r="U35" i="18"/>
  <c r="U36" i="18"/>
  <c r="U37" i="18"/>
  <c r="U38" i="18"/>
  <c r="U39" i="18"/>
  <c r="U40" i="18"/>
  <c r="U41" i="18"/>
  <c r="U42" i="18"/>
  <c r="U43" i="18"/>
  <c r="U44" i="18"/>
  <c r="U45" i="18"/>
  <c r="U46" i="18"/>
  <c r="U47" i="18"/>
  <c r="U48" i="18"/>
  <c r="U49" i="18"/>
  <c r="U30" i="18"/>
  <c r="U4" i="18"/>
  <c r="B31" i="18"/>
  <c r="B32" i="18"/>
  <c r="O32" i="18" s="1"/>
  <c r="B33" i="18"/>
  <c r="B34" i="18"/>
  <c r="K34" i="18" s="1"/>
  <c r="B35" i="18"/>
  <c r="K35" i="18" s="1"/>
  <c r="B36" i="18"/>
  <c r="O36" i="18" s="1"/>
  <c r="B37" i="18"/>
  <c r="K37" i="18" s="1"/>
  <c r="B38" i="18"/>
  <c r="K38" i="18" s="1"/>
  <c r="B39" i="18"/>
  <c r="G39" i="18" s="1"/>
  <c r="B40" i="18"/>
  <c r="O40" i="18" s="1"/>
  <c r="B41" i="18"/>
  <c r="K41" i="18" s="1"/>
  <c r="B42" i="18"/>
  <c r="K42" i="18" s="1"/>
  <c r="B43" i="18"/>
  <c r="K43" i="18" s="1"/>
  <c r="B44" i="18"/>
  <c r="O44" i="18" s="1"/>
  <c r="B45" i="18"/>
  <c r="K45" i="18" s="1"/>
  <c r="B46" i="18"/>
  <c r="K46" i="18" s="1"/>
  <c r="B47" i="18"/>
  <c r="G47" i="18" s="1"/>
  <c r="B48" i="18"/>
  <c r="O48" i="18" s="1"/>
  <c r="B49" i="18"/>
  <c r="O49" i="18" s="1"/>
  <c r="B4" i="18"/>
  <c r="U5" i="18"/>
  <c r="U6" i="18"/>
  <c r="U7" i="18"/>
  <c r="U8" i="18"/>
  <c r="U9" i="18"/>
  <c r="U10" i="18"/>
  <c r="U11" i="18"/>
  <c r="U12" i="18"/>
  <c r="U13" i="18"/>
  <c r="U14" i="18"/>
  <c r="U15" i="18"/>
  <c r="U16" i="18"/>
  <c r="U17" i="18"/>
  <c r="U18" i="18"/>
  <c r="U19" i="18"/>
  <c r="U20" i="18"/>
  <c r="U21" i="18"/>
  <c r="U22" i="18"/>
  <c r="U23" i="18"/>
  <c r="B5" i="18"/>
  <c r="B6" i="18"/>
  <c r="O6" i="18" s="1"/>
  <c r="B7" i="18"/>
  <c r="B8" i="18"/>
  <c r="B9" i="18"/>
  <c r="B10" i="18"/>
  <c r="O10" i="18" s="1"/>
  <c r="B11" i="18"/>
  <c r="O11" i="18" s="1"/>
  <c r="B12" i="18"/>
  <c r="O12" i="18" s="1"/>
  <c r="B13" i="18"/>
  <c r="K13" i="18" s="1"/>
  <c r="B14" i="18"/>
  <c r="K14" i="18" s="1"/>
  <c r="B15" i="18"/>
  <c r="O15" i="18" s="1"/>
  <c r="B16" i="18"/>
  <c r="O16" i="18" s="1"/>
  <c r="B17" i="18"/>
  <c r="K17" i="18" s="1"/>
  <c r="B18" i="18"/>
  <c r="K18" i="18" s="1"/>
  <c r="B19" i="18"/>
  <c r="O19" i="18" s="1"/>
  <c r="B20" i="18"/>
  <c r="O20" i="18" s="1"/>
  <c r="B21" i="18"/>
  <c r="K21" i="18" s="1"/>
  <c r="B22" i="18"/>
  <c r="K22" i="18" s="1"/>
  <c r="B23" i="18"/>
  <c r="W18" i="18" l="1"/>
  <c r="X18" i="18" s="1"/>
  <c r="O43" i="18"/>
  <c r="O39" i="18"/>
  <c r="O22" i="18"/>
  <c r="G45" i="18"/>
  <c r="O35" i="18"/>
  <c r="G12" i="18"/>
  <c r="H12" i="18" s="1"/>
  <c r="O18" i="18"/>
  <c r="O47" i="18"/>
  <c r="K48" i="18"/>
  <c r="K44" i="18"/>
  <c r="K40" i="18"/>
  <c r="K36" i="18"/>
  <c r="G41" i="18"/>
  <c r="K47" i="18"/>
  <c r="K39" i="18"/>
  <c r="O46" i="18"/>
  <c r="O42" i="18"/>
  <c r="O38" i="18"/>
  <c r="O34" i="18"/>
  <c r="O45" i="18"/>
  <c r="O41" i="18"/>
  <c r="O37" i="18"/>
  <c r="G37" i="18"/>
  <c r="O13" i="18"/>
  <c r="W22" i="18"/>
  <c r="X22" i="18" s="1"/>
  <c r="G16" i="18"/>
  <c r="H16" i="18" s="1"/>
  <c r="W11" i="18"/>
  <c r="X11" i="18" s="1"/>
  <c r="K20" i="18"/>
  <c r="K16" i="18"/>
  <c r="K12" i="18"/>
  <c r="O21" i="18"/>
  <c r="O17" i="18"/>
  <c r="O14" i="18"/>
  <c r="G20" i="18"/>
  <c r="H20" i="18" s="1"/>
  <c r="W15" i="18"/>
  <c r="X15" i="18" s="1"/>
  <c r="W6" i="18"/>
  <c r="X6" i="18" s="1"/>
  <c r="K19" i="18"/>
  <c r="K15" i="18"/>
  <c r="K11" i="18"/>
  <c r="W19" i="18"/>
  <c r="X19" i="18" s="1"/>
  <c r="W14" i="18"/>
  <c r="X14" i="18" s="1"/>
  <c r="K10" i="18"/>
  <c r="W23" i="18"/>
  <c r="G31" i="18"/>
  <c r="K6" i="18"/>
  <c r="W46" i="18"/>
  <c r="X46" i="18" s="1"/>
  <c r="W42" i="18"/>
  <c r="X42" i="18" s="1"/>
  <c r="W38" i="18"/>
  <c r="X38" i="18" s="1"/>
  <c r="W34" i="18"/>
  <c r="X34" i="18" s="1"/>
  <c r="W21" i="18"/>
  <c r="X21" i="18" s="1"/>
  <c r="W17" i="18"/>
  <c r="X17" i="18" s="1"/>
  <c r="W13" i="18"/>
  <c r="X13" i="18" s="1"/>
  <c r="W9" i="18"/>
  <c r="X9" i="18" s="1"/>
  <c r="W5" i="18"/>
  <c r="X5" i="18" s="1"/>
  <c r="G22" i="18"/>
  <c r="H22" i="18" s="1"/>
  <c r="G14" i="18"/>
  <c r="H14" i="18" s="1"/>
  <c r="K31" i="18"/>
  <c r="O31" i="18"/>
  <c r="K33" i="18"/>
  <c r="G33" i="18"/>
  <c r="K32" i="18"/>
  <c r="O33" i="18"/>
  <c r="W7" i="18"/>
  <c r="X7" i="18" s="1"/>
  <c r="W10" i="18"/>
  <c r="X10" i="18" s="1"/>
  <c r="G6" i="18"/>
  <c r="H6" i="18" s="1"/>
  <c r="K9" i="18"/>
  <c r="O9" i="18"/>
  <c r="G8" i="18"/>
  <c r="H8" i="18" s="1"/>
  <c r="K8" i="18"/>
  <c r="O8" i="18"/>
  <c r="K7" i="18"/>
  <c r="O7" i="18"/>
  <c r="W47" i="18"/>
  <c r="X47" i="18" s="1"/>
  <c r="W43" i="18"/>
  <c r="X43" i="18" s="1"/>
  <c r="W39" i="18"/>
  <c r="X39" i="18" s="1"/>
  <c r="W35" i="18"/>
  <c r="X35" i="18" s="1"/>
  <c r="W31" i="18"/>
  <c r="X31" i="18" s="1"/>
  <c r="W48" i="18"/>
  <c r="X48" i="18" s="1"/>
  <c r="W44" i="18"/>
  <c r="X44" i="18" s="1"/>
  <c r="W40" i="18"/>
  <c r="X40" i="18" s="1"/>
  <c r="W36" i="18"/>
  <c r="X36" i="18" s="1"/>
  <c r="W32" i="18"/>
  <c r="X32" i="18" s="1"/>
  <c r="G19" i="18"/>
  <c r="H19" i="18" s="1"/>
  <c r="G11" i="18"/>
  <c r="H11" i="18" s="1"/>
  <c r="G44" i="18"/>
  <c r="G36" i="18"/>
  <c r="G18" i="18"/>
  <c r="H18" i="18" s="1"/>
  <c r="G10" i="18"/>
  <c r="H10" i="18" s="1"/>
  <c r="G43" i="18"/>
  <c r="G35" i="18"/>
  <c r="G15" i="18"/>
  <c r="H15" i="18" s="1"/>
  <c r="G7" i="18"/>
  <c r="H7" i="18" s="1"/>
  <c r="G48" i="18"/>
  <c r="G40" i="18"/>
  <c r="G32" i="18"/>
  <c r="W12" i="18"/>
  <c r="X12" i="18" s="1"/>
  <c r="W41" i="18"/>
  <c r="X41" i="18" s="1"/>
  <c r="W16" i="18"/>
  <c r="X16" i="18" s="1"/>
  <c r="W45" i="18"/>
  <c r="X45" i="18" s="1"/>
  <c r="W33" i="18"/>
  <c r="X33" i="18" s="1"/>
  <c r="G21" i="18"/>
  <c r="H21" i="18" s="1"/>
  <c r="G17" i="18"/>
  <c r="H17" i="18" s="1"/>
  <c r="G13" i="18"/>
  <c r="H13" i="18" s="1"/>
  <c r="G9" i="18"/>
  <c r="H9" i="18" s="1"/>
  <c r="G5" i="18"/>
  <c r="H5" i="18" s="1"/>
  <c r="G46" i="18"/>
  <c r="G42" i="18"/>
  <c r="G38" i="18"/>
  <c r="G34" i="18"/>
  <c r="W20" i="18"/>
  <c r="X20" i="18" s="1"/>
  <c r="W8" i="18"/>
  <c r="X8" i="18" s="1"/>
  <c r="W49" i="18"/>
  <c r="W37" i="18"/>
  <c r="X37" i="18" s="1"/>
  <c r="Y39" i="18" l="1"/>
  <c r="Y47" i="18"/>
  <c r="Y40" i="18" l="1"/>
  <c r="Y48" i="18"/>
  <c r="Y46" i="18"/>
  <c r="Y41" i="18"/>
  <c r="Y44" i="18"/>
  <c r="Y49" i="18"/>
  <c r="Y38" i="18"/>
  <c r="Y35" i="18"/>
  <c r="Y31" i="18"/>
  <c r="Y36" i="18"/>
  <c r="Y32" i="18"/>
  <c r="Y42" i="18"/>
  <c r="Y33" i="18"/>
  <c r="Y37" i="18"/>
  <c r="Y43" i="18"/>
  <c r="Y45" i="18"/>
  <c r="Y34" i="18"/>
  <c r="B4" i="12" l="1"/>
</calcChain>
</file>

<file path=xl/comments1.xml><?xml version="1.0" encoding="utf-8"?>
<comments xmlns="http://schemas.openxmlformats.org/spreadsheetml/2006/main">
  <authors>
    <author>watanabe</author>
  </authors>
  <commentList>
    <comment ref="D10" authorId="0" shapeId="0">
      <text>
        <r>
          <rPr>
            <b/>
            <sz val="9"/>
            <color indexed="81"/>
            <rFont val="MS P ゴシック"/>
            <family val="3"/>
            <charset val="128"/>
          </rPr>
          <t>開始日は2020/04/01以降</t>
        </r>
      </text>
    </comment>
    <comment ref="D12" authorId="0" shapeId="0">
      <text>
        <r>
          <rPr>
            <b/>
            <sz val="9"/>
            <color indexed="81"/>
            <rFont val="MS P ゴシック"/>
            <family val="3"/>
            <charset val="128"/>
          </rPr>
          <t>現在も指定が続いている場合でも、必ず記入日の日付を入力（計算上必要なため）</t>
        </r>
      </text>
    </comment>
    <comment ref="D26" authorId="0" shapeId="0">
      <text>
        <r>
          <rPr>
            <b/>
            <sz val="9"/>
            <color indexed="81"/>
            <rFont val="MS P ゴシック"/>
            <family val="3"/>
            <charset val="128"/>
          </rPr>
          <t>救命救急センター、二次救急医療機関、総合周産期母子医療センター、地域周産期母子医療センター、小児中核病院、小児地域医療センター、小児地域支援病院等に該当する場合は「該当」を選択</t>
        </r>
        <r>
          <rPr>
            <sz val="9"/>
            <color indexed="81"/>
            <rFont val="MS P ゴシック"/>
            <family val="3"/>
            <charset val="128"/>
          </rPr>
          <t xml:space="preserve">
</t>
        </r>
      </text>
    </comment>
    <comment ref="D27" authorId="0" shapeId="0">
      <text>
        <r>
          <rPr>
            <b/>
            <sz val="9"/>
            <color indexed="81"/>
            <rFont val="MS P ゴシック"/>
            <family val="3"/>
            <charset val="128"/>
          </rPr>
          <t>特定機能病院、又は「体外膜型人工心肺による治療を行う患者が延べ３人以上の月又は人工呼吸器による治療を行う患者が延べ１０人以上の月がある医療機関」に該当する場合は「該当」を選択</t>
        </r>
      </text>
    </comment>
    <comment ref="B31" authorId="0" shapeId="0">
      <text>
        <r>
          <rPr>
            <b/>
            <sz val="9"/>
            <color indexed="81"/>
            <rFont val="MS P ゴシック"/>
            <family val="3"/>
            <charset val="128"/>
          </rPr>
          <t>一般病棟入院基本料（急性期一般入院料等）のうち、重症・中等症の患者用の病棟に該当しないものは、「その他」を選択</t>
        </r>
      </text>
    </comment>
    <comment ref="D31" authorId="0" shapeId="0">
      <text>
        <r>
          <rPr>
            <b/>
            <sz val="9"/>
            <color indexed="81"/>
            <rFont val="MS P ゴシック"/>
            <family val="3"/>
            <charset val="128"/>
          </rPr>
          <t>開始日は2020/04/01以降</t>
        </r>
      </text>
    </comment>
    <comment ref="J31" authorId="0" shapeId="0">
      <text>
        <r>
          <rPr>
            <b/>
            <sz val="9"/>
            <color indexed="81"/>
            <rFont val="MS P ゴシック"/>
            <family val="3"/>
            <charset val="128"/>
          </rPr>
          <t>重点医療機関又は協力医療機関に指定されていない期間に受け入れた延患者数を入力</t>
        </r>
      </text>
    </comment>
    <comment ref="E35" authorId="0" shapeId="0">
      <text>
        <r>
          <rPr>
            <sz val="9"/>
            <color indexed="81"/>
            <rFont val="MS P ゴシック"/>
            <family val="3"/>
            <charset val="128"/>
          </rPr>
          <t>現在も指定が続いている場合でも、必ず記入日の日付を入力（計算上必要なため）</t>
        </r>
      </text>
    </comment>
    <comment ref="B60" authorId="0" shapeId="0">
      <text>
        <r>
          <rPr>
            <b/>
            <sz val="9"/>
            <color indexed="81"/>
            <rFont val="MS P ゴシック"/>
            <family val="3"/>
            <charset val="128"/>
          </rPr>
          <t>一般病棟入院基本料（急性期一般入院料等）のうち、重症・中等症の患者用の病棟に該当しないものは、「その他」を選択</t>
        </r>
        <r>
          <rPr>
            <sz val="9"/>
            <color indexed="81"/>
            <rFont val="MS P ゴシック"/>
            <family val="3"/>
            <charset val="128"/>
          </rPr>
          <t xml:space="preserve">
</t>
        </r>
      </text>
    </comment>
    <comment ref="D60" authorId="0" shapeId="0">
      <text>
        <r>
          <rPr>
            <b/>
            <sz val="9"/>
            <color indexed="81"/>
            <rFont val="MS P ゴシック"/>
            <family val="3"/>
            <charset val="128"/>
          </rPr>
          <t>開始日は2020/04/01以降</t>
        </r>
      </text>
    </comment>
    <comment ref="E61" authorId="0" shapeId="0">
      <text>
        <r>
          <rPr>
            <sz val="9"/>
            <color indexed="81"/>
            <rFont val="MS P ゴシック"/>
            <family val="3"/>
            <charset val="128"/>
          </rPr>
          <t>現在も指定が続いている場合でも、必ず記入日の日付を入力（計算上必要なため）</t>
        </r>
      </text>
    </comment>
  </commentList>
</comments>
</file>

<file path=xl/sharedStrings.xml><?xml version="1.0" encoding="utf-8"?>
<sst xmlns="http://schemas.openxmlformats.org/spreadsheetml/2006/main" count="205" uniqueCount="83">
  <si>
    <t>合計</t>
    <rPh sb="0" eb="2">
      <t>ゴウケイ</t>
    </rPh>
    <phoneticPr fontId="1"/>
  </si>
  <si>
    <t>許可病床数</t>
    <rPh sb="0" eb="2">
      <t>キョカ</t>
    </rPh>
    <rPh sb="2" eb="5">
      <t>ビョウショウスウ</t>
    </rPh>
    <phoneticPr fontId="1"/>
  </si>
  <si>
    <t>単価</t>
    <rPh sb="0" eb="2">
      <t>タンカ</t>
    </rPh>
    <phoneticPr fontId="1"/>
  </si>
  <si>
    <t>小計</t>
    <rPh sb="0" eb="2">
      <t>ショウケイ</t>
    </rPh>
    <phoneticPr fontId="1"/>
  </si>
  <si>
    <t>病棟種別</t>
    <rPh sb="0" eb="2">
      <t>ビョウトウ</t>
    </rPh>
    <rPh sb="2" eb="4">
      <t>シュベツ</t>
    </rPh>
    <phoneticPr fontId="1"/>
  </si>
  <si>
    <t>⇒</t>
    <phoneticPr fontId="1"/>
  </si>
  <si>
    <t>円</t>
    <rPh sb="0" eb="1">
      <t>エン</t>
    </rPh>
    <phoneticPr fontId="1"/>
  </si>
  <si>
    <t>日数</t>
    <rPh sb="0" eb="2">
      <t>ニッスウ</t>
    </rPh>
    <phoneticPr fontId="1"/>
  </si>
  <si>
    <t>No</t>
    <phoneticPr fontId="1"/>
  </si>
  <si>
    <t>その他</t>
    <rPh sb="2" eb="3">
      <t>ホカ</t>
    </rPh>
    <phoneticPr fontId="1"/>
  </si>
  <si>
    <t>ICU</t>
    <phoneticPr fontId="1"/>
  </si>
  <si>
    <t>HCU</t>
    <phoneticPr fontId="1"/>
  </si>
  <si>
    <t>空床確保料、単価</t>
    <rPh sb="0" eb="2">
      <t>クウショウ</t>
    </rPh>
    <rPh sb="2" eb="4">
      <t>カクホ</t>
    </rPh>
    <rPh sb="4" eb="5">
      <t>リョウ</t>
    </rPh>
    <rPh sb="6" eb="8">
      <t>タンカ</t>
    </rPh>
    <phoneticPr fontId="1"/>
  </si>
  <si>
    <t>重点・協力でない</t>
    <rPh sb="0" eb="2">
      <t>ジュウテン</t>
    </rPh>
    <rPh sb="3" eb="5">
      <t>キョウリョク</t>
    </rPh>
    <phoneticPr fontId="1"/>
  </si>
  <si>
    <t>療養</t>
    <rPh sb="0" eb="2">
      <t>リョウヨウ</t>
    </rPh>
    <phoneticPr fontId="1"/>
  </si>
  <si>
    <t>１．貴院の基礎情報について</t>
    <rPh sb="2" eb="4">
      <t>キイン</t>
    </rPh>
    <rPh sb="5" eb="7">
      <t>キソ</t>
    </rPh>
    <rPh sb="7" eb="9">
      <t>ジョウホウ</t>
    </rPh>
    <phoneticPr fontId="1"/>
  </si>
  <si>
    <t>コロナ受け入れのための体制確保のために休床した病床（病棟単位で記載）</t>
    <rPh sb="26" eb="28">
      <t>ビョウトウ</t>
    </rPh>
    <rPh sb="28" eb="30">
      <t>タンイ</t>
    </rPh>
    <rPh sb="31" eb="33">
      <t>キサイ</t>
    </rPh>
    <phoneticPr fontId="1"/>
  </si>
  <si>
    <t>休止病床数</t>
    <rPh sb="0" eb="2">
      <t>キュウシ</t>
    </rPh>
    <rPh sb="2" eb="5">
      <t>ビョウショウスウ</t>
    </rPh>
    <phoneticPr fontId="1"/>
  </si>
  <si>
    <t>新型コロナ患者受け入れ有無</t>
    <rPh sb="0" eb="2">
      <t>シンガタ</t>
    </rPh>
    <rPh sb="5" eb="7">
      <t>カンジャ</t>
    </rPh>
    <rPh sb="7" eb="8">
      <t>ウ</t>
    </rPh>
    <rPh sb="9" eb="10">
      <t>イ</t>
    </rPh>
    <rPh sb="11" eb="13">
      <t>ウム</t>
    </rPh>
    <phoneticPr fontId="1"/>
  </si>
  <si>
    <t>救急医療等を担う医療機関に該当するか否か</t>
    <rPh sb="0" eb="2">
      <t>キュウキュウ</t>
    </rPh>
    <rPh sb="2" eb="4">
      <t>イリョウ</t>
    </rPh>
    <rPh sb="4" eb="5">
      <t>トウ</t>
    </rPh>
    <rPh sb="6" eb="7">
      <t>ニナ</t>
    </rPh>
    <rPh sb="8" eb="10">
      <t>イリョウ</t>
    </rPh>
    <rPh sb="10" eb="12">
      <t>キカン</t>
    </rPh>
    <rPh sb="13" eb="15">
      <t>ガイトウ</t>
    </rPh>
    <rPh sb="18" eb="19">
      <t>イナ</t>
    </rPh>
    <phoneticPr fontId="1"/>
  </si>
  <si>
    <t>⇒</t>
    <phoneticPr fontId="1"/>
  </si>
  <si>
    <t>～</t>
    <phoneticPr fontId="1"/>
  </si>
  <si>
    <t>←期間の開始日（202●/●/●●）</t>
    <rPh sb="1" eb="3">
      <t>キカン</t>
    </rPh>
    <rPh sb="4" eb="7">
      <t>カイシビ</t>
    </rPh>
    <phoneticPr fontId="1"/>
  </si>
  <si>
    <t>←期間の終了日（202●/●/●●）</t>
    <rPh sb="1" eb="3">
      <t>キカン</t>
    </rPh>
    <rPh sb="4" eb="7">
      <t>シュウリョウビ</t>
    </rPh>
    <phoneticPr fontId="1"/>
  </si>
  <si>
    <t>期間①</t>
    <rPh sb="0" eb="2">
      <t>キカン</t>
    </rPh>
    <phoneticPr fontId="1"/>
  </si>
  <si>
    <t>期間②</t>
    <rPh sb="0" eb="2">
      <t>キカン</t>
    </rPh>
    <phoneticPr fontId="1"/>
  </si>
  <si>
    <t>期間③</t>
    <rPh sb="0" eb="2">
      <t>キカン</t>
    </rPh>
    <phoneticPr fontId="1"/>
  </si>
  <si>
    <t>～</t>
    <phoneticPr fontId="1"/>
  </si>
  <si>
    <t>～</t>
    <phoneticPr fontId="1"/>
  </si>
  <si>
    <t>～</t>
    <phoneticPr fontId="1"/>
  </si>
  <si>
    <t>重症・中等症</t>
    <rPh sb="0" eb="2">
      <t>ジュウショウ</t>
    </rPh>
    <rPh sb="3" eb="6">
      <t>チュウトウショウ</t>
    </rPh>
    <phoneticPr fontId="1"/>
  </si>
  <si>
    <t>⇒</t>
    <phoneticPr fontId="1"/>
  </si>
  <si>
    <t>期間①</t>
    <rPh sb="0" eb="2">
      <t>キカン</t>
    </rPh>
    <phoneticPr fontId="1"/>
  </si>
  <si>
    <t>休止病床</t>
    <rPh sb="0" eb="2">
      <t>キュウシ</t>
    </rPh>
    <rPh sb="2" eb="4">
      <t>ビョウショウ</t>
    </rPh>
    <phoneticPr fontId="1"/>
  </si>
  <si>
    <t>期間②</t>
    <rPh sb="0" eb="2">
      <t>キカン</t>
    </rPh>
    <phoneticPr fontId="1"/>
  </si>
  <si>
    <t>期間③</t>
    <rPh sb="0" eb="2">
      <t>キカン</t>
    </rPh>
    <phoneticPr fontId="1"/>
  </si>
  <si>
    <t>期間①小計</t>
    <rPh sb="0" eb="2">
      <t>キカン</t>
    </rPh>
    <rPh sb="3" eb="4">
      <t>ショウ</t>
    </rPh>
    <rPh sb="4" eb="5">
      <t>ケイ</t>
    </rPh>
    <phoneticPr fontId="1"/>
  </si>
  <si>
    <t>期間②小計</t>
    <rPh sb="0" eb="2">
      <t>キカン</t>
    </rPh>
    <rPh sb="3" eb="4">
      <t>ショウ</t>
    </rPh>
    <rPh sb="4" eb="5">
      <t>ケイ</t>
    </rPh>
    <phoneticPr fontId="1"/>
  </si>
  <si>
    <t>期間③小計</t>
    <rPh sb="0" eb="2">
      <t>キカン</t>
    </rPh>
    <rPh sb="3" eb="4">
      <t>ショウ</t>
    </rPh>
    <rPh sb="4" eb="5">
      <t>ケイ</t>
    </rPh>
    <phoneticPr fontId="1"/>
  </si>
  <si>
    <t>延空床数</t>
    <rPh sb="0" eb="1">
      <t>ノベ</t>
    </rPh>
    <rPh sb="1" eb="3">
      <t>クウショウ</t>
    </rPh>
    <rPh sb="3" eb="4">
      <t>スウ</t>
    </rPh>
    <phoneticPr fontId="1"/>
  </si>
  <si>
    <t>計</t>
    <rPh sb="0" eb="1">
      <t>ケイ</t>
    </rPh>
    <phoneticPr fontId="1"/>
  </si>
  <si>
    <t>確保病床</t>
    <rPh sb="0" eb="2">
      <t>カクホ</t>
    </rPh>
    <rPh sb="2" eb="4">
      <t>ビョウショウ</t>
    </rPh>
    <phoneticPr fontId="1"/>
  </si>
  <si>
    <t>確保病床数</t>
    <rPh sb="0" eb="2">
      <t>カクホ</t>
    </rPh>
    <rPh sb="2" eb="5">
      <t>ビョウショウスウ</t>
    </rPh>
    <phoneticPr fontId="1"/>
  </si>
  <si>
    <t>空床確保料計</t>
    <rPh sb="0" eb="2">
      <t>クウショウ</t>
    </rPh>
    <rPh sb="2" eb="4">
      <t>カクホ</t>
    </rPh>
    <rPh sb="4" eb="5">
      <t>リョウ</t>
    </rPh>
    <rPh sb="5" eb="6">
      <t>ケイ</t>
    </rPh>
    <phoneticPr fontId="1"/>
  </si>
  <si>
    <t>期間①における
延患者数
（人数×日数）</t>
    <rPh sb="0" eb="2">
      <t>キカン</t>
    </rPh>
    <rPh sb="8" eb="9">
      <t>ノベ</t>
    </rPh>
    <rPh sb="9" eb="12">
      <t>カンジャスウ</t>
    </rPh>
    <rPh sb="14" eb="16">
      <t>ニンズウ</t>
    </rPh>
    <rPh sb="17" eb="19">
      <t>ニッスウ</t>
    </rPh>
    <phoneticPr fontId="1"/>
  </si>
  <si>
    <t>期間②における
延患者数
（人数×日数）</t>
    <rPh sb="0" eb="2">
      <t>キカン</t>
    </rPh>
    <rPh sb="8" eb="9">
      <t>ノベ</t>
    </rPh>
    <rPh sb="9" eb="12">
      <t>カンジャスウ</t>
    </rPh>
    <phoneticPr fontId="1"/>
  </si>
  <si>
    <t>期間③における
延患者数
（人数×日数）</t>
    <rPh sb="0" eb="2">
      <t>キカン</t>
    </rPh>
    <rPh sb="8" eb="9">
      <t>ノベ</t>
    </rPh>
    <rPh sb="9" eb="12">
      <t>カンジャスウ</t>
    </rPh>
    <phoneticPr fontId="1"/>
  </si>
  <si>
    <t>有</t>
  </si>
  <si>
    <t>該当</t>
  </si>
  <si>
    <t>その他</t>
  </si>
  <si>
    <t>HCUでないが重症・中等症患者用の病棟</t>
  </si>
  <si>
    <t>休床開始日
（202●/●/●●）</t>
    <rPh sb="0" eb="1">
      <t>キュウ</t>
    </rPh>
    <rPh sb="1" eb="2">
      <t>ショウ</t>
    </rPh>
    <rPh sb="2" eb="5">
      <t>カイシビ</t>
    </rPh>
    <phoneticPr fontId="1"/>
  </si>
  <si>
    <t>休床終了日
（202●/●/●●）</t>
    <rPh sb="0" eb="2">
      <t>キュウショウ</t>
    </rPh>
    <rPh sb="2" eb="5">
      <t>シュウリョウビ</t>
    </rPh>
    <phoneticPr fontId="1"/>
  </si>
  <si>
    <t>運用開始日
（202●/●/●●）</t>
    <rPh sb="0" eb="2">
      <t>ウンヨウ</t>
    </rPh>
    <rPh sb="2" eb="5">
      <t>カイシビ</t>
    </rPh>
    <phoneticPr fontId="1"/>
  </si>
  <si>
    <t>運用終了日
（202●/●/●●）</t>
    <rPh sb="0" eb="2">
      <t>ウンヨウ</t>
    </rPh>
    <rPh sb="2" eb="5">
      <t>シュウリョウビ</t>
    </rPh>
    <phoneticPr fontId="1"/>
  </si>
  <si>
    <t>２．確保病床について</t>
    <rPh sb="2" eb="4">
      <t>カクホ</t>
    </rPh>
    <rPh sb="4" eb="6">
      <t>ビョウショウ</t>
    </rPh>
    <phoneticPr fontId="1"/>
  </si>
  <si>
    <t>３．休止病床について</t>
    <rPh sb="2" eb="4">
      <t>キュウシ</t>
    </rPh>
    <rPh sb="4" eb="6">
      <t>ビョウショウ</t>
    </rPh>
    <phoneticPr fontId="1"/>
  </si>
  <si>
    <t>（コロナ受入のために確保した病床は２．で別に記載し、ここには含まない）</t>
    <rPh sb="20" eb="21">
      <t>ベツ</t>
    </rPh>
    <rPh sb="22" eb="24">
      <t>キサイ</t>
    </rPh>
    <phoneticPr fontId="1"/>
  </si>
  <si>
    <t>新型コロナ疑い患者を受け入れる救急・周産期・小児医療機関への支援金</t>
    <rPh sb="0" eb="2">
      <t>シンガタ</t>
    </rPh>
    <rPh sb="5" eb="6">
      <t>ウタガ</t>
    </rPh>
    <rPh sb="7" eb="9">
      <t>カンジャ</t>
    </rPh>
    <rPh sb="10" eb="11">
      <t>ウ</t>
    </rPh>
    <rPh sb="12" eb="13">
      <t>イ</t>
    </rPh>
    <rPh sb="15" eb="17">
      <t>キュウキュウ</t>
    </rPh>
    <rPh sb="18" eb="21">
      <t>シュウサンキ</t>
    </rPh>
    <rPh sb="22" eb="24">
      <t>ショウニ</t>
    </rPh>
    <rPh sb="24" eb="26">
      <t>イリョウ</t>
    </rPh>
    <rPh sb="26" eb="28">
      <t>キカン</t>
    </rPh>
    <rPh sb="30" eb="33">
      <t>シエンキン</t>
    </rPh>
    <phoneticPr fontId="1"/>
  </si>
  <si>
    <t>新型コロナに係る空床確保の補助（合計）</t>
    <rPh sb="0" eb="2">
      <t>シンガタ</t>
    </rPh>
    <rPh sb="6" eb="7">
      <t>カカ</t>
    </rPh>
    <rPh sb="8" eb="10">
      <t>クウショウ</t>
    </rPh>
    <rPh sb="10" eb="12">
      <t>カクホ</t>
    </rPh>
    <rPh sb="13" eb="15">
      <t>ホジョ</t>
    </rPh>
    <rPh sb="16" eb="18">
      <t>ゴウケイ</t>
    </rPh>
    <phoneticPr fontId="1"/>
  </si>
  <si>
    <t>新型コロナウイルス感染症に伴う医療機関への支援（支給見込額の試算ツール）
試算結果</t>
    <rPh sb="11" eb="12">
      <t>ショウ</t>
    </rPh>
    <rPh sb="37" eb="39">
      <t>シサン</t>
    </rPh>
    <rPh sb="39" eb="41">
      <t>ケッカ</t>
    </rPh>
    <phoneticPr fontId="1"/>
  </si>
  <si>
    <t>施設類型</t>
    <rPh sb="0" eb="2">
      <t>シセツ</t>
    </rPh>
    <rPh sb="2" eb="4">
      <t>ルイケイ</t>
    </rPh>
    <phoneticPr fontId="1"/>
  </si>
  <si>
    <t>病院</t>
  </si>
  <si>
    <t>医療機関・薬局等における感染拡大防止等の支援</t>
    <rPh sb="0" eb="2">
      <t>イリョウ</t>
    </rPh>
    <rPh sb="2" eb="4">
      <t>キカン</t>
    </rPh>
    <rPh sb="5" eb="7">
      <t>ヤッキョク</t>
    </rPh>
    <rPh sb="7" eb="8">
      <t>トウ</t>
    </rPh>
    <rPh sb="12" eb="14">
      <t>カンセン</t>
    </rPh>
    <rPh sb="14" eb="16">
      <t>カクダイ</t>
    </rPh>
    <rPh sb="16" eb="18">
      <t>ボウシ</t>
    </rPh>
    <rPh sb="18" eb="19">
      <t>トウ</t>
    </rPh>
    <rPh sb="20" eb="22">
      <t>シエン</t>
    </rPh>
    <phoneticPr fontId="1"/>
  </si>
  <si>
    <t>特定機能病院等に該当するか否か</t>
    <rPh sb="0" eb="2">
      <t>トクテイ</t>
    </rPh>
    <rPh sb="2" eb="4">
      <t>キノウ</t>
    </rPh>
    <rPh sb="4" eb="6">
      <t>ビョウイン</t>
    </rPh>
    <rPh sb="6" eb="7">
      <t>トウ</t>
    </rPh>
    <rPh sb="8" eb="10">
      <t>ガイトウ</t>
    </rPh>
    <rPh sb="13" eb="14">
      <t>イナ</t>
    </rPh>
    <phoneticPr fontId="1"/>
  </si>
  <si>
    <t>期間④</t>
    <rPh sb="0" eb="2">
      <t>キカン</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</si>
  <si>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インフルエンザ流行期における新型コロナ疑い患者を受け入れる救急・周産期・小児医療機関への支援金の支給
④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93" eb="196">
      <t>リュウコウキ</t>
    </rPh>
    <rPh sb="239" eb="241">
      <t>イリョウ</t>
    </rPh>
    <rPh sb="241" eb="243">
      <t>キカン</t>
    </rPh>
    <rPh sb="244" eb="246">
      <t>ヤッキョク</t>
    </rPh>
    <rPh sb="246" eb="247">
      <t>トウ</t>
    </rPh>
    <rPh sb="251" eb="253">
      <t>カンセン</t>
    </rPh>
    <rPh sb="253" eb="255">
      <t>カクダイ</t>
    </rPh>
    <rPh sb="255" eb="257">
      <t>ボウシ</t>
    </rPh>
    <rPh sb="257" eb="258">
      <t>トウ</t>
    </rPh>
    <rPh sb="259" eb="261">
      <t>シエン</t>
    </rPh>
    <rPh sb="267" eb="269">
      <t>シキュウ</t>
    </rPh>
    <rPh sb="269" eb="272">
      <t>ミコミガク</t>
    </rPh>
    <rPh sb="273" eb="275">
      <t>シサン</t>
    </rPh>
    <rPh sb="293" eb="294">
      <t>カク</t>
    </rPh>
    <rPh sb="294" eb="296">
      <t>イリョウ</t>
    </rPh>
    <rPh sb="296" eb="298">
      <t>キカン</t>
    </rPh>
    <rPh sb="300" eb="303">
      <t>シキュウガク</t>
    </rPh>
    <rPh sb="304" eb="308">
      <t>トドウフケン</t>
    </rPh>
    <rPh sb="309" eb="311">
      <t>ケッテイ</t>
    </rPh>
    <rPh sb="319" eb="320">
      <t>ホン</t>
    </rPh>
    <rPh sb="320" eb="322">
      <t>シサン</t>
    </rPh>
    <rPh sb="326" eb="329">
      <t>シキュウガク</t>
    </rPh>
    <rPh sb="330" eb="332">
      <t>ホショウ</t>
    </rPh>
    <phoneticPr fontId="1"/>
  </si>
  <si>
    <t>重点医療機関又は協力医療機関
に該当する期間がある場合、
その期間及び指定の種別（該当する期間が
ない場合は空欄）
重点医療機関：新型コロナ患者専用の病院や病棟を設定する医療機関
協力医療機関：新型コロナ疑い患者専用の個室病床を設定する医療機関</t>
    <rPh sb="0" eb="2">
      <t>ジュウテン</t>
    </rPh>
    <rPh sb="2" eb="4">
      <t>イリョウ</t>
    </rPh>
    <rPh sb="4" eb="6">
      <t>キカン</t>
    </rPh>
    <rPh sb="6" eb="7">
      <t>マタ</t>
    </rPh>
    <rPh sb="8" eb="10">
      <t>キョウリョク</t>
    </rPh>
    <rPh sb="10" eb="12">
      <t>イリョウ</t>
    </rPh>
    <rPh sb="12" eb="14">
      <t>キカン</t>
    </rPh>
    <rPh sb="16" eb="18">
      <t>ガイトウ</t>
    </rPh>
    <rPh sb="20" eb="22">
      <t>キカン</t>
    </rPh>
    <rPh sb="25" eb="27">
      <t>バアイ</t>
    </rPh>
    <rPh sb="31" eb="33">
      <t>キカン</t>
    </rPh>
    <rPh sb="33" eb="34">
      <t>オヨ</t>
    </rPh>
    <rPh sb="35" eb="37">
      <t>シテイ</t>
    </rPh>
    <rPh sb="38" eb="40">
      <t>シュベツ</t>
    </rPh>
    <rPh sb="41" eb="43">
      <t>ガイトウ</t>
    </rPh>
    <rPh sb="45" eb="47">
      <t>キカン</t>
    </rPh>
    <rPh sb="51" eb="53">
      <t>バアイ</t>
    </rPh>
    <rPh sb="54" eb="56">
      <t>クウラン</t>
    </rPh>
    <rPh sb="59" eb="61">
      <t>ジュウテン</t>
    </rPh>
    <rPh sb="61" eb="63">
      <t>イリョウ</t>
    </rPh>
    <rPh sb="63" eb="65">
      <t>キカン</t>
    </rPh>
    <rPh sb="66" eb="68">
      <t>シンガタ</t>
    </rPh>
    <rPh sb="71" eb="73">
      <t>カンジャ</t>
    </rPh>
    <rPh sb="73" eb="75">
      <t>センヨウ</t>
    </rPh>
    <rPh sb="76" eb="78">
      <t>ビョウイン</t>
    </rPh>
    <rPh sb="79" eb="81">
      <t>ビョウトウ</t>
    </rPh>
    <rPh sb="82" eb="84">
      <t>セッテイ</t>
    </rPh>
    <rPh sb="86" eb="88">
      <t>イリョウ</t>
    </rPh>
    <rPh sb="88" eb="90">
      <t>キカン</t>
    </rPh>
    <phoneticPr fontId="1"/>
  </si>
  <si>
    <t>指定の種別</t>
    <rPh sb="0" eb="2">
      <t>シテイ</t>
    </rPh>
    <rPh sb="3" eb="5">
      <t>シュベツ</t>
    </rPh>
    <phoneticPr fontId="1"/>
  </si>
  <si>
    <t>稼働病床数
※コロナ受入の
ために確保した
稼働病床の数</t>
    <rPh sb="0" eb="2">
      <t>カドウ</t>
    </rPh>
    <rPh sb="2" eb="5">
      <t>ビョウショウスウ</t>
    </rPh>
    <rPh sb="10" eb="12">
      <t>ウケイレ</t>
    </rPh>
    <rPh sb="17" eb="19">
      <t>カクホ</t>
    </rPh>
    <rPh sb="22" eb="24">
      <t>カドウ</t>
    </rPh>
    <rPh sb="24" eb="26">
      <t>ビョウショウ</t>
    </rPh>
    <rPh sb="27" eb="28">
      <t>カズ</t>
    </rPh>
    <phoneticPr fontId="1"/>
  </si>
  <si>
    <t>期間④における
延患者数
（人数×日数）</t>
    <rPh sb="0" eb="2">
      <t>キカン</t>
    </rPh>
    <rPh sb="8" eb="9">
      <t>ノベ</t>
    </rPh>
    <rPh sb="9" eb="12">
      <t>カンジャスウ</t>
    </rPh>
    <rPh sb="14" eb="16">
      <t>ニンズウ</t>
    </rPh>
    <rPh sb="17" eb="19">
      <t>ニッスウ</t>
    </rPh>
    <phoneticPr fontId="1"/>
  </si>
  <si>
    <t>期間①～④のいずれ
でもない期間に
おける延患者数
（人数×日数）</t>
    <rPh sb="0" eb="2">
      <t>キカン</t>
    </rPh>
    <rPh sb="14" eb="16">
      <t>キカン</t>
    </rPh>
    <rPh sb="21" eb="22">
      <t>ノベ</t>
    </rPh>
    <rPh sb="22" eb="25">
      <t>カンジャスウ</t>
    </rPh>
    <phoneticPr fontId="1"/>
  </si>
  <si>
    <t>重点（特定機能病院等）</t>
    <rPh sb="0" eb="2">
      <t>ジュウテン</t>
    </rPh>
    <rPh sb="3" eb="5">
      <t>トクテイ</t>
    </rPh>
    <rPh sb="5" eb="7">
      <t>キノウ</t>
    </rPh>
    <rPh sb="7" eb="9">
      <t>ビョウイン</t>
    </rPh>
    <rPh sb="9" eb="10">
      <t>トウ</t>
    </rPh>
    <phoneticPr fontId="1"/>
  </si>
  <si>
    <t>期間④小計</t>
    <rPh sb="0" eb="2">
      <t>キカン</t>
    </rPh>
    <rPh sb="3" eb="4">
      <t>ショウ</t>
    </rPh>
    <rPh sb="4" eb="5">
      <t>ケイ</t>
    </rPh>
    <phoneticPr fontId="1"/>
  </si>
  <si>
    <t>指定なし</t>
    <rPh sb="0" eb="2">
      <t>シテイ</t>
    </rPh>
    <phoneticPr fontId="1"/>
  </si>
  <si>
    <t>重点（not特定機能病院等）・協力</t>
    <rPh sb="0" eb="2">
      <t>ジュウテン</t>
    </rPh>
    <rPh sb="6" eb="8">
      <t>トクテイ</t>
    </rPh>
    <rPh sb="8" eb="10">
      <t>キノウ</t>
    </rPh>
    <rPh sb="10" eb="12">
      <t>ビョウイン</t>
    </rPh>
    <rPh sb="12" eb="13">
      <t>トウ</t>
    </rPh>
    <rPh sb="15" eb="17">
      <t>キョウリョク</t>
    </rPh>
    <phoneticPr fontId="1"/>
  </si>
  <si>
    <t>重点（特定等）
単価</t>
    <rPh sb="0" eb="2">
      <t>ジュウテン</t>
    </rPh>
    <rPh sb="3" eb="5">
      <t>トクテイ</t>
    </rPh>
    <rPh sb="5" eb="6">
      <t>トウ</t>
    </rPh>
    <rPh sb="8" eb="10">
      <t>タンカ</t>
    </rPh>
    <phoneticPr fontId="1"/>
  </si>
  <si>
    <t>重点（非特定等）
・協力　単価</t>
    <rPh sb="3" eb="4">
      <t>ヒ</t>
    </rPh>
    <rPh sb="4" eb="6">
      <t>トクテイ</t>
    </rPh>
    <rPh sb="10" eb="12">
      <t>キョウリョク</t>
    </rPh>
    <phoneticPr fontId="1"/>
  </si>
  <si>
    <t>適用単価</t>
    <rPh sb="0" eb="2">
      <t>テキヨウ</t>
    </rPh>
    <rPh sb="2" eb="4">
      <t>タンカ</t>
    </rPh>
    <phoneticPr fontId="1"/>
  </si>
  <si>
    <t>ここから右は整理されていない</t>
    <rPh sb="4" eb="5">
      <t>ミギ</t>
    </rPh>
    <rPh sb="6" eb="8">
      <t>セイリ</t>
    </rPh>
    <phoneticPr fontId="1"/>
  </si>
  <si>
    <t>インフルエンザ流行期における新型コロナ疑い患者を受け入れる救急・周産期・小児医療機関への支援金の支給</t>
    <rPh sb="7" eb="9">
      <t>リュウコウ</t>
    </rPh>
    <rPh sb="9" eb="10">
      <t>キ</t>
    </rPh>
    <rPh sb="14" eb="16">
      <t>シンガタ</t>
    </rPh>
    <rPh sb="19" eb="20">
      <t>ウタガ</t>
    </rPh>
    <rPh sb="21" eb="23">
      <t>カンジャ</t>
    </rPh>
    <rPh sb="24" eb="25">
      <t>ウ</t>
    </rPh>
    <rPh sb="26" eb="27">
      <t>イ</t>
    </rPh>
    <rPh sb="29" eb="31">
      <t>キュウキュウ</t>
    </rPh>
    <rPh sb="32" eb="35">
      <t>シュウサンキ</t>
    </rPh>
    <rPh sb="36" eb="38">
      <t>ショウニ</t>
    </rPh>
    <rPh sb="38" eb="40">
      <t>イリョウ</t>
    </rPh>
    <rPh sb="40" eb="42">
      <t>キカン</t>
    </rPh>
    <rPh sb="44" eb="46">
      <t>シエン</t>
    </rPh>
    <rPh sb="46" eb="47">
      <t>キン</t>
    </rPh>
    <rPh sb="48" eb="50">
      <t>シキュウ</t>
    </rPh>
    <phoneticPr fontId="1"/>
  </si>
  <si>
    <t>新型コロナウイルス感染症に伴う医療機関への支援（支給見込額の試算ツール）（第２版）
入力画面</t>
    <rPh sb="0" eb="2">
      <t>シンガタ</t>
    </rPh>
    <rPh sb="9" eb="12">
      <t>カンセンショウ</t>
    </rPh>
    <rPh sb="13" eb="14">
      <t>トモナ</t>
    </rPh>
    <rPh sb="15" eb="17">
      <t>イリョウ</t>
    </rPh>
    <rPh sb="17" eb="19">
      <t>キカン</t>
    </rPh>
    <rPh sb="21" eb="23">
      <t>シエン</t>
    </rPh>
    <rPh sb="24" eb="26">
      <t>シキュウ</t>
    </rPh>
    <rPh sb="26" eb="29">
      <t>ミコミガク</t>
    </rPh>
    <rPh sb="30" eb="32">
      <t>シサン</t>
    </rPh>
    <rPh sb="37" eb="38">
      <t>ダイ</t>
    </rPh>
    <rPh sb="39" eb="40">
      <t>ハン</t>
    </rPh>
    <rPh sb="42" eb="44">
      <t>ニュウリョク</t>
    </rPh>
    <rPh sb="44" eb="46">
      <t>ガメン</t>
    </rPh>
    <phoneticPr fontId="1"/>
  </si>
  <si>
    <t>重点医療機関、又は重点医療機関かつ協力医療機関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</si>
</sst>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u/>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0"/>
      <name val="游ゴシック"/>
      <family val="2"/>
      <charset val="128"/>
      <scheme val="minor"/>
    </font>
    <font>
      <sz val="12"/>
      <color theme="1"/>
      <name val="游ゴシック"/>
      <family val="3"/>
      <charset val="128"/>
      <scheme val="minor"/>
    </font>
    <font>
      <sz val="9"/>
      <color indexed="81"/>
      <name val="MS P ゴシック"/>
      <family val="3"/>
      <charset val="128"/>
    </font>
    <font>
      <sz val="12"/>
      <color rgb="FFFF0000"/>
      <name val="游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6">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2" borderId="1" xfId="0" applyFill="1" applyBorder="1">
      <alignment vertical="center"/>
    </xf>
    <xf numFmtId="14" fontId="0" fillId="2" borderId="1" xfId="0" applyNumberFormat="1" applyFill="1" applyBorder="1">
      <alignment vertical="center"/>
    </xf>
    <xf numFmtId="0" fontId="0" fillId="0" borderId="0" xfId="0" applyBorder="1">
      <alignment vertical="center"/>
    </xf>
    <xf numFmtId="0" fontId="0" fillId="0" borderId="0" xfId="0" applyAlignment="1">
      <alignment horizontal="left" vertical="center"/>
    </xf>
    <xf numFmtId="0" fontId="0" fillId="0" borderId="0" xfId="0" applyBorder="1" applyAlignment="1">
      <alignment vertical="center" wrapText="1"/>
    </xf>
    <xf numFmtId="0" fontId="0" fillId="0" borderId="0" xfId="0" applyAlignment="1">
      <alignment horizontal="lef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3" fillId="0" borderId="4" xfId="0" applyFont="1" applyBorder="1" applyAlignment="1">
      <alignment horizontal="left" vertical="center"/>
    </xf>
    <xf numFmtId="38" fontId="0" fillId="4" borderId="0" xfId="1" applyFont="1" applyFill="1">
      <alignment vertical="center"/>
    </xf>
    <xf numFmtId="0" fontId="3" fillId="0" borderId="0" xfId="0" applyFont="1">
      <alignment vertical="center"/>
    </xf>
    <xf numFmtId="0" fontId="3" fillId="0" borderId="0" xfId="0" applyFont="1" applyBorder="1" applyAlignment="1">
      <alignment horizontal="left" vertical="center"/>
    </xf>
    <xf numFmtId="0" fontId="0" fillId="0" borderId="1" xfId="0" applyBorder="1" applyAlignment="1">
      <alignment horizontal="center" vertical="center" wrapText="1"/>
    </xf>
    <xf numFmtId="0" fontId="4" fillId="0" borderId="0" xfId="0" applyFont="1">
      <alignment vertical="center"/>
    </xf>
    <xf numFmtId="0" fontId="0" fillId="0" borderId="1" xfId="0" applyFill="1" applyBorder="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left" vertical="center"/>
    </xf>
    <xf numFmtId="14" fontId="0" fillId="0" borderId="1" xfId="0" applyNumberFormat="1" applyFill="1" applyBorder="1" applyAlignment="1">
      <alignment horizontal="center" vertical="center" wrapText="1"/>
    </xf>
    <xf numFmtId="38" fontId="6" fillId="3" borderId="3" xfId="1" applyFont="1" applyFill="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38" fontId="7" fillId="0" borderId="1" xfId="1" applyFont="1" applyBorder="1">
      <alignment vertical="center"/>
    </xf>
    <xf numFmtId="38" fontId="7" fillId="0" borderId="1" xfId="1" applyFont="1" applyFill="1" applyBorder="1">
      <alignment vertical="center"/>
    </xf>
    <xf numFmtId="38" fontId="7" fillId="0" borderId="0" xfId="1" applyFont="1">
      <alignment vertical="center"/>
    </xf>
    <xf numFmtId="38" fontId="7" fillId="0" borderId="0" xfId="0" applyNumberFormat="1" applyFont="1">
      <alignment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14" xfId="0" applyBorder="1" applyAlignment="1">
      <alignment horizontal="center" vertical="center"/>
    </xf>
    <xf numFmtId="0" fontId="7" fillId="0" borderId="1" xfId="1" applyNumberFormat="1" applyFont="1" applyBorder="1">
      <alignment vertical="center"/>
    </xf>
    <xf numFmtId="0" fontId="9" fillId="2" borderId="0" xfId="0" applyFont="1" applyFill="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5" xfId="0" applyFill="1" applyBorder="1" applyAlignment="1">
      <alignment horizontal="center" vertical="center"/>
    </xf>
    <xf numFmtId="0" fontId="0" fillId="0" borderId="20" xfId="0" applyFill="1" applyBorder="1" applyAlignment="1">
      <alignment horizontal="center" vertical="center"/>
    </xf>
    <xf numFmtId="14" fontId="0" fillId="2" borderId="5" xfId="0" applyNumberFormat="1" applyFill="1" applyBorder="1" applyAlignment="1">
      <alignment horizontal="center" vertical="center"/>
    </xf>
    <xf numFmtId="14" fontId="0" fillId="2" borderId="20" xfId="0" applyNumberFormat="1" applyFill="1" applyBorder="1" applyAlignment="1">
      <alignment horizontal="center" vertical="center"/>
    </xf>
    <xf numFmtId="14" fontId="0" fillId="2" borderId="16" xfId="0" applyNumberFormat="1" applyFill="1" applyBorder="1" applyAlignment="1">
      <alignment horizontal="center" vertical="center"/>
    </xf>
    <xf numFmtId="14" fontId="0" fillId="2" borderId="17" xfId="0" applyNumberFormat="1" applyFill="1" applyBorder="1" applyAlignment="1">
      <alignment horizontal="center" vertical="center"/>
    </xf>
    <xf numFmtId="14" fontId="0" fillId="2" borderId="15" xfId="0" applyNumberFormat="1" applyFill="1" applyBorder="1" applyAlignment="1">
      <alignment horizontal="center" vertical="center"/>
    </xf>
    <xf numFmtId="14" fontId="0" fillId="2" borderId="19" xfId="0" applyNumberFormat="1" applyFill="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38" fontId="0" fillId="2" borderId="5" xfId="1" applyFont="1" applyFill="1" applyBorder="1" applyAlignment="1">
      <alignment horizontal="center" vertical="center"/>
    </xf>
    <xf numFmtId="38" fontId="0" fillId="2" borderId="6" xfId="1" applyFont="1"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15" xfId="0" applyFill="1" applyBorder="1" applyAlignment="1">
      <alignment horizontal="center" vertical="center" wrapText="1"/>
    </xf>
    <xf numFmtId="0" fontId="0" fillId="2" borderId="24" xfId="0" applyFill="1" applyBorder="1" applyAlignment="1">
      <alignment horizontal="center" vertical="center" wrapText="1"/>
    </xf>
    <xf numFmtId="14" fontId="0" fillId="2" borderId="7" xfId="0" applyNumberFormat="1" applyFill="1" applyBorder="1" applyAlignment="1">
      <alignment horizontal="center" vertical="center"/>
    </xf>
    <xf numFmtId="14" fontId="0" fillId="2" borderId="18" xfId="0" applyNumberFormat="1" applyFill="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85"/>
  <sheetViews>
    <sheetView view="pageBreakPreview" zoomScale="80" zoomScaleNormal="100" zoomScaleSheetLayoutView="80" workbookViewId="0">
      <selection activeCell="A3" sqref="A3:J3"/>
    </sheetView>
  </sheetViews>
  <sheetFormatPr defaultRowHeight="18.75"/>
  <cols>
    <col min="1" max="1" width="5" customWidth="1"/>
    <col min="2" max="2" width="39.125" customWidth="1"/>
    <col min="3" max="3" width="19.25" customWidth="1"/>
    <col min="4" max="4" width="20.625" customWidth="1"/>
    <col min="5" max="5" width="23.25" customWidth="1"/>
    <col min="6" max="10" width="19.625" customWidth="1"/>
  </cols>
  <sheetData>
    <row r="1" spans="1:10" ht="49.5" customHeight="1">
      <c r="A1" s="40" t="s">
        <v>81</v>
      </c>
      <c r="B1" s="40"/>
      <c r="C1" s="40"/>
      <c r="D1" s="40"/>
      <c r="E1" s="40"/>
      <c r="F1" s="40"/>
      <c r="G1" s="40"/>
      <c r="H1" s="40"/>
      <c r="I1" s="40"/>
      <c r="J1" s="40"/>
    </row>
    <row r="3" spans="1:10" ht="178.5" customHeight="1">
      <c r="A3" s="41" t="s">
        <v>66</v>
      </c>
      <c r="B3" s="41"/>
      <c r="C3" s="41"/>
      <c r="D3" s="41"/>
      <c r="E3" s="41"/>
      <c r="F3" s="41"/>
      <c r="G3" s="41"/>
      <c r="H3" s="41"/>
      <c r="I3" s="41"/>
      <c r="J3" s="41"/>
    </row>
    <row r="6" spans="1:10">
      <c r="A6" s="15" t="s">
        <v>15</v>
      </c>
    </row>
    <row r="7" spans="1:10">
      <c r="A7" s="15"/>
      <c r="B7" s="59" t="s">
        <v>61</v>
      </c>
      <c r="C7" s="59"/>
      <c r="D7" s="72"/>
      <c r="E7" s="73"/>
    </row>
    <row r="8" spans="1:10">
      <c r="B8" s="44" t="s">
        <v>1</v>
      </c>
      <c r="C8" s="45"/>
      <c r="D8" s="74"/>
      <c r="E8" s="75"/>
    </row>
    <row r="9" spans="1:10" ht="19.5" thickBot="1">
      <c r="B9" s="44" t="s">
        <v>18</v>
      </c>
      <c r="C9" s="55"/>
      <c r="D9" s="76"/>
      <c r="E9" s="77"/>
    </row>
    <row r="10" spans="1:10" ht="18.75" customHeight="1">
      <c r="B10" s="70" t="s">
        <v>67</v>
      </c>
      <c r="C10" s="56" t="s">
        <v>24</v>
      </c>
      <c r="D10" s="80"/>
      <c r="E10" s="81"/>
      <c r="F10" s="20" t="s">
        <v>22</v>
      </c>
    </row>
    <row r="11" spans="1:10" ht="18.75" customHeight="1">
      <c r="B11" s="71"/>
      <c r="C11" s="57"/>
      <c r="D11" s="62" t="s">
        <v>21</v>
      </c>
      <c r="E11" s="63"/>
      <c r="F11" s="21"/>
    </row>
    <row r="12" spans="1:10" ht="18.75" customHeight="1">
      <c r="B12" s="71"/>
      <c r="C12" s="58"/>
      <c r="D12" s="64"/>
      <c r="E12" s="65"/>
      <c r="F12" s="20" t="s">
        <v>23</v>
      </c>
    </row>
    <row r="13" spans="1:10" ht="18.75" customHeight="1" thickBot="1">
      <c r="B13" s="71"/>
      <c r="C13" s="34" t="s">
        <v>68</v>
      </c>
      <c r="D13" s="66"/>
      <c r="E13" s="67"/>
      <c r="F13" s="20"/>
    </row>
    <row r="14" spans="1:10" ht="18.75" customHeight="1">
      <c r="B14" s="71"/>
      <c r="C14" s="56" t="s">
        <v>25</v>
      </c>
      <c r="D14" s="68"/>
      <c r="E14" s="69"/>
      <c r="F14" s="20" t="s">
        <v>22</v>
      </c>
    </row>
    <row r="15" spans="1:10" ht="18.75" customHeight="1">
      <c r="B15" s="71"/>
      <c r="C15" s="57"/>
      <c r="D15" s="62" t="s">
        <v>21</v>
      </c>
      <c r="E15" s="63"/>
      <c r="F15" s="21"/>
    </row>
    <row r="16" spans="1:10" ht="18.75" customHeight="1">
      <c r="B16" s="71"/>
      <c r="C16" s="58"/>
      <c r="D16" s="64"/>
      <c r="E16" s="65"/>
      <c r="F16" s="20" t="s">
        <v>23</v>
      </c>
    </row>
    <row r="17" spans="1:10" ht="18.75" customHeight="1" thickBot="1">
      <c r="B17" s="71"/>
      <c r="C17" s="34" t="s">
        <v>68</v>
      </c>
      <c r="D17" s="66"/>
      <c r="E17" s="67"/>
      <c r="F17" s="20"/>
    </row>
    <row r="18" spans="1:10" ht="18.75" customHeight="1">
      <c r="B18" s="71"/>
      <c r="C18" s="56" t="s">
        <v>26</v>
      </c>
      <c r="D18" s="68"/>
      <c r="E18" s="69"/>
      <c r="F18" s="20" t="s">
        <v>22</v>
      </c>
    </row>
    <row r="19" spans="1:10" ht="18.75" customHeight="1">
      <c r="B19" s="71"/>
      <c r="C19" s="57"/>
      <c r="D19" s="62" t="s">
        <v>21</v>
      </c>
      <c r="E19" s="63"/>
      <c r="F19" s="21"/>
    </row>
    <row r="20" spans="1:10" ht="18.75" customHeight="1">
      <c r="B20" s="71"/>
      <c r="C20" s="58"/>
      <c r="D20" s="64"/>
      <c r="E20" s="65"/>
      <c r="F20" s="20" t="s">
        <v>23</v>
      </c>
    </row>
    <row r="21" spans="1:10" ht="18.75" customHeight="1" thickBot="1">
      <c r="B21" s="71"/>
      <c r="C21" s="34" t="s">
        <v>68</v>
      </c>
      <c r="D21" s="66"/>
      <c r="E21" s="67"/>
      <c r="F21" s="20"/>
    </row>
    <row r="22" spans="1:10" ht="18.75" customHeight="1">
      <c r="B22" s="71"/>
      <c r="C22" s="56" t="s">
        <v>65</v>
      </c>
      <c r="D22" s="68"/>
      <c r="E22" s="69"/>
      <c r="F22" s="20" t="s">
        <v>22</v>
      </c>
    </row>
    <row r="23" spans="1:10" ht="18.75" customHeight="1">
      <c r="B23" s="71"/>
      <c r="C23" s="57"/>
      <c r="D23" s="62" t="s">
        <v>21</v>
      </c>
      <c r="E23" s="63"/>
      <c r="F23" s="21"/>
    </row>
    <row r="24" spans="1:10" ht="18.75" customHeight="1">
      <c r="B24" s="71"/>
      <c r="C24" s="58"/>
      <c r="D24" s="64"/>
      <c r="E24" s="65"/>
      <c r="F24" s="20" t="s">
        <v>23</v>
      </c>
    </row>
    <row r="25" spans="1:10" ht="18.75" customHeight="1" thickBot="1">
      <c r="B25" s="71"/>
      <c r="C25" s="34" t="s">
        <v>68</v>
      </c>
      <c r="D25" s="66"/>
      <c r="E25" s="67"/>
      <c r="F25" s="20"/>
    </row>
    <row r="26" spans="1:10" ht="18.75" customHeight="1">
      <c r="B26" s="42" t="s">
        <v>19</v>
      </c>
      <c r="C26" s="43"/>
      <c r="D26" s="78"/>
      <c r="E26" s="79"/>
      <c r="F26" s="6"/>
    </row>
    <row r="27" spans="1:10" ht="18.75" customHeight="1">
      <c r="B27" s="42" t="s">
        <v>64</v>
      </c>
      <c r="C27" s="43"/>
      <c r="D27" s="60"/>
      <c r="E27" s="61"/>
      <c r="F27" s="6"/>
    </row>
    <row r="28" spans="1:10">
      <c r="D28" s="7"/>
    </row>
    <row r="29" spans="1:10">
      <c r="D29" s="7"/>
    </row>
    <row r="30" spans="1:10" ht="18.75" customHeight="1">
      <c r="A30" s="15" t="s">
        <v>55</v>
      </c>
      <c r="F30" s="1"/>
      <c r="G30" s="1"/>
      <c r="H30" s="1"/>
      <c r="I30" s="1"/>
    </row>
    <row r="31" spans="1:10" ht="56.25" customHeight="1">
      <c r="A31" s="49" t="s">
        <v>8</v>
      </c>
      <c r="B31" s="49" t="s">
        <v>4</v>
      </c>
      <c r="C31" s="52" t="s">
        <v>69</v>
      </c>
      <c r="D31" s="52" t="s">
        <v>53</v>
      </c>
      <c r="E31" s="52" t="s">
        <v>54</v>
      </c>
      <c r="F31" s="19" t="s">
        <v>44</v>
      </c>
      <c r="G31" s="19" t="s">
        <v>45</v>
      </c>
      <c r="H31" s="19" t="s">
        <v>46</v>
      </c>
      <c r="I31" s="19" t="s">
        <v>70</v>
      </c>
      <c r="J31" s="46" t="s">
        <v>71</v>
      </c>
    </row>
    <row r="32" spans="1:10">
      <c r="A32" s="50"/>
      <c r="B32" s="50"/>
      <c r="C32" s="53"/>
      <c r="D32" s="53"/>
      <c r="E32" s="53"/>
      <c r="F32" s="22" t="str">
        <f>IF(D10="", "", D10)</f>
        <v/>
      </c>
      <c r="G32" s="22" t="str">
        <f>IF(D14="", "", D14)</f>
        <v/>
      </c>
      <c r="H32" s="22" t="str">
        <f>IF(D18="", "", D18)</f>
        <v/>
      </c>
      <c r="I32" s="22" t="str">
        <f>IF(D22="", "", D22)</f>
        <v/>
      </c>
      <c r="J32" s="47"/>
    </row>
    <row r="33" spans="1:10">
      <c r="A33" s="50"/>
      <c r="B33" s="50"/>
      <c r="C33" s="53"/>
      <c r="D33" s="53"/>
      <c r="E33" s="53"/>
      <c r="F33" s="19" t="s">
        <v>27</v>
      </c>
      <c r="G33" s="19" t="s">
        <v>28</v>
      </c>
      <c r="H33" s="19" t="s">
        <v>29</v>
      </c>
      <c r="I33" s="19" t="s">
        <v>21</v>
      </c>
      <c r="J33" s="47"/>
    </row>
    <row r="34" spans="1:10">
      <c r="A34" s="51"/>
      <c r="B34" s="51"/>
      <c r="C34" s="54"/>
      <c r="D34" s="54"/>
      <c r="E34" s="54"/>
      <c r="F34" s="22" t="str">
        <f>IF(D12="", "", D12)</f>
        <v/>
      </c>
      <c r="G34" s="22" t="str">
        <f>IF(D16="","",D16)</f>
        <v/>
      </c>
      <c r="H34" s="22" t="str">
        <f>IF(D20="", "", D20)</f>
        <v/>
      </c>
      <c r="I34" s="22" t="str">
        <f>IF(D24="", "", D24)</f>
        <v/>
      </c>
      <c r="J34" s="48"/>
    </row>
    <row r="35" spans="1:10" ht="18.75" customHeight="1">
      <c r="A35" s="2">
        <v>1</v>
      </c>
      <c r="B35" s="3"/>
      <c r="C35" s="3"/>
      <c r="D35" s="4"/>
      <c r="E35" s="4"/>
      <c r="F35" s="3"/>
      <c r="G35" s="3"/>
      <c r="H35" s="3"/>
      <c r="I35" s="3"/>
      <c r="J35" s="3"/>
    </row>
    <row r="36" spans="1:10" ht="18.75" customHeight="1">
      <c r="A36" s="2">
        <v>2</v>
      </c>
      <c r="B36" s="3"/>
      <c r="C36" s="3"/>
      <c r="D36" s="4"/>
      <c r="E36" s="4"/>
      <c r="F36" s="3"/>
      <c r="G36" s="3"/>
      <c r="H36" s="3"/>
      <c r="I36" s="3"/>
      <c r="J36" s="3"/>
    </row>
    <row r="37" spans="1:10" ht="18.75" customHeight="1">
      <c r="A37" s="2">
        <v>3</v>
      </c>
      <c r="B37" s="3"/>
      <c r="C37" s="3"/>
      <c r="D37" s="4"/>
      <c r="E37" s="4"/>
      <c r="F37" s="3"/>
      <c r="G37" s="3"/>
      <c r="H37" s="3"/>
      <c r="I37" s="3"/>
      <c r="J37" s="3"/>
    </row>
    <row r="38" spans="1:10" ht="18.75" customHeight="1">
      <c r="A38" s="2">
        <v>4</v>
      </c>
      <c r="B38" s="3"/>
      <c r="C38" s="3"/>
      <c r="D38" s="4"/>
      <c r="E38" s="4"/>
      <c r="F38" s="3"/>
      <c r="G38" s="3"/>
      <c r="H38" s="3"/>
      <c r="I38" s="3"/>
      <c r="J38" s="3"/>
    </row>
    <row r="39" spans="1:10" ht="18.75" customHeight="1">
      <c r="A39" s="2">
        <v>5</v>
      </c>
      <c r="B39" s="3"/>
      <c r="C39" s="3"/>
      <c r="D39" s="3"/>
      <c r="E39" s="3"/>
      <c r="F39" s="3"/>
      <c r="G39" s="3"/>
      <c r="H39" s="3"/>
      <c r="I39" s="3"/>
      <c r="J39" s="3"/>
    </row>
    <row r="40" spans="1:10" ht="18.75" customHeight="1">
      <c r="A40" s="2">
        <v>6</v>
      </c>
      <c r="B40" s="3"/>
      <c r="C40" s="3"/>
      <c r="D40" s="3"/>
      <c r="E40" s="3"/>
      <c r="F40" s="3"/>
      <c r="G40" s="3"/>
      <c r="H40" s="3"/>
      <c r="I40" s="3"/>
      <c r="J40" s="3"/>
    </row>
    <row r="41" spans="1:10" ht="18.75" customHeight="1">
      <c r="A41" s="2">
        <v>7</v>
      </c>
      <c r="B41" s="3"/>
      <c r="C41" s="3"/>
      <c r="D41" s="3"/>
      <c r="E41" s="3"/>
      <c r="F41" s="3"/>
      <c r="G41" s="3"/>
      <c r="H41" s="3"/>
      <c r="I41" s="3"/>
      <c r="J41" s="3"/>
    </row>
    <row r="42" spans="1:10" ht="18.75" customHeight="1">
      <c r="A42" s="2">
        <v>8</v>
      </c>
      <c r="B42" s="3"/>
      <c r="C42" s="3"/>
      <c r="D42" s="3"/>
      <c r="E42" s="3"/>
      <c r="F42" s="3"/>
      <c r="G42" s="3"/>
      <c r="H42" s="3"/>
      <c r="I42" s="3"/>
      <c r="J42" s="3"/>
    </row>
    <row r="43" spans="1:10" ht="18.75" customHeight="1">
      <c r="A43" s="2">
        <v>9</v>
      </c>
      <c r="B43" s="3"/>
      <c r="C43" s="3"/>
      <c r="D43" s="3"/>
      <c r="E43" s="3"/>
      <c r="F43" s="3"/>
      <c r="G43" s="3"/>
      <c r="H43" s="3"/>
      <c r="I43" s="3"/>
      <c r="J43" s="3"/>
    </row>
    <row r="44" spans="1:10" ht="18.75" customHeight="1">
      <c r="A44" s="2">
        <v>10</v>
      </c>
      <c r="B44" s="3"/>
      <c r="C44" s="3"/>
      <c r="D44" s="3"/>
      <c r="E44" s="3"/>
      <c r="F44" s="3"/>
      <c r="G44" s="3"/>
      <c r="H44" s="3"/>
      <c r="I44" s="3"/>
      <c r="J44" s="3"/>
    </row>
    <row r="45" spans="1:10" ht="18.75" customHeight="1">
      <c r="A45" s="2">
        <v>11</v>
      </c>
      <c r="B45" s="3"/>
      <c r="C45" s="3"/>
      <c r="D45" s="4"/>
      <c r="E45" s="4"/>
      <c r="F45" s="3"/>
      <c r="G45" s="3"/>
      <c r="H45" s="3"/>
      <c r="I45" s="3"/>
      <c r="J45" s="3"/>
    </row>
    <row r="46" spans="1:10" ht="18.75" customHeight="1">
      <c r="A46" s="2">
        <v>12</v>
      </c>
      <c r="B46" s="3"/>
      <c r="C46" s="3"/>
      <c r="D46" s="4"/>
      <c r="E46" s="4"/>
      <c r="F46" s="3"/>
      <c r="G46" s="3"/>
      <c r="H46" s="3"/>
      <c r="I46" s="3"/>
      <c r="J46" s="3"/>
    </row>
    <row r="47" spans="1:10" ht="18.75" customHeight="1">
      <c r="A47" s="2">
        <v>13</v>
      </c>
      <c r="B47" s="3"/>
      <c r="C47" s="3"/>
      <c r="D47" s="4"/>
      <c r="E47" s="4"/>
      <c r="F47" s="3"/>
      <c r="G47" s="3"/>
      <c r="H47" s="3"/>
      <c r="I47" s="3"/>
      <c r="J47" s="3"/>
    </row>
    <row r="48" spans="1:10" ht="18.75" customHeight="1">
      <c r="A48" s="2">
        <v>14</v>
      </c>
      <c r="B48" s="3"/>
      <c r="C48" s="3"/>
      <c r="D48" s="4"/>
      <c r="E48" s="4"/>
      <c r="F48" s="3"/>
      <c r="G48" s="3"/>
      <c r="H48" s="3"/>
      <c r="I48" s="3"/>
      <c r="J48" s="3"/>
    </row>
    <row r="49" spans="1:10" ht="18.75" customHeight="1">
      <c r="A49" s="2">
        <v>15</v>
      </c>
      <c r="B49" s="3"/>
      <c r="C49" s="3"/>
      <c r="D49" s="3"/>
      <c r="E49" s="3"/>
      <c r="F49" s="3"/>
      <c r="G49" s="3"/>
      <c r="H49" s="3"/>
      <c r="I49" s="3"/>
      <c r="J49" s="3"/>
    </row>
    <row r="50" spans="1:10" ht="18.75" customHeight="1">
      <c r="A50" s="2">
        <v>16</v>
      </c>
      <c r="B50" s="3"/>
      <c r="C50" s="3"/>
      <c r="D50" s="3"/>
      <c r="E50" s="3"/>
      <c r="F50" s="3"/>
      <c r="G50" s="3"/>
      <c r="H50" s="3"/>
      <c r="I50" s="3"/>
      <c r="J50" s="3"/>
    </row>
    <row r="51" spans="1:10" ht="18.75" customHeight="1">
      <c r="A51" s="2">
        <v>17</v>
      </c>
      <c r="B51" s="3"/>
      <c r="C51" s="3"/>
      <c r="D51" s="3"/>
      <c r="E51" s="3"/>
      <c r="F51" s="3"/>
      <c r="G51" s="3"/>
      <c r="H51" s="3"/>
      <c r="I51" s="3"/>
      <c r="J51" s="3"/>
    </row>
    <row r="52" spans="1:10" ht="18.75" customHeight="1">
      <c r="A52" s="2">
        <v>18</v>
      </c>
      <c r="B52" s="3"/>
      <c r="C52" s="3"/>
      <c r="D52" s="3"/>
      <c r="E52" s="3"/>
      <c r="F52" s="3"/>
      <c r="G52" s="3"/>
      <c r="H52" s="3"/>
      <c r="I52" s="3"/>
      <c r="J52" s="3"/>
    </row>
    <row r="53" spans="1:10" ht="18.75" customHeight="1">
      <c r="A53" s="2">
        <v>19</v>
      </c>
      <c r="B53" s="3"/>
      <c r="C53" s="3"/>
      <c r="D53" s="3"/>
      <c r="E53" s="3"/>
      <c r="F53" s="3"/>
      <c r="G53" s="3"/>
      <c r="H53" s="3"/>
      <c r="I53" s="3"/>
      <c r="J53" s="3"/>
    </row>
    <row r="54" spans="1:10" ht="18.75" customHeight="1">
      <c r="A54" s="2">
        <v>20</v>
      </c>
      <c r="B54" s="3"/>
      <c r="C54" s="3"/>
      <c r="D54" s="4"/>
      <c r="E54" s="4"/>
      <c r="F54" s="3"/>
      <c r="G54" s="3"/>
      <c r="H54" s="3"/>
      <c r="I54" s="3"/>
      <c r="J54" s="3"/>
    </row>
    <row r="55" spans="1:10">
      <c r="D55" s="7"/>
    </row>
    <row r="56" spans="1:10">
      <c r="D56" s="7"/>
    </row>
    <row r="57" spans="1:10" s="5" customFormat="1" ht="18.75" customHeight="1">
      <c r="A57" s="16" t="s">
        <v>56</v>
      </c>
      <c r="B57" s="12"/>
      <c r="C57" s="12"/>
      <c r="D57" s="12"/>
      <c r="E57" s="7"/>
    </row>
    <row r="58" spans="1:10" s="5" customFormat="1">
      <c r="A58" s="12" t="s">
        <v>16</v>
      </c>
      <c r="B58" s="11"/>
      <c r="C58" s="11"/>
      <c r="D58" s="11"/>
      <c r="E58" s="7"/>
    </row>
    <row r="59" spans="1:10" s="5" customFormat="1">
      <c r="A59" s="13" t="s">
        <v>57</v>
      </c>
      <c r="B59" s="10"/>
      <c r="C59" s="10"/>
      <c r="D59" s="10"/>
      <c r="E59" s="9"/>
    </row>
    <row r="60" spans="1:10" ht="37.5">
      <c r="A60" s="32" t="s">
        <v>8</v>
      </c>
      <c r="B60" s="17" t="s">
        <v>4</v>
      </c>
      <c r="C60" s="17" t="s">
        <v>17</v>
      </c>
      <c r="D60" s="17" t="s">
        <v>51</v>
      </c>
      <c r="E60" s="17" t="s">
        <v>52</v>
      </c>
    </row>
    <row r="61" spans="1:10">
      <c r="A61" s="2">
        <v>1</v>
      </c>
      <c r="B61" s="3"/>
      <c r="C61" s="3"/>
      <c r="D61" s="4"/>
      <c r="E61" s="4"/>
    </row>
    <row r="62" spans="1:10">
      <c r="A62" s="2">
        <v>2</v>
      </c>
      <c r="B62" s="3"/>
      <c r="C62" s="3"/>
      <c r="D62" s="4"/>
      <c r="E62" s="4"/>
    </row>
    <row r="63" spans="1:10">
      <c r="A63" s="2">
        <v>3</v>
      </c>
      <c r="B63" s="3"/>
      <c r="C63" s="3"/>
      <c r="D63" s="4"/>
      <c r="E63" s="4"/>
    </row>
    <row r="64" spans="1:10">
      <c r="A64" s="2">
        <v>4</v>
      </c>
      <c r="B64" s="3"/>
      <c r="C64" s="3"/>
      <c r="D64" s="4"/>
      <c r="E64" s="4"/>
    </row>
    <row r="65" spans="1:5">
      <c r="A65" s="2">
        <v>5</v>
      </c>
      <c r="B65" s="3"/>
      <c r="C65" s="3"/>
      <c r="D65" s="4"/>
      <c r="E65" s="4"/>
    </row>
    <row r="66" spans="1:5">
      <c r="A66" s="2">
        <v>6</v>
      </c>
      <c r="B66" s="3"/>
      <c r="C66" s="3"/>
      <c r="D66" s="4"/>
      <c r="E66" s="4"/>
    </row>
    <row r="67" spans="1:5">
      <c r="A67" s="2">
        <v>7</v>
      </c>
      <c r="B67" s="3"/>
      <c r="C67" s="3"/>
      <c r="D67" s="4"/>
      <c r="E67" s="3"/>
    </row>
    <row r="68" spans="1:5">
      <c r="A68" s="2">
        <v>8</v>
      </c>
      <c r="B68" s="3"/>
      <c r="C68" s="3"/>
      <c r="D68" s="3"/>
      <c r="E68" s="3"/>
    </row>
    <row r="69" spans="1:5">
      <c r="A69" s="2">
        <v>9</v>
      </c>
      <c r="B69" s="3"/>
      <c r="C69" s="3"/>
      <c r="D69" s="3"/>
      <c r="E69" s="3"/>
    </row>
    <row r="70" spans="1:5">
      <c r="A70" s="2">
        <v>10</v>
      </c>
      <c r="B70" s="3"/>
      <c r="C70" s="3"/>
      <c r="D70" s="3"/>
      <c r="E70" s="3"/>
    </row>
    <row r="71" spans="1:5">
      <c r="A71" s="2">
        <v>11</v>
      </c>
      <c r="B71" s="3"/>
      <c r="C71" s="3"/>
      <c r="D71" s="3"/>
      <c r="E71" s="3"/>
    </row>
    <row r="72" spans="1:5">
      <c r="A72" s="2">
        <v>12</v>
      </c>
      <c r="B72" s="3"/>
      <c r="C72" s="3"/>
      <c r="D72" s="3"/>
      <c r="E72" s="3"/>
    </row>
    <row r="73" spans="1:5">
      <c r="A73" s="2">
        <v>13</v>
      </c>
      <c r="B73" s="3"/>
      <c r="C73" s="3"/>
      <c r="D73" s="3"/>
      <c r="E73" s="3"/>
    </row>
    <row r="74" spans="1:5">
      <c r="A74" s="2">
        <v>14</v>
      </c>
      <c r="B74" s="3"/>
      <c r="C74" s="3"/>
      <c r="D74" s="3"/>
      <c r="E74" s="3"/>
    </row>
    <row r="75" spans="1:5">
      <c r="A75" s="2">
        <v>15</v>
      </c>
      <c r="B75" s="3"/>
      <c r="C75" s="3"/>
      <c r="D75" s="3"/>
      <c r="E75" s="3"/>
    </row>
    <row r="76" spans="1:5">
      <c r="A76" s="2">
        <v>16</v>
      </c>
      <c r="B76" s="3"/>
      <c r="C76" s="3"/>
      <c r="D76" s="3"/>
      <c r="E76" s="3"/>
    </row>
    <row r="77" spans="1:5">
      <c r="A77" s="2">
        <v>17</v>
      </c>
      <c r="B77" s="3"/>
      <c r="C77" s="3"/>
      <c r="D77" s="3"/>
      <c r="E77" s="3"/>
    </row>
    <row r="78" spans="1:5">
      <c r="A78" s="2">
        <v>18</v>
      </c>
      <c r="B78" s="3"/>
      <c r="C78" s="3"/>
      <c r="D78" s="3"/>
      <c r="E78" s="3"/>
    </row>
    <row r="79" spans="1:5">
      <c r="A79" s="2">
        <v>19</v>
      </c>
      <c r="B79" s="3"/>
      <c r="C79" s="3"/>
      <c r="D79" s="3"/>
      <c r="E79" s="3"/>
    </row>
    <row r="80" spans="1:5">
      <c r="A80" s="2">
        <v>20</v>
      </c>
      <c r="B80" s="3"/>
      <c r="C80" s="3"/>
      <c r="D80" s="4"/>
      <c r="E80" s="4"/>
    </row>
    <row r="84" spans="10:13" ht="18.75" customHeight="1">
      <c r="J84" s="8"/>
      <c r="K84" s="8"/>
      <c r="L84" s="8"/>
      <c r="M84" s="8"/>
    </row>
    <row r="85" spans="10:13">
      <c r="J85" s="8"/>
      <c r="K85" s="8"/>
      <c r="L85" s="8"/>
      <c r="M85" s="8"/>
    </row>
  </sheetData>
  <mergeCells count="39">
    <mergeCell ref="B10:B25"/>
    <mergeCell ref="D7:E7"/>
    <mergeCell ref="D8:E8"/>
    <mergeCell ref="D9:E9"/>
    <mergeCell ref="D26:E26"/>
    <mergeCell ref="D10:E10"/>
    <mergeCell ref="C22:C24"/>
    <mergeCell ref="D27:E27"/>
    <mergeCell ref="D11:E11"/>
    <mergeCell ref="D15:E15"/>
    <mergeCell ref="D19:E19"/>
    <mergeCell ref="D23:E23"/>
    <mergeCell ref="D24:E24"/>
    <mergeCell ref="D25:E25"/>
    <mergeCell ref="D17:E17"/>
    <mergeCell ref="D18:E18"/>
    <mergeCell ref="D20:E20"/>
    <mergeCell ref="D21:E21"/>
    <mergeCell ref="D22:E22"/>
    <mergeCell ref="D13:E13"/>
    <mergeCell ref="D12:E12"/>
    <mergeCell ref="D14:E14"/>
    <mergeCell ref="D16:E16"/>
    <mergeCell ref="A1:J1"/>
    <mergeCell ref="A3:J3"/>
    <mergeCell ref="B27:C27"/>
    <mergeCell ref="B8:C8"/>
    <mergeCell ref="J31:J34"/>
    <mergeCell ref="A31:A34"/>
    <mergeCell ref="B31:B34"/>
    <mergeCell ref="C31:C34"/>
    <mergeCell ref="D31:D34"/>
    <mergeCell ref="E31:E34"/>
    <mergeCell ref="B9:C9"/>
    <mergeCell ref="B26:C26"/>
    <mergeCell ref="C10:C12"/>
    <mergeCell ref="C14:C16"/>
    <mergeCell ref="C18:C20"/>
    <mergeCell ref="B7:C7"/>
  </mergeCells>
  <phoneticPr fontId="1"/>
  <dataValidations count="8">
    <dataValidation type="whole" operator="greaterThanOrEqual" allowBlank="1" showInputMessage="1" showErrorMessage="1" sqref="C35:C54 F35:J54 C61:C80 D8:E8">
      <formula1>0</formula1>
    </dataValidation>
    <dataValidation type="date" allowBlank="1" showInputMessage="1" showErrorMessage="1" sqref="D61:E80 D35:E54 D12:E12 D14:E14 D20:E20 D24:E24 D10:E10 D16:E16 D18:E18 D22:E22">
      <formula1>43922</formula1>
      <formula2>44286</formula2>
    </dataValidation>
    <dataValidation type="list" allowBlank="1" showInputMessage="1" showErrorMessage="1" sqref="B35:B54">
      <formula1>"ICU, HCU, HCUでないが重症・中等症患者用の病棟, その他"</formula1>
    </dataValidation>
    <dataValidation type="list" allowBlank="1" showInputMessage="1" showErrorMessage="1" sqref="D26:E26 D27">
      <formula1>"該当, 非該当"</formula1>
    </dataValidation>
    <dataValidation type="list" allowBlank="1" showInputMessage="1" showErrorMessage="1" sqref="D9:E9">
      <formula1>"有, 無"</formula1>
    </dataValidation>
    <dataValidation type="list" allowBlank="1" showInputMessage="1" showErrorMessage="1" sqref="B61:B80">
      <formula1>"ICU, HCU, HCUでないが重症・中等症患者用の病棟, 療養病床, その他"</formula1>
    </dataValidation>
    <dataValidation type="list" allowBlank="1" showInputMessage="1" showErrorMessage="1" sqref="D7:E7">
      <formula1>"病院, 有床診療所, 無床診療所, 薬局,訪問看護ステーション,助産所"</formula1>
    </dataValidation>
    <dataValidation type="list" allowBlank="1" showInputMessage="1" showErrorMessage="1" sqref="D13:E13 D17:E17 D21:E21 D25:E25">
      <formula1>"重点医療機関、又は重点医療機関かつ協力医療機関, 協力医療機関のみ"</formula1>
    </dataValidation>
  </dataValidations>
  <pageMargins left="0.7" right="0.7" top="0.75" bottom="0.75" header="0.3" footer="0.3"/>
  <pageSetup paperSize="9" scale="3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16"/>
  <sheetViews>
    <sheetView tabSelected="1" view="pageBreakPreview" zoomScaleNormal="100" zoomScaleSheetLayoutView="100" workbookViewId="0">
      <selection activeCell="B13" sqref="B13"/>
    </sheetView>
  </sheetViews>
  <sheetFormatPr defaultRowHeight="18.75"/>
  <cols>
    <col min="1" max="1" width="6" customWidth="1"/>
    <col min="2" max="2" width="34.375" customWidth="1"/>
    <col min="3" max="3" width="24.875" customWidth="1"/>
    <col min="4" max="4" width="33.125" customWidth="1"/>
    <col min="5" max="5" width="29.375" customWidth="1"/>
    <col min="6" max="6" width="20.5" bestFit="1" customWidth="1"/>
    <col min="7" max="7" width="25.75" bestFit="1" customWidth="1"/>
    <col min="8" max="8" width="24.375" customWidth="1"/>
    <col min="9" max="9" width="24.875" customWidth="1"/>
  </cols>
  <sheetData>
    <row r="1" spans="1:4" ht="37.5" customHeight="1">
      <c r="A1" s="40" t="s">
        <v>60</v>
      </c>
      <c r="B1" s="40"/>
      <c r="C1" s="40"/>
      <c r="D1" s="40"/>
    </row>
    <row r="2" spans="1:4" ht="37.5" customHeight="1">
      <c r="A2" s="33"/>
      <c r="B2" s="33"/>
      <c r="C2" s="33"/>
      <c r="D2" s="33"/>
    </row>
    <row r="3" spans="1:4" ht="19.5" thickBot="1">
      <c r="A3" t="s">
        <v>59</v>
      </c>
      <c r="D3" s="5"/>
    </row>
    <row r="4" spans="1:4" ht="35.25" customHeight="1" thickBot="1">
      <c r="A4" t="s">
        <v>5</v>
      </c>
      <c r="B4" s="23">
        <f>空床確保料計算!Y52</f>
        <v>0</v>
      </c>
      <c r="C4" s="5" t="s">
        <v>6</v>
      </c>
    </row>
    <row r="7" spans="1:4" ht="19.5" thickBot="1">
      <c r="A7" t="s">
        <v>58</v>
      </c>
    </row>
    <row r="8" spans="1:4" ht="36" customHeight="1" thickBot="1">
      <c r="A8" t="s">
        <v>20</v>
      </c>
      <c r="B8" s="23">
        <f>IF(入力!D26="該当", 20000000+ROUNDDOWN(入力!D8/100,0)*10000000+IF(入力!D9="有", 10000000,0),0)</f>
        <v>0</v>
      </c>
      <c r="C8" s="5" t="s">
        <v>6</v>
      </c>
    </row>
    <row r="11" spans="1:4" ht="19.5" thickBot="1">
      <c r="A11" t="s">
        <v>80</v>
      </c>
    </row>
    <row r="12" spans="1:4" ht="36" customHeight="1" thickBot="1">
      <c r="A12" t="s">
        <v>5</v>
      </c>
      <c r="B12" s="23">
        <f>IF(入力!D26="該当", 10000000+ROUNDDOWN(入力!D8/200,0)*2000000+IF(入力!D9="有", 10000000,0),0)</f>
        <v>0</v>
      </c>
      <c r="C12" s="5" t="s">
        <v>6</v>
      </c>
    </row>
    <row r="15" spans="1:4" ht="19.5" thickBot="1">
      <c r="A15" t="s">
        <v>63</v>
      </c>
    </row>
    <row r="16" spans="1:4" ht="37.5" customHeight="1" thickBot="1">
      <c r="A16" t="s">
        <v>31</v>
      </c>
      <c r="B16" s="23">
        <f>IF(入力!D26="非該当",IF(入力!D7="病院",2000000+入力!D8*50000,IF(入力!D7="有床診療所",2000000,IF(入力!D7="無床診療所",1000000,IF(入力!D7="薬局",700000,IF(入力!D7="訪問看護ステーション",700000,IF(入力!D7="助産所",700000,0)))))),0)</f>
        <v>0</v>
      </c>
      <c r="C16" s="5" t="s">
        <v>6</v>
      </c>
    </row>
  </sheetData>
  <mergeCells count="1">
    <mergeCell ref="A1:D1"/>
  </mergeCells>
  <phoneticPr fontId="1"/>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85"/>
  <sheetViews>
    <sheetView view="pageBreakPreview" topLeftCell="A46" zoomScale="80" zoomScaleNormal="100" zoomScaleSheetLayoutView="80" workbookViewId="0">
      <selection activeCell="G33" sqref="G33"/>
    </sheetView>
  </sheetViews>
  <sheetFormatPr defaultRowHeight="18.75"/>
  <cols>
    <col min="1" max="1" width="5" customWidth="1"/>
    <col min="2" max="2" width="39.125" customWidth="1"/>
    <col min="3" max="3" width="19.25" customWidth="1"/>
    <col min="4" max="4" width="20.625" customWidth="1"/>
    <col min="5" max="5" width="23.25" customWidth="1"/>
    <col min="6" max="10" width="19.625" customWidth="1"/>
  </cols>
  <sheetData>
    <row r="1" spans="1:10" ht="49.5" customHeight="1">
      <c r="A1" s="40" t="s">
        <v>81</v>
      </c>
      <c r="B1" s="40"/>
      <c r="C1" s="40"/>
      <c r="D1" s="40"/>
      <c r="E1" s="40"/>
      <c r="F1" s="40"/>
      <c r="G1" s="40"/>
      <c r="H1" s="40"/>
      <c r="I1" s="40"/>
      <c r="J1" s="40"/>
    </row>
    <row r="3" spans="1:10" ht="178.5" customHeight="1">
      <c r="A3" s="41" t="s">
        <v>66</v>
      </c>
      <c r="B3" s="41"/>
      <c r="C3" s="41"/>
      <c r="D3" s="41"/>
      <c r="E3" s="41"/>
      <c r="F3" s="41"/>
      <c r="G3" s="41"/>
      <c r="H3" s="41"/>
      <c r="I3" s="41"/>
      <c r="J3" s="41"/>
    </row>
    <row r="6" spans="1:10">
      <c r="A6" s="15" t="s">
        <v>15</v>
      </c>
    </row>
    <row r="7" spans="1:10">
      <c r="A7" s="15"/>
      <c r="B7" s="59" t="s">
        <v>61</v>
      </c>
      <c r="C7" s="59"/>
      <c r="D7" s="72" t="s">
        <v>62</v>
      </c>
      <c r="E7" s="73"/>
    </row>
    <row r="8" spans="1:10">
      <c r="B8" s="44" t="s">
        <v>1</v>
      </c>
      <c r="C8" s="45"/>
      <c r="D8" s="74">
        <v>300</v>
      </c>
      <c r="E8" s="75"/>
    </row>
    <row r="9" spans="1:10" ht="19.5" thickBot="1">
      <c r="B9" s="44" t="s">
        <v>18</v>
      </c>
      <c r="C9" s="55"/>
      <c r="D9" s="76" t="s">
        <v>47</v>
      </c>
      <c r="E9" s="77"/>
    </row>
    <row r="10" spans="1:10" ht="18.75" customHeight="1">
      <c r="B10" s="70" t="s">
        <v>67</v>
      </c>
      <c r="C10" s="56" t="s">
        <v>24</v>
      </c>
      <c r="D10" s="68">
        <v>43937</v>
      </c>
      <c r="E10" s="69"/>
      <c r="F10" s="20" t="s">
        <v>22</v>
      </c>
    </row>
    <row r="11" spans="1:10" ht="18.75" customHeight="1">
      <c r="B11" s="71"/>
      <c r="C11" s="57"/>
      <c r="D11" s="62" t="s">
        <v>21</v>
      </c>
      <c r="E11" s="63"/>
      <c r="F11" s="21"/>
    </row>
    <row r="12" spans="1:10" ht="18.75" customHeight="1">
      <c r="B12" s="71"/>
      <c r="C12" s="58"/>
      <c r="D12" s="64">
        <v>43982</v>
      </c>
      <c r="E12" s="65"/>
      <c r="F12" s="20" t="s">
        <v>23</v>
      </c>
    </row>
    <row r="13" spans="1:10" ht="18.75" customHeight="1" thickBot="1">
      <c r="B13" s="71"/>
      <c r="C13" s="34" t="s">
        <v>68</v>
      </c>
      <c r="D13" s="66" t="s">
        <v>82</v>
      </c>
      <c r="E13" s="67"/>
      <c r="F13" s="20"/>
    </row>
    <row r="14" spans="1:10" ht="18.75" customHeight="1">
      <c r="B14" s="71"/>
      <c r="C14" s="56" t="s">
        <v>25</v>
      </c>
      <c r="D14" s="68"/>
      <c r="E14" s="69"/>
      <c r="F14" s="20" t="s">
        <v>22</v>
      </c>
    </row>
    <row r="15" spans="1:10" ht="18.75" customHeight="1">
      <c r="B15" s="71"/>
      <c r="C15" s="57"/>
      <c r="D15" s="62" t="s">
        <v>21</v>
      </c>
      <c r="E15" s="63"/>
      <c r="F15" s="21"/>
    </row>
    <row r="16" spans="1:10" ht="18.75" customHeight="1">
      <c r="B16" s="71"/>
      <c r="C16" s="58"/>
      <c r="D16" s="64"/>
      <c r="E16" s="65"/>
      <c r="F16" s="20" t="s">
        <v>23</v>
      </c>
    </row>
    <row r="17" spans="1:10" ht="18.75" customHeight="1" thickBot="1">
      <c r="B17" s="71"/>
      <c r="C17" s="34" t="s">
        <v>68</v>
      </c>
      <c r="D17" s="66"/>
      <c r="E17" s="67"/>
      <c r="F17" s="20"/>
    </row>
    <row r="18" spans="1:10" ht="18.75" customHeight="1">
      <c r="B18" s="71"/>
      <c r="C18" s="56" t="s">
        <v>26</v>
      </c>
      <c r="D18" s="68"/>
      <c r="E18" s="69"/>
      <c r="F18" s="20" t="s">
        <v>22</v>
      </c>
    </row>
    <row r="19" spans="1:10" ht="18.75" customHeight="1">
      <c r="B19" s="71"/>
      <c r="C19" s="57"/>
      <c r="D19" s="62" t="s">
        <v>21</v>
      </c>
      <c r="E19" s="63"/>
      <c r="F19" s="21"/>
    </row>
    <row r="20" spans="1:10" ht="18.75" customHeight="1">
      <c r="B20" s="71"/>
      <c r="C20" s="58"/>
      <c r="D20" s="64"/>
      <c r="E20" s="65"/>
      <c r="F20" s="20" t="s">
        <v>23</v>
      </c>
    </row>
    <row r="21" spans="1:10" ht="18.75" customHeight="1" thickBot="1">
      <c r="B21" s="71"/>
      <c r="C21" s="34" t="s">
        <v>68</v>
      </c>
      <c r="D21" s="66"/>
      <c r="E21" s="67"/>
      <c r="F21" s="20"/>
    </row>
    <row r="22" spans="1:10" ht="18.75" customHeight="1">
      <c r="B22" s="71"/>
      <c r="C22" s="56" t="s">
        <v>65</v>
      </c>
      <c r="D22" s="68"/>
      <c r="E22" s="69"/>
      <c r="F22" s="20" t="s">
        <v>22</v>
      </c>
    </row>
    <row r="23" spans="1:10" ht="18.75" customHeight="1">
      <c r="B23" s="71"/>
      <c r="C23" s="57"/>
      <c r="D23" s="62" t="s">
        <v>21</v>
      </c>
      <c r="E23" s="63"/>
      <c r="F23" s="21"/>
    </row>
    <row r="24" spans="1:10" ht="18.75" customHeight="1">
      <c r="B24" s="71"/>
      <c r="C24" s="58"/>
      <c r="D24" s="64"/>
      <c r="E24" s="65"/>
      <c r="F24" s="20" t="s">
        <v>23</v>
      </c>
    </row>
    <row r="25" spans="1:10" ht="18.75" customHeight="1" thickBot="1">
      <c r="B25" s="71"/>
      <c r="C25" s="34" t="s">
        <v>68</v>
      </c>
      <c r="D25" s="66"/>
      <c r="E25" s="67"/>
      <c r="F25" s="20"/>
    </row>
    <row r="26" spans="1:10" ht="18.75" customHeight="1">
      <c r="B26" s="42" t="s">
        <v>19</v>
      </c>
      <c r="C26" s="43"/>
      <c r="D26" s="78" t="s">
        <v>48</v>
      </c>
      <c r="E26" s="79"/>
      <c r="F26" s="6"/>
    </row>
    <row r="27" spans="1:10" ht="18.75" customHeight="1">
      <c r="B27" s="42" t="s">
        <v>64</v>
      </c>
      <c r="C27" s="43"/>
      <c r="D27" s="60" t="s">
        <v>48</v>
      </c>
      <c r="E27" s="61"/>
      <c r="F27" s="6"/>
    </row>
    <row r="28" spans="1:10">
      <c r="D28" s="7"/>
    </row>
    <row r="29" spans="1:10">
      <c r="D29" s="7"/>
    </row>
    <row r="30" spans="1:10" ht="18.75" customHeight="1">
      <c r="A30" s="15" t="s">
        <v>55</v>
      </c>
      <c r="F30" s="37"/>
      <c r="G30" s="37"/>
      <c r="H30" s="37"/>
      <c r="I30" s="37"/>
    </row>
    <row r="31" spans="1:10" ht="56.25" customHeight="1">
      <c r="A31" s="49" t="s">
        <v>8</v>
      </c>
      <c r="B31" s="49" t="s">
        <v>4</v>
      </c>
      <c r="C31" s="52" t="s">
        <v>69</v>
      </c>
      <c r="D31" s="52" t="s">
        <v>53</v>
      </c>
      <c r="E31" s="52" t="s">
        <v>54</v>
      </c>
      <c r="F31" s="19" t="s">
        <v>44</v>
      </c>
      <c r="G31" s="19" t="s">
        <v>45</v>
      </c>
      <c r="H31" s="19" t="s">
        <v>46</v>
      </c>
      <c r="I31" s="19" t="s">
        <v>70</v>
      </c>
      <c r="J31" s="46" t="s">
        <v>71</v>
      </c>
    </row>
    <row r="32" spans="1:10">
      <c r="A32" s="50"/>
      <c r="B32" s="50"/>
      <c r="C32" s="53"/>
      <c r="D32" s="53"/>
      <c r="E32" s="53"/>
      <c r="F32" s="22">
        <f>IF(D10="", "", D10)</f>
        <v>43937</v>
      </c>
      <c r="G32" s="22" t="str">
        <f>IF(D14="", "", D14)</f>
        <v/>
      </c>
      <c r="H32" s="22" t="str">
        <f>IF(D18="", "", D18)</f>
        <v/>
      </c>
      <c r="I32" s="22" t="str">
        <f>IF(D22="", "", D22)</f>
        <v/>
      </c>
      <c r="J32" s="47"/>
    </row>
    <row r="33" spans="1:10">
      <c r="A33" s="50"/>
      <c r="B33" s="50"/>
      <c r="C33" s="53"/>
      <c r="D33" s="53"/>
      <c r="E33" s="53"/>
      <c r="F33" s="19" t="s">
        <v>21</v>
      </c>
      <c r="G33" s="19" t="s">
        <v>21</v>
      </c>
      <c r="H33" s="19" t="s">
        <v>21</v>
      </c>
      <c r="I33" s="19" t="s">
        <v>21</v>
      </c>
      <c r="J33" s="47"/>
    </row>
    <row r="34" spans="1:10">
      <c r="A34" s="51"/>
      <c r="B34" s="51"/>
      <c r="C34" s="54"/>
      <c r="D34" s="54"/>
      <c r="E34" s="54"/>
      <c r="F34" s="22">
        <f>IF(D12="", "", D12)</f>
        <v>43982</v>
      </c>
      <c r="G34" s="22" t="str">
        <f>IF(D16="","",D16)</f>
        <v/>
      </c>
      <c r="H34" s="22" t="str">
        <f>IF(D20="", "", D20)</f>
        <v/>
      </c>
      <c r="I34" s="22" t="str">
        <f>IF(D24="", "", D24)</f>
        <v/>
      </c>
      <c r="J34" s="48"/>
    </row>
    <row r="35" spans="1:10" ht="18.75" customHeight="1">
      <c r="A35" s="2">
        <v>1</v>
      </c>
      <c r="B35" s="3" t="s">
        <v>50</v>
      </c>
      <c r="C35" s="3">
        <v>40</v>
      </c>
      <c r="D35" s="4">
        <v>43945</v>
      </c>
      <c r="E35" s="4">
        <v>44004</v>
      </c>
      <c r="F35" s="3">
        <v>65</v>
      </c>
      <c r="G35" s="3"/>
      <c r="H35" s="3"/>
      <c r="I35" s="3"/>
      <c r="J35" s="3">
        <v>20</v>
      </c>
    </row>
    <row r="36" spans="1:10" ht="18.75" customHeight="1">
      <c r="A36" s="2">
        <v>2</v>
      </c>
      <c r="B36" s="3"/>
      <c r="C36" s="3"/>
      <c r="D36" s="4"/>
      <c r="E36" s="4"/>
      <c r="F36" s="3"/>
      <c r="G36" s="3"/>
      <c r="H36" s="3"/>
      <c r="I36" s="3"/>
      <c r="J36" s="3"/>
    </row>
    <row r="37" spans="1:10" ht="18.75" customHeight="1">
      <c r="A37" s="2">
        <v>3</v>
      </c>
      <c r="B37" s="3"/>
      <c r="C37" s="3"/>
      <c r="D37" s="4"/>
      <c r="E37" s="4"/>
      <c r="F37" s="3"/>
      <c r="G37" s="3"/>
      <c r="H37" s="3"/>
      <c r="I37" s="3"/>
      <c r="J37" s="3"/>
    </row>
    <row r="38" spans="1:10" ht="18.75" customHeight="1">
      <c r="A38" s="2">
        <v>4</v>
      </c>
      <c r="B38" s="3"/>
      <c r="C38" s="3"/>
      <c r="D38" s="4"/>
      <c r="E38" s="4"/>
      <c r="F38" s="3"/>
      <c r="G38" s="3"/>
      <c r="H38" s="3"/>
      <c r="I38" s="3"/>
      <c r="J38" s="3"/>
    </row>
    <row r="39" spans="1:10" ht="18.75" customHeight="1">
      <c r="A39" s="2">
        <v>5</v>
      </c>
      <c r="B39" s="3"/>
      <c r="C39" s="3"/>
      <c r="D39" s="3"/>
      <c r="E39" s="3"/>
      <c r="F39" s="3"/>
      <c r="G39" s="3"/>
      <c r="H39" s="3"/>
      <c r="I39" s="3"/>
      <c r="J39" s="3"/>
    </row>
    <row r="40" spans="1:10" ht="18.75" customHeight="1">
      <c r="A40" s="2">
        <v>6</v>
      </c>
      <c r="B40" s="3"/>
      <c r="C40" s="3"/>
      <c r="D40" s="3"/>
      <c r="E40" s="3"/>
      <c r="F40" s="3"/>
      <c r="G40" s="3"/>
      <c r="H40" s="3"/>
      <c r="I40" s="3"/>
      <c r="J40" s="3"/>
    </row>
    <row r="41" spans="1:10" ht="18.75" customHeight="1">
      <c r="A41" s="2">
        <v>7</v>
      </c>
      <c r="B41" s="3"/>
      <c r="C41" s="3"/>
      <c r="D41" s="3"/>
      <c r="E41" s="3"/>
      <c r="F41" s="3"/>
      <c r="G41" s="3"/>
      <c r="H41" s="3"/>
      <c r="I41" s="3"/>
      <c r="J41" s="3"/>
    </row>
    <row r="42" spans="1:10" ht="18.75" customHeight="1">
      <c r="A42" s="2">
        <v>8</v>
      </c>
      <c r="B42" s="3"/>
      <c r="C42" s="3"/>
      <c r="D42" s="3"/>
      <c r="E42" s="3"/>
      <c r="F42" s="3"/>
      <c r="G42" s="3"/>
      <c r="H42" s="3"/>
      <c r="I42" s="3"/>
      <c r="J42" s="3"/>
    </row>
    <row r="43" spans="1:10" ht="18.75" customHeight="1">
      <c r="A43" s="2">
        <v>9</v>
      </c>
      <c r="B43" s="3"/>
      <c r="C43" s="3"/>
      <c r="D43" s="3"/>
      <c r="E43" s="3"/>
      <c r="F43" s="3"/>
      <c r="G43" s="3"/>
      <c r="H43" s="3"/>
      <c r="I43" s="3"/>
      <c r="J43" s="3"/>
    </row>
    <row r="44" spans="1:10" ht="18.75" customHeight="1">
      <c r="A44" s="2">
        <v>10</v>
      </c>
      <c r="B44" s="3"/>
      <c r="C44" s="3"/>
      <c r="D44" s="3"/>
      <c r="E44" s="3"/>
      <c r="F44" s="3"/>
      <c r="G44" s="3"/>
      <c r="H44" s="3"/>
      <c r="I44" s="3"/>
      <c r="J44" s="3"/>
    </row>
    <row r="45" spans="1:10" ht="18.75" customHeight="1">
      <c r="A45" s="2">
        <v>11</v>
      </c>
      <c r="B45" s="3"/>
      <c r="C45" s="3"/>
      <c r="D45" s="4"/>
      <c r="E45" s="4"/>
      <c r="F45" s="3"/>
      <c r="G45" s="3"/>
      <c r="H45" s="3"/>
      <c r="I45" s="3"/>
      <c r="J45" s="3"/>
    </row>
    <row r="46" spans="1:10" ht="18.75" customHeight="1">
      <c r="A46" s="2">
        <v>12</v>
      </c>
      <c r="B46" s="3"/>
      <c r="C46" s="3"/>
      <c r="D46" s="4"/>
      <c r="E46" s="4"/>
      <c r="F46" s="3"/>
      <c r="G46" s="3"/>
      <c r="H46" s="3"/>
      <c r="I46" s="3"/>
      <c r="J46" s="3"/>
    </row>
    <row r="47" spans="1:10" ht="18.75" customHeight="1">
      <c r="A47" s="2">
        <v>13</v>
      </c>
      <c r="B47" s="3"/>
      <c r="C47" s="3"/>
      <c r="D47" s="4"/>
      <c r="E47" s="4"/>
      <c r="F47" s="3"/>
      <c r="G47" s="3"/>
      <c r="H47" s="3"/>
      <c r="I47" s="3"/>
      <c r="J47" s="3"/>
    </row>
    <row r="48" spans="1:10" ht="18.75" customHeight="1">
      <c r="A48" s="2">
        <v>14</v>
      </c>
      <c r="B48" s="3"/>
      <c r="C48" s="3"/>
      <c r="D48" s="4"/>
      <c r="E48" s="4"/>
      <c r="F48" s="3"/>
      <c r="G48" s="3"/>
      <c r="H48" s="3"/>
      <c r="I48" s="3"/>
      <c r="J48" s="3"/>
    </row>
    <row r="49" spans="1:10" ht="18.75" customHeight="1">
      <c r="A49" s="2">
        <v>15</v>
      </c>
      <c r="B49" s="3"/>
      <c r="C49" s="3"/>
      <c r="D49" s="3"/>
      <c r="E49" s="3"/>
      <c r="F49" s="3"/>
      <c r="G49" s="3"/>
      <c r="H49" s="3"/>
      <c r="I49" s="3"/>
      <c r="J49" s="3"/>
    </row>
    <row r="50" spans="1:10" ht="18.75" customHeight="1">
      <c r="A50" s="2">
        <v>16</v>
      </c>
      <c r="B50" s="3"/>
      <c r="C50" s="3"/>
      <c r="D50" s="3"/>
      <c r="E50" s="3"/>
      <c r="F50" s="3"/>
      <c r="G50" s="3"/>
      <c r="H50" s="3"/>
      <c r="I50" s="3"/>
      <c r="J50" s="3"/>
    </row>
    <row r="51" spans="1:10" ht="18.75" customHeight="1">
      <c r="A51" s="2">
        <v>17</v>
      </c>
      <c r="B51" s="3"/>
      <c r="C51" s="3"/>
      <c r="D51" s="3"/>
      <c r="E51" s="3"/>
      <c r="F51" s="3"/>
      <c r="G51" s="3"/>
      <c r="H51" s="3"/>
      <c r="I51" s="3"/>
      <c r="J51" s="3"/>
    </row>
    <row r="52" spans="1:10" ht="18.75" customHeight="1">
      <c r="A52" s="2">
        <v>18</v>
      </c>
      <c r="B52" s="3"/>
      <c r="C52" s="3"/>
      <c r="D52" s="3"/>
      <c r="E52" s="3"/>
      <c r="F52" s="3"/>
      <c r="G52" s="3"/>
      <c r="H52" s="3"/>
      <c r="I52" s="3"/>
      <c r="J52" s="3"/>
    </row>
    <row r="53" spans="1:10" ht="18.75" customHeight="1">
      <c r="A53" s="2">
        <v>19</v>
      </c>
      <c r="B53" s="3"/>
      <c r="C53" s="3"/>
      <c r="D53" s="3"/>
      <c r="E53" s="3"/>
      <c r="F53" s="3"/>
      <c r="G53" s="3"/>
      <c r="H53" s="3"/>
      <c r="I53" s="3"/>
      <c r="J53" s="3"/>
    </row>
    <row r="54" spans="1:10" ht="18.75" customHeight="1">
      <c r="A54" s="2">
        <v>20</v>
      </c>
      <c r="B54" s="3"/>
      <c r="C54" s="3"/>
      <c r="D54" s="4"/>
      <c r="E54" s="4"/>
      <c r="F54" s="3"/>
      <c r="G54" s="3"/>
      <c r="H54" s="3"/>
      <c r="I54" s="3"/>
      <c r="J54" s="3"/>
    </row>
    <row r="55" spans="1:10">
      <c r="D55" s="7"/>
    </row>
    <row r="56" spans="1:10">
      <c r="D56" s="7"/>
    </row>
    <row r="57" spans="1:10" s="5" customFormat="1" ht="18.75" customHeight="1">
      <c r="A57" s="16" t="s">
        <v>56</v>
      </c>
      <c r="B57" s="12"/>
      <c r="C57" s="12"/>
      <c r="D57" s="12"/>
      <c r="E57" s="7"/>
    </row>
    <row r="58" spans="1:10" s="5" customFormat="1">
      <c r="A58" s="12" t="s">
        <v>16</v>
      </c>
      <c r="B58" s="11"/>
      <c r="C58" s="11"/>
      <c r="D58" s="11"/>
      <c r="E58" s="7"/>
    </row>
    <row r="59" spans="1:10" s="5" customFormat="1">
      <c r="A59" s="13" t="s">
        <v>57</v>
      </c>
      <c r="B59" s="10"/>
      <c r="C59" s="10"/>
      <c r="D59" s="10"/>
      <c r="E59" s="9"/>
    </row>
    <row r="60" spans="1:10" ht="37.5">
      <c r="A60" s="38" t="s">
        <v>8</v>
      </c>
      <c r="B60" s="17" t="s">
        <v>4</v>
      </c>
      <c r="C60" s="17" t="s">
        <v>17</v>
      </c>
      <c r="D60" s="17" t="s">
        <v>51</v>
      </c>
      <c r="E60" s="17" t="s">
        <v>52</v>
      </c>
    </row>
    <row r="61" spans="1:10">
      <c r="A61" s="2">
        <v>1</v>
      </c>
      <c r="B61" s="3" t="s">
        <v>49</v>
      </c>
      <c r="C61" s="3">
        <v>60</v>
      </c>
      <c r="D61" s="4">
        <v>43945</v>
      </c>
      <c r="E61" s="4">
        <v>44004</v>
      </c>
    </row>
    <row r="62" spans="1:10">
      <c r="A62" s="2">
        <v>2</v>
      </c>
      <c r="B62" s="3"/>
      <c r="C62" s="3"/>
      <c r="D62" s="4"/>
      <c r="E62" s="4"/>
    </row>
    <row r="63" spans="1:10">
      <c r="A63" s="2">
        <v>3</v>
      </c>
      <c r="B63" s="3"/>
      <c r="C63" s="3"/>
      <c r="D63" s="4"/>
      <c r="E63" s="4"/>
    </row>
    <row r="64" spans="1:10">
      <c r="A64" s="2">
        <v>4</v>
      </c>
      <c r="B64" s="3"/>
      <c r="C64" s="3"/>
      <c r="D64" s="4"/>
      <c r="E64" s="4"/>
    </row>
    <row r="65" spans="1:5">
      <c r="A65" s="2">
        <v>5</v>
      </c>
      <c r="B65" s="3"/>
      <c r="C65" s="3"/>
      <c r="D65" s="4"/>
      <c r="E65" s="4"/>
    </row>
    <row r="66" spans="1:5">
      <c r="A66" s="2">
        <v>6</v>
      </c>
      <c r="B66" s="3"/>
      <c r="C66" s="3"/>
      <c r="D66" s="4"/>
      <c r="E66" s="4"/>
    </row>
    <row r="67" spans="1:5">
      <c r="A67" s="2">
        <v>7</v>
      </c>
      <c r="B67" s="3"/>
      <c r="C67" s="3"/>
      <c r="D67" s="4"/>
      <c r="E67" s="3"/>
    </row>
    <row r="68" spans="1:5">
      <c r="A68" s="2">
        <v>8</v>
      </c>
      <c r="B68" s="3"/>
      <c r="C68" s="3"/>
      <c r="D68" s="3"/>
      <c r="E68" s="3"/>
    </row>
    <row r="69" spans="1:5">
      <c r="A69" s="2">
        <v>9</v>
      </c>
      <c r="B69" s="3"/>
      <c r="C69" s="3"/>
      <c r="D69" s="3"/>
      <c r="E69" s="3"/>
    </row>
    <row r="70" spans="1:5">
      <c r="A70" s="2">
        <v>10</v>
      </c>
      <c r="B70" s="3"/>
      <c r="C70" s="3"/>
      <c r="D70" s="3"/>
      <c r="E70" s="3"/>
    </row>
    <row r="71" spans="1:5">
      <c r="A71" s="2">
        <v>11</v>
      </c>
      <c r="B71" s="3"/>
      <c r="C71" s="3"/>
      <c r="D71" s="3"/>
      <c r="E71" s="3"/>
    </row>
    <row r="72" spans="1:5">
      <c r="A72" s="2">
        <v>12</v>
      </c>
      <c r="B72" s="3"/>
      <c r="C72" s="3"/>
      <c r="D72" s="3"/>
      <c r="E72" s="3"/>
    </row>
    <row r="73" spans="1:5">
      <c r="A73" s="2">
        <v>13</v>
      </c>
      <c r="B73" s="3"/>
      <c r="C73" s="3"/>
      <c r="D73" s="3"/>
      <c r="E73" s="3"/>
    </row>
    <row r="74" spans="1:5">
      <c r="A74" s="2">
        <v>14</v>
      </c>
      <c r="B74" s="3"/>
      <c r="C74" s="3"/>
      <c r="D74" s="3"/>
      <c r="E74" s="3"/>
    </row>
    <row r="75" spans="1:5">
      <c r="A75" s="2">
        <v>15</v>
      </c>
      <c r="B75" s="3"/>
      <c r="C75" s="3"/>
      <c r="D75" s="3"/>
      <c r="E75" s="3"/>
    </row>
    <row r="76" spans="1:5">
      <c r="A76" s="2">
        <v>16</v>
      </c>
      <c r="B76" s="3"/>
      <c r="C76" s="3"/>
      <c r="D76" s="3"/>
      <c r="E76" s="3"/>
    </row>
    <row r="77" spans="1:5">
      <c r="A77" s="2">
        <v>17</v>
      </c>
      <c r="B77" s="3"/>
      <c r="C77" s="3"/>
      <c r="D77" s="3"/>
      <c r="E77" s="3"/>
    </row>
    <row r="78" spans="1:5">
      <c r="A78" s="2">
        <v>18</v>
      </c>
      <c r="B78" s="3"/>
      <c r="C78" s="3"/>
      <c r="D78" s="3"/>
      <c r="E78" s="3"/>
    </row>
    <row r="79" spans="1:5">
      <c r="A79" s="2">
        <v>19</v>
      </c>
      <c r="B79" s="3"/>
      <c r="C79" s="3"/>
      <c r="D79" s="3"/>
      <c r="E79" s="3"/>
    </row>
    <row r="80" spans="1:5">
      <c r="A80" s="2">
        <v>20</v>
      </c>
      <c r="B80" s="3"/>
      <c r="C80" s="3"/>
      <c r="D80" s="4"/>
      <c r="E80" s="4"/>
    </row>
    <row r="84" spans="10:13" ht="18.75" customHeight="1">
      <c r="J84" s="39"/>
      <c r="K84" s="39"/>
      <c r="L84" s="39"/>
      <c r="M84" s="39"/>
    </row>
    <row r="85" spans="10:13">
      <c r="J85" s="39"/>
      <c r="K85" s="39"/>
      <c r="L85" s="39"/>
      <c r="M85" s="39"/>
    </row>
  </sheetData>
  <mergeCells count="39">
    <mergeCell ref="J31:J34"/>
    <mergeCell ref="B26:C26"/>
    <mergeCell ref="D26:E26"/>
    <mergeCell ref="B27:C27"/>
    <mergeCell ref="D27:E27"/>
    <mergeCell ref="A31:A34"/>
    <mergeCell ref="B31:B34"/>
    <mergeCell ref="C31:C34"/>
    <mergeCell ref="D31:D34"/>
    <mergeCell ref="E31:E34"/>
    <mergeCell ref="D19:E19"/>
    <mergeCell ref="D20:E20"/>
    <mergeCell ref="D21:E21"/>
    <mergeCell ref="C22:C24"/>
    <mergeCell ref="D22:E22"/>
    <mergeCell ref="D23:E23"/>
    <mergeCell ref="D24:E24"/>
    <mergeCell ref="B9:C9"/>
    <mergeCell ref="D9:E9"/>
    <mergeCell ref="B10:B25"/>
    <mergeCell ref="C10:C12"/>
    <mergeCell ref="D10:E10"/>
    <mergeCell ref="D11:E11"/>
    <mergeCell ref="D12:E12"/>
    <mergeCell ref="D13:E13"/>
    <mergeCell ref="C14:C16"/>
    <mergeCell ref="D14:E14"/>
    <mergeCell ref="D25:E25"/>
    <mergeCell ref="D15:E15"/>
    <mergeCell ref="D16:E16"/>
    <mergeCell ref="D17:E17"/>
    <mergeCell ref="C18:C20"/>
    <mergeCell ref="D18:E18"/>
    <mergeCell ref="A1:J1"/>
    <mergeCell ref="A3:J3"/>
    <mergeCell ref="B7:C7"/>
    <mergeCell ref="D7:E7"/>
    <mergeCell ref="B8:C8"/>
    <mergeCell ref="D8:E8"/>
  </mergeCells>
  <phoneticPr fontId="1"/>
  <dataValidations count="8">
    <dataValidation type="list" allowBlank="1" showInputMessage="1" showErrorMessage="1" sqref="D13:E13 D17:E17 D21:E21 D25:E25">
      <formula1>"重点医療機関、又は重点医療機関かつ協力医療機関, 協力医療機関のみ"</formula1>
    </dataValidation>
    <dataValidation type="list" allowBlank="1" showInputMessage="1" showErrorMessage="1" sqref="D7:E7">
      <formula1>"病院, 有床診療所, 無床診療所, 薬局,訪問看護ステーション,助産所"</formula1>
    </dataValidation>
    <dataValidation type="list" allowBlank="1" showInputMessage="1" showErrorMessage="1" sqref="B61:B80">
      <formula1>"ICU, HCU, HCUでないが重症・中等症患者用の病棟, 療養病床, その他"</formula1>
    </dataValidation>
    <dataValidation type="list" allowBlank="1" showInputMessage="1" showErrorMessage="1" sqref="D9:E9">
      <formula1>"有, 無"</formula1>
    </dataValidation>
    <dataValidation type="list" allowBlank="1" showInputMessage="1" showErrorMessage="1" sqref="D26:E26 D27">
      <formula1>"該当, 非該当"</formula1>
    </dataValidation>
    <dataValidation type="list" allowBlank="1" showInputMessage="1" showErrorMessage="1" sqref="B35:B54">
      <formula1>"ICU, HCU, HCUでないが重症・中等症患者用の病棟, その他"</formula1>
    </dataValidation>
    <dataValidation type="date" allowBlank="1" showInputMessage="1" showErrorMessage="1" sqref="D35:E54 D22:E22 D12:E12 D14:E14 D20:E20 D24:E24 D10:E10 D16:E16 D18:E18 D61:E80">
      <formula1>43922</formula1>
      <formula2>44286</formula2>
    </dataValidation>
    <dataValidation type="whole" operator="greaterThanOrEqual" allowBlank="1" showInputMessage="1" showErrorMessage="1" sqref="D8:E8 C35:C54 F35:J54 C61:C80">
      <formula1>0</formula1>
    </dataValidation>
  </dataValidations>
  <pageMargins left="0.7" right="0.7" top="0.75" bottom="0.75" header="0.3" footer="0.3"/>
  <pageSetup paperSize="9" scale="3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14" sqref="C14"/>
    </sheetView>
  </sheetViews>
  <sheetFormatPr defaultRowHeight="18.75"/>
  <cols>
    <col min="1" max="1" width="40.25" customWidth="1"/>
    <col min="2" max="2" width="17.625" customWidth="1"/>
    <col min="3" max="3" width="16.375" customWidth="1"/>
  </cols>
  <sheetData>
    <row r="1" spans="1:3">
      <c r="C1" t="s">
        <v>12</v>
      </c>
    </row>
    <row r="2" spans="1:3">
      <c r="A2" t="s">
        <v>72</v>
      </c>
      <c r="B2" t="s">
        <v>10</v>
      </c>
      <c r="C2" s="14">
        <v>436000</v>
      </c>
    </row>
    <row r="3" spans="1:3">
      <c r="B3" t="s">
        <v>11</v>
      </c>
      <c r="C3" s="14">
        <v>211000</v>
      </c>
    </row>
    <row r="4" spans="1:3">
      <c r="B4" t="s">
        <v>14</v>
      </c>
      <c r="C4" s="14">
        <v>16000</v>
      </c>
    </row>
    <row r="5" spans="1:3">
      <c r="B5" t="s">
        <v>9</v>
      </c>
      <c r="C5" s="14">
        <v>74000</v>
      </c>
    </row>
    <row r="6" spans="1:3">
      <c r="A6" t="s">
        <v>75</v>
      </c>
      <c r="B6" t="s">
        <v>10</v>
      </c>
      <c r="C6" s="14">
        <v>301000</v>
      </c>
    </row>
    <row r="7" spans="1:3">
      <c r="B7" t="s">
        <v>11</v>
      </c>
      <c r="C7" s="14">
        <v>211000</v>
      </c>
    </row>
    <row r="8" spans="1:3">
      <c r="B8" t="s">
        <v>14</v>
      </c>
      <c r="C8" s="14">
        <v>16000</v>
      </c>
    </row>
    <row r="9" spans="1:3">
      <c r="B9" t="s">
        <v>9</v>
      </c>
      <c r="C9" s="14">
        <v>71000</v>
      </c>
    </row>
    <row r="10" spans="1:3">
      <c r="A10" t="s">
        <v>13</v>
      </c>
      <c r="B10" t="s">
        <v>10</v>
      </c>
      <c r="C10" s="14">
        <v>97000</v>
      </c>
    </row>
    <row r="11" spans="1:3">
      <c r="B11" t="s">
        <v>30</v>
      </c>
      <c r="C11" s="14">
        <v>41000</v>
      </c>
    </row>
    <row r="12" spans="1:3">
      <c r="B12" t="s">
        <v>9</v>
      </c>
      <c r="C12" s="14">
        <v>16000</v>
      </c>
    </row>
  </sheetData>
  <phoneticPr fontId="1"/>
  <dataValidations count="1">
    <dataValidation type="whole" operator="greaterThanOrEqual" allowBlank="1" showInputMessage="1" showErrorMessage="1" sqref="C2:C12">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topLeftCell="J1" workbookViewId="0">
      <selection activeCell="V4" sqref="V4"/>
    </sheetView>
  </sheetViews>
  <sheetFormatPr defaultColWidth="9" defaultRowHeight="19.5"/>
  <cols>
    <col min="1" max="1" width="6.5" style="18" customWidth="1"/>
    <col min="2" max="2" width="10.625" style="18" customWidth="1"/>
    <col min="3" max="3" width="17.5" style="18" customWidth="1"/>
    <col min="4" max="4" width="19.625" style="18" customWidth="1"/>
    <col min="5" max="5" width="12" style="18" customWidth="1"/>
    <col min="6" max="7" width="10.625" style="18" customWidth="1"/>
    <col min="8" max="8" width="21.125" style="18" customWidth="1"/>
    <col min="9" max="9" width="14.125" style="18" customWidth="1"/>
    <col min="10" max="11" width="10.625" style="18" customWidth="1"/>
    <col min="12" max="12" width="21.125" style="18" customWidth="1"/>
    <col min="13" max="13" width="12.375" style="18" customWidth="1"/>
    <col min="14" max="15" width="10.625" style="18" customWidth="1"/>
    <col min="16" max="16" width="21.25" style="18" customWidth="1"/>
    <col min="17" max="17" width="12.5" style="18" customWidth="1"/>
    <col min="18" max="19" width="10.625" style="18" customWidth="1"/>
    <col min="20" max="20" width="21.25" style="18" customWidth="1"/>
    <col min="21" max="23" width="10.625" style="18" customWidth="1"/>
    <col min="24" max="24" width="23.375" style="18" customWidth="1"/>
    <col min="25" max="25" width="19.5" style="18" customWidth="1"/>
    <col min="26" max="16384" width="9" style="18"/>
  </cols>
  <sheetData>
    <row r="1" spans="1:25">
      <c r="A1" s="18" t="s">
        <v>33</v>
      </c>
    </row>
    <row r="2" spans="1:25">
      <c r="A2" s="24"/>
      <c r="B2" s="24"/>
      <c r="C2" s="24"/>
      <c r="D2" s="24"/>
      <c r="E2" s="83" t="s">
        <v>32</v>
      </c>
      <c r="F2" s="84"/>
      <c r="G2" s="84"/>
      <c r="H2" s="85"/>
      <c r="I2" s="83" t="s">
        <v>34</v>
      </c>
      <c r="J2" s="84"/>
      <c r="K2" s="84"/>
      <c r="L2" s="85"/>
      <c r="M2" s="83" t="s">
        <v>35</v>
      </c>
      <c r="N2" s="84"/>
      <c r="O2" s="84"/>
      <c r="P2" s="85"/>
      <c r="Q2" s="83" t="s">
        <v>65</v>
      </c>
      <c r="R2" s="84"/>
      <c r="S2" s="84"/>
      <c r="T2" s="85"/>
      <c r="U2" s="82" t="s">
        <v>74</v>
      </c>
      <c r="V2" s="82"/>
      <c r="W2" s="82"/>
      <c r="X2" s="82"/>
      <c r="Y2" s="24"/>
    </row>
    <row r="3" spans="1:25" ht="41.25" customHeight="1">
      <c r="A3" s="25" t="s">
        <v>8</v>
      </c>
      <c r="B3" s="25" t="s">
        <v>17</v>
      </c>
      <c r="C3" s="26" t="s">
        <v>76</v>
      </c>
      <c r="D3" s="26" t="s">
        <v>77</v>
      </c>
      <c r="E3" s="26" t="s">
        <v>78</v>
      </c>
      <c r="F3" s="26" t="s">
        <v>7</v>
      </c>
      <c r="G3" s="26" t="s">
        <v>39</v>
      </c>
      <c r="H3" s="26" t="s">
        <v>36</v>
      </c>
      <c r="I3" s="26" t="s">
        <v>78</v>
      </c>
      <c r="J3" s="26" t="s">
        <v>7</v>
      </c>
      <c r="K3" s="26" t="s">
        <v>39</v>
      </c>
      <c r="L3" s="26" t="s">
        <v>37</v>
      </c>
      <c r="M3" s="26" t="s">
        <v>78</v>
      </c>
      <c r="N3" s="26" t="s">
        <v>7</v>
      </c>
      <c r="O3" s="26" t="s">
        <v>39</v>
      </c>
      <c r="P3" s="26" t="s">
        <v>38</v>
      </c>
      <c r="Q3" s="26" t="s">
        <v>78</v>
      </c>
      <c r="R3" s="26" t="s">
        <v>7</v>
      </c>
      <c r="S3" s="26" t="s">
        <v>39</v>
      </c>
      <c r="T3" s="26" t="s">
        <v>73</v>
      </c>
      <c r="U3" s="27" t="s">
        <v>2</v>
      </c>
      <c r="V3" s="27" t="s">
        <v>7</v>
      </c>
      <c r="W3" s="26" t="s">
        <v>39</v>
      </c>
      <c r="X3" s="27" t="s">
        <v>3</v>
      </c>
      <c r="Y3" s="27" t="s">
        <v>0</v>
      </c>
    </row>
    <row r="4" spans="1:25">
      <c r="A4" s="24">
        <v>1</v>
      </c>
      <c r="B4" s="28">
        <f>入力!C61</f>
        <v>0</v>
      </c>
      <c r="C4" s="29" t="b">
        <f>IF(入力!B61="ICU", 確保料単価設定!C$2, IF(入力!B61="HCU", 確保料単価設定!C$3,IF(入力!B61="療養病床", 確保料単価設定!C$4,IF(入力!B61="HCUでないが重症・中等症患者用の病棟", 確保料単価設定!C$5,IF(入力!B61="その他", 確保料単価設定!C$5)))))</f>
        <v>0</v>
      </c>
      <c r="D4" s="29" t="b">
        <f>IF(入力!B61="ICU", 確保料単価設定!C$6, IF(入力!B61="HCU", 確保料単価設定!C$7,IF(入力!B61="療養病床", 確保料単価設定!C$8,IF(入力!B61="HCUでないが重症・中等症患者用の病棟", 確保料単価設定!C$9,IF(入力!B61="その他", 確保料単価設定!C$9)))))</f>
        <v>0</v>
      </c>
      <c r="E4" s="29" t="str">
        <f>IF(OR(入力!D$27="",入力!D$13=""),"",IF(AND(入力!D$27="該当",入力!D$13="重点医療機関、又は重点医療機関かつ協力医療機関"),空床確保料計算!C4,空床確保料計算!D4))</f>
        <v/>
      </c>
      <c r="F4" s="29" t="str">
        <f>IF(入力!B61="","",IF(入力!D$10="", 0, IF((MIN(入力!E61,入力!D$12)-MAX(入力!D61,入力!D$10))&gt;=0, MIN(入力!E61,入力!D$12)-MAX(入力!D61,入力!D$10)+1, IF((MIN(入力!E61,入力!D$12)-MAX(入力!D61,入力!D$10))&lt;0, 0))))</f>
        <v/>
      </c>
      <c r="G4" s="29" t="e">
        <f>B4*F4</f>
        <v>#VALUE!</v>
      </c>
      <c r="H4" s="29" t="e">
        <f>E4*G4</f>
        <v>#VALUE!</v>
      </c>
      <c r="I4" s="29" t="str">
        <f>IF(OR(入力!D$27="",入力!D$17=""),"",IF(AND(入力!D$27="該当",入力!D$17="重点医療機関、又は重点医療機関かつ協力医療機関"),空床確保料計算!C4,空床確保料計算!D4))</f>
        <v/>
      </c>
      <c r="J4" s="29" t="str">
        <f>IF(入力!B61="","",IF(入力!D$14="",0,IF(MIN(入力!E61,入力!D$16)-MAX(入力!D61,入力!D$14)&gt;=0,MIN(入力!E61,入力!D$16)-MAX(入力!D61,入力!D$14)+1,IF(MIN(入力!E61,入力!D$16)-MAX(入力!D61,入力!D$14)&lt;0,0))))</f>
        <v/>
      </c>
      <c r="K4" s="29" t="e">
        <f>B4*J4</f>
        <v>#VALUE!</v>
      </c>
      <c r="L4" s="29" t="e">
        <f>I4*K4</f>
        <v>#VALUE!</v>
      </c>
      <c r="M4" s="29" t="str">
        <f>IF(OR(入力!D$27="",入力!D$21=""),"",IF(AND(入力!D$27="該当",入力!D$21="重点医療機関、又は重点医療機関かつ協力医療機関"),空床確保料計算!C4,空床確保料計算!D4))</f>
        <v/>
      </c>
      <c r="N4" s="29" t="str">
        <f>IF(入力!B61="","",IF(入力!D$18="",0,IF(MIN(入力!E61,入力!D$20)-MAX(入力!D61,入力!D$18)&gt;=0,MIN(入力!E61,入力!D$20)-MAX(入力!D61,入力!D$18)+1,IF(MIN(入力!E61,入力!D$20)-MAX(入力!D61,入力!D$18)&lt;0,0))))</f>
        <v/>
      </c>
      <c r="O4" s="29" t="e">
        <f>B4*N4</f>
        <v>#VALUE!</v>
      </c>
      <c r="P4" s="29" t="e">
        <f>M4*O4</f>
        <v>#VALUE!</v>
      </c>
      <c r="Q4" s="29" t="str">
        <f>IF(OR(入力!D$27="",入力!D$25=""),"",IF(AND(入力!D$27="該当",入力!D$25="重点医療機関、又は重点医療機関かつ協力医療機関"),空床確保料計算!C4,空床確保料計算!D4))</f>
        <v/>
      </c>
      <c r="R4" s="29" t="str">
        <f>IF(入力!B61="","",IF(入力!D$22="",0,IF(MIN(入力!E61,入力!D$24)-MAX(入力!D61,入力!D$22)&gt;=0,MIN(入力!E61,入力!D$24)-MAX(入力!D61,入力!D$22)+1,IF(MIN(入力!E61,入力!D$24)-MAX(入力!D61,入力!D$22)&lt;0,0))))</f>
        <v/>
      </c>
      <c r="S4" s="29" t="e">
        <f>B4*R4</f>
        <v>#VALUE!</v>
      </c>
      <c r="T4" s="29" t="e">
        <f>Q4*S4</f>
        <v>#VALUE!</v>
      </c>
      <c r="U4" s="28" t="b">
        <f>IF(入力!B61="ICU", 確保料単価設定!C$10, IF(入力!B61="HCU", 確保料単価設定!C$11,IF(入力!B61="療養病床", 確保料単価設定!C$12,IF(入力!B61="HCUでないが重症・中等症患者用の病棟", 確保料単価設定!C$11,IF(入力!B61="その他", 確保料単価設定!C$12)))))</f>
        <v>0</v>
      </c>
      <c r="V4" s="35" t="e">
        <f>DATEDIF(入力!D61,入力!E61,"d")+1-F4-J4-N4-R4</f>
        <v>#VALUE!</v>
      </c>
      <c r="W4" s="28" t="e">
        <f>B4*V4</f>
        <v>#VALUE!</v>
      </c>
      <c r="X4" s="28" t="e">
        <f>U4*W4</f>
        <v>#VALUE!</v>
      </c>
      <c r="Y4" s="28">
        <f>_xlfn.AGGREGATE(9,6,H4,L4,P4,T4,X4)</f>
        <v>0</v>
      </c>
    </row>
    <row r="5" spans="1:25">
      <c r="A5" s="24">
        <v>2</v>
      </c>
      <c r="B5" s="28">
        <f>入力!C62</f>
        <v>0</v>
      </c>
      <c r="C5" s="29" t="b">
        <f>IF(入力!B62="ICU", 確保料単価設定!C$2, IF(入力!B62="HCU", 確保料単価設定!C$3,IF(入力!B62="療養病床", 確保料単価設定!C$4,IF(入力!B62="HCUでないが重症・中等症患者用の病棟", 確保料単価設定!C$5,IF(入力!B62="その他", 確保料単価設定!C$5)))))</f>
        <v>0</v>
      </c>
      <c r="D5" s="29" t="b">
        <f>IF(入力!B62="ICU", 確保料単価設定!C$6, IF(入力!B62="HCU", 確保料単価設定!C$7,IF(入力!B62="療養病床", 確保料単価設定!C$8,IF(入力!B62="HCUでないが重症・中等症患者用の病棟", 確保料単価設定!C$9,IF(入力!B62="その他", 確保料単価設定!C$9)))))</f>
        <v>0</v>
      </c>
      <c r="E5" s="29" t="str">
        <f>IF(OR(入力!D$27="",入力!D$13=""),"",IF(AND(入力!D$27="該当",入力!D$13="重点医療機関、又は重点医療機関かつ協力医療機関"),空床確保料計算!C5,空床確保料計算!D5))</f>
        <v/>
      </c>
      <c r="F5" s="29" t="str">
        <f>IF(入力!B62="","",IF(入力!D$10="", 0, IF((MIN(入力!E62,入力!D$12)-MAX(入力!D62,入力!D$10))&gt;=0, MIN(入力!E62,入力!D$12)-MAX(入力!D62,入力!D$10)+1, IF((MIN(入力!E62,入力!D$12)-MAX(入力!D62,入力!D$10))&lt;0, 0))))</f>
        <v/>
      </c>
      <c r="G5" s="29" t="e">
        <f t="shared" ref="G5:G22" si="0">B5*F5</f>
        <v>#VALUE!</v>
      </c>
      <c r="H5" s="29" t="e">
        <f t="shared" ref="H5:H22" si="1">E5*G5</f>
        <v>#VALUE!</v>
      </c>
      <c r="I5" s="29" t="str">
        <f>IF(OR(入力!D$27="",入力!D$17=""),"",IF(AND(入力!D$27="該当",入力!D$17="重点医療機関、又は重点医療機関かつ協力医療機関"),空床確保料計算!C5,空床確保料計算!D5))</f>
        <v/>
      </c>
      <c r="J5" s="29" t="str">
        <f>IF(入力!B62="","",IF(入力!D$14="",0,IF(MIN(入力!E62,入力!D$16)-MAX(入力!D62,入力!D$14)&gt;=0,MIN(入力!E62,入力!D$16)-MAX(入力!D62,入力!D$14)+1,IF(MIN(入力!E62,入力!D$16)-MAX(入力!D62,入力!D$14)&lt;0,0))))</f>
        <v/>
      </c>
      <c r="K5" s="29" t="e">
        <f>B5*J5</f>
        <v>#VALUE!</v>
      </c>
      <c r="L5" s="29" t="e">
        <f t="shared" ref="L5:L22" si="2">I5*K5</f>
        <v>#VALUE!</v>
      </c>
      <c r="M5" s="29" t="str">
        <f>IF(OR(入力!D$27="",入力!D$21=""),"",IF(AND(入力!D$27="該当",入力!D$21="重点医療機関、又は重点医療機関かつ協力医療機関"),空床確保料計算!C5,空床確保料計算!D5))</f>
        <v/>
      </c>
      <c r="N5" s="29" t="str">
        <f>IF(入力!B62="","",IF(入力!D$18="",0,IF(MIN(入力!E62,入力!D$20)-MAX(入力!D62,入力!D$18)&gt;=0,MIN(入力!E62,入力!D$20)-MAX(入力!D62,入力!D$18)+1,IF(MIN(入力!E62,入力!D$20)-MAX(入力!D62,入力!D$18)&lt;0,0))))</f>
        <v/>
      </c>
      <c r="O5" s="29" t="e">
        <f>B5*N5</f>
        <v>#VALUE!</v>
      </c>
      <c r="P5" s="29" t="e">
        <f t="shared" ref="P5:P22" si="3">M5*O5</f>
        <v>#VALUE!</v>
      </c>
      <c r="Q5" s="29" t="str">
        <f>IF(OR(入力!D$27="",入力!D$25=""),"",IF(AND(入力!D$27="該当",入力!D$25="重点医療機関、又は重点医療機関かつ協力医療機関"),空床確保料計算!C5,空床確保料計算!D5))</f>
        <v/>
      </c>
      <c r="R5" s="29" t="str">
        <f>IF(入力!B62="","",IF(入力!D$22="",0,IF(MIN(入力!E62,入力!D$24)-MAX(入力!D62,入力!D$22)&gt;=0,MIN(入力!E62,入力!D$24)-MAX(入力!D62,入力!D$22)+1,IF(MIN(入力!E62,入力!D$24)-MAX(入力!D62,入力!D$22)&lt;0,0))))</f>
        <v/>
      </c>
      <c r="S5" s="29" t="e">
        <f t="shared" ref="S5:S22" si="4">B5*R5</f>
        <v>#VALUE!</v>
      </c>
      <c r="T5" s="29" t="e">
        <f t="shared" ref="T5:T22" si="5">Q5*S5</f>
        <v>#VALUE!</v>
      </c>
      <c r="U5" s="28" t="b">
        <f>IF(入力!B62="ICU", 確保料単価設定!C$10, IF(入力!B62="HCU", 確保料単価設定!C$11,IF(入力!B62="療養病床", 確保料単価設定!C$12,IF(入力!B62="HCUでないが重症・中等症患者用の病棟", 確保料単価設定!C$11,IF(入力!B62="その他", 確保料単価設定!C$12)))))</f>
        <v>0</v>
      </c>
      <c r="V5" s="35" t="e">
        <f>DATEDIF(入力!D62,入力!E62,"d")+1-F5-J5-N5-R5</f>
        <v>#VALUE!</v>
      </c>
      <c r="W5" s="28" t="e">
        <f t="shared" ref="W5:W23" si="6">B5*V5</f>
        <v>#VALUE!</v>
      </c>
      <c r="X5" s="28" t="e">
        <f t="shared" ref="X5:X22" si="7">U5*W5</f>
        <v>#VALUE!</v>
      </c>
      <c r="Y5" s="28">
        <f t="shared" ref="Y5:Y23" si="8">_xlfn.AGGREGATE(9,6,H5,L5,P5,T5,X5)</f>
        <v>0</v>
      </c>
    </row>
    <row r="6" spans="1:25">
      <c r="A6" s="24">
        <v>3</v>
      </c>
      <c r="B6" s="28">
        <f>入力!C63</f>
        <v>0</v>
      </c>
      <c r="C6" s="29" t="b">
        <f>IF(入力!B63="ICU", 確保料単価設定!C$2, IF(入力!B63="HCU", 確保料単価設定!C$3,IF(入力!B63="療養病床", 確保料単価設定!C$4,IF(入力!B63="HCUでないが重症・中等症患者用の病棟", 確保料単価設定!C$5,IF(入力!B63="その他", 確保料単価設定!C$5)))))</f>
        <v>0</v>
      </c>
      <c r="D6" s="29" t="b">
        <f>IF(入力!B63="ICU", 確保料単価設定!C$6, IF(入力!B63="HCU", 確保料単価設定!C$7,IF(入力!B63="療養病床", 確保料単価設定!C$8,IF(入力!B63="HCUでないが重症・中等症患者用の病棟", 確保料単価設定!C$9,IF(入力!B63="その他", 確保料単価設定!C$9)))))</f>
        <v>0</v>
      </c>
      <c r="E6" s="29" t="str">
        <f>IF(OR(入力!D$27="",入力!D$13=""),"",IF(AND(入力!D$27="該当",入力!D$13="重点医療機関、又は重点医療機関かつ協力医療機関"),空床確保料計算!C6,空床確保料計算!D6))</f>
        <v/>
      </c>
      <c r="F6" s="29" t="str">
        <f>IF(入力!B63="","",IF(入力!D$10="", 0, IF((MIN(入力!E63,入力!D$12)-MAX(入力!D63,入力!D$10))&gt;=0, MIN(入力!E63,入力!D$12)-MAX(入力!D63,入力!D$10)+1, IF((MIN(入力!E63,入力!D$12)-MAX(入力!D63,入力!D$10))&lt;0, 0))))</f>
        <v/>
      </c>
      <c r="G6" s="29" t="e">
        <f t="shared" si="0"/>
        <v>#VALUE!</v>
      </c>
      <c r="H6" s="29" t="e">
        <f t="shared" si="1"/>
        <v>#VALUE!</v>
      </c>
      <c r="I6" s="29" t="str">
        <f>IF(OR(入力!D$27="",入力!D$17=""),"",IF(AND(入力!D$27="該当",入力!D$17="重点医療機関、又は重点医療機関かつ協力医療機関"),空床確保料計算!C6,空床確保料計算!D6))</f>
        <v/>
      </c>
      <c r="J6" s="29" t="str">
        <f>IF(入力!B63="","",IF(入力!D$14="",0,IF(MIN(入力!E63,入力!D$16)-MAX(入力!D63,入力!D$14)&gt;=0,MIN(入力!E63,入力!D$16)-MAX(入力!D63,入力!D$14)+1,IF(MIN(入力!E63,入力!D$16)-MAX(入力!D63,入力!D$14)&lt;0,0))))</f>
        <v/>
      </c>
      <c r="K6" s="29" t="e">
        <f t="shared" ref="K6:K22" si="9">B6*J6</f>
        <v>#VALUE!</v>
      </c>
      <c r="L6" s="29" t="e">
        <f t="shared" si="2"/>
        <v>#VALUE!</v>
      </c>
      <c r="M6" s="29" t="str">
        <f>IF(OR(入力!D$27="",入力!D$21=""),"",IF(AND(入力!D$27="該当",入力!D$21="重点医療機関、又は重点医療機関かつ協力医療機関"),空床確保料計算!C6,空床確保料計算!D6))</f>
        <v/>
      </c>
      <c r="N6" s="29" t="str">
        <f>IF(入力!B63="","",IF(入力!D$18="",0,IF(MIN(入力!E63,入力!D$20)-MAX(入力!D63,入力!D$18)&gt;=0,MIN(入力!E63,入力!D$20)-MAX(入力!D63,入力!D$18)+1,IF(MIN(入力!E63,入力!D$20)-MAX(入力!D63,入力!D$18)&lt;0,0))))</f>
        <v/>
      </c>
      <c r="O6" s="29" t="e">
        <f t="shared" ref="O6:O22" si="10">B6*N6</f>
        <v>#VALUE!</v>
      </c>
      <c r="P6" s="29" t="e">
        <f t="shared" si="3"/>
        <v>#VALUE!</v>
      </c>
      <c r="Q6" s="29" t="str">
        <f>IF(OR(入力!D$27="",入力!D$25=""),"",IF(AND(入力!D$27="該当",入力!D$25="重点医療機関、又は重点医療機関かつ協力医療機関"),空床確保料計算!C6,空床確保料計算!D6))</f>
        <v/>
      </c>
      <c r="R6" s="29" t="str">
        <f>IF(入力!B63="","",IF(入力!D$22="",0,IF(MIN(入力!E63,入力!D$24)-MAX(入力!D63,入力!D$22)&gt;=0,MIN(入力!E63,入力!D$24)-MAX(入力!D63,入力!D$22)+1,IF(MIN(入力!E63,入力!D$24)-MAX(入力!D63,入力!D$22)&lt;0,0))))</f>
        <v/>
      </c>
      <c r="S6" s="29" t="e">
        <f t="shared" si="4"/>
        <v>#VALUE!</v>
      </c>
      <c r="T6" s="29" t="e">
        <f t="shared" si="5"/>
        <v>#VALUE!</v>
      </c>
      <c r="U6" s="28" t="b">
        <f>IF(入力!B63="ICU", 確保料単価設定!C$10, IF(入力!B63="HCU", 確保料単価設定!C$11,IF(入力!B63="療養病床", 確保料単価設定!C$12,IF(入力!B63="HCUでないが重症・中等症患者用の病棟", 確保料単価設定!C$11,IF(入力!B63="その他", 確保料単価設定!C$12)))))</f>
        <v>0</v>
      </c>
      <c r="V6" s="35" t="e">
        <f>DATEDIF(入力!D63,入力!E63,"d")+1-F6-J6-N6-R6</f>
        <v>#VALUE!</v>
      </c>
      <c r="W6" s="28" t="e">
        <f t="shared" si="6"/>
        <v>#VALUE!</v>
      </c>
      <c r="X6" s="28" t="e">
        <f t="shared" si="7"/>
        <v>#VALUE!</v>
      </c>
      <c r="Y6" s="28">
        <f t="shared" si="8"/>
        <v>0</v>
      </c>
    </row>
    <row r="7" spans="1:25">
      <c r="A7" s="24">
        <v>4</v>
      </c>
      <c r="B7" s="28">
        <f>入力!C64</f>
        <v>0</v>
      </c>
      <c r="C7" s="29" t="b">
        <f>IF(入力!B64="ICU", 確保料単価設定!C$2, IF(入力!B64="HCU", 確保料単価設定!C$3,IF(入力!B64="療養病床", 確保料単価設定!C$4,IF(入力!B64="HCUでないが重症・中等症患者用の病棟", 確保料単価設定!C$5,IF(入力!B64="その他", 確保料単価設定!C$5)))))</f>
        <v>0</v>
      </c>
      <c r="D7" s="29" t="b">
        <f>IF(入力!B64="ICU", 確保料単価設定!C$6, IF(入力!B64="HCU", 確保料単価設定!C$7,IF(入力!B64="療養病床", 確保料単価設定!C$8,IF(入力!B64="HCUでないが重症・中等症患者用の病棟", 確保料単価設定!C$9,IF(入力!B64="その他", 確保料単価設定!C$9)))))</f>
        <v>0</v>
      </c>
      <c r="E7" s="29" t="str">
        <f>IF(OR(入力!D$27="",入力!D$13=""),"",IF(AND(入力!D$27="該当",入力!D$13="重点医療機関、又は重点医療機関かつ協力医療機関"),空床確保料計算!C7,空床確保料計算!D7))</f>
        <v/>
      </c>
      <c r="F7" s="29" t="str">
        <f>IF(入力!B64="","",IF(入力!D$10="", 0, IF((MIN(入力!E64,入力!D$12)-MAX(入力!D64,入力!D$10))&gt;=0, MIN(入力!E64,入力!D$12)-MAX(入力!D64,入力!D$10)+1, IF((MIN(入力!E64,入力!D$12)-MAX(入力!D64,入力!D$10))&lt;0, 0))))</f>
        <v/>
      </c>
      <c r="G7" s="29" t="e">
        <f t="shared" si="0"/>
        <v>#VALUE!</v>
      </c>
      <c r="H7" s="29" t="e">
        <f t="shared" si="1"/>
        <v>#VALUE!</v>
      </c>
      <c r="I7" s="29" t="str">
        <f>IF(OR(入力!D$27="",入力!D$17=""),"",IF(AND(入力!D$27="該当",入力!D$17="重点医療機関、又は重点医療機関かつ協力医療機関"),空床確保料計算!C7,空床確保料計算!D7))</f>
        <v/>
      </c>
      <c r="J7" s="29" t="str">
        <f>IF(入力!B64="","",IF(入力!D$14="",0,IF(MIN(入力!E64,入力!D$16)-MAX(入力!D64,入力!D$14)&gt;=0,MIN(入力!E64,入力!D$16)-MAX(入力!D64,入力!D$14)+1,IF(MIN(入力!E64,入力!D$16)-MAX(入力!D64,入力!D$14)&lt;0,0))))</f>
        <v/>
      </c>
      <c r="K7" s="29" t="e">
        <f t="shared" si="9"/>
        <v>#VALUE!</v>
      </c>
      <c r="L7" s="29" t="e">
        <f t="shared" si="2"/>
        <v>#VALUE!</v>
      </c>
      <c r="M7" s="29" t="str">
        <f>IF(OR(入力!D$27="",入力!D$21=""),"",IF(AND(入力!D$27="該当",入力!D$21="重点医療機関、又は重点医療機関かつ協力医療機関"),空床確保料計算!C7,空床確保料計算!D7))</f>
        <v/>
      </c>
      <c r="N7" s="29" t="str">
        <f>IF(入力!B64="","",IF(入力!D$18="",0,IF(MIN(入力!E64,入力!D$20)-MAX(入力!D64,入力!D$18)&gt;=0,MIN(入力!E64,入力!D$20)-MAX(入力!D64,入力!D$18)+1,IF(MIN(入力!E64,入力!D$20)-MAX(入力!D64,入力!D$18)&lt;0,0))))</f>
        <v/>
      </c>
      <c r="O7" s="29" t="e">
        <f t="shared" si="10"/>
        <v>#VALUE!</v>
      </c>
      <c r="P7" s="29" t="e">
        <f t="shared" si="3"/>
        <v>#VALUE!</v>
      </c>
      <c r="Q7" s="29" t="str">
        <f>IF(OR(入力!D$27="",入力!D$25=""),"",IF(AND(入力!D$27="該当",入力!D$25="重点医療機関、又は重点医療機関かつ協力医療機関"),空床確保料計算!C7,空床確保料計算!D7))</f>
        <v/>
      </c>
      <c r="R7" s="29" t="str">
        <f>IF(入力!B64="","",IF(入力!D$22="",0,IF(MIN(入力!E64,入力!D$24)-MAX(入力!D64,入力!D$22)&gt;=0,MIN(入力!E64,入力!D$24)-MAX(入力!D64,入力!D$22)+1,IF(MIN(入力!E64,入力!D$24)-MAX(入力!D64,入力!D$22)&lt;0,0))))</f>
        <v/>
      </c>
      <c r="S7" s="29" t="e">
        <f t="shared" si="4"/>
        <v>#VALUE!</v>
      </c>
      <c r="T7" s="29" t="e">
        <f t="shared" si="5"/>
        <v>#VALUE!</v>
      </c>
      <c r="U7" s="28" t="b">
        <f>IF(入力!B64="ICU", 確保料単価設定!C$10, IF(入力!B64="HCU", 確保料単価設定!C$11,IF(入力!B64="療養病床", 確保料単価設定!C$12,IF(入力!B64="HCUでないが重症・中等症患者用の病棟", 確保料単価設定!C$11,IF(入力!B64="その他", 確保料単価設定!C$12)))))</f>
        <v>0</v>
      </c>
      <c r="V7" s="35" t="e">
        <f>DATEDIF(入力!D64,入力!E64,"d")+1-F7-J7-N7-R7</f>
        <v>#VALUE!</v>
      </c>
      <c r="W7" s="28" t="e">
        <f t="shared" si="6"/>
        <v>#VALUE!</v>
      </c>
      <c r="X7" s="28" t="e">
        <f t="shared" si="7"/>
        <v>#VALUE!</v>
      </c>
      <c r="Y7" s="28">
        <f t="shared" si="8"/>
        <v>0</v>
      </c>
    </row>
    <row r="8" spans="1:25">
      <c r="A8" s="24">
        <v>5</v>
      </c>
      <c r="B8" s="28">
        <f>入力!C65</f>
        <v>0</v>
      </c>
      <c r="C8" s="29" t="b">
        <f>IF(入力!B65="ICU", 確保料単価設定!C$2, IF(入力!B65="HCU", 確保料単価設定!C$3,IF(入力!B65="療養病床", 確保料単価設定!C$4,IF(入力!B65="HCUでないが重症・中等症患者用の病棟", 確保料単価設定!C$5,IF(入力!B65="その他", 確保料単価設定!C$5)))))</f>
        <v>0</v>
      </c>
      <c r="D8" s="29" t="b">
        <f>IF(入力!B65="ICU", 確保料単価設定!C$6, IF(入力!B65="HCU", 確保料単価設定!C$7,IF(入力!B65="療養病床", 確保料単価設定!C$8,IF(入力!B65="HCUでないが重症・中等症患者用の病棟", 確保料単価設定!C$9,IF(入力!B65="その他", 確保料単価設定!C$9)))))</f>
        <v>0</v>
      </c>
      <c r="E8" s="29" t="str">
        <f>IF(OR(入力!D$27="",入力!D$13=""),"",IF(AND(入力!D$27="該当",入力!D$13="重点医療機関、又は重点医療機関かつ協力医療機関"),空床確保料計算!C8,空床確保料計算!D8))</f>
        <v/>
      </c>
      <c r="F8" s="29" t="str">
        <f>IF(入力!B65="","",IF(入力!D$10="", 0, IF((MIN(入力!E65,入力!D$12)-MAX(入力!D65,入力!D$10))&gt;=0, MIN(入力!E65,入力!D$12)-MAX(入力!D65,入力!D$10)+1, IF((MIN(入力!E65,入力!D$12)-MAX(入力!D65,入力!D$10))&lt;0, 0))))</f>
        <v/>
      </c>
      <c r="G8" s="29" t="e">
        <f t="shared" si="0"/>
        <v>#VALUE!</v>
      </c>
      <c r="H8" s="29" t="e">
        <f t="shared" si="1"/>
        <v>#VALUE!</v>
      </c>
      <c r="I8" s="29" t="str">
        <f>IF(OR(入力!D$27="",入力!D$17=""),"",IF(AND(入力!D$27="該当",入力!D$17="重点医療機関、又は重点医療機関かつ協力医療機関"),空床確保料計算!C8,空床確保料計算!D8))</f>
        <v/>
      </c>
      <c r="J8" s="29" t="str">
        <f>IF(入力!B65="","",IF(入力!D$14="",0,IF(MIN(入力!E65,入力!D$16)-MAX(入力!D65,入力!D$14)&gt;=0,MIN(入力!E65,入力!D$16)-MAX(入力!D65,入力!D$14)+1,IF(MIN(入力!E65,入力!D$16)-MAX(入力!D65,入力!D$14)&lt;0,0))))</f>
        <v/>
      </c>
      <c r="K8" s="29" t="e">
        <f t="shared" si="9"/>
        <v>#VALUE!</v>
      </c>
      <c r="L8" s="29" t="e">
        <f t="shared" si="2"/>
        <v>#VALUE!</v>
      </c>
      <c r="M8" s="29" t="str">
        <f>IF(OR(入力!D$27="",入力!D$21=""),"",IF(AND(入力!D$27="該当",入力!D$21="重点医療機関、又は重点医療機関かつ協力医療機関"),空床確保料計算!C8,空床確保料計算!D8))</f>
        <v/>
      </c>
      <c r="N8" s="29" t="str">
        <f>IF(入力!B65="","",IF(入力!D$18="",0,IF(MIN(入力!E65,入力!D$20)-MAX(入力!D65,入力!D$18)&gt;=0,MIN(入力!E65,入力!D$20)-MAX(入力!D65,入力!D$18)+1,IF(MIN(入力!E65,入力!D$20)-MAX(入力!D65,入力!D$18)&lt;0,0))))</f>
        <v/>
      </c>
      <c r="O8" s="29" t="e">
        <f t="shared" si="10"/>
        <v>#VALUE!</v>
      </c>
      <c r="P8" s="29" t="e">
        <f t="shared" si="3"/>
        <v>#VALUE!</v>
      </c>
      <c r="Q8" s="29" t="str">
        <f>IF(OR(入力!D$27="",入力!D$25=""),"",IF(AND(入力!D$27="該当",入力!D$25="重点医療機関、又は重点医療機関かつ協力医療機関"),空床確保料計算!C8,空床確保料計算!D8))</f>
        <v/>
      </c>
      <c r="R8" s="29" t="str">
        <f>IF(入力!B65="","",IF(入力!D$22="",0,IF(MIN(入力!E65,入力!D$24)-MAX(入力!D65,入力!D$22)&gt;=0,MIN(入力!E65,入力!D$24)-MAX(入力!D65,入力!D$22)+1,IF(MIN(入力!E65,入力!D$24)-MAX(入力!D65,入力!D$22)&lt;0,0))))</f>
        <v/>
      </c>
      <c r="S8" s="29" t="e">
        <f t="shared" si="4"/>
        <v>#VALUE!</v>
      </c>
      <c r="T8" s="29" t="e">
        <f t="shared" si="5"/>
        <v>#VALUE!</v>
      </c>
      <c r="U8" s="28" t="b">
        <f>IF(入力!B65="ICU", 確保料単価設定!C$10, IF(入力!B65="HCU", 確保料単価設定!C$11,IF(入力!B65="療養病床", 確保料単価設定!C$12,IF(入力!B65="HCUでないが重症・中等症患者用の病棟", 確保料単価設定!C$11,IF(入力!B65="その他", 確保料単価設定!C$12)))))</f>
        <v>0</v>
      </c>
      <c r="V8" s="35" t="e">
        <f>DATEDIF(入力!D65,入力!E65,"d")+1-F8-J8-N8-R8</f>
        <v>#VALUE!</v>
      </c>
      <c r="W8" s="28" t="e">
        <f t="shared" si="6"/>
        <v>#VALUE!</v>
      </c>
      <c r="X8" s="28" t="e">
        <f t="shared" si="7"/>
        <v>#VALUE!</v>
      </c>
      <c r="Y8" s="28">
        <f t="shared" si="8"/>
        <v>0</v>
      </c>
    </row>
    <row r="9" spans="1:25">
      <c r="A9" s="24">
        <v>6</v>
      </c>
      <c r="B9" s="28">
        <f>入力!C66</f>
        <v>0</v>
      </c>
      <c r="C9" s="29" t="b">
        <f>IF(入力!B66="ICU", 確保料単価設定!C$2, IF(入力!B66="HCU", 確保料単価設定!C$3,IF(入力!B66="療養病床", 確保料単価設定!C$4,IF(入力!B66="HCUでないが重症・中等症患者用の病棟", 確保料単価設定!C$5,IF(入力!B66="その他", 確保料単価設定!C$5)))))</f>
        <v>0</v>
      </c>
      <c r="D9" s="29" t="b">
        <f>IF(入力!B66="ICU", 確保料単価設定!C$6, IF(入力!B66="HCU", 確保料単価設定!C$7,IF(入力!B66="療養病床", 確保料単価設定!C$8,IF(入力!B66="HCUでないが重症・中等症患者用の病棟", 確保料単価設定!C$9,IF(入力!B66="その他", 確保料単価設定!C$9)))))</f>
        <v>0</v>
      </c>
      <c r="E9" s="29" t="str">
        <f>IF(OR(入力!D$27="",入力!D$13=""),"",IF(AND(入力!D$27="該当",入力!D$13="重点医療機関、又は重点医療機関かつ協力医療機関"),空床確保料計算!C9,空床確保料計算!D9))</f>
        <v/>
      </c>
      <c r="F9" s="29" t="str">
        <f>IF(入力!B66="","",IF(入力!D$10="", 0, IF((MIN(入力!E66,入力!D$12)-MAX(入力!D66,入力!D$10))&gt;=0, MIN(入力!E66,入力!D$12)-MAX(入力!D66,入力!D$10)+1, IF((MIN(入力!E66,入力!D$12)-MAX(入力!D66,入力!D$10))&lt;0, 0))))</f>
        <v/>
      </c>
      <c r="G9" s="29" t="e">
        <f t="shared" si="0"/>
        <v>#VALUE!</v>
      </c>
      <c r="H9" s="29" t="e">
        <f t="shared" si="1"/>
        <v>#VALUE!</v>
      </c>
      <c r="I9" s="29" t="str">
        <f>IF(OR(入力!D$27="",入力!D$17=""),"",IF(AND(入力!D$27="該当",入力!D$17="重点医療機関、又は重点医療機関かつ協力医療機関"),空床確保料計算!C9,空床確保料計算!D9))</f>
        <v/>
      </c>
      <c r="J9" s="29" t="str">
        <f>IF(入力!B66="","",IF(入力!D$14="",0,IF(MIN(入力!E66,入力!D$16)-MAX(入力!D66,入力!D$14)&gt;=0,MIN(入力!E66,入力!D$16)-MAX(入力!D66,入力!D$14)+1,IF(MIN(入力!E66,入力!D$16)-MAX(入力!D66,入力!D$14)&lt;0,0))))</f>
        <v/>
      </c>
      <c r="K9" s="29" t="e">
        <f t="shared" si="9"/>
        <v>#VALUE!</v>
      </c>
      <c r="L9" s="29" t="e">
        <f t="shared" si="2"/>
        <v>#VALUE!</v>
      </c>
      <c r="M9" s="29" t="str">
        <f>IF(OR(入力!D$27="",入力!D$21=""),"",IF(AND(入力!D$27="該当",入力!D$21="重点医療機関、又は重点医療機関かつ協力医療機関"),空床確保料計算!C9,空床確保料計算!D9))</f>
        <v/>
      </c>
      <c r="N9" s="29" t="str">
        <f>IF(入力!B66="","",IF(入力!D$18="",0,IF(MIN(入力!E66,入力!D$20)-MAX(入力!D66,入力!D$18)&gt;=0,MIN(入力!E66,入力!D$20)-MAX(入力!D66,入力!D$18)+1,IF(MIN(入力!E66,入力!D$20)-MAX(入力!D66,入力!D$18)&lt;0,0))))</f>
        <v/>
      </c>
      <c r="O9" s="29" t="e">
        <f t="shared" si="10"/>
        <v>#VALUE!</v>
      </c>
      <c r="P9" s="29" t="e">
        <f t="shared" si="3"/>
        <v>#VALUE!</v>
      </c>
      <c r="Q9" s="29" t="str">
        <f>IF(OR(入力!D$27="",入力!D$25=""),"",IF(AND(入力!D$27="該当",入力!D$25="重点医療機関、又は重点医療機関かつ協力医療機関"),空床確保料計算!C9,空床確保料計算!D9))</f>
        <v/>
      </c>
      <c r="R9" s="29" t="str">
        <f>IF(入力!B66="","",IF(入力!D$22="",0,IF(MIN(入力!E66,入力!D$24)-MAX(入力!D66,入力!D$22)&gt;=0,MIN(入力!E66,入力!D$24)-MAX(入力!D66,入力!D$22)+1,IF(MIN(入力!E66,入力!D$24)-MAX(入力!D66,入力!D$22)&lt;0,0))))</f>
        <v/>
      </c>
      <c r="S9" s="29" t="e">
        <f t="shared" si="4"/>
        <v>#VALUE!</v>
      </c>
      <c r="T9" s="29" t="e">
        <f t="shared" si="5"/>
        <v>#VALUE!</v>
      </c>
      <c r="U9" s="28" t="b">
        <f>IF(入力!B66="ICU", 確保料単価設定!C$10, IF(入力!B66="HCU", 確保料単価設定!C$11,IF(入力!B66="療養病床", 確保料単価設定!C$12,IF(入力!B66="HCUでないが重症・中等症患者用の病棟", 確保料単価設定!C$11,IF(入力!B66="その他", 確保料単価設定!C$12)))))</f>
        <v>0</v>
      </c>
      <c r="V9" s="35" t="e">
        <f>DATEDIF(入力!D66,入力!E66,"d")+1-F9-J9-N9-R9</f>
        <v>#VALUE!</v>
      </c>
      <c r="W9" s="28" t="e">
        <f t="shared" si="6"/>
        <v>#VALUE!</v>
      </c>
      <c r="X9" s="28" t="e">
        <f t="shared" si="7"/>
        <v>#VALUE!</v>
      </c>
      <c r="Y9" s="28">
        <f t="shared" si="8"/>
        <v>0</v>
      </c>
    </row>
    <row r="10" spans="1:25">
      <c r="A10" s="24">
        <v>7</v>
      </c>
      <c r="B10" s="28">
        <f>入力!C67</f>
        <v>0</v>
      </c>
      <c r="C10" s="29" t="b">
        <f>IF(入力!B67="ICU", 確保料単価設定!C$2, IF(入力!B67="HCU", 確保料単価設定!C$3,IF(入力!B67="療養病床", 確保料単価設定!C$4,IF(入力!B67="HCUでないが重症・中等症患者用の病棟", 確保料単価設定!C$5,IF(入力!B67="その他", 確保料単価設定!C$5)))))</f>
        <v>0</v>
      </c>
      <c r="D10" s="29" t="b">
        <f>IF(入力!B67="ICU", 確保料単価設定!C$6, IF(入力!B67="HCU", 確保料単価設定!C$7,IF(入力!B67="療養病床", 確保料単価設定!C$8,IF(入力!B67="HCUでないが重症・中等症患者用の病棟", 確保料単価設定!C$9,IF(入力!B67="その他", 確保料単価設定!C$9)))))</f>
        <v>0</v>
      </c>
      <c r="E10" s="29" t="str">
        <f>IF(OR(入力!D$27="",入力!D$13=""),"",IF(AND(入力!D$27="該当",入力!D$13="重点医療機関、又は重点医療機関かつ協力医療機関"),空床確保料計算!C10,空床確保料計算!D10))</f>
        <v/>
      </c>
      <c r="F10" s="29" t="str">
        <f>IF(入力!B67="","",IF(入力!D$10="", 0, IF((MIN(入力!E67,入力!D$12)-MAX(入力!D67,入力!D$10))&gt;=0, MIN(入力!E67,入力!D$12)-MAX(入力!D67,入力!D$10)+1, IF((MIN(入力!E67,入力!D$12)-MAX(入力!D67,入力!D$10))&lt;0, 0))))</f>
        <v/>
      </c>
      <c r="G10" s="29" t="e">
        <f t="shared" si="0"/>
        <v>#VALUE!</v>
      </c>
      <c r="H10" s="29" t="e">
        <f t="shared" si="1"/>
        <v>#VALUE!</v>
      </c>
      <c r="I10" s="29" t="str">
        <f>IF(OR(入力!D$27="",入力!D$17=""),"",IF(AND(入力!D$27="該当",入力!D$17="重点医療機関、又は重点医療機関かつ協力医療機関"),空床確保料計算!C10,空床確保料計算!D10))</f>
        <v/>
      </c>
      <c r="J10" s="29" t="str">
        <f>IF(入力!B67="","",IF(入力!D$14="",0,IF(MIN(入力!E67,入力!D$16)-MAX(入力!D67,入力!D$14)&gt;=0,MIN(入力!E67,入力!D$16)-MAX(入力!D67,入力!D$14)+1,IF(MIN(入力!E67,入力!D$16)-MAX(入力!D67,入力!D$14)&lt;0,0))))</f>
        <v/>
      </c>
      <c r="K10" s="29" t="e">
        <f t="shared" si="9"/>
        <v>#VALUE!</v>
      </c>
      <c r="L10" s="29" t="e">
        <f t="shared" si="2"/>
        <v>#VALUE!</v>
      </c>
      <c r="M10" s="29" t="str">
        <f>IF(OR(入力!D$27="",入力!D$21=""),"",IF(AND(入力!D$27="該当",入力!D$21="重点医療機関、又は重点医療機関かつ協力医療機関"),空床確保料計算!C10,空床確保料計算!D10))</f>
        <v/>
      </c>
      <c r="N10" s="29" t="str">
        <f>IF(入力!B67="","",IF(入力!D$18="",0,IF(MIN(入力!E67,入力!D$20)-MAX(入力!D67,入力!D$18)&gt;=0,MIN(入力!E67,入力!D$20)-MAX(入力!D67,入力!D$18)+1,IF(MIN(入力!E67,入力!D$20)-MAX(入力!D67,入力!D$18)&lt;0,0))))</f>
        <v/>
      </c>
      <c r="O10" s="29" t="e">
        <f t="shared" si="10"/>
        <v>#VALUE!</v>
      </c>
      <c r="P10" s="29" t="e">
        <f t="shared" si="3"/>
        <v>#VALUE!</v>
      </c>
      <c r="Q10" s="29" t="str">
        <f>IF(OR(入力!D$27="",入力!D$25=""),"",IF(AND(入力!D$27="該当",入力!D$25="重点医療機関、又は重点医療機関かつ協力医療機関"),空床確保料計算!C10,空床確保料計算!D10))</f>
        <v/>
      </c>
      <c r="R10" s="29" t="str">
        <f>IF(入力!B67="","",IF(入力!D$22="",0,IF(MIN(入力!E67,入力!D$24)-MAX(入力!D67,入力!D$22)&gt;=0,MIN(入力!E67,入力!D$24)-MAX(入力!D67,入力!D$22)+1,IF(MIN(入力!E67,入力!D$24)-MAX(入力!D67,入力!D$22)&lt;0,0))))</f>
        <v/>
      </c>
      <c r="S10" s="29" t="e">
        <f t="shared" si="4"/>
        <v>#VALUE!</v>
      </c>
      <c r="T10" s="29" t="e">
        <f t="shared" si="5"/>
        <v>#VALUE!</v>
      </c>
      <c r="U10" s="28" t="b">
        <f>IF(入力!B67="ICU", 確保料単価設定!C$10, IF(入力!B67="HCU", 確保料単価設定!C$11,IF(入力!B67="療養病床", 確保料単価設定!C$12,IF(入力!B67="HCUでないが重症・中等症患者用の病棟", 確保料単価設定!C$11,IF(入力!B67="その他", 確保料単価設定!C$12)))))</f>
        <v>0</v>
      </c>
      <c r="V10" s="35" t="e">
        <f>DATEDIF(入力!D67,入力!E67,"d")+1-F10-J10-N10-R10</f>
        <v>#VALUE!</v>
      </c>
      <c r="W10" s="28" t="e">
        <f t="shared" si="6"/>
        <v>#VALUE!</v>
      </c>
      <c r="X10" s="28" t="e">
        <f t="shared" si="7"/>
        <v>#VALUE!</v>
      </c>
      <c r="Y10" s="28">
        <f t="shared" si="8"/>
        <v>0</v>
      </c>
    </row>
    <row r="11" spans="1:25">
      <c r="A11" s="24">
        <v>8</v>
      </c>
      <c r="B11" s="28">
        <f>入力!C68</f>
        <v>0</v>
      </c>
      <c r="C11" s="29" t="b">
        <f>IF(入力!B68="ICU", 確保料単価設定!C$2, IF(入力!B68="HCU", 確保料単価設定!C$3,IF(入力!B68="療養病床", 確保料単価設定!C$4,IF(入力!B68="HCUでないが重症・中等症患者用の病棟", 確保料単価設定!C$5,IF(入力!B68="その他", 確保料単価設定!C$5)))))</f>
        <v>0</v>
      </c>
      <c r="D11" s="29" t="b">
        <f>IF(入力!B68="ICU", 確保料単価設定!C$6, IF(入力!B68="HCU", 確保料単価設定!C$7,IF(入力!B68="療養病床", 確保料単価設定!C$8,IF(入力!B68="HCUでないが重症・中等症患者用の病棟", 確保料単価設定!C$9,IF(入力!B68="その他", 確保料単価設定!C$9)))))</f>
        <v>0</v>
      </c>
      <c r="E11" s="29" t="str">
        <f>IF(OR(入力!D$27="",入力!D$13=""),"",IF(AND(入力!D$27="該当",入力!D$13="重点医療機関、又は重点医療機関かつ協力医療機関"),空床確保料計算!C11,空床確保料計算!D11))</f>
        <v/>
      </c>
      <c r="F11" s="29" t="str">
        <f>IF(入力!B68="","",IF(入力!D$10="", 0, IF((MIN(入力!E68,入力!D$12)-MAX(入力!D68,入力!D$10))&gt;=0, MIN(入力!E68,入力!D$12)-MAX(入力!D68,入力!D$10)+1, IF((MIN(入力!E68,入力!D$12)-MAX(入力!D68,入力!D$10))&lt;0, 0))))</f>
        <v/>
      </c>
      <c r="G11" s="29" t="e">
        <f t="shared" si="0"/>
        <v>#VALUE!</v>
      </c>
      <c r="H11" s="29" t="e">
        <f t="shared" si="1"/>
        <v>#VALUE!</v>
      </c>
      <c r="I11" s="29" t="str">
        <f>IF(OR(入力!D$27="",入力!D$17=""),"",IF(AND(入力!D$27="該当",入力!D$17="重点医療機関、又は重点医療機関かつ協力医療機関"),空床確保料計算!C11,空床確保料計算!D11))</f>
        <v/>
      </c>
      <c r="J11" s="29" t="str">
        <f>IF(入力!B68="","",IF(入力!D$14="",0,IF(MIN(入力!E68,入力!D$16)-MAX(入力!D68,入力!D$14)&gt;=0,MIN(入力!E68,入力!D$16)-MAX(入力!D68,入力!D$14)+1,IF(MIN(入力!E68,入力!D$16)-MAX(入力!D68,入力!D$14)&lt;0,0))))</f>
        <v/>
      </c>
      <c r="K11" s="29" t="e">
        <f t="shared" si="9"/>
        <v>#VALUE!</v>
      </c>
      <c r="L11" s="29" t="e">
        <f t="shared" si="2"/>
        <v>#VALUE!</v>
      </c>
      <c r="M11" s="29" t="str">
        <f>IF(OR(入力!D$27="",入力!D$21=""),"",IF(AND(入力!D$27="該当",入力!D$21="重点医療機関、又は重点医療機関かつ協力医療機関"),空床確保料計算!C11,空床確保料計算!D11))</f>
        <v/>
      </c>
      <c r="N11" s="29" t="str">
        <f>IF(入力!B68="","",IF(入力!D$18="",0,IF(MIN(入力!E68,入力!D$20)-MAX(入力!D68,入力!D$18)&gt;=0,MIN(入力!E68,入力!D$20)-MAX(入力!D68,入力!D$18)+1,IF(MIN(入力!E68,入力!D$20)-MAX(入力!D68,入力!D$18)&lt;0,0))))</f>
        <v/>
      </c>
      <c r="O11" s="29" t="e">
        <f t="shared" si="10"/>
        <v>#VALUE!</v>
      </c>
      <c r="P11" s="29" t="e">
        <f t="shared" si="3"/>
        <v>#VALUE!</v>
      </c>
      <c r="Q11" s="29" t="str">
        <f>IF(OR(入力!D$27="",入力!D$25=""),"",IF(AND(入力!D$27="該当",入力!D$25="重点医療機関、又は重点医療機関かつ協力医療機関"),空床確保料計算!C11,空床確保料計算!D11))</f>
        <v/>
      </c>
      <c r="R11" s="29" t="str">
        <f>IF(入力!B68="","",IF(入力!D$22="",0,IF(MIN(入力!E68,入力!D$24)-MAX(入力!D68,入力!D$22)&gt;=0,MIN(入力!E68,入力!D$24)-MAX(入力!D68,入力!D$22)+1,IF(MIN(入力!E68,入力!D$24)-MAX(入力!D68,入力!D$22)&lt;0,0))))</f>
        <v/>
      </c>
      <c r="S11" s="29" t="e">
        <f t="shared" si="4"/>
        <v>#VALUE!</v>
      </c>
      <c r="T11" s="29" t="e">
        <f t="shared" si="5"/>
        <v>#VALUE!</v>
      </c>
      <c r="U11" s="28" t="b">
        <f>IF(入力!B68="ICU", 確保料単価設定!C$10, IF(入力!B68="HCU", 確保料単価設定!C$11,IF(入力!B68="療養病床", 確保料単価設定!C$12,IF(入力!B68="HCUでないが重症・中等症患者用の病棟", 確保料単価設定!C$11,IF(入力!B68="その他", 確保料単価設定!C$12)))))</f>
        <v>0</v>
      </c>
      <c r="V11" s="35" t="e">
        <f>DATEDIF(入力!D68,入力!E68,"d")+1-F11-J11-N11-R11</f>
        <v>#VALUE!</v>
      </c>
      <c r="W11" s="28" t="e">
        <f t="shared" si="6"/>
        <v>#VALUE!</v>
      </c>
      <c r="X11" s="28" t="e">
        <f t="shared" si="7"/>
        <v>#VALUE!</v>
      </c>
      <c r="Y11" s="28">
        <f t="shared" si="8"/>
        <v>0</v>
      </c>
    </row>
    <row r="12" spans="1:25">
      <c r="A12" s="24">
        <v>9</v>
      </c>
      <c r="B12" s="28">
        <f>入力!C69</f>
        <v>0</v>
      </c>
      <c r="C12" s="29" t="b">
        <f>IF(入力!B69="ICU", 確保料単価設定!C$2, IF(入力!B69="HCU", 確保料単価設定!C$3,IF(入力!B69="療養病床", 確保料単価設定!C$4,IF(入力!B69="HCUでないが重症・中等症患者用の病棟", 確保料単価設定!C$5,IF(入力!B69="その他", 確保料単価設定!C$5)))))</f>
        <v>0</v>
      </c>
      <c r="D12" s="29" t="b">
        <f>IF(入力!B69="ICU", 確保料単価設定!C$6, IF(入力!B69="HCU", 確保料単価設定!C$7,IF(入力!B69="療養病床", 確保料単価設定!C$8,IF(入力!B69="HCUでないが重症・中等症患者用の病棟", 確保料単価設定!C$9,IF(入力!B69="その他", 確保料単価設定!C$9)))))</f>
        <v>0</v>
      </c>
      <c r="E12" s="29" t="str">
        <f>IF(OR(入力!D$27="",入力!D$13=""),"",IF(AND(入力!D$27="該当",入力!D$13="重点医療機関、又は重点医療機関かつ協力医療機関"),空床確保料計算!C12,空床確保料計算!D12))</f>
        <v/>
      </c>
      <c r="F12" s="29" t="str">
        <f>IF(入力!B69="","",IF(入力!D$10="", 0, IF((MIN(入力!E69,入力!D$12)-MAX(入力!D69,入力!D$10))&gt;=0, MIN(入力!E69,入力!D$12)-MAX(入力!D69,入力!D$10)+1, IF((MIN(入力!E69,入力!D$12)-MAX(入力!D69,入力!D$10))&lt;0, 0))))</f>
        <v/>
      </c>
      <c r="G12" s="29" t="e">
        <f t="shared" si="0"/>
        <v>#VALUE!</v>
      </c>
      <c r="H12" s="29" t="e">
        <f t="shared" si="1"/>
        <v>#VALUE!</v>
      </c>
      <c r="I12" s="29" t="str">
        <f>IF(OR(入力!D$27="",入力!D$17=""),"",IF(AND(入力!D$27="該当",入力!D$17="重点医療機関、又は重点医療機関かつ協力医療機関"),空床確保料計算!C12,空床確保料計算!D12))</f>
        <v/>
      </c>
      <c r="J12" s="29" t="str">
        <f>IF(入力!B69="","",IF(入力!D$14="",0,IF(MIN(入力!E69,入力!D$16)-MAX(入力!D69,入力!D$14)&gt;=0,MIN(入力!E69,入力!D$16)-MAX(入力!D69,入力!D$14)+1,IF(MIN(入力!E69,入力!D$16)-MAX(入力!D69,入力!D$14)&lt;0,0))))</f>
        <v/>
      </c>
      <c r="K12" s="29" t="e">
        <f t="shared" si="9"/>
        <v>#VALUE!</v>
      </c>
      <c r="L12" s="29" t="e">
        <f t="shared" si="2"/>
        <v>#VALUE!</v>
      </c>
      <c r="M12" s="29" t="str">
        <f>IF(OR(入力!D$27="",入力!D$21=""),"",IF(AND(入力!D$27="該当",入力!D$21="重点医療機関、又は重点医療機関かつ協力医療機関"),空床確保料計算!C12,空床確保料計算!D12))</f>
        <v/>
      </c>
      <c r="N12" s="29" t="str">
        <f>IF(入力!B69="","",IF(入力!D$18="",0,IF(MIN(入力!E69,入力!D$20)-MAX(入力!D69,入力!D$18)&gt;=0,MIN(入力!E69,入力!D$20)-MAX(入力!D69,入力!D$18)+1,IF(MIN(入力!E69,入力!D$20)-MAX(入力!D69,入力!D$18)&lt;0,0))))</f>
        <v/>
      </c>
      <c r="O12" s="29" t="e">
        <f t="shared" si="10"/>
        <v>#VALUE!</v>
      </c>
      <c r="P12" s="29" t="e">
        <f t="shared" si="3"/>
        <v>#VALUE!</v>
      </c>
      <c r="Q12" s="29" t="str">
        <f>IF(OR(入力!D$27="",入力!D$25=""),"",IF(AND(入力!D$27="該当",入力!D$25="重点医療機関、又は重点医療機関かつ協力医療機関"),空床確保料計算!C12,空床確保料計算!D12))</f>
        <v/>
      </c>
      <c r="R12" s="29" t="str">
        <f>IF(入力!B69="","",IF(入力!D$22="",0,IF(MIN(入力!E69,入力!D$24)-MAX(入力!D69,入力!D$22)&gt;=0,MIN(入力!E69,入力!D$24)-MAX(入力!D69,入力!D$22)+1,IF(MIN(入力!E69,入力!D$24)-MAX(入力!D69,入力!D$22)&lt;0,0))))</f>
        <v/>
      </c>
      <c r="S12" s="29" t="e">
        <f t="shared" si="4"/>
        <v>#VALUE!</v>
      </c>
      <c r="T12" s="29" t="e">
        <f t="shared" si="5"/>
        <v>#VALUE!</v>
      </c>
      <c r="U12" s="28" t="b">
        <f>IF(入力!B69="ICU", 確保料単価設定!C$10, IF(入力!B69="HCU", 確保料単価設定!C$11,IF(入力!B69="療養病床", 確保料単価設定!C$12,IF(入力!B69="HCUでないが重症・中等症患者用の病棟", 確保料単価設定!C$11,IF(入力!B69="その他", 確保料単価設定!C$12)))))</f>
        <v>0</v>
      </c>
      <c r="V12" s="35" t="e">
        <f>DATEDIF(入力!D69,入力!E69,"d")+1-F12-J12-N12-R12</f>
        <v>#VALUE!</v>
      </c>
      <c r="W12" s="28" t="e">
        <f t="shared" si="6"/>
        <v>#VALUE!</v>
      </c>
      <c r="X12" s="28" t="e">
        <f t="shared" si="7"/>
        <v>#VALUE!</v>
      </c>
      <c r="Y12" s="28">
        <f t="shared" si="8"/>
        <v>0</v>
      </c>
    </row>
    <row r="13" spans="1:25">
      <c r="A13" s="24">
        <v>10</v>
      </c>
      <c r="B13" s="28">
        <f>入力!C70</f>
        <v>0</v>
      </c>
      <c r="C13" s="29" t="b">
        <f>IF(入力!B70="ICU", 確保料単価設定!C$2, IF(入力!B70="HCU", 確保料単価設定!C$3,IF(入力!B70="療養病床", 確保料単価設定!C$4,IF(入力!B70="HCUでないが重症・中等症患者用の病棟", 確保料単価設定!C$5,IF(入力!B70="その他", 確保料単価設定!C$5)))))</f>
        <v>0</v>
      </c>
      <c r="D13" s="29" t="b">
        <f>IF(入力!B70="ICU", 確保料単価設定!C$6, IF(入力!B70="HCU", 確保料単価設定!C$7,IF(入力!B70="療養病床", 確保料単価設定!C$8,IF(入力!B70="HCUでないが重症・中等症患者用の病棟", 確保料単価設定!C$9,IF(入力!B70="その他", 確保料単価設定!C$9)))))</f>
        <v>0</v>
      </c>
      <c r="E13" s="29" t="str">
        <f>IF(OR(入力!D$27="",入力!D$13=""),"",IF(AND(入力!D$27="該当",入力!D$13="重点医療機関、又は重点医療機関かつ協力医療機関"),空床確保料計算!C13,空床確保料計算!D13))</f>
        <v/>
      </c>
      <c r="F13" s="29" t="str">
        <f>IF(入力!B70="","",IF(入力!D$10="", 0, IF((MIN(入力!E70,入力!D$12)-MAX(入力!D70,入力!D$10))&gt;=0, MIN(入力!E70,入力!D$12)-MAX(入力!D70,入力!D$10)+1, IF((MIN(入力!E70,入力!D$12)-MAX(入力!D70,入力!D$10))&lt;0, 0))))</f>
        <v/>
      </c>
      <c r="G13" s="29" t="e">
        <f t="shared" si="0"/>
        <v>#VALUE!</v>
      </c>
      <c r="H13" s="29" t="e">
        <f t="shared" si="1"/>
        <v>#VALUE!</v>
      </c>
      <c r="I13" s="29" t="str">
        <f>IF(OR(入力!D$27="",入力!D$17=""),"",IF(AND(入力!D$27="該当",入力!D$17="重点医療機関、又は重点医療機関かつ協力医療機関"),空床確保料計算!C13,空床確保料計算!D13))</f>
        <v/>
      </c>
      <c r="J13" s="29" t="str">
        <f>IF(入力!B70="","",IF(入力!D$14="",0,IF(MIN(入力!E70,入力!D$16)-MAX(入力!D70,入力!D$14)&gt;=0,MIN(入力!E70,入力!D$16)-MAX(入力!D70,入力!D$14)+1,IF(MIN(入力!E70,入力!D$16)-MAX(入力!D70,入力!D$14)&lt;0,0))))</f>
        <v/>
      </c>
      <c r="K13" s="29" t="e">
        <f t="shared" si="9"/>
        <v>#VALUE!</v>
      </c>
      <c r="L13" s="29" t="e">
        <f t="shared" si="2"/>
        <v>#VALUE!</v>
      </c>
      <c r="M13" s="29" t="str">
        <f>IF(OR(入力!D$27="",入力!D$21=""),"",IF(AND(入力!D$27="該当",入力!D$21="重点医療機関、又は重点医療機関かつ協力医療機関"),空床確保料計算!C13,空床確保料計算!D13))</f>
        <v/>
      </c>
      <c r="N13" s="29" t="str">
        <f>IF(入力!B70="","",IF(入力!D$18="",0,IF(MIN(入力!E70,入力!D$20)-MAX(入力!D70,入力!D$18)&gt;=0,MIN(入力!E70,入力!D$20)-MAX(入力!D70,入力!D$18)+1,IF(MIN(入力!E70,入力!D$20)-MAX(入力!D70,入力!D$18)&lt;0,0))))</f>
        <v/>
      </c>
      <c r="O13" s="29" t="e">
        <f t="shared" si="10"/>
        <v>#VALUE!</v>
      </c>
      <c r="P13" s="29" t="e">
        <f t="shared" si="3"/>
        <v>#VALUE!</v>
      </c>
      <c r="Q13" s="29" t="str">
        <f>IF(OR(入力!D$27="",入力!D$25=""),"",IF(AND(入力!D$27="該当",入力!D$25="重点医療機関、又は重点医療機関かつ協力医療機関"),空床確保料計算!C13,空床確保料計算!D13))</f>
        <v/>
      </c>
      <c r="R13" s="29" t="str">
        <f>IF(入力!B70="","",IF(入力!D$22="",0,IF(MIN(入力!E70,入力!D$24)-MAX(入力!D70,入力!D$22)&gt;=0,MIN(入力!E70,入力!D$24)-MAX(入力!D70,入力!D$22)+1,IF(MIN(入力!E70,入力!D$24)-MAX(入力!D70,入力!D$22)&lt;0,0))))</f>
        <v/>
      </c>
      <c r="S13" s="29" t="e">
        <f t="shared" si="4"/>
        <v>#VALUE!</v>
      </c>
      <c r="T13" s="29" t="e">
        <f t="shared" si="5"/>
        <v>#VALUE!</v>
      </c>
      <c r="U13" s="28" t="b">
        <f>IF(入力!B70="ICU", 確保料単価設定!C$10, IF(入力!B70="HCU", 確保料単価設定!C$11,IF(入力!B70="療養病床", 確保料単価設定!C$12,IF(入力!B70="HCUでないが重症・中等症患者用の病棟", 確保料単価設定!C$11,IF(入力!B70="その他", 確保料単価設定!C$12)))))</f>
        <v>0</v>
      </c>
      <c r="V13" s="35" t="e">
        <f>DATEDIF(入力!D70,入力!E70,"d")+1-F13-J13-N13-R13</f>
        <v>#VALUE!</v>
      </c>
      <c r="W13" s="28" t="e">
        <f t="shared" si="6"/>
        <v>#VALUE!</v>
      </c>
      <c r="X13" s="28" t="e">
        <f t="shared" si="7"/>
        <v>#VALUE!</v>
      </c>
      <c r="Y13" s="28">
        <f t="shared" si="8"/>
        <v>0</v>
      </c>
    </row>
    <row r="14" spans="1:25">
      <c r="A14" s="24">
        <v>11</v>
      </c>
      <c r="B14" s="28">
        <f>入力!C71</f>
        <v>0</v>
      </c>
      <c r="C14" s="29" t="b">
        <f>IF(入力!B71="ICU", 確保料単価設定!C$2, IF(入力!B71="HCU", 確保料単価設定!C$3,IF(入力!B71="療養病床", 確保料単価設定!C$4,IF(入力!B71="HCUでないが重症・中等症患者用の病棟", 確保料単価設定!C$5,IF(入力!B71="その他", 確保料単価設定!C$5)))))</f>
        <v>0</v>
      </c>
      <c r="D14" s="29" t="b">
        <f>IF(入力!B71="ICU", 確保料単価設定!C$6, IF(入力!B71="HCU", 確保料単価設定!C$7,IF(入力!B71="療養病床", 確保料単価設定!C$8,IF(入力!B71="HCUでないが重症・中等症患者用の病棟", 確保料単価設定!C$9,IF(入力!B71="その他", 確保料単価設定!C$9)))))</f>
        <v>0</v>
      </c>
      <c r="E14" s="29" t="str">
        <f>IF(OR(入力!D$27="",入力!D$13=""),"",IF(AND(入力!D$27="該当",入力!D$13="重点医療機関、又は重点医療機関かつ協力医療機関"),空床確保料計算!C14,空床確保料計算!D14))</f>
        <v/>
      </c>
      <c r="F14" s="29" t="str">
        <f>IF(入力!B71="","",IF(入力!D$10="", 0, IF((MIN(入力!E71,入力!D$12)-MAX(入力!D71,入力!D$10))&gt;=0, MIN(入力!E71,入力!D$12)-MAX(入力!D71,入力!D$10)+1, IF((MIN(入力!E71,入力!D$12)-MAX(入力!D71,入力!D$10))&lt;0, 0))))</f>
        <v/>
      </c>
      <c r="G14" s="29" t="e">
        <f t="shared" si="0"/>
        <v>#VALUE!</v>
      </c>
      <c r="H14" s="29" t="e">
        <f t="shared" si="1"/>
        <v>#VALUE!</v>
      </c>
      <c r="I14" s="29" t="str">
        <f>IF(OR(入力!D$27="",入力!D$17=""),"",IF(AND(入力!D$27="該当",入力!D$17="重点医療機関、又は重点医療機関かつ協力医療機関"),空床確保料計算!C14,空床確保料計算!D14))</f>
        <v/>
      </c>
      <c r="J14" s="29" t="str">
        <f>IF(入力!B71="","",IF(入力!D$14="",0,IF(MIN(入力!E71,入力!D$16)-MAX(入力!D71,入力!D$14)&gt;=0,MIN(入力!E71,入力!D$16)-MAX(入力!D71,入力!D$14)+1,IF(MIN(入力!E71,入力!D$16)-MAX(入力!D71,入力!D$14)&lt;0,0))))</f>
        <v/>
      </c>
      <c r="K14" s="29" t="e">
        <f t="shared" si="9"/>
        <v>#VALUE!</v>
      </c>
      <c r="L14" s="29" t="e">
        <f t="shared" si="2"/>
        <v>#VALUE!</v>
      </c>
      <c r="M14" s="29" t="str">
        <f>IF(OR(入力!D$27="",入力!D$21=""),"",IF(AND(入力!D$27="該当",入力!D$21="重点医療機関、又は重点医療機関かつ協力医療機関"),空床確保料計算!C14,空床確保料計算!D14))</f>
        <v/>
      </c>
      <c r="N14" s="29" t="str">
        <f>IF(入力!B71="","",IF(入力!D$18="",0,IF(MIN(入力!E71,入力!D$20)-MAX(入力!D71,入力!D$18)&gt;=0,MIN(入力!E71,入力!D$20)-MAX(入力!D71,入力!D$18)+1,IF(MIN(入力!E71,入力!D$20)-MAX(入力!D71,入力!D$18)&lt;0,0))))</f>
        <v/>
      </c>
      <c r="O14" s="29" t="e">
        <f t="shared" si="10"/>
        <v>#VALUE!</v>
      </c>
      <c r="P14" s="29" t="e">
        <f t="shared" si="3"/>
        <v>#VALUE!</v>
      </c>
      <c r="Q14" s="29" t="str">
        <f>IF(OR(入力!D$27="",入力!D$25=""),"",IF(AND(入力!D$27="該当",入力!D$25="重点医療機関、又は重点医療機関かつ協力医療機関"),空床確保料計算!C14,空床確保料計算!D14))</f>
        <v/>
      </c>
      <c r="R14" s="29" t="str">
        <f>IF(入力!B71="","",IF(入力!D$22="",0,IF(MIN(入力!E71,入力!D$24)-MAX(入力!D71,入力!D$22)&gt;=0,MIN(入力!E71,入力!D$24)-MAX(入力!D71,入力!D$22)+1,IF(MIN(入力!E71,入力!D$24)-MAX(入力!D71,入力!D$22)&lt;0,0))))</f>
        <v/>
      </c>
      <c r="S14" s="29" t="e">
        <f t="shared" si="4"/>
        <v>#VALUE!</v>
      </c>
      <c r="T14" s="29" t="e">
        <f t="shared" si="5"/>
        <v>#VALUE!</v>
      </c>
      <c r="U14" s="28" t="b">
        <f>IF(入力!B71="ICU", 確保料単価設定!C$10, IF(入力!B71="HCU", 確保料単価設定!C$11,IF(入力!B71="療養病床", 確保料単価設定!C$12,IF(入力!B71="HCUでないが重症・中等症患者用の病棟", 確保料単価設定!C$11,IF(入力!B71="その他", 確保料単価設定!C$12)))))</f>
        <v>0</v>
      </c>
      <c r="V14" s="35" t="e">
        <f>DATEDIF(入力!D71,入力!E71,"d")+1-F14-J14-N14-R14</f>
        <v>#VALUE!</v>
      </c>
      <c r="W14" s="28" t="e">
        <f t="shared" si="6"/>
        <v>#VALUE!</v>
      </c>
      <c r="X14" s="28" t="e">
        <f t="shared" si="7"/>
        <v>#VALUE!</v>
      </c>
      <c r="Y14" s="28">
        <f t="shared" si="8"/>
        <v>0</v>
      </c>
    </row>
    <row r="15" spans="1:25">
      <c r="A15" s="24">
        <v>12</v>
      </c>
      <c r="B15" s="28">
        <f>入力!C72</f>
        <v>0</v>
      </c>
      <c r="C15" s="29" t="b">
        <f>IF(入力!B72="ICU", 確保料単価設定!C$2, IF(入力!B72="HCU", 確保料単価設定!C$3,IF(入力!B72="療養病床", 確保料単価設定!C$4,IF(入力!B72="HCUでないが重症・中等症患者用の病棟", 確保料単価設定!C$5,IF(入力!B72="その他", 確保料単価設定!C$5)))))</f>
        <v>0</v>
      </c>
      <c r="D15" s="29" t="b">
        <f>IF(入力!B72="ICU", 確保料単価設定!C$6, IF(入力!B72="HCU", 確保料単価設定!C$7,IF(入力!B72="療養病床", 確保料単価設定!C$8,IF(入力!B72="HCUでないが重症・中等症患者用の病棟", 確保料単価設定!C$9,IF(入力!B72="その他", 確保料単価設定!C$9)))))</f>
        <v>0</v>
      </c>
      <c r="E15" s="29" t="str">
        <f>IF(OR(入力!D$27="",入力!D$13=""),"",IF(AND(入力!D$27="該当",入力!D$13="重点医療機関、又は重点医療機関かつ協力医療機関"),空床確保料計算!C15,空床確保料計算!D15))</f>
        <v/>
      </c>
      <c r="F15" s="29" t="str">
        <f>IF(入力!B72="","",IF(入力!D$10="", 0, IF((MIN(入力!E72,入力!D$12)-MAX(入力!D72,入力!D$10))&gt;=0, MIN(入力!E72,入力!D$12)-MAX(入力!D72,入力!D$10)+1, IF((MIN(入力!E72,入力!D$12)-MAX(入力!D72,入力!D$10))&lt;0, 0))))</f>
        <v/>
      </c>
      <c r="G15" s="29" t="e">
        <f t="shared" si="0"/>
        <v>#VALUE!</v>
      </c>
      <c r="H15" s="29" t="e">
        <f t="shared" si="1"/>
        <v>#VALUE!</v>
      </c>
      <c r="I15" s="29" t="str">
        <f>IF(OR(入力!D$27="",入力!D$17=""),"",IF(AND(入力!D$27="該当",入力!D$17="重点医療機関、又は重点医療機関かつ協力医療機関"),空床確保料計算!C15,空床確保料計算!D15))</f>
        <v/>
      </c>
      <c r="J15" s="29" t="str">
        <f>IF(入力!B72="","",IF(入力!D$14="",0,IF(MIN(入力!E72,入力!D$16)-MAX(入力!D72,入力!D$14)&gt;=0,MIN(入力!E72,入力!D$16)-MAX(入力!D72,入力!D$14)+1,IF(MIN(入力!E72,入力!D$16)-MAX(入力!D72,入力!D$14)&lt;0,0))))</f>
        <v/>
      </c>
      <c r="K15" s="29" t="e">
        <f t="shared" si="9"/>
        <v>#VALUE!</v>
      </c>
      <c r="L15" s="29" t="e">
        <f t="shared" si="2"/>
        <v>#VALUE!</v>
      </c>
      <c r="M15" s="29" t="str">
        <f>IF(OR(入力!D$27="",入力!D$21=""),"",IF(AND(入力!D$27="該当",入力!D$21="重点医療機関、又は重点医療機関かつ協力医療機関"),空床確保料計算!C15,空床確保料計算!D15))</f>
        <v/>
      </c>
      <c r="N15" s="29" t="str">
        <f>IF(入力!B72="","",IF(入力!D$18="",0,IF(MIN(入力!E72,入力!D$20)-MAX(入力!D72,入力!D$18)&gt;=0,MIN(入力!E72,入力!D$20)-MAX(入力!D72,入力!D$18)+1,IF(MIN(入力!E72,入力!D$20)-MAX(入力!D72,入力!D$18)&lt;0,0))))</f>
        <v/>
      </c>
      <c r="O15" s="29" t="e">
        <f t="shared" si="10"/>
        <v>#VALUE!</v>
      </c>
      <c r="P15" s="29" t="e">
        <f t="shared" si="3"/>
        <v>#VALUE!</v>
      </c>
      <c r="Q15" s="29" t="str">
        <f>IF(OR(入力!D$27="",入力!D$25=""),"",IF(AND(入力!D$27="該当",入力!D$25="重点医療機関、又は重点医療機関かつ協力医療機関"),空床確保料計算!C15,空床確保料計算!D15))</f>
        <v/>
      </c>
      <c r="R15" s="29" t="str">
        <f>IF(入力!B72="","",IF(入力!D$22="",0,IF(MIN(入力!E72,入力!D$24)-MAX(入力!D72,入力!D$22)&gt;=0,MIN(入力!E72,入力!D$24)-MAX(入力!D72,入力!D$22)+1,IF(MIN(入力!E72,入力!D$24)-MAX(入力!D72,入力!D$22)&lt;0,0))))</f>
        <v/>
      </c>
      <c r="S15" s="29" t="e">
        <f t="shared" si="4"/>
        <v>#VALUE!</v>
      </c>
      <c r="T15" s="29" t="e">
        <f t="shared" si="5"/>
        <v>#VALUE!</v>
      </c>
      <c r="U15" s="28" t="b">
        <f>IF(入力!B72="ICU", 確保料単価設定!C$10, IF(入力!B72="HCU", 確保料単価設定!C$11,IF(入力!B72="療養病床", 確保料単価設定!C$12,IF(入力!B72="HCUでないが重症・中等症患者用の病棟", 確保料単価設定!C$11,IF(入力!B72="その他", 確保料単価設定!C$12)))))</f>
        <v>0</v>
      </c>
      <c r="V15" s="35" t="e">
        <f>DATEDIF(入力!D72,入力!E72,"d")+1-F15-J15-N15-R15</f>
        <v>#VALUE!</v>
      </c>
      <c r="W15" s="28" t="e">
        <f t="shared" si="6"/>
        <v>#VALUE!</v>
      </c>
      <c r="X15" s="28" t="e">
        <f t="shared" si="7"/>
        <v>#VALUE!</v>
      </c>
      <c r="Y15" s="28">
        <f t="shared" si="8"/>
        <v>0</v>
      </c>
    </row>
    <row r="16" spans="1:25">
      <c r="A16" s="24">
        <v>13</v>
      </c>
      <c r="B16" s="28">
        <f>入力!C73</f>
        <v>0</v>
      </c>
      <c r="C16" s="29" t="b">
        <f>IF(入力!B73="ICU", 確保料単価設定!C$2, IF(入力!B73="HCU", 確保料単価設定!C$3,IF(入力!B73="療養病床", 確保料単価設定!C$4,IF(入力!B73="HCUでないが重症・中等症患者用の病棟", 確保料単価設定!C$5,IF(入力!B73="その他", 確保料単価設定!C$5)))))</f>
        <v>0</v>
      </c>
      <c r="D16" s="29" t="b">
        <f>IF(入力!B73="ICU", 確保料単価設定!C$6, IF(入力!B73="HCU", 確保料単価設定!C$7,IF(入力!B73="療養病床", 確保料単価設定!C$8,IF(入力!B73="HCUでないが重症・中等症患者用の病棟", 確保料単価設定!C$9,IF(入力!B73="その他", 確保料単価設定!C$9)))))</f>
        <v>0</v>
      </c>
      <c r="E16" s="29" t="str">
        <f>IF(OR(入力!D$27="",入力!D$13=""),"",IF(AND(入力!D$27="該当",入力!D$13="重点医療機関、又は重点医療機関かつ協力医療機関"),空床確保料計算!C16,空床確保料計算!D16))</f>
        <v/>
      </c>
      <c r="F16" s="29" t="str">
        <f>IF(入力!B73="","",IF(入力!D$10="", 0, IF((MIN(入力!E73,入力!D$12)-MAX(入力!D73,入力!D$10))&gt;=0, MIN(入力!E73,入力!D$12)-MAX(入力!D73,入力!D$10)+1, IF((MIN(入力!E73,入力!D$12)-MAX(入力!D73,入力!D$10))&lt;0, 0))))</f>
        <v/>
      </c>
      <c r="G16" s="29" t="e">
        <f t="shared" si="0"/>
        <v>#VALUE!</v>
      </c>
      <c r="H16" s="29" t="e">
        <f t="shared" si="1"/>
        <v>#VALUE!</v>
      </c>
      <c r="I16" s="29" t="str">
        <f>IF(OR(入力!D$27="",入力!D$17=""),"",IF(AND(入力!D$27="該当",入力!D$17="重点医療機関、又は重点医療機関かつ協力医療機関"),空床確保料計算!C16,空床確保料計算!D16))</f>
        <v/>
      </c>
      <c r="J16" s="29" t="str">
        <f>IF(入力!B73="","",IF(入力!D$14="",0,IF(MIN(入力!E73,入力!D$16)-MAX(入力!D73,入力!D$14)&gt;=0,MIN(入力!E73,入力!D$16)-MAX(入力!D73,入力!D$14)+1,IF(MIN(入力!E73,入力!D$16)-MAX(入力!D73,入力!D$14)&lt;0,0))))</f>
        <v/>
      </c>
      <c r="K16" s="29" t="e">
        <f t="shared" si="9"/>
        <v>#VALUE!</v>
      </c>
      <c r="L16" s="29" t="e">
        <f t="shared" si="2"/>
        <v>#VALUE!</v>
      </c>
      <c r="M16" s="29" t="str">
        <f>IF(OR(入力!D$27="",入力!D$21=""),"",IF(AND(入力!D$27="該当",入力!D$21="重点医療機関、又は重点医療機関かつ協力医療機関"),空床確保料計算!C16,空床確保料計算!D16))</f>
        <v/>
      </c>
      <c r="N16" s="29" t="str">
        <f>IF(入力!B73="","",IF(入力!D$18="",0,IF(MIN(入力!E73,入力!D$20)-MAX(入力!D73,入力!D$18)&gt;=0,MIN(入力!E73,入力!D$20)-MAX(入力!D73,入力!D$18)+1,IF(MIN(入力!E73,入力!D$20)-MAX(入力!D73,入力!D$18)&lt;0,0))))</f>
        <v/>
      </c>
      <c r="O16" s="29" t="e">
        <f t="shared" si="10"/>
        <v>#VALUE!</v>
      </c>
      <c r="P16" s="29" t="e">
        <f t="shared" si="3"/>
        <v>#VALUE!</v>
      </c>
      <c r="Q16" s="29" t="str">
        <f>IF(OR(入力!D$27="",入力!D$25=""),"",IF(AND(入力!D$27="該当",入力!D$25="重点医療機関、又は重点医療機関かつ協力医療機関"),空床確保料計算!C16,空床確保料計算!D16))</f>
        <v/>
      </c>
      <c r="R16" s="29" t="str">
        <f>IF(入力!B73="","",IF(入力!D$22="",0,IF(MIN(入力!E73,入力!D$24)-MAX(入力!D73,入力!D$22)&gt;=0,MIN(入力!E73,入力!D$24)-MAX(入力!D73,入力!D$22)+1,IF(MIN(入力!E73,入力!D$24)-MAX(入力!D73,入力!D$22)&lt;0,0))))</f>
        <v/>
      </c>
      <c r="S16" s="29" t="e">
        <f t="shared" si="4"/>
        <v>#VALUE!</v>
      </c>
      <c r="T16" s="29" t="e">
        <f t="shared" si="5"/>
        <v>#VALUE!</v>
      </c>
      <c r="U16" s="28" t="b">
        <f>IF(入力!B73="ICU", 確保料単価設定!C$10, IF(入力!B73="HCU", 確保料単価設定!C$11,IF(入力!B73="療養病床", 確保料単価設定!C$12,IF(入力!B73="HCUでないが重症・中等症患者用の病棟", 確保料単価設定!C$11,IF(入力!B73="その他", 確保料単価設定!C$12)))))</f>
        <v>0</v>
      </c>
      <c r="V16" s="35" t="e">
        <f>DATEDIF(入力!D73,入力!E73,"d")+1-F16-J16-N16-R16</f>
        <v>#VALUE!</v>
      </c>
      <c r="W16" s="28" t="e">
        <f t="shared" si="6"/>
        <v>#VALUE!</v>
      </c>
      <c r="X16" s="28" t="e">
        <f t="shared" si="7"/>
        <v>#VALUE!</v>
      </c>
      <c r="Y16" s="28">
        <f t="shared" si="8"/>
        <v>0</v>
      </c>
    </row>
    <row r="17" spans="1:25">
      <c r="A17" s="24">
        <v>14</v>
      </c>
      <c r="B17" s="28">
        <f>入力!C74</f>
        <v>0</v>
      </c>
      <c r="C17" s="29" t="b">
        <f>IF(入力!B74="ICU", 確保料単価設定!C$2, IF(入力!B74="HCU", 確保料単価設定!C$3,IF(入力!B74="療養病床", 確保料単価設定!C$4,IF(入力!B74="HCUでないが重症・中等症患者用の病棟", 確保料単価設定!C$5,IF(入力!B74="その他", 確保料単価設定!C$5)))))</f>
        <v>0</v>
      </c>
      <c r="D17" s="29" t="b">
        <f>IF(入力!B74="ICU", 確保料単価設定!C$6, IF(入力!B74="HCU", 確保料単価設定!C$7,IF(入力!B74="療養病床", 確保料単価設定!C$8,IF(入力!B74="HCUでないが重症・中等症患者用の病棟", 確保料単価設定!C$9,IF(入力!B74="その他", 確保料単価設定!C$9)))))</f>
        <v>0</v>
      </c>
      <c r="E17" s="29" t="str">
        <f>IF(OR(入力!D$27="",入力!D$13=""),"",IF(AND(入力!D$27="該当",入力!D$13="重点医療機関、又は重点医療機関かつ協力医療機関"),空床確保料計算!C17,空床確保料計算!D17))</f>
        <v/>
      </c>
      <c r="F17" s="29" t="str">
        <f>IF(入力!B74="","",IF(入力!D$10="", 0, IF((MIN(入力!E74,入力!D$12)-MAX(入力!D74,入力!D$10))&gt;=0, MIN(入力!E74,入力!D$12)-MAX(入力!D74,入力!D$10)+1, IF((MIN(入力!E74,入力!D$12)-MAX(入力!D74,入力!D$10))&lt;0, 0))))</f>
        <v/>
      </c>
      <c r="G17" s="29" t="e">
        <f t="shared" si="0"/>
        <v>#VALUE!</v>
      </c>
      <c r="H17" s="29" t="e">
        <f t="shared" si="1"/>
        <v>#VALUE!</v>
      </c>
      <c r="I17" s="29" t="str">
        <f>IF(OR(入力!D$27="",入力!D$17=""),"",IF(AND(入力!D$27="該当",入力!D$17="重点医療機関、又は重点医療機関かつ協力医療機関"),空床確保料計算!C17,空床確保料計算!D17))</f>
        <v/>
      </c>
      <c r="J17" s="29" t="str">
        <f>IF(入力!B74="","",IF(入力!D$14="",0,IF(MIN(入力!E74,入力!D$16)-MAX(入力!D74,入力!D$14)&gt;=0,MIN(入力!E74,入力!D$16)-MAX(入力!D74,入力!D$14)+1,IF(MIN(入力!E74,入力!D$16)-MAX(入力!D74,入力!D$14)&lt;0,0))))</f>
        <v/>
      </c>
      <c r="K17" s="29" t="e">
        <f t="shared" si="9"/>
        <v>#VALUE!</v>
      </c>
      <c r="L17" s="29" t="e">
        <f t="shared" si="2"/>
        <v>#VALUE!</v>
      </c>
      <c r="M17" s="29" t="str">
        <f>IF(OR(入力!D$27="",入力!D$21=""),"",IF(AND(入力!D$27="該当",入力!D$21="重点医療機関、又は重点医療機関かつ協力医療機関"),空床確保料計算!C17,空床確保料計算!D17))</f>
        <v/>
      </c>
      <c r="N17" s="29" t="str">
        <f>IF(入力!B74="","",IF(入力!D$18="",0,IF(MIN(入力!E74,入力!D$20)-MAX(入力!D74,入力!D$18)&gt;=0,MIN(入力!E74,入力!D$20)-MAX(入力!D74,入力!D$18)+1,IF(MIN(入力!E74,入力!D$20)-MAX(入力!D74,入力!D$18)&lt;0,0))))</f>
        <v/>
      </c>
      <c r="O17" s="29" t="e">
        <f t="shared" si="10"/>
        <v>#VALUE!</v>
      </c>
      <c r="P17" s="29" t="e">
        <f t="shared" si="3"/>
        <v>#VALUE!</v>
      </c>
      <c r="Q17" s="29" t="str">
        <f>IF(OR(入力!D$27="",入力!D$25=""),"",IF(AND(入力!D$27="該当",入力!D$25="重点医療機関、又は重点医療機関かつ協力医療機関"),空床確保料計算!C17,空床確保料計算!D17))</f>
        <v/>
      </c>
      <c r="R17" s="29" t="str">
        <f>IF(入力!B74="","",IF(入力!D$22="",0,IF(MIN(入力!E74,入力!D$24)-MAX(入力!D74,入力!D$22)&gt;=0,MIN(入力!E74,入力!D$24)-MAX(入力!D74,入力!D$22)+1,IF(MIN(入力!E74,入力!D$24)-MAX(入力!D74,入力!D$22)&lt;0,0))))</f>
        <v/>
      </c>
      <c r="S17" s="29" t="e">
        <f t="shared" si="4"/>
        <v>#VALUE!</v>
      </c>
      <c r="T17" s="29" t="e">
        <f t="shared" si="5"/>
        <v>#VALUE!</v>
      </c>
      <c r="U17" s="28" t="b">
        <f>IF(入力!B74="ICU", 確保料単価設定!C$10, IF(入力!B74="HCU", 確保料単価設定!C$11,IF(入力!B74="療養病床", 確保料単価設定!C$12,IF(入力!B74="HCUでないが重症・中等症患者用の病棟", 確保料単価設定!C$11,IF(入力!B74="その他", 確保料単価設定!C$12)))))</f>
        <v>0</v>
      </c>
      <c r="V17" s="35" t="e">
        <f>DATEDIF(入力!D74,入力!E74,"d")+1-F17-J17-N17-R17</f>
        <v>#VALUE!</v>
      </c>
      <c r="W17" s="28" t="e">
        <f t="shared" si="6"/>
        <v>#VALUE!</v>
      </c>
      <c r="X17" s="28" t="e">
        <f t="shared" si="7"/>
        <v>#VALUE!</v>
      </c>
      <c r="Y17" s="28">
        <f t="shared" si="8"/>
        <v>0</v>
      </c>
    </row>
    <row r="18" spans="1:25">
      <c r="A18" s="24">
        <v>15</v>
      </c>
      <c r="B18" s="28">
        <f>入力!C75</f>
        <v>0</v>
      </c>
      <c r="C18" s="29" t="b">
        <f>IF(入力!B75="ICU", 確保料単価設定!C$2, IF(入力!B75="HCU", 確保料単価設定!C$3,IF(入力!B75="療養病床", 確保料単価設定!C$4,IF(入力!B75="HCUでないが重症・中等症患者用の病棟", 確保料単価設定!C$5,IF(入力!B75="その他", 確保料単価設定!C$5)))))</f>
        <v>0</v>
      </c>
      <c r="D18" s="29" t="b">
        <f>IF(入力!B75="ICU", 確保料単価設定!C$6, IF(入力!B75="HCU", 確保料単価設定!C$7,IF(入力!B75="療養病床", 確保料単価設定!C$8,IF(入力!B75="HCUでないが重症・中等症患者用の病棟", 確保料単価設定!C$9,IF(入力!B75="その他", 確保料単価設定!C$9)))))</f>
        <v>0</v>
      </c>
      <c r="E18" s="29" t="str">
        <f>IF(OR(入力!D$27="",入力!D$13=""),"",IF(AND(入力!D$27="該当",入力!D$13="重点医療機関、又は重点医療機関かつ協力医療機関"),空床確保料計算!C18,空床確保料計算!D18))</f>
        <v/>
      </c>
      <c r="F18" s="29" t="str">
        <f>IF(入力!B75="","",IF(入力!D$10="", 0, IF((MIN(入力!E75,入力!D$12)-MAX(入力!D75,入力!D$10))&gt;=0, MIN(入力!E75,入力!D$12)-MAX(入力!D75,入力!D$10)+1, IF((MIN(入力!E75,入力!D$12)-MAX(入力!D75,入力!D$10))&lt;0, 0))))</f>
        <v/>
      </c>
      <c r="G18" s="29" t="e">
        <f t="shared" si="0"/>
        <v>#VALUE!</v>
      </c>
      <c r="H18" s="29" t="e">
        <f t="shared" si="1"/>
        <v>#VALUE!</v>
      </c>
      <c r="I18" s="29" t="str">
        <f>IF(OR(入力!D$27="",入力!D$17=""),"",IF(AND(入力!D$27="該当",入力!D$17="重点医療機関、又は重点医療機関かつ協力医療機関"),空床確保料計算!C18,空床確保料計算!D18))</f>
        <v/>
      </c>
      <c r="J18" s="29" t="str">
        <f>IF(入力!B75="","",IF(入力!D$14="",0,IF(MIN(入力!E75,入力!D$16)-MAX(入力!D75,入力!D$14)&gt;=0,MIN(入力!E75,入力!D$16)-MAX(入力!D75,入力!D$14)+1,IF(MIN(入力!E75,入力!D$16)-MAX(入力!D75,入力!D$14)&lt;0,0))))</f>
        <v/>
      </c>
      <c r="K18" s="29" t="e">
        <f t="shared" si="9"/>
        <v>#VALUE!</v>
      </c>
      <c r="L18" s="29" t="e">
        <f t="shared" si="2"/>
        <v>#VALUE!</v>
      </c>
      <c r="M18" s="29" t="str">
        <f>IF(OR(入力!D$27="",入力!D$21=""),"",IF(AND(入力!D$27="該当",入力!D$21="重点医療機関、又は重点医療機関かつ協力医療機関"),空床確保料計算!C18,空床確保料計算!D18))</f>
        <v/>
      </c>
      <c r="N18" s="29" t="str">
        <f>IF(入力!B75="","",IF(入力!D$18="",0,IF(MIN(入力!E75,入力!D$20)-MAX(入力!D75,入力!D$18)&gt;=0,MIN(入力!E75,入力!D$20)-MAX(入力!D75,入力!D$18)+1,IF(MIN(入力!E75,入力!D$20)-MAX(入力!D75,入力!D$18)&lt;0,0))))</f>
        <v/>
      </c>
      <c r="O18" s="29" t="e">
        <f t="shared" si="10"/>
        <v>#VALUE!</v>
      </c>
      <c r="P18" s="29" t="e">
        <f t="shared" si="3"/>
        <v>#VALUE!</v>
      </c>
      <c r="Q18" s="29" t="str">
        <f>IF(OR(入力!D$27="",入力!D$25=""),"",IF(AND(入力!D$27="該当",入力!D$25="重点医療機関、又は重点医療機関かつ協力医療機関"),空床確保料計算!C18,空床確保料計算!D18))</f>
        <v/>
      </c>
      <c r="R18" s="29" t="str">
        <f>IF(入力!B75="","",IF(入力!D$22="",0,IF(MIN(入力!E75,入力!D$24)-MAX(入力!D75,入力!D$22)&gt;=0,MIN(入力!E75,入力!D$24)-MAX(入力!D75,入力!D$22)+1,IF(MIN(入力!E75,入力!D$24)-MAX(入力!D75,入力!D$22)&lt;0,0))))</f>
        <v/>
      </c>
      <c r="S18" s="29" t="e">
        <f t="shared" si="4"/>
        <v>#VALUE!</v>
      </c>
      <c r="T18" s="29" t="e">
        <f t="shared" si="5"/>
        <v>#VALUE!</v>
      </c>
      <c r="U18" s="28" t="b">
        <f>IF(入力!B75="ICU", 確保料単価設定!C$10, IF(入力!B75="HCU", 確保料単価設定!C$11,IF(入力!B75="療養病床", 確保料単価設定!C$12,IF(入力!B75="HCUでないが重症・中等症患者用の病棟", 確保料単価設定!C$11,IF(入力!B75="その他", 確保料単価設定!C$12)))))</f>
        <v>0</v>
      </c>
      <c r="V18" s="35" t="e">
        <f>DATEDIF(入力!D75,入力!E75,"d")+1-F18-J18-N18-R18</f>
        <v>#VALUE!</v>
      </c>
      <c r="W18" s="28" t="e">
        <f t="shared" si="6"/>
        <v>#VALUE!</v>
      </c>
      <c r="X18" s="28" t="e">
        <f t="shared" si="7"/>
        <v>#VALUE!</v>
      </c>
      <c r="Y18" s="28">
        <f t="shared" si="8"/>
        <v>0</v>
      </c>
    </row>
    <row r="19" spans="1:25">
      <c r="A19" s="24">
        <v>16</v>
      </c>
      <c r="B19" s="28">
        <f>入力!C76</f>
        <v>0</v>
      </c>
      <c r="C19" s="29" t="b">
        <f>IF(入力!B76="ICU", 確保料単価設定!C$2, IF(入力!B76="HCU", 確保料単価設定!C$3,IF(入力!B76="療養病床", 確保料単価設定!C$4,IF(入力!B76="HCUでないが重症・中等症患者用の病棟", 確保料単価設定!C$5,IF(入力!B76="その他", 確保料単価設定!C$5)))))</f>
        <v>0</v>
      </c>
      <c r="D19" s="29" t="b">
        <f>IF(入力!B76="ICU", 確保料単価設定!C$6, IF(入力!B76="HCU", 確保料単価設定!C$7,IF(入力!B76="療養病床", 確保料単価設定!C$8,IF(入力!B76="HCUでないが重症・中等症患者用の病棟", 確保料単価設定!C$9,IF(入力!B76="その他", 確保料単価設定!C$9)))))</f>
        <v>0</v>
      </c>
      <c r="E19" s="29" t="str">
        <f>IF(OR(入力!D$27="",入力!D$13=""),"",IF(AND(入力!D$27="該当",入力!D$13="重点医療機関、又は重点医療機関かつ協力医療機関"),空床確保料計算!C19,空床確保料計算!D19))</f>
        <v/>
      </c>
      <c r="F19" s="29" t="str">
        <f>IF(入力!B76="","",IF(入力!D$10="", 0, IF((MIN(入力!E76,入力!D$12)-MAX(入力!D76,入力!D$10))&gt;=0, MIN(入力!E76,入力!D$12)-MAX(入力!D76,入力!D$10)+1, IF((MIN(入力!E76,入力!D$12)-MAX(入力!D76,入力!D$10))&lt;0, 0))))</f>
        <v/>
      </c>
      <c r="G19" s="29" t="e">
        <f t="shared" si="0"/>
        <v>#VALUE!</v>
      </c>
      <c r="H19" s="29" t="e">
        <f t="shared" si="1"/>
        <v>#VALUE!</v>
      </c>
      <c r="I19" s="29" t="str">
        <f>IF(OR(入力!D$27="",入力!D$17=""),"",IF(AND(入力!D$27="該当",入力!D$17="重点医療機関、又は重点医療機関かつ協力医療機関"),空床確保料計算!C19,空床確保料計算!D19))</f>
        <v/>
      </c>
      <c r="J19" s="29" t="str">
        <f>IF(入力!B76="","",IF(入力!D$14="",0,IF(MIN(入力!E76,入力!D$16)-MAX(入力!D76,入力!D$14)&gt;=0,MIN(入力!E76,入力!D$16)-MAX(入力!D76,入力!D$14)+1,IF(MIN(入力!E76,入力!D$16)-MAX(入力!D76,入力!D$14)&lt;0,0))))</f>
        <v/>
      </c>
      <c r="K19" s="29" t="e">
        <f t="shared" si="9"/>
        <v>#VALUE!</v>
      </c>
      <c r="L19" s="29" t="e">
        <f t="shared" si="2"/>
        <v>#VALUE!</v>
      </c>
      <c r="M19" s="29" t="str">
        <f>IF(OR(入力!D$27="",入力!D$21=""),"",IF(AND(入力!D$27="該当",入力!D$21="重点医療機関、又は重点医療機関かつ協力医療機関"),空床確保料計算!C19,空床確保料計算!D19))</f>
        <v/>
      </c>
      <c r="N19" s="29" t="str">
        <f>IF(入力!B76="","",IF(入力!D$18="",0,IF(MIN(入力!E76,入力!D$20)-MAX(入力!D76,入力!D$18)&gt;=0,MIN(入力!E76,入力!D$20)-MAX(入力!D76,入力!D$18)+1,IF(MIN(入力!E76,入力!D$20)-MAX(入力!D76,入力!D$18)&lt;0,0))))</f>
        <v/>
      </c>
      <c r="O19" s="29" t="e">
        <f t="shared" si="10"/>
        <v>#VALUE!</v>
      </c>
      <c r="P19" s="29" t="e">
        <f t="shared" si="3"/>
        <v>#VALUE!</v>
      </c>
      <c r="Q19" s="29" t="str">
        <f>IF(OR(入力!D$27="",入力!D$25=""),"",IF(AND(入力!D$27="該当",入力!D$25="重点医療機関、又は重点医療機関かつ協力医療機関"),空床確保料計算!C19,空床確保料計算!D19))</f>
        <v/>
      </c>
      <c r="R19" s="29" t="str">
        <f>IF(入力!B76="","",IF(入力!D$22="",0,IF(MIN(入力!E76,入力!D$24)-MAX(入力!D76,入力!D$22)&gt;=0,MIN(入力!E76,入力!D$24)-MAX(入力!D76,入力!D$22)+1,IF(MIN(入力!E76,入力!D$24)-MAX(入力!D76,入力!D$22)&lt;0,0))))</f>
        <v/>
      </c>
      <c r="S19" s="29" t="e">
        <f t="shared" si="4"/>
        <v>#VALUE!</v>
      </c>
      <c r="T19" s="29" t="e">
        <f t="shared" si="5"/>
        <v>#VALUE!</v>
      </c>
      <c r="U19" s="28" t="b">
        <f>IF(入力!B76="ICU", 確保料単価設定!C$10, IF(入力!B76="HCU", 確保料単価設定!C$11,IF(入力!B76="療養病床", 確保料単価設定!C$12,IF(入力!B76="HCUでないが重症・中等症患者用の病棟", 確保料単価設定!C$11,IF(入力!B76="その他", 確保料単価設定!C$12)))))</f>
        <v>0</v>
      </c>
      <c r="V19" s="35" t="e">
        <f>DATEDIF(入力!D76,入力!E76,"d")+1-F19-J19-N19-R19</f>
        <v>#VALUE!</v>
      </c>
      <c r="W19" s="28" t="e">
        <f t="shared" si="6"/>
        <v>#VALUE!</v>
      </c>
      <c r="X19" s="28" t="e">
        <f t="shared" si="7"/>
        <v>#VALUE!</v>
      </c>
      <c r="Y19" s="28">
        <f t="shared" si="8"/>
        <v>0</v>
      </c>
    </row>
    <row r="20" spans="1:25">
      <c r="A20" s="24">
        <v>17</v>
      </c>
      <c r="B20" s="28">
        <f>入力!C77</f>
        <v>0</v>
      </c>
      <c r="C20" s="29" t="b">
        <f>IF(入力!B77="ICU", 確保料単価設定!C$2, IF(入力!B77="HCU", 確保料単価設定!C$3,IF(入力!B77="療養病床", 確保料単価設定!C$4,IF(入力!B77="HCUでないが重症・中等症患者用の病棟", 確保料単価設定!C$5,IF(入力!B77="その他", 確保料単価設定!C$5)))))</f>
        <v>0</v>
      </c>
      <c r="D20" s="29" t="b">
        <f>IF(入力!B77="ICU", 確保料単価設定!C$6, IF(入力!B77="HCU", 確保料単価設定!C$7,IF(入力!B77="療養病床", 確保料単価設定!C$8,IF(入力!B77="HCUでないが重症・中等症患者用の病棟", 確保料単価設定!C$9,IF(入力!B77="その他", 確保料単価設定!C$9)))))</f>
        <v>0</v>
      </c>
      <c r="E20" s="29" t="str">
        <f>IF(OR(入力!D$27="",入力!D$13=""),"",IF(AND(入力!D$27="該当",入力!D$13="重点医療機関、又は重点医療機関かつ協力医療機関"),空床確保料計算!C20,空床確保料計算!D20))</f>
        <v/>
      </c>
      <c r="F20" s="29" t="str">
        <f>IF(入力!B77="","",IF(入力!D$10="", 0, IF((MIN(入力!E77,入力!D$12)-MAX(入力!D77,入力!D$10))&gt;=0, MIN(入力!E77,入力!D$12)-MAX(入力!D77,入力!D$10)+1, IF((MIN(入力!E77,入力!D$12)-MAX(入力!D77,入力!D$10))&lt;0, 0))))</f>
        <v/>
      </c>
      <c r="G20" s="29" t="e">
        <f t="shared" si="0"/>
        <v>#VALUE!</v>
      </c>
      <c r="H20" s="29" t="e">
        <f t="shared" si="1"/>
        <v>#VALUE!</v>
      </c>
      <c r="I20" s="29" t="str">
        <f>IF(OR(入力!D$27="",入力!D$17=""),"",IF(AND(入力!D$27="該当",入力!D$17="重点医療機関、又は重点医療機関かつ協力医療機関"),空床確保料計算!C20,空床確保料計算!D20))</f>
        <v/>
      </c>
      <c r="J20" s="29" t="str">
        <f>IF(入力!B77="","",IF(入力!D$14="",0,IF(MIN(入力!E77,入力!D$16)-MAX(入力!D77,入力!D$14)&gt;=0,MIN(入力!E77,入力!D$16)-MAX(入力!D77,入力!D$14)+1,IF(MIN(入力!E77,入力!D$16)-MAX(入力!D77,入力!D$14)&lt;0,0))))</f>
        <v/>
      </c>
      <c r="K20" s="29" t="e">
        <f t="shared" si="9"/>
        <v>#VALUE!</v>
      </c>
      <c r="L20" s="29" t="e">
        <f t="shared" si="2"/>
        <v>#VALUE!</v>
      </c>
      <c r="M20" s="29" t="str">
        <f>IF(OR(入力!D$27="",入力!D$21=""),"",IF(AND(入力!D$27="該当",入力!D$21="重点医療機関、又は重点医療機関かつ協力医療機関"),空床確保料計算!C20,空床確保料計算!D20))</f>
        <v/>
      </c>
      <c r="N20" s="29" t="str">
        <f>IF(入力!B77="","",IF(入力!D$18="",0,IF(MIN(入力!E77,入力!D$20)-MAX(入力!D77,入力!D$18)&gt;=0,MIN(入力!E77,入力!D$20)-MAX(入力!D77,入力!D$18)+1,IF(MIN(入力!E77,入力!D$20)-MAX(入力!D77,入力!D$18)&lt;0,0))))</f>
        <v/>
      </c>
      <c r="O20" s="29" t="e">
        <f t="shared" si="10"/>
        <v>#VALUE!</v>
      </c>
      <c r="P20" s="29" t="e">
        <f t="shared" si="3"/>
        <v>#VALUE!</v>
      </c>
      <c r="Q20" s="29" t="str">
        <f>IF(OR(入力!D$27="",入力!D$25=""),"",IF(AND(入力!D$27="該当",入力!D$25="重点医療機関、又は重点医療機関かつ協力医療機関"),空床確保料計算!C20,空床確保料計算!D20))</f>
        <v/>
      </c>
      <c r="R20" s="29" t="str">
        <f>IF(入力!B77="","",IF(入力!D$22="",0,IF(MIN(入力!E77,入力!D$24)-MAX(入力!D77,入力!D$22)&gt;=0,MIN(入力!E77,入力!D$24)-MAX(入力!D77,入力!D$22)+1,IF(MIN(入力!E77,入力!D$24)-MAX(入力!D77,入力!D$22)&lt;0,0))))</f>
        <v/>
      </c>
      <c r="S20" s="29" t="e">
        <f t="shared" si="4"/>
        <v>#VALUE!</v>
      </c>
      <c r="T20" s="29" t="e">
        <f t="shared" si="5"/>
        <v>#VALUE!</v>
      </c>
      <c r="U20" s="28" t="b">
        <f>IF(入力!B77="ICU", 確保料単価設定!C$10, IF(入力!B77="HCU", 確保料単価設定!C$11,IF(入力!B77="療養病床", 確保料単価設定!C$12,IF(入力!B77="HCUでないが重症・中等症患者用の病棟", 確保料単価設定!C$11,IF(入力!B77="その他", 確保料単価設定!C$12)))))</f>
        <v>0</v>
      </c>
      <c r="V20" s="35" t="e">
        <f>DATEDIF(入力!D77,入力!E77,"d")+1-F20-J20-N20-R20</f>
        <v>#VALUE!</v>
      </c>
      <c r="W20" s="28" t="e">
        <f t="shared" si="6"/>
        <v>#VALUE!</v>
      </c>
      <c r="X20" s="28" t="e">
        <f t="shared" si="7"/>
        <v>#VALUE!</v>
      </c>
      <c r="Y20" s="28">
        <f t="shared" si="8"/>
        <v>0</v>
      </c>
    </row>
    <row r="21" spans="1:25">
      <c r="A21" s="24">
        <v>18</v>
      </c>
      <c r="B21" s="28">
        <f>入力!C78</f>
        <v>0</v>
      </c>
      <c r="C21" s="29" t="b">
        <f>IF(入力!B78="ICU", 確保料単価設定!C$2, IF(入力!B78="HCU", 確保料単価設定!C$3,IF(入力!B78="療養病床", 確保料単価設定!C$4,IF(入力!B78="HCUでないが重症・中等症患者用の病棟", 確保料単価設定!C$5,IF(入力!B78="その他", 確保料単価設定!C$5)))))</f>
        <v>0</v>
      </c>
      <c r="D21" s="29" t="b">
        <f>IF(入力!B78="ICU", 確保料単価設定!C$6, IF(入力!B78="HCU", 確保料単価設定!C$7,IF(入力!B78="療養病床", 確保料単価設定!C$8,IF(入力!B78="HCUでないが重症・中等症患者用の病棟", 確保料単価設定!C$9,IF(入力!B78="その他", 確保料単価設定!C$9)))))</f>
        <v>0</v>
      </c>
      <c r="E21" s="29" t="str">
        <f>IF(OR(入力!D$27="",入力!D$13=""),"",IF(AND(入力!D$27="該当",入力!D$13="重点医療機関、又は重点医療機関かつ協力医療機関"),空床確保料計算!C21,空床確保料計算!D21))</f>
        <v/>
      </c>
      <c r="F21" s="29" t="str">
        <f>IF(入力!B78="","",IF(入力!D$10="", 0, IF((MIN(入力!E78,入力!D$12)-MAX(入力!D78,入力!D$10))&gt;=0, MIN(入力!E78,入力!D$12)-MAX(入力!D78,入力!D$10)+1, IF((MIN(入力!E78,入力!D$12)-MAX(入力!D78,入力!D$10))&lt;0, 0))))</f>
        <v/>
      </c>
      <c r="G21" s="29" t="e">
        <f t="shared" si="0"/>
        <v>#VALUE!</v>
      </c>
      <c r="H21" s="29" t="e">
        <f t="shared" si="1"/>
        <v>#VALUE!</v>
      </c>
      <c r="I21" s="29" t="str">
        <f>IF(OR(入力!D$27="",入力!D$17=""),"",IF(AND(入力!D$27="該当",入力!D$17="重点医療機関、又は重点医療機関かつ協力医療機関"),空床確保料計算!C21,空床確保料計算!D21))</f>
        <v/>
      </c>
      <c r="J21" s="29" t="str">
        <f>IF(入力!B78="","",IF(入力!D$14="",0,IF(MIN(入力!E78,入力!D$16)-MAX(入力!D78,入力!D$14)&gt;=0,MIN(入力!E78,入力!D$16)-MAX(入力!D78,入力!D$14)+1,IF(MIN(入力!E78,入力!D$16)-MAX(入力!D78,入力!D$14)&lt;0,0))))</f>
        <v/>
      </c>
      <c r="K21" s="29" t="e">
        <f t="shared" si="9"/>
        <v>#VALUE!</v>
      </c>
      <c r="L21" s="29" t="e">
        <f t="shared" si="2"/>
        <v>#VALUE!</v>
      </c>
      <c r="M21" s="29" t="str">
        <f>IF(OR(入力!D$27="",入力!D$21=""),"",IF(AND(入力!D$27="該当",入力!D$21="重点医療機関、又は重点医療機関かつ協力医療機関"),空床確保料計算!C21,空床確保料計算!D21))</f>
        <v/>
      </c>
      <c r="N21" s="29" t="str">
        <f>IF(入力!B78="","",IF(入力!D$18="",0,IF(MIN(入力!E78,入力!D$20)-MAX(入力!D78,入力!D$18)&gt;=0,MIN(入力!E78,入力!D$20)-MAX(入力!D78,入力!D$18)+1,IF(MIN(入力!E78,入力!D$20)-MAX(入力!D78,入力!D$18)&lt;0,0))))</f>
        <v/>
      </c>
      <c r="O21" s="29" t="e">
        <f t="shared" si="10"/>
        <v>#VALUE!</v>
      </c>
      <c r="P21" s="29" t="e">
        <f t="shared" si="3"/>
        <v>#VALUE!</v>
      </c>
      <c r="Q21" s="29" t="str">
        <f>IF(OR(入力!D$27="",入力!D$25=""),"",IF(AND(入力!D$27="該当",入力!D$25="重点医療機関、又は重点医療機関かつ協力医療機関"),空床確保料計算!C21,空床確保料計算!D21))</f>
        <v/>
      </c>
      <c r="R21" s="29" t="str">
        <f>IF(入力!B78="","",IF(入力!D$22="",0,IF(MIN(入力!E78,入力!D$24)-MAX(入力!D78,入力!D$22)&gt;=0,MIN(入力!E78,入力!D$24)-MAX(入力!D78,入力!D$22)+1,IF(MIN(入力!E78,入力!D$24)-MAX(入力!D78,入力!D$22)&lt;0,0))))</f>
        <v/>
      </c>
      <c r="S21" s="29" t="e">
        <f t="shared" si="4"/>
        <v>#VALUE!</v>
      </c>
      <c r="T21" s="29" t="e">
        <f t="shared" si="5"/>
        <v>#VALUE!</v>
      </c>
      <c r="U21" s="28" t="b">
        <f>IF(入力!B78="ICU", 確保料単価設定!C$10, IF(入力!B78="HCU", 確保料単価設定!C$11,IF(入力!B78="療養病床", 確保料単価設定!C$12,IF(入力!B78="HCUでないが重症・中等症患者用の病棟", 確保料単価設定!C$11,IF(入力!B78="その他", 確保料単価設定!C$12)))))</f>
        <v>0</v>
      </c>
      <c r="V21" s="35" t="e">
        <f>DATEDIF(入力!D78,入力!E78,"d")+1-F21-J21-N21-R21</f>
        <v>#VALUE!</v>
      </c>
      <c r="W21" s="28" t="e">
        <f t="shared" si="6"/>
        <v>#VALUE!</v>
      </c>
      <c r="X21" s="28" t="e">
        <f t="shared" si="7"/>
        <v>#VALUE!</v>
      </c>
      <c r="Y21" s="28">
        <f t="shared" si="8"/>
        <v>0</v>
      </c>
    </row>
    <row r="22" spans="1:25">
      <c r="A22" s="24">
        <v>19</v>
      </c>
      <c r="B22" s="28">
        <f>入力!C79</f>
        <v>0</v>
      </c>
      <c r="C22" s="29" t="b">
        <f>IF(入力!B79="ICU", 確保料単価設定!C$2, IF(入力!B79="HCU", 確保料単価設定!C$3,IF(入力!B79="療養病床", 確保料単価設定!C$4,IF(入力!B79="HCUでないが重症・中等症患者用の病棟", 確保料単価設定!C$5,IF(入力!B79="その他", 確保料単価設定!C$5)))))</f>
        <v>0</v>
      </c>
      <c r="D22" s="29" t="b">
        <f>IF(入力!B79="ICU", 確保料単価設定!C$6, IF(入力!B79="HCU", 確保料単価設定!C$7,IF(入力!B79="療養病床", 確保料単価設定!C$8,IF(入力!B79="HCUでないが重症・中等症患者用の病棟", 確保料単価設定!C$9,IF(入力!B79="その他", 確保料単価設定!C$9)))))</f>
        <v>0</v>
      </c>
      <c r="E22" s="29" t="str">
        <f>IF(OR(入力!D$27="",入力!D$13=""),"",IF(AND(入力!D$27="該当",入力!D$13="重点医療機関、又は重点医療機関かつ協力医療機関"),空床確保料計算!C22,空床確保料計算!D22))</f>
        <v/>
      </c>
      <c r="F22" s="29" t="str">
        <f>IF(入力!B79="","",IF(入力!D$10="", 0, IF((MIN(入力!E79,入力!D$12)-MAX(入力!D79,入力!D$10))&gt;=0, MIN(入力!E79,入力!D$12)-MAX(入力!D79,入力!D$10)+1, IF((MIN(入力!E79,入力!D$12)-MAX(入力!D79,入力!D$10))&lt;0, 0))))</f>
        <v/>
      </c>
      <c r="G22" s="29" t="e">
        <f t="shared" si="0"/>
        <v>#VALUE!</v>
      </c>
      <c r="H22" s="29" t="e">
        <f t="shared" si="1"/>
        <v>#VALUE!</v>
      </c>
      <c r="I22" s="29" t="str">
        <f>IF(OR(入力!D$27="",入力!D$17=""),"",IF(AND(入力!D$27="該当",入力!D$17="重点医療機関、又は重点医療機関かつ協力医療機関"),空床確保料計算!C22,空床確保料計算!D22))</f>
        <v/>
      </c>
      <c r="J22" s="29" t="str">
        <f>IF(入力!B79="","",IF(入力!D$14="",0,IF(MIN(入力!E79,入力!D$16)-MAX(入力!D79,入力!D$14)&gt;=0,MIN(入力!E79,入力!D$16)-MAX(入力!D79,入力!D$14)+1,IF(MIN(入力!E79,入力!D$16)-MAX(入力!D79,入力!D$14)&lt;0,0))))</f>
        <v/>
      </c>
      <c r="K22" s="29" t="e">
        <f t="shared" si="9"/>
        <v>#VALUE!</v>
      </c>
      <c r="L22" s="29" t="e">
        <f t="shared" si="2"/>
        <v>#VALUE!</v>
      </c>
      <c r="M22" s="29" t="str">
        <f>IF(OR(入力!D$27="",入力!D$21=""),"",IF(AND(入力!D$27="該当",入力!D$21="重点医療機関、又は重点医療機関かつ協力医療機関"),空床確保料計算!C22,空床確保料計算!D22))</f>
        <v/>
      </c>
      <c r="N22" s="29" t="str">
        <f>IF(入力!B79="","",IF(入力!D$18="",0,IF(MIN(入力!E79,入力!D$20)-MAX(入力!D79,入力!D$18)&gt;=0,MIN(入力!E79,入力!D$20)-MAX(入力!D79,入力!D$18)+1,IF(MIN(入力!E79,入力!D$20)-MAX(入力!D79,入力!D$18)&lt;0,0))))</f>
        <v/>
      </c>
      <c r="O22" s="29" t="e">
        <f t="shared" si="10"/>
        <v>#VALUE!</v>
      </c>
      <c r="P22" s="29" t="e">
        <f t="shared" si="3"/>
        <v>#VALUE!</v>
      </c>
      <c r="Q22" s="29" t="str">
        <f>IF(OR(入力!D$27="",入力!D$25=""),"",IF(AND(入力!D$27="該当",入力!D$25="重点医療機関、又は重点医療機関かつ協力医療機関"),空床確保料計算!C22,空床確保料計算!D22))</f>
        <v/>
      </c>
      <c r="R22" s="29" t="str">
        <f>IF(入力!B79="","",IF(入力!D$22="",0,IF(MIN(入力!E79,入力!D$24)-MAX(入力!D79,入力!D$22)&gt;=0,MIN(入力!E79,入力!D$24)-MAX(入力!D79,入力!D$22)+1,IF(MIN(入力!E79,入力!D$24)-MAX(入力!D79,入力!D$22)&lt;0,0))))</f>
        <v/>
      </c>
      <c r="S22" s="29" t="e">
        <f t="shared" si="4"/>
        <v>#VALUE!</v>
      </c>
      <c r="T22" s="29" t="e">
        <f t="shared" si="5"/>
        <v>#VALUE!</v>
      </c>
      <c r="U22" s="28" t="b">
        <f>IF(入力!B79="ICU", 確保料単価設定!C$10, IF(入力!B79="HCU", 確保料単価設定!C$11,IF(入力!B79="療養病床", 確保料単価設定!C$12,IF(入力!B79="HCUでないが重症・中等症患者用の病棟", 確保料単価設定!C$11,IF(入力!B79="その他", 確保料単価設定!C$12)))))</f>
        <v>0</v>
      </c>
      <c r="V22" s="35" t="e">
        <f>DATEDIF(入力!D79,入力!E79,"d")+1-F22-J22-N22-R22</f>
        <v>#VALUE!</v>
      </c>
      <c r="W22" s="28" t="e">
        <f t="shared" si="6"/>
        <v>#VALUE!</v>
      </c>
      <c r="X22" s="28" t="e">
        <f t="shared" si="7"/>
        <v>#VALUE!</v>
      </c>
      <c r="Y22" s="28">
        <f t="shared" si="8"/>
        <v>0</v>
      </c>
    </row>
    <row r="23" spans="1:25">
      <c r="A23" s="24">
        <v>20</v>
      </c>
      <c r="B23" s="28">
        <f>入力!C80</f>
        <v>0</v>
      </c>
      <c r="C23" s="29" t="b">
        <f>IF(入力!B80="ICU", 確保料単価設定!C$2, IF(入力!B80="HCU", 確保料単価設定!C$3,IF(入力!B80="療養病床", 確保料単価設定!C$4,IF(入力!B80="HCUでないが重症・中等症患者用の病棟", 確保料単価設定!C$5,IF(入力!B80="その他", 確保料単価設定!C$5)))))</f>
        <v>0</v>
      </c>
      <c r="D23" s="29" t="b">
        <f>IF(入力!B80="ICU", 確保料単価設定!C$6, IF(入力!B80="HCU", 確保料単価設定!C$7,IF(入力!B80="療養病床", 確保料単価設定!C$8,IF(入力!B80="HCUでないが重症・中等症患者用の病棟", 確保料単価設定!C$9,IF(入力!B80="その他", 確保料単価設定!C$9)))))</f>
        <v>0</v>
      </c>
      <c r="E23" s="29" t="str">
        <f>IF(OR(入力!D$27="",入力!D$13=""),"",IF(AND(入力!D$27="該当",入力!D$13="重点医療機関、又は重点医療機関かつ協力医療機関"),空床確保料計算!C23,空床確保料計算!D23))</f>
        <v/>
      </c>
      <c r="F23" s="29" t="str">
        <f>IF(入力!B80="","",IF(入力!D$10="", 0, IF((MIN(入力!E80,入力!D$12)-MAX(入力!D80,入力!D$10))&gt;=0, MIN(入力!E80,入力!D$12)-MAX(入力!D80,入力!D$10)+1, IF((MIN(入力!E80,入力!D$12)-MAX(入力!D80,入力!D$10))&lt;0, 0))))</f>
        <v/>
      </c>
      <c r="G23" s="29" t="e">
        <f>B23*F23</f>
        <v>#VALUE!</v>
      </c>
      <c r="H23" s="29" t="e">
        <f>E23*G23</f>
        <v>#VALUE!</v>
      </c>
      <c r="I23" s="29" t="str">
        <f>IF(OR(入力!D$27="",入力!D$17=""),"",IF(AND(入力!D$27="該当",入力!D$17="重点医療機関、又は重点医療機関かつ協力医療機関"),空床確保料計算!C23,空床確保料計算!D23))</f>
        <v/>
      </c>
      <c r="J23" s="29" t="str">
        <f>IF(入力!B80="","",IF(入力!D$14="",0,IF(MIN(入力!E80,入力!D$16)-MAX(入力!D80,入力!D$14)&gt;=0,MIN(入力!E80,入力!D$16)-MAX(入力!D80,入力!D$14)+1,IF(MIN(入力!E80,入力!D$16)-MAX(入力!D80,入力!D$14)&lt;0,0))))</f>
        <v/>
      </c>
      <c r="K23" s="29" t="e">
        <f>B23*J23</f>
        <v>#VALUE!</v>
      </c>
      <c r="L23" s="29" t="e">
        <f>I23*K23</f>
        <v>#VALUE!</v>
      </c>
      <c r="M23" s="29" t="str">
        <f>IF(OR(入力!D$27="",入力!D$21=""),"",IF(AND(入力!D$27="該当",入力!D$21="重点医療機関、又は重点医療機関かつ協力医療機関"),空床確保料計算!C23,空床確保料計算!D23))</f>
        <v/>
      </c>
      <c r="N23" s="29" t="str">
        <f>IF(入力!B80="","",IF(入力!D$18="",0,IF(MIN(入力!E80,入力!D$20)-MAX(入力!D80,入力!D$18)&gt;=0,MIN(入力!E80,入力!D$20)-MAX(入力!D80,入力!D$18)+1,IF(MIN(入力!E80,入力!D$20)-MAX(入力!D80,入力!D$18)&lt;0,0))))</f>
        <v/>
      </c>
      <c r="O23" s="29" t="e">
        <f>B23*N23</f>
        <v>#VALUE!</v>
      </c>
      <c r="P23" s="29" t="e">
        <f>M23*O23</f>
        <v>#VALUE!</v>
      </c>
      <c r="Q23" s="29" t="str">
        <f>IF(OR(入力!D$27="",入力!D$25=""),"",IF(AND(入力!D$27="該当",入力!D$25="重点医療機関、又は重点医療機関かつ協力医療機関"),空床確保料計算!C23,空床確保料計算!D23))</f>
        <v/>
      </c>
      <c r="R23" s="29" t="str">
        <f>IF(入力!B80="","",IF(入力!D$22="",0,IF(MIN(入力!E80,入力!D$24)-MAX(入力!D80,入力!D$22)&gt;=0,MIN(入力!E80,入力!D$24)-MAX(入力!D80,入力!D$22)+1,IF(MIN(入力!E80,入力!D$24)-MAX(入力!D80,入力!D$22)&lt;0,0))))</f>
        <v/>
      </c>
      <c r="S23" s="29" t="e">
        <f>B23*R23</f>
        <v>#VALUE!</v>
      </c>
      <c r="T23" s="29" t="e">
        <f>Q23*S23</f>
        <v>#VALUE!</v>
      </c>
      <c r="U23" s="28" t="b">
        <f>IF(入力!B80="ICU", 確保料単価設定!C$10, IF(入力!B80="HCU", 確保料単価設定!C$11,IF(入力!B80="療養病床", 確保料単価設定!C$12,IF(入力!B80="HCUでないが重症・中等症患者用の病棟", 確保料単価設定!C$11,IF(入力!B80="その他", 確保料単価設定!C$12)))))</f>
        <v>0</v>
      </c>
      <c r="V23" s="35" t="e">
        <f>DATEDIF(入力!D80,入力!E80,"d")+1-F23-J23-N23-R23</f>
        <v>#VALUE!</v>
      </c>
      <c r="W23" s="28" t="e">
        <f t="shared" si="6"/>
        <v>#VALUE!</v>
      </c>
      <c r="X23" s="28" t="e">
        <f>U23*W23</f>
        <v>#VALUE!</v>
      </c>
      <c r="Y23" s="28">
        <f t="shared" si="8"/>
        <v>0</v>
      </c>
    </row>
    <row r="24" spans="1:25">
      <c r="X24" s="18" t="s">
        <v>40</v>
      </c>
      <c r="Y24" s="30">
        <f>_xlfn.AGGREGATE(9,6,Y4:Y23)</f>
        <v>0</v>
      </c>
    </row>
    <row r="26" spans="1:25">
      <c r="E26" s="36" t="s">
        <v>79</v>
      </c>
    </row>
    <row r="27" spans="1:25">
      <c r="A27" s="18" t="s">
        <v>41</v>
      </c>
    </row>
    <row r="28" spans="1:25">
      <c r="A28" s="24"/>
      <c r="B28" s="24"/>
      <c r="C28" s="24"/>
      <c r="D28" s="24"/>
      <c r="E28" s="83" t="s">
        <v>32</v>
      </c>
      <c r="F28" s="84"/>
      <c r="G28" s="84"/>
      <c r="H28" s="85"/>
      <c r="I28" s="83" t="s">
        <v>34</v>
      </c>
      <c r="J28" s="84"/>
      <c r="K28" s="84"/>
      <c r="L28" s="85"/>
      <c r="M28" s="83" t="s">
        <v>35</v>
      </c>
      <c r="N28" s="84"/>
      <c r="O28" s="84"/>
      <c r="P28" s="85"/>
      <c r="Q28" s="83" t="s">
        <v>65</v>
      </c>
      <c r="R28" s="84"/>
      <c r="S28" s="84"/>
      <c r="T28" s="85"/>
      <c r="U28" s="82" t="s">
        <v>74</v>
      </c>
      <c r="V28" s="82"/>
      <c r="W28" s="82"/>
      <c r="X28" s="82"/>
      <c r="Y28" s="24"/>
    </row>
    <row r="29" spans="1:25" ht="39" customHeight="1">
      <c r="A29" s="25" t="s">
        <v>8</v>
      </c>
      <c r="B29" s="25" t="s">
        <v>42</v>
      </c>
      <c r="C29" s="26" t="s">
        <v>76</v>
      </c>
      <c r="D29" s="26" t="s">
        <v>77</v>
      </c>
      <c r="E29" s="26" t="s">
        <v>78</v>
      </c>
      <c r="F29" s="26" t="s">
        <v>7</v>
      </c>
      <c r="G29" s="26" t="s">
        <v>39</v>
      </c>
      <c r="H29" s="26" t="s">
        <v>36</v>
      </c>
      <c r="I29" s="26" t="s">
        <v>78</v>
      </c>
      <c r="J29" s="26" t="s">
        <v>7</v>
      </c>
      <c r="K29" s="26" t="s">
        <v>39</v>
      </c>
      <c r="L29" s="26" t="s">
        <v>37</v>
      </c>
      <c r="M29" s="26" t="s">
        <v>78</v>
      </c>
      <c r="N29" s="26" t="s">
        <v>7</v>
      </c>
      <c r="O29" s="26" t="s">
        <v>39</v>
      </c>
      <c r="P29" s="26" t="s">
        <v>38</v>
      </c>
      <c r="Q29" s="26" t="s">
        <v>78</v>
      </c>
      <c r="R29" s="26" t="s">
        <v>7</v>
      </c>
      <c r="S29" s="26" t="s">
        <v>39</v>
      </c>
      <c r="T29" s="26" t="s">
        <v>73</v>
      </c>
      <c r="U29" s="27" t="s">
        <v>2</v>
      </c>
      <c r="V29" s="27" t="s">
        <v>7</v>
      </c>
      <c r="W29" s="26" t="s">
        <v>39</v>
      </c>
      <c r="X29" s="27" t="s">
        <v>3</v>
      </c>
      <c r="Y29" s="27" t="s">
        <v>0</v>
      </c>
    </row>
    <row r="30" spans="1:25">
      <c r="A30" s="24">
        <v>1</v>
      </c>
      <c r="B30" s="28">
        <f>入力!C35</f>
        <v>0</v>
      </c>
      <c r="C30" s="29" t="b">
        <f>IF(入力!B35="ICU", 確保料単価設定!C$2, IF(入力!B35="HCU", 確保料単価設定!C$3,IF(入力!B35="療養病床", 確保料単価設定!C$4,IF(入力!B35="HCUでないが重症・中等症患者用の病棟", 確保料単価設定!C$5,IF(入力!B35="その他", 確保料単価設定!C$5)))))</f>
        <v>0</v>
      </c>
      <c r="D30" s="29" t="b">
        <f>IF(入力!B35="ICU", 確保料単価設定!C$6, IF(入力!B35="HCU", 確保料単価設定!C$7,IF(入力!B35="療養病床", 確保料単価設定!C$8,IF(入力!B35="HCUでないが重症・中等症患者用の病棟", 確保料単価設定!C$9,IF(入力!B35="その他", 確保料単価設定!C$9)))))</f>
        <v>0</v>
      </c>
      <c r="E30" s="29" t="str">
        <f>IF(OR(入力!D$27="",入力!D$13=""),"",IF(AND(入力!D$27="該当",入力!D$13="重点医療機関、又は重点医療機関かつ協力医療機関"),空床確保料計算!C30,空床確保料計算!D30))</f>
        <v/>
      </c>
      <c r="F30" s="29" t="str">
        <f>IF(入力!B35="","",IF(入力!D$10="", 0, IF((MIN(入力!E35,入力!D$12)-MAX(入力!D35,入力!D$10))&gt;=0, MIN(入力!E35,入力!D$12)-MAX(入力!D35,入力!D$10)+1, IF((MIN(入力!E35,入力!D$12)-MAX(入力!D35,入力!D$10))&lt;0, 0))))</f>
        <v/>
      </c>
      <c r="G30" s="29" t="e">
        <f>B30*F30-入力!F35</f>
        <v>#VALUE!</v>
      </c>
      <c r="H30" s="29" t="e">
        <f>E30*G30</f>
        <v>#VALUE!</v>
      </c>
      <c r="I30" s="29" t="str">
        <f>IF(OR(入力!D$27="",入力!D$17=""),"",IF(AND(入力!D$27="該当",入力!D$17="重点医療機関、又は重点医療機関かつ協力医療機関"),空床確保料計算!C30,空床確保料計算!D30))</f>
        <v/>
      </c>
      <c r="J30" s="29" t="str">
        <f>IF(入力!B35="","",IF(入力!D$14="", 0, IF((MIN(入力!E35,入力!D$16)-MAX(入力!D35,入力!D$14))&gt;=0, MIN(入力!E35,入力!D$16)-MAX(入力!D35,入力!D$14)+1, IF((MIN(入力!E35,入力!D$16)-MAX(入力!D35,入力!D$14))&lt;0, 0))))</f>
        <v/>
      </c>
      <c r="K30" s="29" t="e">
        <f>B30*J30-入力!G35</f>
        <v>#VALUE!</v>
      </c>
      <c r="L30" s="29" t="e">
        <f>I30*K30</f>
        <v>#VALUE!</v>
      </c>
      <c r="M30" s="29" t="str">
        <f>IF(OR(入力!D$27="",入力!D$21=""),"",IF(AND(入力!D$27="該当",入力!D$21="重点医療機関、又は重点医療機関かつ協力医療機関"),空床確保料計算!C30,空床確保料計算!D30))</f>
        <v/>
      </c>
      <c r="N30" s="29" t="str">
        <f>IF(入力!B35="","",IF(入力!D$18="", 0, IF((MIN(入力!E35,入力!D$20)-MAX(入力!D35,入力!D$18))&gt;=0, MIN(入力!E35,入力!D$20)-MAX(入力!D35,入力!D$18)+1, IF((MIN(入力!E35,入力!D$20)-MAX(入力!D35,入力!D$18))&lt;0, 0))))</f>
        <v/>
      </c>
      <c r="O30" s="29" t="e">
        <f>B30*N30-入力!H35</f>
        <v>#VALUE!</v>
      </c>
      <c r="P30" s="29" t="e">
        <f>M30*O30</f>
        <v>#VALUE!</v>
      </c>
      <c r="Q30" s="29" t="str">
        <f>IF(OR(入力!D$27="",入力!D$25=""),"",IF(AND(入力!D$27="該当",入力!D$25="重点医療機関、又は重点医療機関かつ協力医療機関"),空床確保料計算!C30,空床確保料計算!D30))</f>
        <v/>
      </c>
      <c r="R30" s="29" t="str">
        <f>IF(入力!B35="","",IF(入力!D$22="", 0, IF((MIN(入力!E35,入力!D$24)-MAX(入力!D35,入力!D$22))&gt;=0, MIN(入力!E35,入力!D$24)-MAX(入力!D35,入力!D$22)+1, IF((MIN(入力!E35,入力!D$24)-MAX(入力!D35,入力!D$22))&lt;0, 0))))</f>
        <v/>
      </c>
      <c r="S30" s="29" t="e">
        <f>B30*R30-入力!I35</f>
        <v>#VALUE!</v>
      </c>
      <c r="T30" s="29" t="e">
        <f>Q30*S30</f>
        <v>#VALUE!</v>
      </c>
      <c r="U30" s="28" t="b">
        <f>IF(入力!B35="ICU", 確保料単価設定!C$10, IF(入力!B35="HCU", 確保料単価設定!C$11,IF(入力!B35="療養病床", 確保料単価設定!C$12,IF(入力!B35="HCUでないが重症・中等症患者用の病棟", 確保料単価設定!C$11,IF(入力!B35="その他", 確保料単価設定!C$12)))))</f>
        <v>0</v>
      </c>
      <c r="V30" s="35" t="e">
        <f>DATEDIF(入力!D35,入力!E35,"d")+1-空床確保料計算!F30-空床確保料計算!J30-空床確保料計算!N30-R30</f>
        <v>#VALUE!</v>
      </c>
      <c r="W30" s="35" t="e">
        <f>B30*V30-入力!J35</f>
        <v>#VALUE!</v>
      </c>
      <c r="X30" s="28" t="e">
        <f>U30*W30</f>
        <v>#VALUE!</v>
      </c>
      <c r="Y30" s="28">
        <f>_xlfn.AGGREGATE(9,6,H30,L30,P30,T30,X30)</f>
        <v>0</v>
      </c>
    </row>
    <row r="31" spans="1:25">
      <c r="A31" s="24">
        <v>2</v>
      </c>
      <c r="B31" s="28">
        <f>入力!C36</f>
        <v>0</v>
      </c>
      <c r="C31" s="29" t="b">
        <f>IF(入力!B36="ICU", 確保料単価設定!C$2, IF(入力!B36="HCU", 確保料単価設定!C$3,IF(入力!B36="療養病床", 確保料単価設定!C$4,IF(入力!B36="HCUでないが重症・中等症患者用の病棟", 確保料単価設定!C$5,IF(入力!B36="その他", 確保料単価設定!C$5)))))</f>
        <v>0</v>
      </c>
      <c r="D31" s="29" t="b">
        <f>IF(入力!B36="ICU", 確保料単価設定!C$6, IF(入力!B36="HCU", 確保料単価設定!C$7,IF(入力!B36="療養病床", 確保料単価設定!C$8,IF(入力!B36="HCUでないが重症・中等症患者用の病棟", 確保料単価設定!C$9,IF(入力!B36="その他", 確保料単価設定!C$9)))))</f>
        <v>0</v>
      </c>
      <c r="E31" s="29" t="str">
        <f>IF(OR(入力!D$27="",入力!D$13=""),"",IF(AND(入力!D$27="該当",入力!D$13="重点医療機関、又は重点医療機関かつ協力医療機関"),空床確保料計算!C31,空床確保料計算!D31))</f>
        <v/>
      </c>
      <c r="F31" s="29" t="str">
        <f>IF(入力!B36="","",IF(入力!D$10="", 0, IF((MIN(入力!E36,入力!D$12)-MAX(入力!D36,入力!D$10))&gt;=0, MIN(入力!E36,入力!D$12)-MAX(入力!D36,入力!D$10)+1, IF((MIN(入力!E36,入力!D$12)-MAX(入力!D36,入力!D$10))&lt;0, 0))))</f>
        <v/>
      </c>
      <c r="G31" s="29" t="e">
        <f>B31*F31-入力!F36</f>
        <v>#VALUE!</v>
      </c>
      <c r="H31" s="29" t="e">
        <f t="shared" ref="H31:H48" si="11">E31*G31</f>
        <v>#VALUE!</v>
      </c>
      <c r="I31" s="29" t="str">
        <f>IF(OR(入力!D$27="",入力!D$17=""),"",IF(AND(入力!D$27="該当",入力!D$17="重点医療機関、又は重点医療機関かつ協力医療機関"),空床確保料計算!C31,空床確保料計算!D31))</f>
        <v/>
      </c>
      <c r="J31" s="29" t="str">
        <f>IF(入力!B36="","",IF(入力!D$14="", 0, IF((MIN(入力!E36,入力!D$16)-MAX(入力!D36,入力!D$14))&gt;=0, MIN(入力!E36,入力!D$16)-MAX(入力!D36,入力!D$14)+1, IF((MIN(入力!E36,入力!D$16)-MAX(入力!D36,入力!D$14))&lt;0, 0))))</f>
        <v/>
      </c>
      <c r="K31" s="29" t="e">
        <f>B31*J31-入力!G36</f>
        <v>#VALUE!</v>
      </c>
      <c r="L31" s="29" t="e">
        <f t="shared" ref="L31:L48" si="12">I31*K31</f>
        <v>#VALUE!</v>
      </c>
      <c r="M31" s="29" t="str">
        <f>IF(OR(入力!D$27="",入力!D$21=""),"",IF(AND(入力!D$27="該当",入力!D$21="重点医療機関、又は重点医療機関かつ協力医療機関"),空床確保料計算!C31,空床確保料計算!D31))</f>
        <v/>
      </c>
      <c r="N31" s="29" t="str">
        <f>IF(入力!B36="","",IF(入力!D$18="", 0, IF((MIN(入力!E36,入力!D$20)-MAX(入力!D36,入力!D$18))&gt;=0, MIN(入力!E36,入力!D$20)-MAX(入力!D36,入力!D$18)+1, IF((MIN(入力!E36,入力!D$20)-MAX(入力!D36,入力!D$18))&lt;0, 0))))</f>
        <v/>
      </c>
      <c r="O31" s="29" t="e">
        <f>B31*N31-入力!H36</f>
        <v>#VALUE!</v>
      </c>
      <c r="P31" s="29" t="e">
        <f t="shared" ref="P31:P48" si="13">M31*O31</f>
        <v>#VALUE!</v>
      </c>
      <c r="Q31" s="29" t="str">
        <f>IF(OR(入力!D$27="",入力!D$25=""),"",IF(AND(入力!D$27="該当",入力!D$25="重点医療機関、又は重点医療機関かつ協力医療機関"),空床確保料計算!C31,空床確保料計算!D31))</f>
        <v/>
      </c>
      <c r="R31" s="29" t="str">
        <f>IF(入力!B36="","",IF(入力!D$22="", 0, IF((MIN(入力!E36,入力!D$24)-MAX(入力!D36,入力!D$22))&gt;=0, MIN(入力!E36,入力!D$24)-MAX(入力!D36,入力!D$22)+1, IF((MIN(入力!E36,入力!D$24)-MAX(入力!D36,入力!D$22))&lt;0, 0))))</f>
        <v/>
      </c>
      <c r="S31" s="29" t="e">
        <f>B31*R31-入力!I36</f>
        <v>#VALUE!</v>
      </c>
      <c r="T31" s="29" t="e">
        <f t="shared" ref="T31:T48" si="14">Q31*S31</f>
        <v>#VALUE!</v>
      </c>
      <c r="U31" s="28" t="b">
        <f>IF(入力!B36="ICU", 確保料単価設定!C$10, IF(入力!B36="HCU", 確保料単価設定!C$11,IF(入力!B36="療養病床", 確保料単価設定!C$12,IF(入力!B36="HCUでないが重症・中等症患者用の病棟", 確保料単価設定!C$11,IF(入力!B36="その他", 確保料単価設定!C$12)))))</f>
        <v>0</v>
      </c>
      <c r="V31" s="35" t="e">
        <f>DATEDIF(入力!D36,入力!E36,"d")+1-空床確保料計算!F31-空床確保料計算!J31-空床確保料計算!N31-R31</f>
        <v>#VALUE!</v>
      </c>
      <c r="W31" s="28" t="e">
        <f>B31*V31-入力!J36</f>
        <v>#VALUE!</v>
      </c>
      <c r="X31" s="28" t="e">
        <f t="shared" ref="X31:X48" si="15">U31*W31</f>
        <v>#VALUE!</v>
      </c>
      <c r="Y31" s="28">
        <f t="shared" ref="Y31:Y48" si="16">_xlfn.AGGREGATE(9,6,H31,L31,P31,T31,X31)</f>
        <v>0</v>
      </c>
    </row>
    <row r="32" spans="1:25">
      <c r="A32" s="24">
        <v>3</v>
      </c>
      <c r="B32" s="28">
        <f>入力!C37</f>
        <v>0</v>
      </c>
      <c r="C32" s="29" t="b">
        <f>IF(入力!B37="ICU", 確保料単価設定!C$2, IF(入力!B37="HCU", 確保料単価設定!C$3,IF(入力!B37="療養病床", 確保料単価設定!C$4,IF(入力!B37="HCUでないが重症・中等症患者用の病棟", 確保料単価設定!C$5,IF(入力!B37="その他", 確保料単価設定!C$5)))))</f>
        <v>0</v>
      </c>
      <c r="D32" s="29" t="b">
        <f>IF(入力!B37="ICU", 確保料単価設定!C$6, IF(入力!B37="HCU", 確保料単価設定!C$7,IF(入力!B37="療養病床", 確保料単価設定!C$8,IF(入力!B37="HCUでないが重症・中等症患者用の病棟", 確保料単価設定!C$9,IF(入力!B37="その他", 確保料単価設定!C$9)))))</f>
        <v>0</v>
      </c>
      <c r="E32" s="29" t="str">
        <f>IF(OR(入力!D$27="",入力!D$13=""),"",IF(AND(入力!D$27="該当",入力!D$13="重点医療機関、又は重点医療機関かつ協力医療機関"),空床確保料計算!C32,空床確保料計算!D32))</f>
        <v/>
      </c>
      <c r="F32" s="29" t="str">
        <f>IF(入力!B37="","",IF(入力!D$10="", 0, IF((MIN(入力!E37,入力!D$12)-MAX(入力!D37,入力!D$10))&gt;=0, MIN(入力!E37,入力!D$12)-MAX(入力!D37,入力!D$10)+1, IF((MIN(入力!E37,入力!D$12)-MAX(入力!D37,入力!D$10))&lt;0, 0))))</f>
        <v/>
      </c>
      <c r="G32" s="29" t="e">
        <f>B32*F32-入力!F37</f>
        <v>#VALUE!</v>
      </c>
      <c r="H32" s="29" t="e">
        <f t="shared" si="11"/>
        <v>#VALUE!</v>
      </c>
      <c r="I32" s="29" t="str">
        <f>IF(OR(入力!D$27="",入力!D$17=""),"",IF(AND(入力!D$27="該当",入力!D$17="重点医療機関、又は重点医療機関かつ協力医療機関"),空床確保料計算!C32,空床確保料計算!D32))</f>
        <v/>
      </c>
      <c r="J32" s="29" t="str">
        <f>IF(入力!B37="","",IF(入力!D$14="", 0, IF((MIN(入力!E37,入力!D$16)-MAX(入力!D37,入力!D$14))&gt;=0, MIN(入力!E37,入力!D$16)-MAX(入力!D37,入力!D$14)+1, IF((MIN(入力!E37,入力!D$16)-MAX(入力!D37,入力!D$14))&lt;0, 0))))</f>
        <v/>
      </c>
      <c r="K32" s="29" t="e">
        <f>B32*J32-入力!G37</f>
        <v>#VALUE!</v>
      </c>
      <c r="L32" s="29" t="e">
        <f t="shared" si="12"/>
        <v>#VALUE!</v>
      </c>
      <c r="M32" s="29" t="str">
        <f>IF(OR(入力!D$27="",入力!D$21=""),"",IF(AND(入力!D$27="該当",入力!D$21="重点医療機関、又は重点医療機関かつ協力医療機関"),空床確保料計算!C32,空床確保料計算!D32))</f>
        <v/>
      </c>
      <c r="N32" s="29" t="str">
        <f>IF(入力!B37="","",IF(入力!D$18="", 0, IF((MIN(入力!E37,入力!D$20)-MAX(入力!D37,入力!D$18))&gt;=0, MIN(入力!E37,入力!D$20)-MAX(入力!D37,入力!D$18)+1, IF((MIN(入力!E37,入力!D$20)-MAX(入力!D37,入力!D$18))&lt;0, 0))))</f>
        <v/>
      </c>
      <c r="O32" s="29" t="e">
        <f>B32*N32-入力!H37</f>
        <v>#VALUE!</v>
      </c>
      <c r="P32" s="29" t="e">
        <f t="shared" si="13"/>
        <v>#VALUE!</v>
      </c>
      <c r="Q32" s="29" t="str">
        <f>IF(OR(入力!D$27="",入力!D$25=""),"",IF(AND(入力!D$27="該当",入力!D$25="重点医療機関、又は重点医療機関かつ協力医療機関"),空床確保料計算!C32,空床確保料計算!D32))</f>
        <v/>
      </c>
      <c r="R32" s="29" t="str">
        <f>IF(入力!B37="","",IF(入力!D$22="", 0, IF((MIN(入力!E37,入力!D$24)-MAX(入力!D37,入力!D$22))&gt;=0, MIN(入力!E37,入力!D$24)-MAX(入力!D37,入力!D$22)+1, IF((MIN(入力!E37,入力!D$24)-MAX(入力!D37,入力!D$22))&lt;0, 0))))</f>
        <v/>
      </c>
      <c r="S32" s="29" t="e">
        <f>B32*R32-入力!I37</f>
        <v>#VALUE!</v>
      </c>
      <c r="T32" s="29" t="e">
        <f t="shared" si="14"/>
        <v>#VALUE!</v>
      </c>
      <c r="U32" s="28" t="b">
        <f>IF(入力!B37="ICU", 確保料単価設定!C$10, IF(入力!B37="HCU", 確保料単価設定!C$11,IF(入力!B37="療養病床", 確保料単価設定!C$12,IF(入力!B37="HCUでないが重症・中等症患者用の病棟", 確保料単価設定!C$11,IF(入力!B37="その他", 確保料単価設定!C$12)))))</f>
        <v>0</v>
      </c>
      <c r="V32" s="35" t="e">
        <f>DATEDIF(入力!D37,入力!E37,"d")+1-空床確保料計算!F32-空床確保料計算!J32-空床確保料計算!N32-R32</f>
        <v>#VALUE!</v>
      </c>
      <c r="W32" s="28" t="e">
        <f>B32*V32-入力!J37</f>
        <v>#VALUE!</v>
      </c>
      <c r="X32" s="28" t="e">
        <f t="shared" si="15"/>
        <v>#VALUE!</v>
      </c>
      <c r="Y32" s="28">
        <f t="shared" si="16"/>
        <v>0</v>
      </c>
    </row>
    <row r="33" spans="1:25">
      <c r="A33" s="24">
        <v>4</v>
      </c>
      <c r="B33" s="28">
        <f>入力!C38</f>
        <v>0</v>
      </c>
      <c r="C33" s="29" t="b">
        <f>IF(入力!B38="ICU", 確保料単価設定!C$2, IF(入力!B38="HCU", 確保料単価設定!C$3,IF(入力!B38="療養病床", 確保料単価設定!C$4,IF(入力!B38="HCUでないが重症・中等症患者用の病棟", 確保料単価設定!C$5,IF(入力!B38="その他", 確保料単価設定!C$5)))))</f>
        <v>0</v>
      </c>
      <c r="D33" s="29" t="b">
        <f>IF(入力!B38="ICU", 確保料単価設定!C$6, IF(入力!B38="HCU", 確保料単価設定!C$7,IF(入力!B38="療養病床", 確保料単価設定!C$8,IF(入力!B38="HCUでないが重症・中等症患者用の病棟", 確保料単価設定!C$9,IF(入力!B38="その他", 確保料単価設定!C$9)))))</f>
        <v>0</v>
      </c>
      <c r="E33" s="29" t="str">
        <f>IF(OR(入力!D$27="",入力!D$13=""),"",IF(AND(入力!D$27="該当",入力!D$13="重点医療機関、又は重点医療機関かつ協力医療機関"),空床確保料計算!C33,空床確保料計算!D33))</f>
        <v/>
      </c>
      <c r="F33" s="29" t="str">
        <f>IF(入力!B38="","",IF(入力!D$10="", 0, IF((MIN(入力!E38,入力!D$12)-MAX(入力!D38,入力!D$10))&gt;=0, MIN(入力!E38,入力!D$12)-MAX(入力!D38,入力!D$10)+1, IF((MIN(入力!E38,入力!D$12)-MAX(入力!D38,入力!D$10))&lt;0, 0))))</f>
        <v/>
      </c>
      <c r="G33" s="29" t="e">
        <f>B33*F33-入力!F38</f>
        <v>#VALUE!</v>
      </c>
      <c r="H33" s="29" t="e">
        <f t="shared" si="11"/>
        <v>#VALUE!</v>
      </c>
      <c r="I33" s="29" t="str">
        <f>IF(OR(入力!D$27="",入力!D$17=""),"",IF(AND(入力!D$27="該当",入力!D$17="重点医療機関、又は重点医療機関かつ協力医療機関"),空床確保料計算!C33,空床確保料計算!D33))</f>
        <v/>
      </c>
      <c r="J33" s="29" t="str">
        <f>IF(入力!B38="","",IF(入力!D$14="", 0, IF((MIN(入力!E38,入力!D$16)-MAX(入力!D38,入力!D$14))&gt;=0, MIN(入力!E38,入力!D$16)-MAX(入力!D38,入力!D$14)+1, IF((MIN(入力!E38,入力!D$16)-MAX(入力!D38,入力!D$14))&lt;0, 0))))</f>
        <v/>
      </c>
      <c r="K33" s="29" t="e">
        <f>B33*J33-入力!G38</f>
        <v>#VALUE!</v>
      </c>
      <c r="L33" s="29" t="e">
        <f t="shared" si="12"/>
        <v>#VALUE!</v>
      </c>
      <c r="M33" s="29" t="str">
        <f>IF(OR(入力!D$27="",入力!D$21=""),"",IF(AND(入力!D$27="該当",入力!D$21="重点医療機関、又は重点医療機関かつ協力医療機関"),空床確保料計算!C33,空床確保料計算!D33))</f>
        <v/>
      </c>
      <c r="N33" s="29" t="str">
        <f>IF(入力!B38="","",IF(入力!D$18="", 0, IF((MIN(入力!E38,入力!D$20)-MAX(入力!D38,入力!D$18))&gt;=0, MIN(入力!E38,入力!D$20)-MAX(入力!D38,入力!D$18)+1, IF((MIN(入力!E38,入力!D$20)-MAX(入力!D38,入力!D$18))&lt;0, 0))))</f>
        <v/>
      </c>
      <c r="O33" s="29" t="e">
        <f>B33*N33-入力!H38</f>
        <v>#VALUE!</v>
      </c>
      <c r="P33" s="29" t="e">
        <f t="shared" si="13"/>
        <v>#VALUE!</v>
      </c>
      <c r="Q33" s="29" t="str">
        <f>IF(OR(入力!D$27="",入力!D$25=""),"",IF(AND(入力!D$27="該当",入力!D$25="重点医療機関、又は重点医療機関かつ協力医療機関"),空床確保料計算!C33,空床確保料計算!D33))</f>
        <v/>
      </c>
      <c r="R33" s="29" t="str">
        <f>IF(入力!B38="","",IF(入力!D$22="", 0, IF((MIN(入力!E38,入力!D$24)-MAX(入力!D38,入力!D$22))&gt;=0, MIN(入力!E38,入力!D$24)-MAX(入力!D38,入力!D$22)+1, IF((MIN(入力!E38,入力!D$24)-MAX(入力!D38,入力!D$22))&lt;0, 0))))</f>
        <v/>
      </c>
      <c r="S33" s="29" t="e">
        <f>B33*R33-入力!I38</f>
        <v>#VALUE!</v>
      </c>
      <c r="T33" s="29" t="e">
        <f t="shared" si="14"/>
        <v>#VALUE!</v>
      </c>
      <c r="U33" s="28" t="b">
        <f>IF(入力!B38="ICU", 確保料単価設定!C$10, IF(入力!B38="HCU", 確保料単価設定!C$11,IF(入力!B38="療養病床", 確保料単価設定!C$12,IF(入力!B38="HCUでないが重症・中等症患者用の病棟", 確保料単価設定!C$11,IF(入力!B38="その他", 確保料単価設定!C$12)))))</f>
        <v>0</v>
      </c>
      <c r="V33" s="35" t="e">
        <f>DATEDIF(入力!D38,入力!E38,"d")+1-空床確保料計算!F33-空床確保料計算!J33-空床確保料計算!N33-R33</f>
        <v>#VALUE!</v>
      </c>
      <c r="W33" s="28" t="e">
        <f>B33*V33-入力!J38</f>
        <v>#VALUE!</v>
      </c>
      <c r="X33" s="28" t="e">
        <f t="shared" si="15"/>
        <v>#VALUE!</v>
      </c>
      <c r="Y33" s="28">
        <f t="shared" si="16"/>
        <v>0</v>
      </c>
    </row>
    <row r="34" spans="1:25">
      <c r="A34" s="24">
        <v>5</v>
      </c>
      <c r="B34" s="28">
        <f>入力!C39</f>
        <v>0</v>
      </c>
      <c r="C34" s="29" t="b">
        <f>IF(入力!B39="ICU", 確保料単価設定!C$2, IF(入力!B39="HCU", 確保料単価設定!C$3,IF(入力!B39="療養病床", 確保料単価設定!C$4,IF(入力!B39="HCUでないが重症・中等症患者用の病棟", 確保料単価設定!C$5,IF(入力!B39="その他", 確保料単価設定!C$5)))))</f>
        <v>0</v>
      </c>
      <c r="D34" s="29" t="b">
        <f>IF(入力!B39="ICU", 確保料単価設定!C$6, IF(入力!B39="HCU", 確保料単価設定!C$7,IF(入力!B39="療養病床", 確保料単価設定!C$8,IF(入力!B39="HCUでないが重症・中等症患者用の病棟", 確保料単価設定!C$9,IF(入力!B39="その他", 確保料単価設定!C$9)))))</f>
        <v>0</v>
      </c>
      <c r="E34" s="29" t="str">
        <f>IF(OR(入力!D$27="",入力!D$13=""),"",IF(AND(入力!D$27="該当",入力!D$13="重点医療機関、又は重点医療機関かつ協力医療機関"),空床確保料計算!C34,空床確保料計算!D34))</f>
        <v/>
      </c>
      <c r="F34" s="29" t="str">
        <f>IF(入力!B39="","",IF(入力!D$10="", 0, IF((MIN(入力!E39,入力!D$12)-MAX(入力!D39,入力!D$10))&gt;=0, MIN(入力!E39,入力!D$12)-MAX(入力!D39,入力!D$10)+1, IF((MIN(入力!E39,入力!D$12)-MAX(入力!D39,入力!D$10))&lt;0, 0))))</f>
        <v/>
      </c>
      <c r="G34" s="29" t="e">
        <f>B34*F34-入力!F39</f>
        <v>#VALUE!</v>
      </c>
      <c r="H34" s="29" t="e">
        <f t="shared" si="11"/>
        <v>#VALUE!</v>
      </c>
      <c r="I34" s="29" t="str">
        <f>IF(OR(入力!D$27="",入力!D$17=""),"",IF(AND(入力!D$27="該当",入力!D$17="重点医療機関、又は重点医療機関かつ協力医療機関"),空床確保料計算!C34,空床確保料計算!D34))</f>
        <v/>
      </c>
      <c r="J34" s="29" t="str">
        <f>IF(入力!B39="","",IF(入力!D$14="", 0, IF((MIN(入力!E39,入力!D$16)-MAX(入力!D39,入力!D$14))&gt;=0, MIN(入力!E39,入力!D$16)-MAX(入力!D39,入力!D$14)+1, IF((MIN(入力!E39,入力!D$16)-MAX(入力!D39,入力!D$14))&lt;0, 0))))</f>
        <v/>
      </c>
      <c r="K34" s="29" t="e">
        <f>B34*J34-入力!G39</f>
        <v>#VALUE!</v>
      </c>
      <c r="L34" s="29" t="e">
        <f t="shared" si="12"/>
        <v>#VALUE!</v>
      </c>
      <c r="M34" s="29" t="str">
        <f>IF(OR(入力!D$27="",入力!D$21=""),"",IF(AND(入力!D$27="該当",入力!D$21="重点医療機関、又は重点医療機関かつ協力医療機関"),空床確保料計算!C34,空床確保料計算!D34))</f>
        <v/>
      </c>
      <c r="N34" s="29" t="str">
        <f>IF(入力!B39="","",IF(入力!D$18="", 0, IF((MIN(入力!E39,入力!D$20)-MAX(入力!D39,入力!D$18))&gt;=0, MIN(入力!E39,入力!D$20)-MAX(入力!D39,入力!D$18)+1, IF((MIN(入力!E39,入力!D$20)-MAX(入力!D39,入力!D$18))&lt;0, 0))))</f>
        <v/>
      </c>
      <c r="O34" s="29" t="e">
        <f>B34*N34-入力!H39</f>
        <v>#VALUE!</v>
      </c>
      <c r="P34" s="29" t="e">
        <f t="shared" si="13"/>
        <v>#VALUE!</v>
      </c>
      <c r="Q34" s="29" t="str">
        <f>IF(OR(入力!D$27="",入力!D$25=""),"",IF(AND(入力!D$27="該当",入力!D$25="重点医療機関、又は重点医療機関かつ協力医療機関"),空床確保料計算!C34,空床確保料計算!D34))</f>
        <v/>
      </c>
      <c r="R34" s="29" t="str">
        <f>IF(入力!B39="","",IF(入力!D$22="", 0, IF((MIN(入力!E39,入力!D$24)-MAX(入力!D39,入力!D$22))&gt;=0, MIN(入力!E39,入力!D$24)-MAX(入力!D39,入力!D$22)+1, IF((MIN(入力!E39,入力!D$24)-MAX(入力!D39,入力!D$22))&lt;0, 0))))</f>
        <v/>
      </c>
      <c r="S34" s="29" t="e">
        <f>B34*R34-入力!I39</f>
        <v>#VALUE!</v>
      </c>
      <c r="T34" s="29" t="e">
        <f t="shared" si="14"/>
        <v>#VALUE!</v>
      </c>
      <c r="U34" s="28" t="b">
        <f>IF(入力!B39="ICU", 確保料単価設定!C$10, IF(入力!B39="HCU", 確保料単価設定!C$11,IF(入力!B39="療養病床", 確保料単価設定!C$12,IF(入力!B39="HCUでないが重症・中等症患者用の病棟", 確保料単価設定!C$11,IF(入力!B39="その他", 確保料単価設定!C$12)))))</f>
        <v>0</v>
      </c>
      <c r="V34" s="35" t="e">
        <f>DATEDIF(入力!D39,入力!E39,"d")+1-空床確保料計算!F34-空床確保料計算!J34-空床確保料計算!N34-R34</f>
        <v>#VALUE!</v>
      </c>
      <c r="W34" s="28" t="e">
        <f>B34*V34-入力!J39</f>
        <v>#VALUE!</v>
      </c>
      <c r="X34" s="28" t="e">
        <f t="shared" si="15"/>
        <v>#VALUE!</v>
      </c>
      <c r="Y34" s="28">
        <f t="shared" si="16"/>
        <v>0</v>
      </c>
    </row>
    <row r="35" spans="1:25">
      <c r="A35" s="24">
        <v>6</v>
      </c>
      <c r="B35" s="28">
        <f>入力!C40</f>
        <v>0</v>
      </c>
      <c r="C35" s="29" t="b">
        <f>IF(入力!B40="ICU", 確保料単価設定!C$2, IF(入力!B40="HCU", 確保料単価設定!C$3,IF(入力!B40="療養病床", 確保料単価設定!C$4,IF(入力!B40="HCUでないが重症・中等症患者用の病棟", 確保料単価設定!C$5,IF(入力!B40="その他", 確保料単価設定!C$5)))))</f>
        <v>0</v>
      </c>
      <c r="D35" s="29" t="b">
        <f>IF(入力!B40="ICU", 確保料単価設定!C$6, IF(入力!B40="HCU", 確保料単価設定!C$7,IF(入力!B40="療養病床", 確保料単価設定!C$8,IF(入力!B40="HCUでないが重症・中等症患者用の病棟", 確保料単価設定!C$9,IF(入力!B40="その他", 確保料単価設定!C$9)))))</f>
        <v>0</v>
      </c>
      <c r="E35" s="29" t="str">
        <f>IF(OR(入力!D$27="",入力!D$13=""),"",IF(AND(入力!D$27="該当",入力!D$13="重点医療機関、又は重点医療機関かつ協力医療機関"),空床確保料計算!C35,空床確保料計算!D35))</f>
        <v/>
      </c>
      <c r="F35" s="29" t="str">
        <f>IF(入力!B40="","",IF(入力!D$10="", 0, IF((MIN(入力!E40,入力!D$12)-MAX(入力!D40,入力!D$10))&gt;=0, MIN(入力!E40,入力!D$12)-MAX(入力!D40,入力!D$10)+1, IF((MIN(入力!E40,入力!D$12)-MAX(入力!D40,入力!D$10))&lt;0, 0))))</f>
        <v/>
      </c>
      <c r="G35" s="29" t="e">
        <f>B35*F35-入力!F40</f>
        <v>#VALUE!</v>
      </c>
      <c r="H35" s="29" t="e">
        <f t="shared" si="11"/>
        <v>#VALUE!</v>
      </c>
      <c r="I35" s="29" t="str">
        <f>IF(OR(入力!D$27="",入力!D$17=""),"",IF(AND(入力!D$27="該当",入力!D$17="重点医療機関、又は重点医療機関かつ協力医療機関"),空床確保料計算!C35,空床確保料計算!D35))</f>
        <v/>
      </c>
      <c r="J35" s="29" t="str">
        <f>IF(入力!B40="","",IF(入力!D$14="", 0, IF((MIN(入力!E40,入力!D$16)-MAX(入力!D40,入力!D$14))&gt;=0, MIN(入力!E40,入力!D$16)-MAX(入力!D40,入力!D$14)+1, IF((MIN(入力!E40,入力!D$16)-MAX(入力!D40,入力!D$14))&lt;0, 0))))</f>
        <v/>
      </c>
      <c r="K35" s="29" t="e">
        <f>B35*J35-入力!G40</f>
        <v>#VALUE!</v>
      </c>
      <c r="L35" s="29" t="e">
        <f t="shared" si="12"/>
        <v>#VALUE!</v>
      </c>
      <c r="M35" s="29" t="str">
        <f>IF(OR(入力!D$27="",入力!D$21=""),"",IF(AND(入力!D$27="該当",入力!D$21="重点医療機関、又は重点医療機関かつ協力医療機関"),空床確保料計算!C35,空床確保料計算!D35))</f>
        <v/>
      </c>
      <c r="N35" s="29" t="str">
        <f>IF(入力!B40="","",IF(入力!D$18="", 0, IF((MIN(入力!E40,入力!D$20)-MAX(入力!D40,入力!D$18))&gt;=0, MIN(入力!E40,入力!D$20)-MAX(入力!D40,入力!D$18)+1, IF((MIN(入力!E40,入力!D$20)-MAX(入力!D40,入力!D$18))&lt;0, 0))))</f>
        <v/>
      </c>
      <c r="O35" s="29" t="e">
        <f>B35*N35-入力!H40</f>
        <v>#VALUE!</v>
      </c>
      <c r="P35" s="29" t="e">
        <f t="shared" si="13"/>
        <v>#VALUE!</v>
      </c>
      <c r="Q35" s="29" t="str">
        <f>IF(OR(入力!D$27="",入力!D$25=""),"",IF(AND(入力!D$27="該当",入力!D$25="重点医療機関、又は重点医療機関かつ協力医療機関"),空床確保料計算!C35,空床確保料計算!D35))</f>
        <v/>
      </c>
      <c r="R35" s="29" t="str">
        <f>IF(入力!B40="","",IF(入力!D$22="", 0, IF((MIN(入力!E40,入力!D$24)-MAX(入力!D40,入力!D$22))&gt;=0, MIN(入力!E40,入力!D$24)-MAX(入力!D40,入力!D$22)+1, IF((MIN(入力!E40,入力!D$24)-MAX(入力!D40,入力!D$22))&lt;0, 0))))</f>
        <v/>
      </c>
      <c r="S35" s="29" t="e">
        <f>B35*R35-入力!I40</f>
        <v>#VALUE!</v>
      </c>
      <c r="T35" s="29" t="e">
        <f t="shared" si="14"/>
        <v>#VALUE!</v>
      </c>
      <c r="U35" s="28" t="b">
        <f>IF(入力!B40="ICU", 確保料単価設定!C$10, IF(入力!B40="HCU", 確保料単価設定!C$11,IF(入力!B40="療養病床", 確保料単価設定!C$12,IF(入力!B40="HCUでないが重症・中等症患者用の病棟", 確保料単価設定!C$11,IF(入力!B40="その他", 確保料単価設定!C$12)))))</f>
        <v>0</v>
      </c>
      <c r="V35" s="35" t="e">
        <f>DATEDIF(入力!D40,入力!E40,"d")+1-空床確保料計算!F35-空床確保料計算!J35-空床確保料計算!N35-R35</f>
        <v>#VALUE!</v>
      </c>
      <c r="W35" s="28" t="e">
        <f>B35*V35-入力!J40</f>
        <v>#VALUE!</v>
      </c>
      <c r="X35" s="28" t="e">
        <f t="shared" si="15"/>
        <v>#VALUE!</v>
      </c>
      <c r="Y35" s="28">
        <f t="shared" si="16"/>
        <v>0</v>
      </c>
    </row>
    <row r="36" spans="1:25">
      <c r="A36" s="24">
        <v>7</v>
      </c>
      <c r="B36" s="28">
        <f>入力!C41</f>
        <v>0</v>
      </c>
      <c r="C36" s="29" t="b">
        <f>IF(入力!B41="ICU", 確保料単価設定!C$2, IF(入力!B41="HCU", 確保料単価設定!C$3,IF(入力!B41="療養病床", 確保料単価設定!C$4,IF(入力!B41="HCUでないが重症・中等症患者用の病棟", 確保料単価設定!C$5,IF(入力!B41="その他", 確保料単価設定!C$5)))))</f>
        <v>0</v>
      </c>
      <c r="D36" s="29" t="b">
        <f>IF(入力!B41="ICU", 確保料単価設定!C$6, IF(入力!B41="HCU", 確保料単価設定!C$7,IF(入力!B41="療養病床", 確保料単価設定!C$8,IF(入力!B41="HCUでないが重症・中等症患者用の病棟", 確保料単価設定!C$9,IF(入力!B41="その他", 確保料単価設定!C$9)))))</f>
        <v>0</v>
      </c>
      <c r="E36" s="29" t="str">
        <f>IF(OR(入力!D$27="",入力!D$13=""),"",IF(AND(入力!D$27="該当",入力!D$13="重点医療機関、又は重点医療機関かつ協力医療機関"),空床確保料計算!C36,空床確保料計算!D36))</f>
        <v/>
      </c>
      <c r="F36" s="29" t="str">
        <f>IF(入力!B41="","",IF(入力!D$10="", 0, IF((MIN(入力!E41,入力!D$12)-MAX(入力!D41,入力!D$10))&gt;=0, MIN(入力!E41,入力!D$12)-MAX(入力!D41,入力!D$10)+1, IF((MIN(入力!E41,入力!D$12)-MAX(入力!D41,入力!D$10))&lt;0, 0))))</f>
        <v/>
      </c>
      <c r="G36" s="29" t="e">
        <f>B36*F36-入力!F41</f>
        <v>#VALUE!</v>
      </c>
      <c r="H36" s="29" t="e">
        <f t="shared" si="11"/>
        <v>#VALUE!</v>
      </c>
      <c r="I36" s="29" t="str">
        <f>IF(OR(入力!D$27="",入力!D$17=""),"",IF(AND(入力!D$27="該当",入力!D$17="重点医療機関、又は重点医療機関かつ協力医療機関"),空床確保料計算!C36,空床確保料計算!D36))</f>
        <v/>
      </c>
      <c r="J36" s="29" t="str">
        <f>IF(入力!B41="","",IF(入力!D$14="", 0, IF((MIN(入力!E41,入力!D$16)-MAX(入力!D41,入力!D$14))&gt;=0, MIN(入力!E41,入力!D$16)-MAX(入力!D41,入力!D$14)+1, IF((MIN(入力!E41,入力!D$16)-MAX(入力!D41,入力!D$14))&lt;0, 0))))</f>
        <v/>
      </c>
      <c r="K36" s="29" t="e">
        <f>B36*J36-入力!G41</f>
        <v>#VALUE!</v>
      </c>
      <c r="L36" s="29" t="e">
        <f t="shared" si="12"/>
        <v>#VALUE!</v>
      </c>
      <c r="M36" s="29" t="str">
        <f>IF(OR(入力!D$27="",入力!D$21=""),"",IF(AND(入力!D$27="該当",入力!D$21="重点医療機関、又は重点医療機関かつ協力医療機関"),空床確保料計算!C36,空床確保料計算!D36))</f>
        <v/>
      </c>
      <c r="N36" s="29" t="str">
        <f>IF(入力!B41="","",IF(入力!D$18="", 0, IF((MIN(入力!E41,入力!D$20)-MAX(入力!D41,入力!D$18))&gt;=0, MIN(入力!E41,入力!D$20)-MAX(入力!D41,入力!D$18)+1, IF((MIN(入力!E41,入力!D$20)-MAX(入力!D41,入力!D$18))&lt;0, 0))))</f>
        <v/>
      </c>
      <c r="O36" s="29" t="e">
        <f>B36*N36-入力!H41</f>
        <v>#VALUE!</v>
      </c>
      <c r="P36" s="29" t="e">
        <f t="shared" si="13"/>
        <v>#VALUE!</v>
      </c>
      <c r="Q36" s="29" t="str">
        <f>IF(OR(入力!D$27="",入力!D$25=""),"",IF(AND(入力!D$27="該当",入力!D$25="重点医療機関、又は重点医療機関かつ協力医療機関"),空床確保料計算!C36,空床確保料計算!D36))</f>
        <v/>
      </c>
      <c r="R36" s="29" t="str">
        <f>IF(入力!B41="","",IF(入力!D$22="", 0, IF((MIN(入力!E41,入力!D$24)-MAX(入力!D41,入力!D$22))&gt;=0, MIN(入力!E41,入力!D$24)-MAX(入力!D41,入力!D$22)+1, IF((MIN(入力!E41,入力!D$24)-MAX(入力!D41,入力!D$22))&lt;0, 0))))</f>
        <v/>
      </c>
      <c r="S36" s="29" t="e">
        <f>B36*R36-入力!I41</f>
        <v>#VALUE!</v>
      </c>
      <c r="T36" s="29" t="e">
        <f t="shared" si="14"/>
        <v>#VALUE!</v>
      </c>
      <c r="U36" s="28" t="b">
        <f>IF(入力!B41="ICU", 確保料単価設定!C$10, IF(入力!B41="HCU", 確保料単価設定!C$11,IF(入力!B41="療養病床", 確保料単価設定!C$12,IF(入力!B41="HCUでないが重症・中等症患者用の病棟", 確保料単価設定!C$11,IF(入力!B41="その他", 確保料単価設定!C$12)))))</f>
        <v>0</v>
      </c>
      <c r="V36" s="35" t="e">
        <f>DATEDIF(入力!D41,入力!E41,"d")+1-空床確保料計算!F36-空床確保料計算!J36-空床確保料計算!N36-R36</f>
        <v>#VALUE!</v>
      </c>
      <c r="W36" s="28" t="e">
        <f>B36*V36-入力!J41</f>
        <v>#VALUE!</v>
      </c>
      <c r="X36" s="28" t="e">
        <f t="shared" si="15"/>
        <v>#VALUE!</v>
      </c>
      <c r="Y36" s="28">
        <f t="shared" si="16"/>
        <v>0</v>
      </c>
    </row>
    <row r="37" spans="1:25">
      <c r="A37" s="24">
        <v>8</v>
      </c>
      <c r="B37" s="28">
        <f>入力!C42</f>
        <v>0</v>
      </c>
      <c r="C37" s="29" t="b">
        <f>IF(入力!B42="ICU", 確保料単価設定!C$2, IF(入力!B42="HCU", 確保料単価設定!C$3,IF(入力!B42="療養病床", 確保料単価設定!C$4,IF(入力!B42="HCUでないが重症・中等症患者用の病棟", 確保料単価設定!C$5,IF(入力!B42="その他", 確保料単価設定!C$5)))))</f>
        <v>0</v>
      </c>
      <c r="D37" s="29" t="b">
        <f>IF(入力!B42="ICU", 確保料単価設定!C$6, IF(入力!B42="HCU", 確保料単価設定!C$7,IF(入力!B42="療養病床", 確保料単価設定!C$8,IF(入力!B42="HCUでないが重症・中等症患者用の病棟", 確保料単価設定!C$9,IF(入力!B42="その他", 確保料単価設定!C$9)))))</f>
        <v>0</v>
      </c>
      <c r="E37" s="29" t="str">
        <f>IF(OR(入力!D$27="",入力!D$13=""),"",IF(AND(入力!D$27="該当",入力!D$13="重点医療機関、又は重点医療機関かつ協力医療機関"),空床確保料計算!C37,空床確保料計算!D37))</f>
        <v/>
      </c>
      <c r="F37" s="29" t="str">
        <f>IF(入力!B42="","",IF(入力!D$10="", 0, IF((MIN(入力!E42,入力!D$12)-MAX(入力!D42,入力!D$10))&gt;=0, MIN(入力!E42,入力!D$12)-MAX(入力!D42,入力!D$10)+1, IF((MIN(入力!E42,入力!D$12)-MAX(入力!D42,入力!D$10))&lt;0, 0))))</f>
        <v/>
      </c>
      <c r="G37" s="29" t="e">
        <f>B37*F37-入力!F42</f>
        <v>#VALUE!</v>
      </c>
      <c r="H37" s="29" t="e">
        <f t="shared" si="11"/>
        <v>#VALUE!</v>
      </c>
      <c r="I37" s="29" t="str">
        <f>IF(OR(入力!D$27="",入力!D$17=""),"",IF(AND(入力!D$27="該当",入力!D$17="重点医療機関、又は重点医療機関かつ協力医療機関"),空床確保料計算!C37,空床確保料計算!D37))</f>
        <v/>
      </c>
      <c r="J37" s="29" t="str">
        <f>IF(入力!B42="","",IF(入力!D$14="", 0, IF((MIN(入力!E42,入力!D$16)-MAX(入力!D42,入力!D$14))&gt;=0, MIN(入力!E42,入力!D$16)-MAX(入力!D42,入力!D$14)+1, IF((MIN(入力!E42,入力!D$16)-MAX(入力!D42,入力!D$14))&lt;0, 0))))</f>
        <v/>
      </c>
      <c r="K37" s="29" t="e">
        <f>B37*J37-入力!G42</f>
        <v>#VALUE!</v>
      </c>
      <c r="L37" s="29" t="e">
        <f t="shared" si="12"/>
        <v>#VALUE!</v>
      </c>
      <c r="M37" s="29" t="str">
        <f>IF(OR(入力!D$27="",入力!D$21=""),"",IF(AND(入力!D$27="該当",入力!D$21="重点医療機関、又は重点医療機関かつ協力医療機関"),空床確保料計算!C37,空床確保料計算!D37))</f>
        <v/>
      </c>
      <c r="N37" s="29" t="str">
        <f>IF(入力!B42="","",IF(入力!D$18="", 0, IF((MIN(入力!E42,入力!D$20)-MAX(入力!D42,入力!D$18))&gt;=0, MIN(入力!E42,入力!D$20)-MAX(入力!D42,入力!D$18)+1, IF((MIN(入力!E42,入力!D$20)-MAX(入力!D42,入力!D$18))&lt;0, 0))))</f>
        <v/>
      </c>
      <c r="O37" s="29" t="e">
        <f>B37*N37-入力!H42</f>
        <v>#VALUE!</v>
      </c>
      <c r="P37" s="29" t="e">
        <f t="shared" si="13"/>
        <v>#VALUE!</v>
      </c>
      <c r="Q37" s="29" t="str">
        <f>IF(OR(入力!D$27="",入力!D$25=""),"",IF(AND(入力!D$27="該当",入力!D$25="重点医療機関、又は重点医療機関かつ協力医療機関"),空床確保料計算!C37,空床確保料計算!D37))</f>
        <v/>
      </c>
      <c r="R37" s="29" t="str">
        <f>IF(入力!B42="","",IF(入力!D$22="", 0, IF((MIN(入力!E42,入力!D$24)-MAX(入力!D42,入力!D$22))&gt;=0, MIN(入力!E42,入力!D$24)-MAX(入力!D42,入力!D$22)+1, IF((MIN(入力!E42,入力!D$24)-MAX(入力!D42,入力!D$22))&lt;0, 0))))</f>
        <v/>
      </c>
      <c r="S37" s="29" t="e">
        <f>B37*R37-入力!I42</f>
        <v>#VALUE!</v>
      </c>
      <c r="T37" s="29" t="e">
        <f t="shared" si="14"/>
        <v>#VALUE!</v>
      </c>
      <c r="U37" s="28" t="b">
        <f>IF(入力!B42="ICU", 確保料単価設定!C$10, IF(入力!B42="HCU", 確保料単価設定!C$11,IF(入力!B42="療養病床", 確保料単価設定!C$12,IF(入力!B42="HCUでないが重症・中等症患者用の病棟", 確保料単価設定!C$11,IF(入力!B42="その他", 確保料単価設定!C$12)))))</f>
        <v>0</v>
      </c>
      <c r="V37" s="35" t="e">
        <f>DATEDIF(入力!D42,入力!E42,"d")+1-空床確保料計算!F37-空床確保料計算!J37-空床確保料計算!N37-R37</f>
        <v>#VALUE!</v>
      </c>
      <c r="W37" s="28" t="e">
        <f>B37*V37-入力!J42</f>
        <v>#VALUE!</v>
      </c>
      <c r="X37" s="28" t="e">
        <f t="shared" si="15"/>
        <v>#VALUE!</v>
      </c>
      <c r="Y37" s="28">
        <f t="shared" si="16"/>
        <v>0</v>
      </c>
    </row>
    <row r="38" spans="1:25">
      <c r="A38" s="24">
        <v>9</v>
      </c>
      <c r="B38" s="28">
        <f>入力!C43</f>
        <v>0</v>
      </c>
      <c r="C38" s="29" t="b">
        <f>IF(入力!B43="ICU", 確保料単価設定!C$2, IF(入力!B43="HCU", 確保料単価設定!C$3,IF(入力!B43="療養病床", 確保料単価設定!C$4,IF(入力!B43="HCUでないが重症・中等症患者用の病棟", 確保料単価設定!C$5,IF(入力!B43="その他", 確保料単価設定!C$5)))))</f>
        <v>0</v>
      </c>
      <c r="D38" s="29" t="b">
        <f>IF(入力!B43="ICU", 確保料単価設定!C$6, IF(入力!B43="HCU", 確保料単価設定!C$7,IF(入力!B43="療養病床", 確保料単価設定!C$8,IF(入力!B43="HCUでないが重症・中等症患者用の病棟", 確保料単価設定!C$9,IF(入力!B43="その他", 確保料単価設定!C$9)))))</f>
        <v>0</v>
      </c>
      <c r="E38" s="29" t="str">
        <f>IF(OR(入力!D$27="",入力!D$13=""),"",IF(AND(入力!D$27="該当",入力!D$13="重点医療機関、又は重点医療機関かつ協力医療機関"),空床確保料計算!C38,空床確保料計算!D38))</f>
        <v/>
      </c>
      <c r="F38" s="29" t="str">
        <f>IF(入力!B43="","",IF(入力!D$10="", 0, IF((MIN(入力!E43,入力!D$12)-MAX(入力!D43,入力!D$10))&gt;=0, MIN(入力!E43,入力!D$12)-MAX(入力!D43,入力!D$10)+1, IF((MIN(入力!E43,入力!D$12)-MAX(入力!D43,入力!D$10))&lt;0, 0))))</f>
        <v/>
      </c>
      <c r="G38" s="29" t="e">
        <f>B38*F38-入力!F43</f>
        <v>#VALUE!</v>
      </c>
      <c r="H38" s="29" t="e">
        <f t="shared" si="11"/>
        <v>#VALUE!</v>
      </c>
      <c r="I38" s="29" t="str">
        <f>IF(OR(入力!D$27="",入力!D$17=""),"",IF(AND(入力!D$27="該当",入力!D$17="重点医療機関、又は重点医療機関かつ協力医療機関"),空床確保料計算!C38,空床確保料計算!D38))</f>
        <v/>
      </c>
      <c r="J38" s="29" t="str">
        <f>IF(入力!B43="","",IF(入力!D$14="", 0, IF((MIN(入力!E43,入力!D$16)-MAX(入力!D43,入力!D$14))&gt;=0, MIN(入力!E43,入力!D$16)-MAX(入力!D43,入力!D$14)+1, IF((MIN(入力!E43,入力!D$16)-MAX(入力!D43,入力!D$14))&lt;0, 0))))</f>
        <v/>
      </c>
      <c r="K38" s="29" t="e">
        <f>B38*J38-入力!G43</f>
        <v>#VALUE!</v>
      </c>
      <c r="L38" s="29" t="e">
        <f t="shared" si="12"/>
        <v>#VALUE!</v>
      </c>
      <c r="M38" s="29" t="str">
        <f>IF(OR(入力!D$27="",入力!D$21=""),"",IF(AND(入力!D$27="該当",入力!D$21="重点医療機関、又は重点医療機関かつ協力医療機関"),空床確保料計算!C38,空床確保料計算!D38))</f>
        <v/>
      </c>
      <c r="N38" s="29" t="str">
        <f>IF(入力!B43="","",IF(入力!D$18="", 0, IF((MIN(入力!E43,入力!D$20)-MAX(入力!D43,入力!D$18))&gt;=0, MIN(入力!E43,入力!D$20)-MAX(入力!D43,入力!D$18)+1, IF((MIN(入力!E43,入力!D$20)-MAX(入力!D43,入力!D$18))&lt;0, 0))))</f>
        <v/>
      </c>
      <c r="O38" s="29" t="e">
        <f>B38*N38-入力!H43</f>
        <v>#VALUE!</v>
      </c>
      <c r="P38" s="29" t="e">
        <f t="shared" si="13"/>
        <v>#VALUE!</v>
      </c>
      <c r="Q38" s="29" t="str">
        <f>IF(OR(入力!D$27="",入力!D$25=""),"",IF(AND(入力!D$27="該当",入力!D$25="重点医療機関、又は重点医療機関かつ協力医療機関"),空床確保料計算!C38,空床確保料計算!D38))</f>
        <v/>
      </c>
      <c r="R38" s="29" t="str">
        <f>IF(入力!B43="","",IF(入力!D$22="", 0, IF((MIN(入力!E43,入力!D$24)-MAX(入力!D43,入力!D$22))&gt;=0, MIN(入力!E43,入力!D$24)-MAX(入力!D43,入力!D$22)+1, IF((MIN(入力!E43,入力!D$24)-MAX(入力!D43,入力!D$22))&lt;0, 0))))</f>
        <v/>
      </c>
      <c r="S38" s="29" t="e">
        <f>B38*R38-入力!I43</f>
        <v>#VALUE!</v>
      </c>
      <c r="T38" s="29" t="e">
        <f t="shared" si="14"/>
        <v>#VALUE!</v>
      </c>
      <c r="U38" s="28" t="b">
        <f>IF(入力!B43="ICU", 確保料単価設定!C$10, IF(入力!B43="HCU", 確保料単価設定!C$11,IF(入力!B43="療養病床", 確保料単価設定!C$12,IF(入力!B43="HCUでないが重症・中等症患者用の病棟", 確保料単価設定!C$11,IF(入力!B43="その他", 確保料単価設定!C$12)))))</f>
        <v>0</v>
      </c>
      <c r="V38" s="35" t="e">
        <f>DATEDIF(入力!D43,入力!E43,"d")+1-空床確保料計算!F38-空床確保料計算!J38-空床確保料計算!N38-R38</f>
        <v>#VALUE!</v>
      </c>
      <c r="W38" s="28" t="e">
        <f>B38*V38-入力!J43</f>
        <v>#VALUE!</v>
      </c>
      <c r="X38" s="28" t="e">
        <f t="shared" si="15"/>
        <v>#VALUE!</v>
      </c>
      <c r="Y38" s="28">
        <f t="shared" si="16"/>
        <v>0</v>
      </c>
    </row>
    <row r="39" spans="1:25">
      <c r="A39" s="24">
        <v>10</v>
      </c>
      <c r="B39" s="28">
        <f>入力!C44</f>
        <v>0</v>
      </c>
      <c r="C39" s="29" t="b">
        <f>IF(入力!B44="ICU", 確保料単価設定!C$2, IF(入力!B44="HCU", 確保料単価設定!C$3,IF(入力!B44="療養病床", 確保料単価設定!C$4,IF(入力!B44="HCUでないが重症・中等症患者用の病棟", 確保料単価設定!C$5,IF(入力!B44="その他", 確保料単価設定!C$5)))))</f>
        <v>0</v>
      </c>
      <c r="D39" s="29" t="b">
        <f>IF(入力!B44="ICU", 確保料単価設定!C$6, IF(入力!B44="HCU", 確保料単価設定!C$7,IF(入力!B44="療養病床", 確保料単価設定!C$8,IF(入力!B44="HCUでないが重症・中等症患者用の病棟", 確保料単価設定!C$9,IF(入力!B44="その他", 確保料単価設定!C$9)))))</f>
        <v>0</v>
      </c>
      <c r="E39" s="29" t="str">
        <f>IF(OR(入力!D$27="",入力!D$13=""),"",IF(AND(入力!D$27="該当",入力!D$13="重点医療機関、又は重点医療機関かつ協力医療機関"),空床確保料計算!C39,空床確保料計算!D39))</f>
        <v/>
      </c>
      <c r="F39" s="29" t="str">
        <f>IF(入力!B44="","",IF(入力!D$10="", 0, IF((MIN(入力!E44,入力!D$12)-MAX(入力!D44,入力!D$10))&gt;=0, MIN(入力!E44,入力!D$12)-MAX(入力!D44,入力!D$10)+1, IF((MIN(入力!E44,入力!D$12)-MAX(入力!D44,入力!D$10))&lt;0, 0))))</f>
        <v/>
      </c>
      <c r="G39" s="29" t="e">
        <f>B39*F39-入力!F44</f>
        <v>#VALUE!</v>
      </c>
      <c r="H39" s="29" t="e">
        <f t="shared" si="11"/>
        <v>#VALUE!</v>
      </c>
      <c r="I39" s="29" t="str">
        <f>IF(OR(入力!D$27="",入力!D$17=""),"",IF(AND(入力!D$27="該当",入力!D$17="重点医療機関、又は重点医療機関かつ協力医療機関"),空床確保料計算!C39,空床確保料計算!D39))</f>
        <v/>
      </c>
      <c r="J39" s="29" t="str">
        <f>IF(入力!B44="","",IF(入力!D$14="", 0, IF((MIN(入力!E44,入力!D$16)-MAX(入力!D44,入力!D$14))&gt;=0, MIN(入力!E44,入力!D$16)-MAX(入力!D44,入力!D$14)+1, IF((MIN(入力!E44,入力!D$16)-MAX(入力!D44,入力!D$14))&lt;0, 0))))</f>
        <v/>
      </c>
      <c r="K39" s="29" t="e">
        <f>B39*J39-入力!G44</f>
        <v>#VALUE!</v>
      </c>
      <c r="L39" s="29" t="e">
        <f t="shared" si="12"/>
        <v>#VALUE!</v>
      </c>
      <c r="M39" s="29" t="str">
        <f>IF(OR(入力!D$27="",入力!D$21=""),"",IF(AND(入力!D$27="該当",入力!D$21="重点医療機関、又は重点医療機関かつ協力医療機関"),空床確保料計算!C39,空床確保料計算!D39))</f>
        <v/>
      </c>
      <c r="N39" s="29" t="str">
        <f>IF(入力!B44="","",IF(入力!D$18="", 0, IF((MIN(入力!E44,入力!D$20)-MAX(入力!D44,入力!D$18))&gt;=0, MIN(入力!E44,入力!D$20)-MAX(入力!D44,入力!D$18)+1, IF((MIN(入力!E44,入力!D$20)-MAX(入力!D44,入力!D$18))&lt;0, 0))))</f>
        <v/>
      </c>
      <c r="O39" s="29" t="e">
        <f>B39*N39-入力!H44</f>
        <v>#VALUE!</v>
      </c>
      <c r="P39" s="29" t="e">
        <f t="shared" si="13"/>
        <v>#VALUE!</v>
      </c>
      <c r="Q39" s="29" t="str">
        <f>IF(OR(入力!D$27="",入力!D$25=""),"",IF(AND(入力!D$27="該当",入力!D$25="重点医療機関、又は重点医療機関かつ協力医療機関"),空床確保料計算!C39,空床確保料計算!D39))</f>
        <v/>
      </c>
      <c r="R39" s="29" t="str">
        <f>IF(入力!B44="","",IF(入力!D$22="", 0, IF((MIN(入力!E44,入力!D$24)-MAX(入力!D44,入力!D$22))&gt;=0, MIN(入力!E44,入力!D$24)-MAX(入力!D44,入力!D$22)+1, IF((MIN(入力!E44,入力!D$24)-MAX(入力!D44,入力!D$22))&lt;0, 0))))</f>
        <v/>
      </c>
      <c r="S39" s="29" t="e">
        <f>B39*R39-入力!I44</f>
        <v>#VALUE!</v>
      </c>
      <c r="T39" s="29" t="e">
        <f t="shared" si="14"/>
        <v>#VALUE!</v>
      </c>
      <c r="U39" s="28" t="b">
        <f>IF(入力!B44="ICU", 確保料単価設定!C$10, IF(入力!B44="HCU", 確保料単価設定!C$11,IF(入力!B44="療養病床", 確保料単価設定!C$12,IF(入力!B44="HCUでないが重症・中等症患者用の病棟", 確保料単価設定!C$11,IF(入力!B44="その他", 確保料単価設定!C$12)))))</f>
        <v>0</v>
      </c>
      <c r="V39" s="35" t="e">
        <f>DATEDIF(入力!D44,入力!E44,"d")+1-空床確保料計算!F39-空床確保料計算!J39-空床確保料計算!N39-R39</f>
        <v>#VALUE!</v>
      </c>
      <c r="W39" s="28" t="e">
        <f>B39*V39-入力!J44</f>
        <v>#VALUE!</v>
      </c>
      <c r="X39" s="28" t="e">
        <f t="shared" si="15"/>
        <v>#VALUE!</v>
      </c>
      <c r="Y39" s="28">
        <f t="shared" si="16"/>
        <v>0</v>
      </c>
    </row>
    <row r="40" spans="1:25">
      <c r="A40" s="24">
        <v>11</v>
      </c>
      <c r="B40" s="28">
        <f>入力!C45</f>
        <v>0</v>
      </c>
      <c r="C40" s="29" t="b">
        <f>IF(入力!B45="ICU", 確保料単価設定!C$2, IF(入力!B45="HCU", 確保料単価設定!C$3,IF(入力!B45="療養病床", 確保料単価設定!C$4,IF(入力!B45="HCUでないが重症・中等症患者用の病棟", 確保料単価設定!C$5,IF(入力!B45="その他", 確保料単価設定!C$5)))))</f>
        <v>0</v>
      </c>
      <c r="D40" s="29" t="b">
        <f>IF(入力!B45="ICU", 確保料単価設定!C$6, IF(入力!B45="HCU", 確保料単価設定!C$7,IF(入力!B45="療養病床", 確保料単価設定!C$8,IF(入力!B45="HCUでないが重症・中等症患者用の病棟", 確保料単価設定!C$9,IF(入力!B45="その他", 確保料単価設定!C$9)))))</f>
        <v>0</v>
      </c>
      <c r="E40" s="29" t="str">
        <f>IF(OR(入力!D$27="",入力!D$13=""),"",IF(AND(入力!D$27="該当",入力!D$13="重点医療機関、又は重点医療機関かつ協力医療機関"),空床確保料計算!C40,空床確保料計算!D40))</f>
        <v/>
      </c>
      <c r="F40" s="29" t="str">
        <f>IF(入力!B45="","",IF(入力!D$10="", 0, IF((MIN(入力!E45,入力!D$12)-MAX(入力!D45,入力!D$10))&gt;=0, MIN(入力!E45,入力!D$12)-MAX(入力!D45,入力!D$10)+1, IF((MIN(入力!E45,入力!D$12)-MAX(入力!D45,入力!D$10))&lt;0, 0))))</f>
        <v/>
      </c>
      <c r="G40" s="29" t="e">
        <f>B40*F40-入力!F45</f>
        <v>#VALUE!</v>
      </c>
      <c r="H40" s="29" t="e">
        <f t="shared" si="11"/>
        <v>#VALUE!</v>
      </c>
      <c r="I40" s="29" t="str">
        <f>IF(OR(入力!D$27="",入力!D$17=""),"",IF(AND(入力!D$27="該当",入力!D$17="重点医療機関、又は重点医療機関かつ協力医療機関"),空床確保料計算!C40,空床確保料計算!D40))</f>
        <v/>
      </c>
      <c r="J40" s="29" t="str">
        <f>IF(入力!B45="","",IF(入力!D$14="", 0, IF((MIN(入力!E45,入力!D$16)-MAX(入力!D45,入力!D$14))&gt;=0, MIN(入力!E45,入力!D$16)-MAX(入力!D45,入力!D$14)+1, IF((MIN(入力!E45,入力!D$16)-MAX(入力!D45,入力!D$14))&lt;0, 0))))</f>
        <v/>
      </c>
      <c r="K40" s="29" t="e">
        <f>B40*J40-入力!G45</f>
        <v>#VALUE!</v>
      </c>
      <c r="L40" s="29" t="e">
        <f t="shared" si="12"/>
        <v>#VALUE!</v>
      </c>
      <c r="M40" s="29" t="str">
        <f>IF(OR(入力!D$27="",入力!D$21=""),"",IF(AND(入力!D$27="該当",入力!D$21="重点医療機関、又は重点医療機関かつ協力医療機関"),空床確保料計算!C40,空床確保料計算!D40))</f>
        <v/>
      </c>
      <c r="N40" s="29" t="str">
        <f>IF(入力!B45="","",IF(入力!D$18="", 0, IF((MIN(入力!E45,入力!D$20)-MAX(入力!D45,入力!D$18))&gt;=0, MIN(入力!E45,入力!D$20)-MAX(入力!D45,入力!D$18)+1, IF((MIN(入力!E45,入力!D$20)-MAX(入力!D45,入力!D$18))&lt;0, 0))))</f>
        <v/>
      </c>
      <c r="O40" s="29" t="e">
        <f>B40*N40-入力!H45</f>
        <v>#VALUE!</v>
      </c>
      <c r="P40" s="29" t="e">
        <f t="shared" si="13"/>
        <v>#VALUE!</v>
      </c>
      <c r="Q40" s="29" t="str">
        <f>IF(OR(入力!D$27="",入力!D$25=""),"",IF(AND(入力!D$27="該当",入力!D$25="重点医療機関、又は重点医療機関かつ協力医療機関"),空床確保料計算!C40,空床確保料計算!D40))</f>
        <v/>
      </c>
      <c r="R40" s="29" t="str">
        <f>IF(入力!B45="","",IF(入力!D$22="", 0, IF((MIN(入力!E45,入力!D$24)-MAX(入力!D45,入力!D$22))&gt;=0, MIN(入力!E45,入力!D$24)-MAX(入力!D45,入力!D$22)+1, IF((MIN(入力!E45,入力!D$24)-MAX(入力!D45,入力!D$22))&lt;0, 0))))</f>
        <v/>
      </c>
      <c r="S40" s="29" t="e">
        <f>B40*R40-入力!I45</f>
        <v>#VALUE!</v>
      </c>
      <c r="T40" s="29" t="e">
        <f t="shared" si="14"/>
        <v>#VALUE!</v>
      </c>
      <c r="U40" s="28" t="b">
        <f>IF(入力!B45="ICU", 確保料単価設定!C$10, IF(入力!B45="HCU", 確保料単価設定!C$11,IF(入力!B45="療養病床", 確保料単価設定!C$12,IF(入力!B45="HCUでないが重症・中等症患者用の病棟", 確保料単価設定!C$11,IF(入力!B45="その他", 確保料単価設定!C$12)))))</f>
        <v>0</v>
      </c>
      <c r="V40" s="35" t="e">
        <f>DATEDIF(入力!D45,入力!E45,"d")+1-空床確保料計算!F40-空床確保料計算!J40-空床確保料計算!N40-R40</f>
        <v>#VALUE!</v>
      </c>
      <c r="W40" s="28" t="e">
        <f>B40*V40-入力!J45</f>
        <v>#VALUE!</v>
      </c>
      <c r="X40" s="28" t="e">
        <f t="shared" si="15"/>
        <v>#VALUE!</v>
      </c>
      <c r="Y40" s="28">
        <f t="shared" si="16"/>
        <v>0</v>
      </c>
    </row>
    <row r="41" spans="1:25">
      <c r="A41" s="24">
        <v>12</v>
      </c>
      <c r="B41" s="28">
        <f>入力!C46</f>
        <v>0</v>
      </c>
      <c r="C41" s="29" t="b">
        <f>IF(入力!B46="ICU", 確保料単価設定!C$2, IF(入力!B46="HCU", 確保料単価設定!C$3,IF(入力!B46="療養病床", 確保料単価設定!C$4,IF(入力!B46="HCUでないが重症・中等症患者用の病棟", 確保料単価設定!C$5,IF(入力!B46="その他", 確保料単価設定!C$5)))))</f>
        <v>0</v>
      </c>
      <c r="D41" s="29" t="b">
        <f>IF(入力!B46="ICU", 確保料単価設定!C$6, IF(入力!B46="HCU", 確保料単価設定!C$7,IF(入力!B46="療養病床", 確保料単価設定!C$8,IF(入力!B46="HCUでないが重症・中等症患者用の病棟", 確保料単価設定!C$9,IF(入力!B46="その他", 確保料単価設定!C$9)))))</f>
        <v>0</v>
      </c>
      <c r="E41" s="29" t="str">
        <f>IF(OR(入力!D$27="",入力!D$13=""),"",IF(AND(入力!D$27="該当",入力!D$13="重点医療機関、又は重点医療機関かつ協力医療機関"),空床確保料計算!C41,空床確保料計算!D41))</f>
        <v/>
      </c>
      <c r="F41" s="29" t="str">
        <f>IF(入力!B46="","",IF(入力!D$10="", 0, IF((MIN(入力!E46,入力!D$12)-MAX(入力!D46,入力!D$10))&gt;=0, MIN(入力!E46,入力!D$12)-MAX(入力!D46,入力!D$10)+1, IF((MIN(入力!E46,入力!D$12)-MAX(入力!D46,入力!D$10))&lt;0, 0))))</f>
        <v/>
      </c>
      <c r="G41" s="29" t="e">
        <f>B41*F41-入力!F46</f>
        <v>#VALUE!</v>
      </c>
      <c r="H41" s="29" t="e">
        <f t="shared" si="11"/>
        <v>#VALUE!</v>
      </c>
      <c r="I41" s="29" t="str">
        <f>IF(OR(入力!D$27="",入力!D$17=""),"",IF(AND(入力!D$27="該当",入力!D$17="重点医療機関、又は重点医療機関かつ協力医療機関"),空床確保料計算!C41,空床確保料計算!D41))</f>
        <v/>
      </c>
      <c r="J41" s="29" t="str">
        <f>IF(入力!B46="","",IF(入力!D$14="", 0, IF((MIN(入力!E46,入力!D$16)-MAX(入力!D46,入力!D$14))&gt;=0, MIN(入力!E46,入力!D$16)-MAX(入力!D46,入力!D$14)+1, IF((MIN(入力!E46,入力!D$16)-MAX(入力!D46,入力!D$14))&lt;0, 0))))</f>
        <v/>
      </c>
      <c r="K41" s="29" t="e">
        <f>B41*J41-入力!G46</f>
        <v>#VALUE!</v>
      </c>
      <c r="L41" s="29" t="e">
        <f t="shared" si="12"/>
        <v>#VALUE!</v>
      </c>
      <c r="M41" s="29" t="str">
        <f>IF(OR(入力!D$27="",入力!D$21=""),"",IF(AND(入力!D$27="該当",入力!D$21="重点医療機関、又は重点医療機関かつ協力医療機関"),空床確保料計算!C41,空床確保料計算!D41))</f>
        <v/>
      </c>
      <c r="N41" s="29" t="str">
        <f>IF(入力!B46="","",IF(入力!D$18="", 0, IF((MIN(入力!E46,入力!D$20)-MAX(入力!D46,入力!D$18))&gt;=0, MIN(入力!E46,入力!D$20)-MAX(入力!D46,入力!D$18)+1, IF((MIN(入力!E46,入力!D$20)-MAX(入力!D46,入力!D$18))&lt;0, 0))))</f>
        <v/>
      </c>
      <c r="O41" s="29" t="e">
        <f>B41*N41-入力!H46</f>
        <v>#VALUE!</v>
      </c>
      <c r="P41" s="29" t="e">
        <f t="shared" si="13"/>
        <v>#VALUE!</v>
      </c>
      <c r="Q41" s="29" t="str">
        <f>IF(OR(入力!D$27="",入力!D$25=""),"",IF(AND(入力!D$27="該当",入力!D$25="重点医療機関、又は重点医療機関かつ協力医療機関"),空床確保料計算!C41,空床確保料計算!D41))</f>
        <v/>
      </c>
      <c r="R41" s="29" t="str">
        <f>IF(入力!B46="","",IF(入力!D$22="", 0, IF((MIN(入力!E46,入力!D$24)-MAX(入力!D46,入力!D$22))&gt;=0, MIN(入力!E46,入力!D$24)-MAX(入力!D46,入力!D$22)+1, IF((MIN(入力!E46,入力!D$24)-MAX(入力!D46,入力!D$22))&lt;0, 0))))</f>
        <v/>
      </c>
      <c r="S41" s="29" t="e">
        <f>B41*R41-入力!I46</f>
        <v>#VALUE!</v>
      </c>
      <c r="T41" s="29" t="e">
        <f t="shared" si="14"/>
        <v>#VALUE!</v>
      </c>
      <c r="U41" s="28" t="b">
        <f>IF(入力!B46="ICU", 確保料単価設定!C$10, IF(入力!B46="HCU", 確保料単価設定!C$11,IF(入力!B46="療養病床", 確保料単価設定!C$12,IF(入力!B46="HCUでないが重症・中等症患者用の病棟", 確保料単価設定!C$11,IF(入力!B46="その他", 確保料単価設定!C$12)))))</f>
        <v>0</v>
      </c>
      <c r="V41" s="35" t="e">
        <f>DATEDIF(入力!D46,入力!E46,"d")+1-空床確保料計算!F41-空床確保料計算!J41-空床確保料計算!N41-R41</f>
        <v>#VALUE!</v>
      </c>
      <c r="W41" s="28" t="e">
        <f>B41*V41-入力!J46</f>
        <v>#VALUE!</v>
      </c>
      <c r="X41" s="28" t="e">
        <f t="shared" si="15"/>
        <v>#VALUE!</v>
      </c>
      <c r="Y41" s="28">
        <f t="shared" si="16"/>
        <v>0</v>
      </c>
    </row>
    <row r="42" spans="1:25">
      <c r="A42" s="24">
        <v>13</v>
      </c>
      <c r="B42" s="28">
        <f>入力!C47</f>
        <v>0</v>
      </c>
      <c r="C42" s="29" t="b">
        <f>IF(入力!B47="ICU", 確保料単価設定!C$2, IF(入力!B47="HCU", 確保料単価設定!C$3,IF(入力!B47="療養病床", 確保料単価設定!C$4,IF(入力!B47="HCUでないが重症・中等症患者用の病棟", 確保料単価設定!C$5,IF(入力!B47="その他", 確保料単価設定!C$5)))))</f>
        <v>0</v>
      </c>
      <c r="D42" s="29" t="b">
        <f>IF(入力!B47="ICU", 確保料単価設定!C$6, IF(入力!B47="HCU", 確保料単価設定!C$7,IF(入力!B47="療養病床", 確保料単価設定!C$8,IF(入力!B47="HCUでないが重症・中等症患者用の病棟", 確保料単価設定!C$9,IF(入力!B47="その他", 確保料単価設定!C$9)))))</f>
        <v>0</v>
      </c>
      <c r="E42" s="29" t="str">
        <f>IF(OR(入力!D$27="",入力!D$13=""),"",IF(AND(入力!D$27="該当",入力!D$13="重点医療機関、又は重点医療機関かつ協力医療機関"),空床確保料計算!C42,空床確保料計算!D42))</f>
        <v/>
      </c>
      <c r="F42" s="29" t="str">
        <f>IF(入力!B47="","",IF(入力!D$10="", 0, IF((MIN(入力!E47,入力!D$12)-MAX(入力!D47,入力!D$10))&gt;=0, MIN(入力!E47,入力!D$12)-MAX(入力!D47,入力!D$10)+1, IF((MIN(入力!E47,入力!D$12)-MAX(入力!D47,入力!D$10))&lt;0, 0))))</f>
        <v/>
      </c>
      <c r="G42" s="29" t="e">
        <f>B42*F42-入力!F47</f>
        <v>#VALUE!</v>
      </c>
      <c r="H42" s="29" t="e">
        <f t="shared" si="11"/>
        <v>#VALUE!</v>
      </c>
      <c r="I42" s="29" t="str">
        <f>IF(OR(入力!D$27="",入力!D$17=""),"",IF(AND(入力!D$27="該当",入力!D$17="重点医療機関、又は重点医療機関かつ協力医療機関"),空床確保料計算!C42,空床確保料計算!D42))</f>
        <v/>
      </c>
      <c r="J42" s="29" t="str">
        <f>IF(入力!B47="","",IF(入力!D$14="", 0, IF((MIN(入力!E47,入力!D$16)-MAX(入力!D47,入力!D$14))&gt;=0, MIN(入力!E47,入力!D$16)-MAX(入力!D47,入力!D$14)+1, IF((MIN(入力!E47,入力!D$16)-MAX(入力!D47,入力!D$14))&lt;0, 0))))</f>
        <v/>
      </c>
      <c r="K42" s="29" t="e">
        <f>B42*J42-入力!G47</f>
        <v>#VALUE!</v>
      </c>
      <c r="L42" s="29" t="e">
        <f t="shared" si="12"/>
        <v>#VALUE!</v>
      </c>
      <c r="M42" s="29" t="str">
        <f>IF(OR(入力!D$27="",入力!D$21=""),"",IF(AND(入力!D$27="該当",入力!D$21="重点医療機関、又は重点医療機関かつ協力医療機関"),空床確保料計算!C42,空床確保料計算!D42))</f>
        <v/>
      </c>
      <c r="N42" s="29" t="str">
        <f>IF(入力!B47="","",IF(入力!D$18="", 0, IF((MIN(入力!E47,入力!D$20)-MAX(入力!D47,入力!D$18))&gt;=0, MIN(入力!E47,入力!D$20)-MAX(入力!D47,入力!D$18)+1, IF((MIN(入力!E47,入力!D$20)-MAX(入力!D47,入力!D$18))&lt;0, 0))))</f>
        <v/>
      </c>
      <c r="O42" s="29" t="e">
        <f>B42*N42-入力!H47</f>
        <v>#VALUE!</v>
      </c>
      <c r="P42" s="29" t="e">
        <f t="shared" si="13"/>
        <v>#VALUE!</v>
      </c>
      <c r="Q42" s="29" t="str">
        <f>IF(OR(入力!D$27="",入力!D$25=""),"",IF(AND(入力!D$27="該当",入力!D$25="重点医療機関、又は重点医療機関かつ協力医療機関"),空床確保料計算!C42,空床確保料計算!D42))</f>
        <v/>
      </c>
      <c r="R42" s="29" t="str">
        <f>IF(入力!B47="","",IF(入力!D$22="", 0, IF((MIN(入力!E47,入力!D$24)-MAX(入力!D47,入力!D$22))&gt;=0, MIN(入力!E47,入力!D$24)-MAX(入力!D47,入力!D$22)+1, IF((MIN(入力!E47,入力!D$24)-MAX(入力!D47,入力!D$22))&lt;0, 0))))</f>
        <v/>
      </c>
      <c r="S42" s="29" t="e">
        <f>B42*R42-入力!I47</f>
        <v>#VALUE!</v>
      </c>
      <c r="T42" s="29" t="e">
        <f t="shared" si="14"/>
        <v>#VALUE!</v>
      </c>
      <c r="U42" s="28" t="b">
        <f>IF(入力!B47="ICU", 確保料単価設定!C$10, IF(入力!B47="HCU", 確保料単価設定!C$11,IF(入力!B47="療養病床", 確保料単価設定!C$12,IF(入力!B47="HCUでないが重症・中等症患者用の病棟", 確保料単価設定!C$11,IF(入力!B47="その他", 確保料単価設定!C$12)))))</f>
        <v>0</v>
      </c>
      <c r="V42" s="35" t="e">
        <f>DATEDIF(入力!D47,入力!E47,"d")+1-空床確保料計算!F42-空床確保料計算!J42-空床確保料計算!N42-R42</f>
        <v>#VALUE!</v>
      </c>
      <c r="W42" s="28" t="e">
        <f>B42*V42-入力!J47</f>
        <v>#VALUE!</v>
      </c>
      <c r="X42" s="28" t="e">
        <f t="shared" si="15"/>
        <v>#VALUE!</v>
      </c>
      <c r="Y42" s="28">
        <f t="shared" si="16"/>
        <v>0</v>
      </c>
    </row>
    <row r="43" spans="1:25">
      <c r="A43" s="24">
        <v>14</v>
      </c>
      <c r="B43" s="28">
        <f>入力!C48</f>
        <v>0</v>
      </c>
      <c r="C43" s="29" t="b">
        <f>IF(入力!B48="ICU", 確保料単価設定!C$2, IF(入力!B48="HCU", 確保料単価設定!C$3,IF(入力!B48="療養病床", 確保料単価設定!C$4,IF(入力!B48="HCUでないが重症・中等症患者用の病棟", 確保料単価設定!C$5,IF(入力!B48="その他", 確保料単価設定!C$5)))))</f>
        <v>0</v>
      </c>
      <c r="D43" s="29" t="b">
        <f>IF(入力!B48="ICU", 確保料単価設定!C$6, IF(入力!B48="HCU", 確保料単価設定!C$7,IF(入力!B48="療養病床", 確保料単価設定!C$8,IF(入力!B48="HCUでないが重症・中等症患者用の病棟", 確保料単価設定!C$9,IF(入力!B48="その他", 確保料単価設定!C$9)))))</f>
        <v>0</v>
      </c>
      <c r="E43" s="29" t="str">
        <f>IF(OR(入力!D$27="",入力!D$13=""),"",IF(AND(入力!D$27="該当",入力!D$13="重点医療機関、又は重点医療機関かつ協力医療機関"),空床確保料計算!C43,空床確保料計算!D43))</f>
        <v/>
      </c>
      <c r="F43" s="29" t="str">
        <f>IF(入力!B48="","",IF(入力!D$10="", 0, IF((MIN(入力!E48,入力!D$12)-MAX(入力!D48,入力!D$10))&gt;=0, MIN(入力!E48,入力!D$12)-MAX(入力!D48,入力!D$10)+1, IF((MIN(入力!E48,入力!D$12)-MAX(入力!D48,入力!D$10))&lt;0, 0))))</f>
        <v/>
      </c>
      <c r="G43" s="29" t="e">
        <f>B43*F43-入力!F48</f>
        <v>#VALUE!</v>
      </c>
      <c r="H43" s="29" t="e">
        <f t="shared" si="11"/>
        <v>#VALUE!</v>
      </c>
      <c r="I43" s="29" t="str">
        <f>IF(OR(入力!D$27="",入力!D$17=""),"",IF(AND(入力!D$27="該当",入力!D$17="重点医療機関、又は重点医療機関かつ協力医療機関"),空床確保料計算!C43,空床確保料計算!D43))</f>
        <v/>
      </c>
      <c r="J43" s="29" t="str">
        <f>IF(入力!B48="","",IF(入力!D$14="", 0, IF((MIN(入力!E48,入力!D$16)-MAX(入力!D48,入力!D$14))&gt;=0, MIN(入力!E48,入力!D$16)-MAX(入力!D48,入力!D$14)+1, IF((MIN(入力!E48,入力!D$16)-MAX(入力!D48,入力!D$14))&lt;0, 0))))</f>
        <v/>
      </c>
      <c r="K43" s="29" t="e">
        <f>B43*J43-入力!G48</f>
        <v>#VALUE!</v>
      </c>
      <c r="L43" s="29" t="e">
        <f t="shared" si="12"/>
        <v>#VALUE!</v>
      </c>
      <c r="M43" s="29" t="str">
        <f>IF(OR(入力!D$27="",入力!D$21=""),"",IF(AND(入力!D$27="該当",入力!D$21="重点医療機関、又は重点医療機関かつ協力医療機関"),空床確保料計算!C43,空床確保料計算!D43))</f>
        <v/>
      </c>
      <c r="N43" s="29" t="str">
        <f>IF(入力!B48="","",IF(入力!D$18="", 0, IF((MIN(入力!E48,入力!D$20)-MAX(入力!D48,入力!D$18))&gt;=0, MIN(入力!E48,入力!D$20)-MAX(入力!D48,入力!D$18)+1, IF((MIN(入力!E48,入力!D$20)-MAX(入力!D48,入力!D$18))&lt;0, 0))))</f>
        <v/>
      </c>
      <c r="O43" s="29" t="e">
        <f>B43*N43-入力!H48</f>
        <v>#VALUE!</v>
      </c>
      <c r="P43" s="29" t="e">
        <f t="shared" si="13"/>
        <v>#VALUE!</v>
      </c>
      <c r="Q43" s="29" t="str">
        <f>IF(OR(入力!D$27="",入力!D$25=""),"",IF(AND(入力!D$27="該当",入力!D$25="重点医療機関、又は重点医療機関かつ協力医療機関"),空床確保料計算!C43,空床確保料計算!D43))</f>
        <v/>
      </c>
      <c r="R43" s="29" t="str">
        <f>IF(入力!B48="","",IF(入力!D$22="", 0, IF((MIN(入力!E48,入力!D$24)-MAX(入力!D48,入力!D$22))&gt;=0, MIN(入力!E48,入力!D$24)-MAX(入力!D48,入力!D$22)+1, IF((MIN(入力!E48,入力!D$24)-MAX(入力!D48,入力!D$22))&lt;0, 0))))</f>
        <v/>
      </c>
      <c r="S43" s="29" t="e">
        <f>B43*R43-入力!I48</f>
        <v>#VALUE!</v>
      </c>
      <c r="T43" s="29" t="e">
        <f t="shared" si="14"/>
        <v>#VALUE!</v>
      </c>
      <c r="U43" s="28" t="b">
        <f>IF(入力!B48="ICU", 確保料単価設定!C$10, IF(入力!B48="HCU", 確保料単価設定!C$11,IF(入力!B48="療養病床", 確保料単価設定!C$12,IF(入力!B48="HCUでないが重症・中等症患者用の病棟", 確保料単価設定!C$11,IF(入力!B48="その他", 確保料単価設定!C$12)))))</f>
        <v>0</v>
      </c>
      <c r="V43" s="35" t="e">
        <f>DATEDIF(入力!D48,入力!E48,"d")+1-空床確保料計算!F43-空床確保料計算!J43-空床確保料計算!N43-R43</f>
        <v>#VALUE!</v>
      </c>
      <c r="W43" s="28" t="e">
        <f>B43*V43-入力!J48</f>
        <v>#VALUE!</v>
      </c>
      <c r="X43" s="28" t="e">
        <f t="shared" si="15"/>
        <v>#VALUE!</v>
      </c>
      <c r="Y43" s="28">
        <f t="shared" si="16"/>
        <v>0</v>
      </c>
    </row>
    <row r="44" spans="1:25">
      <c r="A44" s="24">
        <v>15</v>
      </c>
      <c r="B44" s="28">
        <f>入力!C49</f>
        <v>0</v>
      </c>
      <c r="C44" s="29" t="b">
        <f>IF(入力!B49="ICU", 確保料単価設定!C$2, IF(入力!B49="HCU", 確保料単価設定!C$3,IF(入力!B49="療養病床", 確保料単価設定!C$4,IF(入力!B49="HCUでないが重症・中等症患者用の病棟", 確保料単価設定!C$5,IF(入力!B49="その他", 確保料単価設定!C$5)))))</f>
        <v>0</v>
      </c>
      <c r="D44" s="29" t="b">
        <f>IF(入力!B49="ICU", 確保料単価設定!C$6, IF(入力!B49="HCU", 確保料単価設定!C$7,IF(入力!B49="療養病床", 確保料単価設定!C$8,IF(入力!B49="HCUでないが重症・中等症患者用の病棟", 確保料単価設定!C$9,IF(入力!B49="その他", 確保料単価設定!C$9)))))</f>
        <v>0</v>
      </c>
      <c r="E44" s="29" t="str">
        <f>IF(OR(入力!D$27="",入力!D$13=""),"",IF(AND(入力!D$27="該当",入力!D$13="重点医療機関、又は重点医療機関かつ協力医療機関"),空床確保料計算!C44,空床確保料計算!D44))</f>
        <v/>
      </c>
      <c r="F44" s="29" t="str">
        <f>IF(入力!B49="","",IF(入力!D$10="", 0, IF((MIN(入力!E49,入力!D$12)-MAX(入力!D49,入力!D$10))&gt;=0, MIN(入力!E49,入力!D$12)-MAX(入力!D49,入力!D$10)+1, IF((MIN(入力!E49,入力!D$12)-MAX(入力!D49,入力!D$10))&lt;0, 0))))</f>
        <v/>
      </c>
      <c r="G44" s="29" t="e">
        <f>B44*F44-入力!F49</f>
        <v>#VALUE!</v>
      </c>
      <c r="H44" s="29" t="e">
        <f t="shared" si="11"/>
        <v>#VALUE!</v>
      </c>
      <c r="I44" s="29" t="str">
        <f>IF(OR(入力!D$27="",入力!D$17=""),"",IF(AND(入力!D$27="該当",入力!D$17="重点医療機関、又は重点医療機関かつ協力医療機関"),空床確保料計算!C44,空床確保料計算!D44))</f>
        <v/>
      </c>
      <c r="J44" s="29" t="str">
        <f>IF(入力!B49="","",IF(入力!D$14="", 0, IF((MIN(入力!E49,入力!D$16)-MAX(入力!D49,入力!D$14))&gt;=0, MIN(入力!E49,入力!D$16)-MAX(入力!D49,入力!D$14)+1, IF((MIN(入力!E49,入力!D$16)-MAX(入力!D49,入力!D$14))&lt;0, 0))))</f>
        <v/>
      </c>
      <c r="K44" s="29" t="e">
        <f>B44*J44-入力!G49</f>
        <v>#VALUE!</v>
      </c>
      <c r="L44" s="29" t="e">
        <f t="shared" si="12"/>
        <v>#VALUE!</v>
      </c>
      <c r="M44" s="29" t="str">
        <f>IF(OR(入力!D$27="",入力!D$21=""),"",IF(AND(入力!D$27="該当",入力!D$21="重点医療機関、又は重点医療機関かつ協力医療機関"),空床確保料計算!C44,空床確保料計算!D44))</f>
        <v/>
      </c>
      <c r="N44" s="29" t="str">
        <f>IF(入力!B49="","",IF(入力!D$18="", 0, IF((MIN(入力!E49,入力!D$20)-MAX(入力!D49,入力!D$18))&gt;=0, MIN(入力!E49,入力!D$20)-MAX(入力!D49,入力!D$18)+1, IF((MIN(入力!E49,入力!D$20)-MAX(入力!D49,入力!D$18))&lt;0, 0))))</f>
        <v/>
      </c>
      <c r="O44" s="29" t="e">
        <f>B44*N44-入力!H49</f>
        <v>#VALUE!</v>
      </c>
      <c r="P44" s="29" t="e">
        <f t="shared" si="13"/>
        <v>#VALUE!</v>
      </c>
      <c r="Q44" s="29" t="str">
        <f>IF(OR(入力!D$27="",入力!D$25=""),"",IF(AND(入力!D$27="該当",入力!D$25="重点医療機関、又は重点医療機関かつ協力医療機関"),空床確保料計算!C44,空床確保料計算!D44))</f>
        <v/>
      </c>
      <c r="R44" s="29" t="str">
        <f>IF(入力!B49="","",IF(入力!D$22="", 0, IF((MIN(入力!E49,入力!D$24)-MAX(入力!D49,入力!D$22))&gt;=0, MIN(入力!E49,入力!D$24)-MAX(入力!D49,入力!D$22)+1, IF((MIN(入力!E49,入力!D$24)-MAX(入力!D49,入力!D$22))&lt;0, 0))))</f>
        <v/>
      </c>
      <c r="S44" s="29" t="e">
        <f>B44*R44-入力!I49</f>
        <v>#VALUE!</v>
      </c>
      <c r="T44" s="29" t="e">
        <f t="shared" si="14"/>
        <v>#VALUE!</v>
      </c>
      <c r="U44" s="28" t="b">
        <f>IF(入力!B49="ICU", 確保料単価設定!C$10, IF(入力!B49="HCU", 確保料単価設定!C$11,IF(入力!B49="療養病床", 確保料単価設定!C$12,IF(入力!B49="HCUでないが重症・中等症患者用の病棟", 確保料単価設定!C$11,IF(入力!B49="その他", 確保料単価設定!C$12)))))</f>
        <v>0</v>
      </c>
      <c r="V44" s="35" t="e">
        <f>DATEDIF(入力!D49,入力!E49,"d")+1-空床確保料計算!F44-空床確保料計算!J44-空床確保料計算!N44-R44</f>
        <v>#VALUE!</v>
      </c>
      <c r="W44" s="28" t="e">
        <f>B44*V44-入力!J49</f>
        <v>#VALUE!</v>
      </c>
      <c r="X44" s="28" t="e">
        <f t="shared" si="15"/>
        <v>#VALUE!</v>
      </c>
      <c r="Y44" s="28">
        <f t="shared" si="16"/>
        <v>0</v>
      </c>
    </row>
    <row r="45" spans="1:25">
      <c r="A45" s="24">
        <v>16</v>
      </c>
      <c r="B45" s="28">
        <f>入力!C50</f>
        <v>0</v>
      </c>
      <c r="C45" s="29" t="b">
        <f>IF(入力!B50="ICU", 確保料単価設定!C$2, IF(入力!B50="HCU", 確保料単価設定!C$3,IF(入力!B50="療養病床", 確保料単価設定!C$4,IF(入力!B50="HCUでないが重症・中等症患者用の病棟", 確保料単価設定!C$5,IF(入力!B50="その他", 確保料単価設定!C$5)))))</f>
        <v>0</v>
      </c>
      <c r="D45" s="29" t="b">
        <f>IF(入力!B50="ICU", 確保料単価設定!C$6, IF(入力!B50="HCU", 確保料単価設定!C$7,IF(入力!B50="療養病床", 確保料単価設定!C$8,IF(入力!B50="HCUでないが重症・中等症患者用の病棟", 確保料単価設定!C$9,IF(入力!B50="その他", 確保料単価設定!C$9)))))</f>
        <v>0</v>
      </c>
      <c r="E45" s="29" t="str">
        <f>IF(OR(入力!D$27="",入力!D$13=""),"",IF(AND(入力!D$27="該当",入力!D$13="重点医療機関、又は重点医療機関かつ協力医療機関"),空床確保料計算!C45,空床確保料計算!D45))</f>
        <v/>
      </c>
      <c r="F45" s="29" t="str">
        <f>IF(入力!B50="","",IF(入力!D$10="", 0, IF((MIN(入力!E50,入力!D$12)-MAX(入力!D50,入力!D$10))&gt;=0, MIN(入力!E50,入力!D$12)-MAX(入力!D50,入力!D$10)+1, IF((MIN(入力!E50,入力!D$12)-MAX(入力!D50,入力!D$10))&lt;0, 0))))</f>
        <v/>
      </c>
      <c r="G45" s="29" t="e">
        <f>B45*F45-入力!F50</f>
        <v>#VALUE!</v>
      </c>
      <c r="H45" s="29" t="e">
        <f t="shared" si="11"/>
        <v>#VALUE!</v>
      </c>
      <c r="I45" s="29" t="str">
        <f>IF(OR(入力!D$27="",入力!D$17=""),"",IF(AND(入力!D$27="該当",入力!D$17="重点医療機関、又は重点医療機関かつ協力医療機関"),空床確保料計算!C45,空床確保料計算!D45))</f>
        <v/>
      </c>
      <c r="J45" s="29" t="str">
        <f>IF(入力!B50="","",IF(入力!D$14="", 0, IF((MIN(入力!E50,入力!D$16)-MAX(入力!D50,入力!D$14))&gt;=0, MIN(入力!E50,入力!D$16)-MAX(入力!D50,入力!D$14)+1, IF((MIN(入力!E50,入力!D$16)-MAX(入力!D50,入力!D$14))&lt;0, 0))))</f>
        <v/>
      </c>
      <c r="K45" s="29" t="e">
        <f>B45*J45-入力!G50</f>
        <v>#VALUE!</v>
      </c>
      <c r="L45" s="29" t="e">
        <f t="shared" si="12"/>
        <v>#VALUE!</v>
      </c>
      <c r="M45" s="29" t="str">
        <f>IF(OR(入力!D$27="",入力!D$21=""),"",IF(AND(入力!D$27="該当",入力!D$21="重点医療機関、又は重点医療機関かつ協力医療機関"),空床確保料計算!C45,空床確保料計算!D45))</f>
        <v/>
      </c>
      <c r="N45" s="29" t="str">
        <f>IF(入力!B50="","",IF(入力!D$18="", 0, IF((MIN(入力!E50,入力!D$20)-MAX(入力!D50,入力!D$18))&gt;=0, MIN(入力!E50,入力!D$20)-MAX(入力!D50,入力!D$18)+1, IF((MIN(入力!E50,入力!D$20)-MAX(入力!D50,入力!D$18))&lt;0, 0))))</f>
        <v/>
      </c>
      <c r="O45" s="29" t="e">
        <f>B45*N45-入力!H50</f>
        <v>#VALUE!</v>
      </c>
      <c r="P45" s="29" t="e">
        <f t="shared" si="13"/>
        <v>#VALUE!</v>
      </c>
      <c r="Q45" s="29" t="str">
        <f>IF(OR(入力!D$27="",入力!D$25=""),"",IF(AND(入力!D$27="該当",入力!D$25="重点医療機関、又は重点医療機関かつ協力医療機関"),空床確保料計算!C45,空床確保料計算!D45))</f>
        <v/>
      </c>
      <c r="R45" s="29" t="str">
        <f>IF(入力!B50="","",IF(入力!D$22="", 0, IF((MIN(入力!E50,入力!D$24)-MAX(入力!D50,入力!D$22))&gt;=0, MIN(入力!E50,入力!D$24)-MAX(入力!D50,入力!D$22)+1, IF((MIN(入力!E50,入力!D$24)-MAX(入力!D50,入力!D$22))&lt;0, 0))))</f>
        <v/>
      </c>
      <c r="S45" s="29" t="e">
        <f>B45*R45-入力!I50</f>
        <v>#VALUE!</v>
      </c>
      <c r="T45" s="29" t="e">
        <f t="shared" si="14"/>
        <v>#VALUE!</v>
      </c>
      <c r="U45" s="28" t="b">
        <f>IF(入力!B50="ICU", 確保料単価設定!C$10, IF(入力!B50="HCU", 確保料単価設定!C$11,IF(入力!B50="療養病床", 確保料単価設定!C$12,IF(入力!B50="HCUでないが重症・中等症患者用の病棟", 確保料単価設定!C$11,IF(入力!B50="その他", 確保料単価設定!C$12)))))</f>
        <v>0</v>
      </c>
      <c r="V45" s="35" t="e">
        <f>DATEDIF(入力!D50,入力!E50,"d")+1-空床確保料計算!F45-空床確保料計算!J45-空床確保料計算!N45-R45</f>
        <v>#VALUE!</v>
      </c>
      <c r="W45" s="28" t="e">
        <f>B45*V45-入力!J50</f>
        <v>#VALUE!</v>
      </c>
      <c r="X45" s="28" t="e">
        <f t="shared" si="15"/>
        <v>#VALUE!</v>
      </c>
      <c r="Y45" s="28">
        <f t="shared" si="16"/>
        <v>0</v>
      </c>
    </row>
    <row r="46" spans="1:25">
      <c r="A46" s="24">
        <v>17</v>
      </c>
      <c r="B46" s="28">
        <f>入力!C51</f>
        <v>0</v>
      </c>
      <c r="C46" s="29" t="b">
        <f>IF(入力!B51="ICU", 確保料単価設定!C$2, IF(入力!B51="HCU", 確保料単価設定!C$3,IF(入力!B51="療養病床", 確保料単価設定!C$4,IF(入力!B51="HCUでないが重症・中等症患者用の病棟", 確保料単価設定!C$5,IF(入力!B51="その他", 確保料単価設定!C$5)))))</f>
        <v>0</v>
      </c>
      <c r="D46" s="29" t="b">
        <f>IF(入力!B51="ICU", 確保料単価設定!C$6, IF(入力!B51="HCU", 確保料単価設定!C$7,IF(入力!B51="療養病床", 確保料単価設定!C$8,IF(入力!B51="HCUでないが重症・中等症患者用の病棟", 確保料単価設定!C$9,IF(入力!B51="その他", 確保料単価設定!C$9)))))</f>
        <v>0</v>
      </c>
      <c r="E46" s="29" t="str">
        <f>IF(OR(入力!D$27="",入力!D$13=""),"",IF(AND(入力!D$27="該当",入力!D$13="重点医療機関、又は重点医療機関かつ協力医療機関"),空床確保料計算!C46,空床確保料計算!D46))</f>
        <v/>
      </c>
      <c r="F46" s="29" t="str">
        <f>IF(入力!B51="","",IF(入力!D$10="", 0, IF((MIN(入力!E51,入力!D$12)-MAX(入力!D51,入力!D$10))&gt;=0, MIN(入力!E51,入力!D$12)-MAX(入力!D51,入力!D$10)+1, IF((MIN(入力!E51,入力!D$12)-MAX(入力!D51,入力!D$10))&lt;0, 0))))</f>
        <v/>
      </c>
      <c r="G46" s="29" t="e">
        <f>B46*F46-入力!F51</f>
        <v>#VALUE!</v>
      </c>
      <c r="H46" s="29" t="e">
        <f t="shared" si="11"/>
        <v>#VALUE!</v>
      </c>
      <c r="I46" s="29" t="str">
        <f>IF(OR(入力!D$27="",入力!D$17=""),"",IF(AND(入力!D$27="該当",入力!D$17="重点医療機関、又は重点医療機関かつ協力医療機関"),空床確保料計算!C46,空床確保料計算!D46))</f>
        <v/>
      </c>
      <c r="J46" s="29" t="str">
        <f>IF(入力!B51="","",IF(入力!D$14="", 0, IF((MIN(入力!E51,入力!D$16)-MAX(入力!D51,入力!D$14))&gt;=0, MIN(入力!E51,入力!D$16)-MAX(入力!D51,入力!D$14)+1, IF((MIN(入力!E51,入力!D$16)-MAX(入力!D51,入力!D$14))&lt;0, 0))))</f>
        <v/>
      </c>
      <c r="K46" s="29" t="e">
        <f>B46*J46-入力!G51</f>
        <v>#VALUE!</v>
      </c>
      <c r="L46" s="29" t="e">
        <f t="shared" si="12"/>
        <v>#VALUE!</v>
      </c>
      <c r="M46" s="29" t="str">
        <f>IF(OR(入力!D$27="",入力!D$21=""),"",IF(AND(入力!D$27="該当",入力!D$21="重点医療機関、又は重点医療機関かつ協力医療機関"),空床確保料計算!C46,空床確保料計算!D46))</f>
        <v/>
      </c>
      <c r="N46" s="29" t="str">
        <f>IF(入力!B51="","",IF(入力!D$18="", 0, IF((MIN(入力!E51,入力!D$20)-MAX(入力!D51,入力!D$18))&gt;=0, MIN(入力!E51,入力!D$20)-MAX(入力!D51,入力!D$18)+1, IF((MIN(入力!E51,入力!D$20)-MAX(入力!D51,入力!D$18))&lt;0, 0))))</f>
        <v/>
      </c>
      <c r="O46" s="29" t="e">
        <f>B46*N46-入力!H51</f>
        <v>#VALUE!</v>
      </c>
      <c r="P46" s="29" t="e">
        <f t="shared" si="13"/>
        <v>#VALUE!</v>
      </c>
      <c r="Q46" s="29" t="str">
        <f>IF(OR(入力!D$27="",入力!D$25=""),"",IF(AND(入力!D$27="該当",入力!D$25="重点医療機関、又は重点医療機関かつ協力医療機関"),空床確保料計算!C46,空床確保料計算!D46))</f>
        <v/>
      </c>
      <c r="R46" s="29" t="str">
        <f>IF(入力!B51="","",IF(入力!D$22="", 0, IF((MIN(入力!E51,入力!D$24)-MAX(入力!D51,入力!D$22))&gt;=0, MIN(入力!E51,入力!D$24)-MAX(入力!D51,入力!D$22)+1, IF((MIN(入力!E51,入力!D$24)-MAX(入力!D51,入力!D$22))&lt;0, 0))))</f>
        <v/>
      </c>
      <c r="S46" s="29" t="e">
        <f>B46*R46-入力!I51</f>
        <v>#VALUE!</v>
      </c>
      <c r="T46" s="29" t="e">
        <f t="shared" si="14"/>
        <v>#VALUE!</v>
      </c>
      <c r="U46" s="28" t="b">
        <f>IF(入力!B51="ICU", 確保料単価設定!C$10, IF(入力!B51="HCU", 確保料単価設定!C$11,IF(入力!B51="療養病床", 確保料単価設定!C$12,IF(入力!B51="HCUでないが重症・中等症患者用の病棟", 確保料単価設定!C$11,IF(入力!B51="その他", 確保料単価設定!C$12)))))</f>
        <v>0</v>
      </c>
      <c r="V46" s="35" t="e">
        <f>DATEDIF(入力!D51,入力!E51,"d")+1-空床確保料計算!F46-空床確保料計算!J46-空床確保料計算!N46-R46</f>
        <v>#VALUE!</v>
      </c>
      <c r="W46" s="28" t="e">
        <f>B46*V46-入力!J51</f>
        <v>#VALUE!</v>
      </c>
      <c r="X46" s="28" t="e">
        <f t="shared" si="15"/>
        <v>#VALUE!</v>
      </c>
      <c r="Y46" s="28">
        <f t="shared" si="16"/>
        <v>0</v>
      </c>
    </row>
    <row r="47" spans="1:25">
      <c r="A47" s="24">
        <v>18</v>
      </c>
      <c r="B47" s="28">
        <f>入力!C52</f>
        <v>0</v>
      </c>
      <c r="C47" s="29" t="b">
        <f>IF(入力!B52="ICU", 確保料単価設定!C$2, IF(入力!B52="HCU", 確保料単価設定!C$3,IF(入力!B52="療養病床", 確保料単価設定!C$4,IF(入力!B52="HCUでないが重症・中等症患者用の病棟", 確保料単価設定!C$5,IF(入力!B52="その他", 確保料単価設定!C$5)))))</f>
        <v>0</v>
      </c>
      <c r="D47" s="29" t="b">
        <f>IF(入力!B52="ICU", 確保料単価設定!C$6, IF(入力!B52="HCU", 確保料単価設定!C$7,IF(入力!B52="療養病床", 確保料単価設定!C$8,IF(入力!B52="HCUでないが重症・中等症患者用の病棟", 確保料単価設定!C$9,IF(入力!B52="その他", 確保料単価設定!C$9)))))</f>
        <v>0</v>
      </c>
      <c r="E47" s="29" t="str">
        <f>IF(OR(入力!D$27="",入力!D$13=""),"",IF(AND(入力!D$27="該当",入力!D$13="重点医療機関、又は重点医療機関かつ協力医療機関"),空床確保料計算!C47,空床確保料計算!D47))</f>
        <v/>
      </c>
      <c r="F47" s="29" t="str">
        <f>IF(入力!B52="","",IF(入力!D$10="", 0, IF((MIN(入力!E52,入力!D$12)-MAX(入力!D52,入力!D$10))&gt;=0, MIN(入力!E52,入力!D$12)-MAX(入力!D52,入力!D$10)+1, IF((MIN(入力!E52,入力!D$12)-MAX(入力!D52,入力!D$10))&lt;0, 0))))</f>
        <v/>
      </c>
      <c r="G47" s="29" t="e">
        <f>B47*F47-入力!F52</f>
        <v>#VALUE!</v>
      </c>
      <c r="H47" s="29" t="e">
        <f t="shared" si="11"/>
        <v>#VALUE!</v>
      </c>
      <c r="I47" s="29" t="str">
        <f>IF(OR(入力!D$27="",入力!D$17=""),"",IF(AND(入力!D$27="該当",入力!D$17="重点医療機関、又は重点医療機関かつ協力医療機関"),空床確保料計算!C47,空床確保料計算!D47))</f>
        <v/>
      </c>
      <c r="J47" s="29" t="str">
        <f>IF(入力!B52="","",IF(入力!D$14="", 0, IF((MIN(入力!E52,入力!D$16)-MAX(入力!D52,入力!D$14))&gt;=0, MIN(入力!E52,入力!D$16)-MAX(入力!D52,入力!D$14)+1, IF((MIN(入力!E52,入力!D$16)-MAX(入力!D52,入力!D$14))&lt;0, 0))))</f>
        <v/>
      </c>
      <c r="K47" s="29" t="e">
        <f>B47*J47-入力!G52</f>
        <v>#VALUE!</v>
      </c>
      <c r="L47" s="29" t="e">
        <f t="shared" si="12"/>
        <v>#VALUE!</v>
      </c>
      <c r="M47" s="29" t="str">
        <f>IF(OR(入力!D$27="",入力!D$21=""),"",IF(AND(入力!D$27="該当",入力!D$21="重点医療機関、又は重点医療機関かつ協力医療機関"),空床確保料計算!C47,空床確保料計算!D47))</f>
        <v/>
      </c>
      <c r="N47" s="29" t="str">
        <f>IF(入力!B52="","",IF(入力!D$18="", 0, IF((MIN(入力!E52,入力!D$20)-MAX(入力!D52,入力!D$18))&gt;=0, MIN(入力!E52,入力!D$20)-MAX(入力!D52,入力!D$18)+1, IF((MIN(入力!E52,入力!D$20)-MAX(入力!D52,入力!D$18))&lt;0, 0))))</f>
        <v/>
      </c>
      <c r="O47" s="29" t="e">
        <f>B47*N47-入力!H52</f>
        <v>#VALUE!</v>
      </c>
      <c r="P47" s="29" t="e">
        <f t="shared" si="13"/>
        <v>#VALUE!</v>
      </c>
      <c r="Q47" s="29" t="str">
        <f>IF(OR(入力!D$27="",入力!D$25=""),"",IF(AND(入力!D$27="該当",入力!D$25="重点医療機関、又は重点医療機関かつ協力医療機関"),空床確保料計算!C47,空床確保料計算!D47))</f>
        <v/>
      </c>
      <c r="R47" s="29" t="str">
        <f>IF(入力!B52="","",IF(入力!D$22="", 0, IF((MIN(入力!E52,入力!D$24)-MAX(入力!D52,入力!D$22))&gt;=0, MIN(入力!E52,入力!D$24)-MAX(入力!D52,入力!D$22)+1, IF((MIN(入力!E52,入力!D$24)-MAX(入力!D52,入力!D$22))&lt;0, 0))))</f>
        <v/>
      </c>
      <c r="S47" s="29" t="e">
        <f>B47*R47-入力!I52</f>
        <v>#VALUE!</v>
      </c>
      <c r="T47" s="29" t="e">
        <f t="shared" si="14"/>
        <v>#VALUE!</v>
      </c>
      <c r="U47" s="28" t="b">
        <f>IF(入力!B52="ICU", 確保料単価設定!C$10, IF(入力!B52="HCU", 確保料単価設定!C$11,IF(入力!B52="療養病床", 確保料単価設定!C$12,IF(入力!B52="HCUでないが重症・中等症患者用の病棟", 確保料単価設定!C$11,IF(入力!B52="その他", 確保料単価設定!C$12)))))</f>
        <v>0</v>
      </c>
      <c r="V47" s="35" t="e">
        <f>DATEDIF(入力!D52,入力!E52,"d")+1-空床確保料計算!F47-空床確保料計算!J47-空床確保料計算!N47-R47</f>
        <v>#VALUE!</v>
      </c>
      <c r="W47" s="28" t="e">
        <f>B47*V47-入力!J52</f>
        <v>#VALUE!</v>
      </c>
      <c r="X47" s="28" t="e">
        <f t="shared" si="15"/>
        <v>#VALUE!</v>
      </c>
      <c r="Y47" s="28">
        <f t="shared" si="16"/>
        <v>0</v>
      </c>
    </row>
    <row r="48" spans="1:25">
      <c r="A48" s="24">
        <v>19</v>
      </c>
      <c r="B48" s="28">
        <f>入力!C53</f>
        <v>0</v>
      </c>
      <c r="C48" s="29" t="b">
        <f>IF(入力!B53="ICU", 確保料単価設定!C$2, IF(入力!B53="HCU", 確保料単価設定!C$3,IF(入力!B53="療養病床", 確保料単価設定!C$4,IF(入力!B53="HCUでないが重症・中等症患者用の病棟", 確保料単価設定!C$5,IF(入力!B53="その他", 確保料単価設定!C$5)))))</f>
        <v>0</v>
      </c>
      <c r="D48" s="29" t="b">
        <f>IF(入力!B53="ICU", 確保料単価設定!C$6, IF(入力!B53="HCU", 確保料単価設定!C$7,IF(入力!B53="療養病床", 確保料単価設定!C$8,IF(入力!B53="HCUでないが重症・中等症患者用の病棟", 確保料単価設定!C$9,IF(入力!B53="その他", 確保料単価設定!C$9)))))</f>
        <v>0</v>
      </c>
      <c r="E48" s="29" t="str">
        <f>IF(OR(入力!D$27="",入力!D$13=""),"",IF(AND(入力!D$27="該当",入力!D$13="重点医療機関、又は重点医療機関かつ協力医療機関"),空床確保料計算!C48,空床確保料計算!D48))</f>
        <v/>
      </c>
      <c r="F48" s="29" t="str">
        <f>IF(入力!B53="","",IF(入力!D$10="", 0, IF((MIN(入力!E53,入力!D$12)-MAX(入力!D53,入力!D$10))&gt;=0, MIN(入力!E53,入力!D$12)-MAX(入力!D53,入力!D$10)+1, IF((MIN(入力!E53,入力!D$12)-MAX(入力!D53,入力!D$10))&lt;0, 0))))</f>
        <v/>
      </c>
      <c r="G48" s="29" t="e">
        <f>B48*F48-入力!F53</f>
        <v>#VALUE!</v>
      </c>
      <c r="H48" s="29" t="e">
        <f t="shared" si="11"/>
        <v>#VALUE!</v>
      </c>
      <c r="I48" s="29" t="str">
        <f>IF(OR(入力!D$27="",入力!D$17=""),"",IF(AND(入力!D$27="該当",入力!D$17="重点医療機関、又は重点医療機関かつ協力医療機関"),空床確保料計算!C48,空床確保料計算!D48))</f>
        <v/>
      </c>
      <c r="J48" s="29" t="str">
        <f>IF(入力!B53="","",IF(入力!D$14="", 0, IF((MIN(入力!E53,入力!D$16)-MAX(入力!D53,入力!D$14))&gt;=0, MIN(入力!E53,入力!D$16)-MAX(入力!D53,入力!D$14)+1, IF((MIN(入力!E53,入力!D$16)-MAX(入力!D53,入力!D$14))&lt;0, 0))))</f>
        <v/>
      </c>
      <c r="K48" s="29" t="e">
        <f>B48*J48-入力!G53</f>
        <v>#VALUE!</v>
      </c>
      <c r="L48" s="29" t="e">
        <f t="shared" si="12"/>
        <v>#VALUE!</v>
      </c>
      <c r="M48" s="29" t="str">
        <f>IF(OR(入力!D$27="",入力!D$21=""),"",IF(AND(入力!D$27="該当",入力!D$21="重点医療機関、又は重点医療機関かつ協力医療機関"),空床確保料計算!C48,空床確保料計算!D48))</f>
        <v/>
      </c>
      <c r="N48" s="29" t="str">
        <f>IF(入力!B53="","",IF(入力!D$18="", 0, IF((MIN(入力!E53,入力!D$20)-MAX(入力!D53,入力!D$18))&gt;=0, MIN(入力!E53,入力!D$20)-MAX(入力!D53,入力!D$18)+1, IF((MIN(入力!E53,入力!D$20)-MAX(入力!D53,入力!D$18))&lt;0, 0))))</f>
        <v/>
      </c>
      <c r="O48" s="29" t="e">
        <f>B48*N48-入力!H53</f>
        <v>#VALUE!</v>
      </c>
      <c r="P48" s="29" t="e">
        <f t="shared" si="13"/>
        <v>#VALUE!</v>
      </c>
      <c r="Q48" s="29" t="str">
        <f>IF(OR(入力!D$27="",入力!D$25=""),"",IF(AND(入力!D$27="該当",入力!D$25="重点医療機関、又は重点医療機関かつ協力医療機関"),空床確保料計算!C48,空床確保料計算!D48))</f>
        <v/>
      </c>
      <c r="R48" s="29" t="str">
        <f>IF(入力!B53="","",IF(入力!D$22="", 0, IF((MIN(入力!E53,入力!D$24)-MAX(入力!D53,入力!D$22))&gt;=0, MIN(入力!E53,入力!D$24)-MAX(入力!D53,入力!D$22)+1, IF((MIN(入力!E53,入力!D$24)-MAX(入力!D53,入力!D$22))&lt;0, 0))))</f>
        <v/>
      </c>
      <c r="S48" s="29" t="e">
        <f>B48*R48-入力!I53</f>
        <v>#VALUE!</v>
      </c>
      <c r="T48" s="29" t="e">
        <f t="shared" si="14"/>
        <v>#VALUE!</v>
      </c>
      <c r="U48" s="28" t="b">
        <f>IF(入力!B53="ICU", 確保料単価設定!C$10, IF(入力!B53="HCU", 確保料単価設定!C$11,IF(入力!B53="療養病床", 確保料単価設定!C$12,IF(入力!B53="HCUでないが重症・中等症患者用の病棟", 確保料単価設定!C$11,IF(入力!B53="その他", 確保料単価設定!C$12)))))</f>
        <v>0</v>
      </c>
      <c r="V48" s="35" t="e">
        <f>DATEDIF(入力!D53,入力!E53,"d")+1-空床確保料計算!F48-空床確保料計算!J48-空床確保料計算!N48-R48</f>
        <v>#VALUE!</v>
      </c>
      <c r="W48" s="28" t="e">
        <f>B48*V48-入力!J53</f>
        <v>#VALUE!</v>
      </c>
      <c r="X48" s="28" t="e">
        <f t="shared" si="15"/>
        <v>#VALUE!</v>
      </c>
      <c r="Y48" s="28">
        <f t="shared" si="16"/>
        <v>0</v>
      </c>
    </row>
    <row r="49" spans="1:25">
      <c r="A49" s="24">
        <v>20</v>
      </c>
      <c r="B49" s="28">
        <f>入力!C54</f>
        <v>0</v>
      </c>
      <c r="C49" s="29" t="b">
        <f>IF(入力!B54="ICU", 確保料単価設定!C$2, IF(入力!B54="HCU", 確保料単価設定!C$3,IF(入力!B54="療養病床", 確保料単価設定!C$4,IF(入力!B54="HCUでないが重症・中等症患者用の病棟", 確保料単価設定!C$5,IF(入力!B54="その他", 確保料単価設定!C$5)))))</f>
        <v>0</v>
      </c>
      <c r="D49" s="29" t="b">
        <f>IF(入力!B54="ICU", 確保料単価設定!C$6, IF(入力!B54="HCU", 確保料単価設定!C$7,IF(入力!B54="療養病床", 確保料単価設定!C$8,IF(入力!B54="HCUでないが重症・中等症患者用の病棟", 確保料単価設定!C$9,IF(入力!B54="その他", 確保料単価設定!C$9)))))</f>
        <v>0</v>
      </c>
      <c r="E49" s="29" t="str">
        <f>IF(OR(入力!D$27="",入力!D$13=""),"",IF(AND(入力!D$27="該当",入力!D$13="重点医療機関、又は重点医療機関かつ協力医療機関"),空床確保料計算!C49,空床確保料計算!D49))</f>
        <v/>
      </c>
      <c r="F49" s="29" t="str">
        <f>IF(入力!B54="","",IF(入力!D$10="", 0, IF((MIN(入力!E54,入力!D$12)-MAX(入力!D54,入力!D$10))&gt;=0, MIN(入力!E54,入力!D$12)-MAX(入力!D54,入力!D$10)+1, IF((MIN(入力!E54,入力!D$12)-MAX(入力!D54,入力!D$10))&lt;0, 0))))</f>
        <v/>
      </c>
      <c r="G49" s="29" t="e">
        <f>B49*F49-入力!F54</f>
        <v>#VALUE!</v>
      </c>
      <c r="H49" s="29" t="e">
        <f>E49*G49</f>
        <v>#VALUE!</v>
      </c>
      <c r="I49" s="29" t="str">
        <f>IF(OR(入力!D$27="",入力!D$17=""),"",IF(AND(入力!D$27="該当",入力!D$17="重点医療機関、又は重点医療機関かつ協力医療機関"),空床確保料計算!C49,空床確保料計算!D49))</f>
        <v/>
      </c>
      <c r="J49" s="29" t="str">
        <f>IF(入力!B54="","",IF(入力!D$14="", 0, IF((MIN(入力!E54,入力!D$16)-MAX(入力!D54,入力!D$14))&gt;=0, MIN(入力!E54,入力!D$16)-MAX(入力!D54,入力!D$14)+1, IF((MIN(入力!E54,入力!D$16)-MAX(入力!D54,入力!D$14))&lt;0, 0))))</f>
        <v/>
      </c>
      <c r="K49" s="29" t="e">
        <f>B49*J49-入力!G54</f>
        <v>#VALUE!</v>
      </c>
      <c r="L49" s="29" t="e">
        <f>I49*K49</f>
        <v>#VALUE!</v>
      </c>
      <c r="M49" s="29" t="str">
        <f>IF(OR(入力!D$27="",入力!D$21=""),"",IF(AND(入力!D$27="該当",入力!D$21="重点医療機関、又は重点医療機関かつ協力医療機関"),空床確保料計算!C49,空床確保料計算!D49))</f>
        <v/>
      </c>
      <c r="N49" s="29" t="str">
        <f>IF(入力!B54="","",IF(入力!D$18="", 0, IF((MIN(入力!E54,入力!D$20)-MAX(入力!D54,入力!D$18))&gt;=0, MIN(入力!E54,入力!D$20)-MAX(入力!D54,入力!D$18)+1, IF((MIN(入力!E54,入力!D$20)-MAX(入力!D54,入力!D$18))&lt;0, 0))))</f>
        <v/>
      </c>
      <c r="O49" s="29" t="e">
        <f>B49*N49-入力!H54</f>
        <v>#VALUE!</v>
      </c>
      <c r="P49" s="29" t="e">
        <f>M49*O49</f>
        <v>#VALUE!</v>
      </c>
      <c r="Q49" s="29" t="str">
        <f>IF(OR(入力!D$27="",入力!D$25=""),"",IF(AND(入力!D$27="該当",入力!D$25="重点医療機関、又は重点医療機関かつ協力医療機関"),空床確保料計算!C49,空床確保料計算!D49))</f>
        <v/>
      </c>
      <c r="R49" s="29" t="str">
        <f>IF(入力!B54="","",IF(入力!D$22="", 0, IF((MIN(入力!E54,入力!D$24)-MAX(入力!D54,入力!D$22))&gt;=0, MIN(入力!E54,入力!D$24)-MAX(入力!D54,入力!D$22)+1, IF((MIN(入力!E54,入力!D$24)-MAX(入力!D54,入力!D$22))&lt;0, 0))))</f>
        <v/>
      </c>
      <c r="S49" s="29" t="e">
        <f>B49*R49-入力!I54</f>
        <v>#VALUE!</v>
      </c>
      <c r="T49" s="29" t="e">
        <f>Q49*S49</f>
        <v>#VALUE!</v>
      </c>
      <c r="U49" s="28" t="b">
        <f>IF(入力!B54="ICU", 確保料単価設定!C$10, IF(入力!B54="HCU", 確保料単価設定!C$11,IF(入力!B54="療養病床", 確保料単価設定!C$12,IF(入力!B54="HCUでないが重症・中等症患者用の病棟", 確保料単価設定!C$11,IF(入力!B54="その他", 確保料単価設定!C$12)))))</f>
        <v>0</v>
      </c>
      <c r="V49" s="35" t="e">
        <f>DATEDIF(入力!D54,入力!E54,"d")+1-空床確保料計算!F49-空床確保料計算!J49-空床確保料計算!N49-R49</f>
        <v>#VALUE!</v>
      </c>
      <c r="W49" s="28" t="e">
        <f>B49*V49-入力!J54</f>
        <v>#VALUE!</v>
      </c>
      <c r="X49" s="28" t="e">
        <f>U49*W49</f>
        <v>#VALUE!</v>
      </c>
      <c r="Y49" s="28">
        <f>_xlfn.AGGREGATE(9,6,H49,L49,P49,T49,X49)</f>
        <v>0</v>
      </c>
    </row>
    <row r="50" spans="1:25">
      <c r="X50" s="18" t="s">
        <v>40</v>
      </c>
      <c r="Y50" s="30">
        <f>_xlfn.AGGREGATE(9,6,Y30:Y49)</f>
        <v>0</v>
      </c>
    </row>
    <row r="52" spans="1:25">
      <c r="X52" s="18" t="s">
        <v>43</v>
      </c>
      <c r="Y52" s="31">
        <f>Y24+Y50</f>
        <v>0</v>
      </c>
    </row>
  </sheetData>
  <mergeCells count="10">
    <mergeCell ref="U2:X2"/>
    <mergeCell ref="U28:X28"/>
    <mergeCell ref="E2:H2"/>
    <mergeCell ref="I2:L2"/>
    <mergeCell ref="M2:P2"/>
    <mergeCell ref="Q2:T2"/>
    <mergeCell ref="E28:H28"/>
    <mergeCell ref="I28:L28"/>
    <mergeCell ref="M28:P28"/>
    <mergeCell ref="Q28:T2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vt:lpstr>
      <vt:lpstr>結果出力</vt:lpstr>
      <vt:lpstr>入力例</vt:lpstr>
      <vt:lpstr>確保料単価設定</vt:lpstr>
      <vt:lpstr>空床確保料計算</vt:lpstr>
      <vt:lpstr>結果出力!Print_Area</vt:lpstr>
      <vt:lpstr>入力!Print_Area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2020-07-01T09:19:25Z</cp:lastPrinted>
  <dcterms:created xsi:type="dcterms:W3CDTF">2020-06-22T05:24:16Z</dcterms:created>
  <dcterms:modified xsi:type="dcterms:W3CDTF">2020-10-05T12:57:36Z</dcterms:modified>
</cp:coreProperties>
</file>