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defaultThemeVersion="124226"/>
  <xr:revisionPtr revIDLastSave="0" documentId="13_ncr:1_{099DC73F-9C45-46E6-B463-2A89039BE2EF}" xr6:coauthVersionLast="47" xr6:coauthVersionMax="47" xr10:uidLastSave="{00000000-0000-0000-0000-000000000000}"/>
  <bookViews>
    <workbookView xWindow="-28920" yWindow="-120" windowWidth="29040" windowHeight="15840" tabRatio="786" xr2:uid="{00000000-000D-0000-FFFF-FFFF00000000}"/>
  </bookViews>
  <sheets>
    <sheet name="別紙１" sheetId="10" r:id="rId1"/>
    <sheet name="別紙２" sheetId="13" r:id="rId2"/>
    <sheet name="別紙３" sheetId="12" r:id="rId3"/>
    <sheet name="別紙４" sheetId="11" r:id="rId4"/>
  </sheets>
  <definedNames>
    <definedName name="_xlnm._FilterDatabase" localSheetId="0" hidden="1">別紙１!$C$9:$AO$57</definedName>
    <definedName name="_xlnm._FilterDatabase" localSheetId="1" hidden="1">別紙２!$C$13:$AS$58</definedName>
    <definedName name="_xlnm._FilterDatabase" localSheetId="2" hidden="1">別紙３!$C$11:$AQ$68</definedName>
    <definedName name="_xlnm._FilterDatabase" localSheetId="3" hidden="1">別紙４!$C$11:$K$94</definedName>
    <definedName name="_xlnm.Print_Area" localSheetId="0">別紙１!$B$2:$AO$57</definedName>
    <definedName name="_xlnm.Print_Area" localSheetId="1">別紙２!$C$2:$AS$58</definedName>
    <definedName name="_xlnm.Print_Area" localSheetId="2">別紙３!$B$2:$AQ$73</definedName>
    <definedName name="_xlnm.Print_Area" localSheetId="3">別紙４!$B$2:$K$97</definedName>
    <definedName name="_xlnm.Print_Titles" localSheetId="2">別紙３!$6:$10</definedName>
    <definedName name="_xlnm.Print_Titles" localSheetId="3">別紙４!$7:$11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68" i="12" l="1"/>
  <c r="AP68" i="12"/>
  <c r="AM68" i="12"/>
  <c r="AL68" i="12"/>
  <c r="AK68" i="12"/>
  <c r="AJ68" i="12"/>
  <c r="AI68" i="12"/>
  <c r="AH68" i="12"/>
  <c r="AG68" i="12"/>
  <c r="AF68" i="12"/>
  <c r="AE68" i="12"/>
  <c r="AD68" i="12"/>
  <c r="AB68" i="12"/>
  <c r="Z68" i="12"/>
  <c r="X68" i="12"/>
  <c r="W68" i="12"/>
  <c r="U68" i="12"/>
  <c r="T68" i="12"/>
  <c r="R68" i="12"/>
  <c r="L68" i="12"/>
  <c r="K68" i="12"/>
  <c r="J68" i="12"/>
  <c r="I68" i="12"/>
  <c r="AO57" i="12"/>
  <c r="AO68" i="12" s="1"/>
  <c r="T57" i="12"/>
  <c r="H57" i="12"/>
  <c r="G50" i="12"/>
  <c r="P17" i="12"/>
  <c r="P68" i="12" s="1"/>
  <c r="N17" i="12"/>
  <c r="N68" i="12" s="1"/>
  <c r="I17" i="12"/>
  <c r="H17" i="12"/>
  <c r="G17" i="12"/>
  <c r="M16" i="12"/>
  <c r="M68" i="12" s="1"/>
  <c r="I16" i="12"/>
  <c r="H16" i="12"/>
  <c r="G16" i="12"/>
  <c r="H14" i="12"/>
  <c r="H68" i="12" s="1"/>
  <c r="G14" i="12" l="1"/>
  <c r="G68" i="12" s="1"/>
  <c r="AM57" i="10" l="1"/>
  <c r="AL57" i="10"/>
  <c r="AK57" i="10"/>
  <c r="AJ57" i="10"/>
  <c r="AB57" i="10"/>
  <c r="AA57" i="10"/>
  <c r="U57" i="10"/>
  <c r="Q57" i="10"/>
  <c r="P57" i="10"/>
  <c r="O57" i="10"/>
  <c r="N57" i="10"/>
  <c r="M57" i="10"/>
  <c r="K57" i="10"/>
  <c r="J57" i="10"/>
  <c r="I57" i="10"/>
  <c r="H57" i="10"/>
  <c r="G57" i="10"/>
  <c r="F57" i="10"/>
  <c r="E57" i="10"/>
  <c r="AO56" i="10" l="1"/>
  <c r="AN56" i="10"/>
  <c r="AI56" i="10"/>
  <c r="AH56" i="10"/>
  <c r="Z56" i="10"/>
  <c r="AG56" i="10" s="1"/>
  <c r="T56" i="10"/>
  <c r="S56" i="10"/>
  <c r="R56" i="10"/>
  <c r="D56" i="10"/>
  <c r="AO55" i="10"/>
  <c r="AN55" i="10"/>
  <c r="AI55" i="10"/>
  <c r="AH55" i="10"/>
  <c r="Z55" i="10"/>
  <c r="AG55" i="10" s="1"/>
  <c r="T55" i="10"/>
  <c r="S55" i="10"/>
  <c r="R55" i="10"/>
  <c r="D55" i="10"/>
  <c r="AO54" i="10"/>
  <c r="AN54" i="10"/>
  <c r="AI54" i="10"/>
  <c r="AH54" i="10"/>
  <c r="Z54" i="10"/>
  <c r="AG54" i="10" s="1"/>
  <c r="T54" i="10"/>
  <c r="S54" i="10"/>
  <c r="R54" i="10"/>
  <c r="D54" i="10"/>
  <c r="AO53" i="10"/>
  <c r="AN53" i="10"/>
  <c r="AI53" i="10"/>
  <c r="AH53" i="10"/>
  <c r="Z53" i="10"/>
  <c r="AG53" i="10" s="1"/>
  <c r="T53" i="10"/>
  <c r="S53" i="10"/>
  <c r="R53" i="10"/>
  <c r="D53" i="10"/>
  <c r="AO52" i="10"/>
  <c r="AN52" i="10"/>
  <c r="AI52" i="10"/>
  <c r="AH52" i="10"/>
  <c r="Z52" i="10"/>
  <c r="AG52" i="10" s="1"/>
  <c r="T52" i="10"/>
  <c r="S52" i="10"/>
  <c r="R52" i="10"/>
  <c r="D52" i="10"/>
  <c r="AO51" i="10"/>
  <c r="AN51" i="10"/>
  <c r="AI51" i="10"/>
  <c r="AH51" i="10"/>
  <c r="Z51" i="10"/>
  <c r="AG51" i="10" s="1"/>
  <c r="T51" i="10"/>
  <c r="S51" i="10"/>
  <c r="R51" i="10"/>
  <c r="D51" i="10"/>
  <c r="AO50" i="10"/>
  <c r="AN50" i="10"/>
  <c r="AI50" i="10"/>
  <c r="AH50" i="10"/>
  <c r="Z50" i="10"/>
  <c r="AG50" i="10" s="1"/>
  <c r="T50" i="10"/>
  <c r="S50" i="10"/>
  <c r="R50" i="10"/>
  <c r="D50" i="10"/>
  <c r="AO49" i="10"/>
  <c r="AN49" i="10"/>
  <c r="AI49" i="10"/>
  <c r="AH49" i="10"/>
  <c r="Z49" i="10"/>
  <c r="AG49" i="10" s="1"/>
  <c r="T49" i="10"/>
  <c r="S49" i="10"/>
  <c r="R49" i="10"/>
  <c r="D49" i="10"/>
  <c r="AO48" i="10"/>
  <c r="AN48" i="10"/>
  <c r="AI48" i="10"/>
  <c r="AH48" i="10"/>
  <c r="Z48" i="10"/>
  <c r="AG48" i="10" s="1"/>
  <c r="T48" i="10"/>
  <c r="S48" i="10"/>
  <c r="R48" i="10"/>
  <c r="D48" i="10"/>
  <c r="AO47" i="10"/>
  <c r="AN47" i="10"/>
  <c r="AI47" i="10"/>
  <c r="AH47" i="10"/>
  <c r="Z47" i="10"/>
  <c r="AG47" i="10" s="1"/>
  <c r="T47" i="10"/>
  <c r="S47" i="10"/>
  <c r="R47" i="10"/>
  <c r="D47" i="10"/>
  <c r="AO46" i="10"/>
  <c r="AN46" i="10"/>
  <c r="AI46" i="10"/>
  <c r="AH46" i="10"/>
  <c r="Z46" i="10"/>
  <c r="AG46" i="10" s="1"/>
  <c r="T46" i="10"/>
  <c r="S46" i="10"/>
  <c r="R46" i="10"/>
  <c r="D46" i="10"/>
  <c r="AO45" i="10"/>
  <c r="AN45" i="10"/>
  <c r="AI45" i="10"/>
  <c r="AH45" i="10"/>
  <c r="Z45" i="10"/>
  <c r="AG45" i="10" s="1"/>
  <c r="T45" i="10"/>
  <c r="S45" i="10"/>
  <c r="R45" i="10"/>
  <c r="D45" i="10"/>
  <c r="AO44" i="10"/>
  <c r="AN44" i="10"/>
  <c r="AI44" i="10"/>
  <c r="AH44" i="10"/>
  <c r="Z44" i="10"/>
  <c r="AG44" i="10" s="1"/>
  <c r="T44" i="10"/>
  <c r="S44" i="10"/>
  <c r="R44" i="10"/>
  <c r="D44" i="10"/>
  <c r="AO43" i="10"/>
  <c r="AN43" i="10"/>
  <c r="AI43" i="10"/>
  <c r="AH43" i="10"/>
  <c r="Z43" i="10"/>
  <c r="AG43" i="10" s="1"/>
  <c r="T43" i="10"/>
  <c r="S43" i="10"/>
  <c r="R43" i="10"/>
  <c r="D43" i="10"/>
  <c r="AO42" i="10"/>
  <c r="AN42" i="10"/>
  <c r="AI42" i="10"/>
  <c r="AH42" i="10"/>
  <c r="Z42" i="10"/>
  <c r="AG42" i="10" s="1"/>
  <c r="T42" i="10"/>
  <c r="S42" i="10"/>
  <c r="R42" i="10"/>
  <c r="D42" i="10"/>
  <c r="AO41" i="10"/>
  <c r="AN41" i="10"/>
  <c r="AI41" i="10"/>
  <c r="AH41" i="10"/>
  <c r="Z41" i="10"/>
  <c r="AG41" i="10" s="1"/>
  <c r="T41" i="10"/>
  <c r="S41" i="10"/>
  <c r="R41" i="10"/>
  <c r="D41" i="10"/>
  <c r="AO40" i="10"/>
  <c r="AN40" i="10"/>
  <c r="AI40" i="10"/>
  <c r="AH40" i="10"/>
  <c r="Z40" i="10"/>
  <c r="AG40" i="10" s="1"/>
  <c r="T40" i="10"/>
  <c r="S40" i="10"/>
  <c r="R40" i="10"/>
  <c r="D40" i="10"/>
  <c r="AO39" i="10"/>
  <c r="AN39" i="10"/>
  <c r="AI39" i="10"/>
  <c r="AH39" i="10"/>
  <c r="Z39" i="10"/>
  <c r="AG39" i="10" s="1"/>
  <c r="T39" i="10"/>
  <c r="S39" i="10"/>
  <c r="R39" i="10"/>
  <c r="D39" i="10"/>
  <c r="AO38" i="10"/>
  <c r="AN38" i="10"/>
  <c r="AI38" i="10"/>
  <c r="AH38" i="10"/>
  <c r="Z38" i="10"/>
  <c r="AG38" i="10" s="1"/>
  <c r="T38" i="10"/>
  <c r="S38" i="10"/>
  <c r="R38" i="10"/>
  <c r="D38" i="10"/>
  <c r="AO37" i="10"/>
  <c r="AN37" i="10"/>
  <c r="AI37" i="10"/>
  <c r="AH37" i="10"/>
  <c r="Z37" i="10"/>
  <c r="AG37" i="10" s="1"/>
  <c r="T37" i="10"/>
  <c r="S37" i="10"/>
  <c r="R37" i="10"/>
  <c r="D37" i="10"/>
  <c r="AO36" i="10"/>
  <c r="AN36" i="10"/>
  <c r="AI36" i="10"/>
  <c r="AH36" i="10"/>
  <c r="Z36" i="10"/>
  <c r="AG36" i="10" s="1"/>
  <c r="T36" i="10"/>
  <c r="S36" i="10"/>
  <c r="R36" i="10"/>
  <c r="D36" i="10"/>
  <c r="AO35" i="10"/>
  <c r="AN35" i="10"/>
  <c r="AI35" i="10"/>
  <c r="AH35" i="10"/>
  <c r="Z35" i="10"/>
  <c r="AG35" i="10" s="1"/>
  <c r="T35" i="10"/>
  <c r="S35" i="10"/>
  <c r="R35" i="10"/>
  <c r="D35" i="10"/>
  <c r="AO34" i="10"/>
  <c r="AN34" i="10"/>
  <c r="AI34" i="10"/>
  <c r="AH34" i="10"/>
  <c r="Z34" i="10"/>
  <c r="AG34" i="10" s="1"/>
  <c r="T34" i="10"/>
  <c r="S34" i="10"/>
  <c r="R34" i="10"/>
  <c r="D34" i="10"/>
  <c r="AO33" i="10"/>
  <c r="AN33" i="10"/>
  <c r="AI33" i="10"/>
  <c r="AH33" i="10"/>
  <c r="Z33" i="10"/>
  <c r="AG33" i="10" s="1"/>
  <c r="T33" i="10"/>
  <c r="S33" i="10"/>
  <c r="R33" i="10"/>
  <c r="D33" i="10"/>
  <c r="AO32" i="10"/>
  <c r="AN32" i="10"/>
  <c r="AI32" i="10"/>
  <c r="AH32" i="10"/>
  <c r="Z32" i="10"/>
  <c r="AG32" i="10" s="1"/>
  <c r="T32" i="10"/>
  <c r="S32" i="10"/>
  <c r="R32" i="10"/>
  <c r="D32" i="10"/>
  <c r="AO31" i="10"/>
  <c r="AN31" i="10"/>
  <c r="AI31" i="10"/>
  <c r="AH31" i="10"/>
  <c r="Z31" i="10"/>
  <c r="AG31" i="10" s="1"/>
  <c r="T31" i="10"/>
  <c r="S31" i="10"/>
  <c r="R31" i="10"/>
  <c r="D31" i="10"/>
  <c r="AO29" i="10"/>
  <c r="AN29" i="10"/>
  <c r="AI29" i="10"/>
  <c r="AH29" i="10"/>
  <c r="Z29" i="10"/>
  <c r="AG29" i="10" s="1"/>
  <c r="T29" i="10"/>
  <c r="S29" i="10"/>
  <c r="R29" i="10"/>
  <c r="D29" i="10"/>
  <c r="AO28" i="10"/>
  <c r="AN28" i="10"/>
  <c r="AI28" i="10"/>
  <c r="AH28" i="10"/>
  <c r="Z28" i="10"/>
  <c r="AG28" i="10" s="1"/>
  <c r="T28" i="10"/>
  <c r="S28" i="10"/>
  <c r="R28" i="10"/>
  <c r="D28" i="10"/>
  <c r="AO27" i="10"/>
  <c r="AN27" i="10"/>
  <c r="AI27" i="10"/>
  <c r="AH27" i="10"/>
  <c r="Z27" i="10"/>
  <c r="AG27" i="10" s="1"/>
  <c r="T27" i="10"/>
  <c r="S27" i="10"/>
  <c r="R27" i="10"/>
  <c r="D27" i="10"/>
  <c r="AO26" i="10"/>
  <c r="AN26" i="10"/>
  <c r="AI26" i="10"/>
  <c r="AH26" i="10"/>
  <c r="Z26" i="10"/>
  <c r="AG26" i="10" s="1"/>
  <c r="T26" i="10"/>
  <c r="S26" i="10"/>
  <c r="R26" i="10"/>
  <c r="D26" i="10"/>
  <c r="AO25" i="10"/>
  <c r="AN25" i="10"/>
  <c r="AI25" i="10"/>
  <c r="AH25" i="10"/>
  <c r="Z25" i="10"/>
  <c r="AG25" i="10" s="1"/>
  <c r="T25" i="10"/>
  <c r="S25" i="10"/>
  <c r="R25" i="10"/>
  <c r="D25" i="10"/>
  <c r="AO24" i="10"/>
  <c r="AN24" i="10"/>
  <c r="AI24" i="10"/>
  <c r="AH24" i="10"/>
  <c r="Z24" i="10"/>
  <c r="AG24" i="10" s="1"/>
  <c r="T24" i="10"/>
  <c r="S24" i="10"/>
  <c r="R24" i="10"/>
  <c r="D24" i="10"/>
  <c r="AO23" i="10"/>
  <c r="AN23" i="10"/>
  <c r="AI23" i="10"/>
  <c r="AH23" i="10"/>
  <c r="Z23" i="10"/>
  <c r="AG23" i="10" s="1"/>
  <c r="T23" i="10"/>
  <c r="S23" i="10"/>
  <c r="R23" i="10"/>
  <c r="D23" i="10"/>
  <c r="AO22" i="10"/>
  <c r="AN22" i="10"/>
  <c r="AI22" i="10"/>
  <c r="AH22" i="10"/>
  <c r="Z22" i="10"/>
  <c r="AG22" i="10" s="1"/>
  <c r="T22" i="10"/>
  <c r="S22" i="10"/>
  <c r="R22" i="10"/>
  <c r="D22" i="10"/>
  <c r="AO21" i="10"/>
  <c r="AN21" i="10"/>
  <c r="AI21" i="10"/>
  <c r="AH21" i="10"/>
  <c r="Z21" i="10"/>
  <c r="AG21" i="10" s="1"/>
  <c r="T21" i="10"/>
  <c r="S21" i="10"/>
  <c r="R21" i="10"/>
  <c r="D21" i="10"/>
  <c r="AO20" i="10"/>
  <c r="AN20" i="10"/>
  <c r="AI20" i="10"/>
  <c r="AH20" i="10"/>
  <c r="Z20" i="10"/>
  <c r="AG20" i="10" s="1"/>
  <c r="T20" i="10"/>
  <c r="S20" i="10"/>
  <c r="R20" i="10"/>
  <c r="D20" i="10"/>
  <c r="AO19" i="10"/>
  <c r="AN19" i="10"/>
  <c r="AI19" i="10"/>
  <c r="AH19" i="10"/>
  <c r="Z19" i="10"/>
  <c r="AG19" i="10" s="1"/>
  <c r="T19" i="10"/>
  <c r="S19" i="10"/>
  <c r="R19" i="10"/>
  <c r="D19" i="10"/>
  <c r="AO18" i="10"/>
  <c r="AN18" i="10"/>
  <c r="AI18" i="10"/>
  <c r="AH18" i="10"/>
  <c r="Z18" i="10"/>
  <c r="AG18" i="10" s="1"/>
  <c r="T18" i="10"/>
  <c r="S18" i="10"/>
  <c r="R18" i="10"/>
  <c r="D18" i="10"/>
  <c r="AO17" i="10"/>
  <c r="AN17" i="10"/>
  <c r="AI17" i="10"/>
  <c r="AH17" i="10"/>
  <c r="Z17" i="10"/>
  <c r="AG17" i="10" s="1"/>
  <c r="T17" i="10"/>
  <c r="S17" i="10"/>
  <c r="R17" i="10"/>
  <c r="D17" i="10"/>
  <c r="AO15" i="10"/>
  <c r="AN15" i="10"/>
  <c r="AI15" i="10"/>
  <c r="AH15" i="10"/>
  <c r="Z15" i="10"/>
  <c r="AG15" i="10" s="1"/>
  <c r="T15" i="10"/>
  <c r="S15" i="10"/>
  <c r="R15" i="10"/>
  <c r="D15" i="10"/>
  <c r="AO14" i="10"/>
  <c r="AN14" i="10"/>
  <c r="AI14" i="10"/>
  <c r="AH14" i="10"/>
  <c r="Z14" i="10"/>
  <c r="AG14" i="10" s="1"/>
  <c r="T14" i="10"/>
  <c r="S14" i="10"/>
  <c r="R14" i="10"/>
  <c r="D14" i="10"/>
  <c r="AO13" i="10"/>
  <c r="AN13" i="10"/>
  <c r="AI13" i="10"/>
  <c r="AH13" i="10"/>
  <c r="Z13" i="10"/>
  <c r="AG13" i="10" s="1"/>
  <c r="T13" i="10"/>
  <c r="S13" i="10"/>
  <c r="R13" i="10"/>
  <c r="D13" i="10"/>
  <c r="AO12" i="10"/>
  <c r="AN12" i="10"/>
  <c r="AI12" i="10"/>
  <c r="AH12" i="10"/>
  <c r="Z12" i="10"/>
  <c r="AG12" i="10" s="1"/>
  <c r="T12" i="10"/>
  <c r="S12" i="10"/>
  <c r="R12" i="10"/>
  <c r="D12" i="10"/>
  <c r="AO11" i="10"/>
  <c r="AN11" i="10"/>
  <c r="Z11" i="10"/>
  <c r="X11" i="10"/>
  <c r="V11" i="10"/>
  <c r="T11" i="10"/>
  <c r="S11" i="10"/>
  <c r="D11" i="10"/>
  <c r="AO10" i="10"/>
  <c r="AN10" i="10"/>
  <c r="AI10" i="10"/>
  <c r="AH10" i="10"/>
  <c r="Z10" i="10"/>
  <c r="T10" i="10"/>
  <c r="S10" i="10"/>
  <c r="R10" i="10"/>
  <c r="D10" i="10"/>
  <c r="AO57" i="10" l="1"/>
  <c r="Z57" i="10"/>
  <c r="AG10" i="10"/>
  <c r="AC11" i="10"/>
  <c r="V57" i="10"/>
  <c r="S57" i="10"/>
  <c r="T57" i="10"/>
  <c r="X57" i="10"/>
  <c r="D57" i="10"/>
  <c r="AN57" i="10"/>
  <c r="AE11" i="10"/>
  <c r="L11" i="10" s="1"/>
  <c r="W11" i="10"/>
  <c r="Y11" i="10"/>
  <c r="R11" i="10" l="1"/>
  <c r="R57" i="10" s="1"/>
  <c r="L57" i="10"/>
  <c r="Y57" i="10"/>
  <c r="W57" i="10"/>
  <c r="AD11" i="10"/>
  <c r="AD57" i="10" s="1"/>
  <c r="AC57" i="10"/>
  <c r="AG11" i="10"/>
  <c r="AG57" i="10" s="1"/>
  <c r="AE57" i="10"/>
  <c r="AF11" i="10"/>
  <c r="AF57" i="10" s="1"/>
  <c r="AH11" i="10" l="1"/>
  <c r="AH57" i="10" s="1"/>
  <c r="AI11" i="10"/>
  <c r="AI57" i="10" s="1"/>
</calcChain>
</file>

<file path=xl/sharedStrings.xml><?xml version="1.0" encoding="utf-8"?>
<sst xmlns="http://schemas.openxmlformats.org/spreadsheetml/2006/main" count="1331" uniqueCount="676">
  <si>
    <t>診療所</t>
  </si>
  <si>
    <t>総数</t>
    <rPh sb="0" eb="2">
      <t>ソウスウ</t>
    </rPh>
    <phoneticPr fontId="2"/>
  </si>
  <si>
    <t>第二次救急医療体制</t>
    <phoneticPr fontId="2"/>
  </si>
  <si>
    <t>初期救急医療体制</t>
    <rPh sb="0" eb="2">
      <t>ショキ</t>
    </rPh>
    <rPh sb="2" eb="4">
      <t>キュウキュウ</t>
    </rPh>
    <rPh sb="4" eb="6">
      <t>イリョウ</t>
    </rPh>
    <rPh sb="6" eb="8">
      <t>タイセイ</t>
    </rPh>
    <phoneticPr fontId="2"/>
  </si>
  <si>
    <t>救急医療施設等設置状況</t>
    <rPh sb="0" eb="1">
      <t>スク</t>
    </rPh>
    <rPh sb="1" eb="2">
      <t>キュウ</t>
    </rPh>
    <rPh sb="2" eb="3">
      <t>イ</t>
    </rPh>
    <rPh sb="3" eb="4">
      <t>リョウ</t>
    </rPh>
    <rPh sb="4" eb="5">
      <t>ホドコ</t>
    </rPh>
    <rPh sb="5" eb="6">
      <t>セツ</t>
    </rPh>
    <rPh sb="6" eb="7">
      <t>トウ</t>
    </rPh>
    <rPh sb="7" eb="8">
      <t>セツ</t>
    </rPh>
    <rPh sb="8" eb="9">
      <t>チ</t>
    </rPh>
    <rPh sb="9" eb="10">
      <t>ジョウ</t>
    </rPh>
    <rPh sb="10" eb="11">
      <t>イワン</t>
    </rPh>
    <phoneticPr fontId="2"/>
  </si>
  <si>
    <t>うち救急告示病院</t>
    <rPh sb="2" eb="4">
      <t>キュウキュウ</t>
    </rPh>
    <rPh sb="4" eb="6">
      <t>コクジ</t>
    </rPh>
    <rPh sb="6" eb="8">
      <t>ビョウイン</t>
    </rPh>
    <phoneticPr fontId="2"/>
  </si>
  <si>
    <t>うち救急告示診療所</t>
    <rPh sb="2" eb="4">
      <t>キュウキュウ</t>
    </rPh>
    <rPh sb="4" eb="6">
      <t>コクジ</t>
    </rPh>
    <rPh sb="6" eb="9">
      <t>シンリョウジョ</t>
    </rPh>
    <phoneticPr fontId="2"/>
  </si>
  <si>
    <t>第三次救急医療体制</t>
    <rPh sb="0" eb="3">
      <t>ダイサンジ</t>
    </rPh>
    <rPh sb="3" eb="5">
      <t>キュウキュウ</t>
    </rPh>
    <rPh sb="5" eb="7">
      <t>イリョウ</t>
    </rPh>
    <rPh sb="7" eb="9">
      <t>タイセイ</t>
    </rPh>
    <phoneticPr fontId="2"/>
  </si>
  <si>
    <t>救急告示医療施設数</t>
    <phoneticPr fontId="2"/>
  </si>
  <si>
    <t>②在宅当番医制実施(地区数)</t>
    <phoneticPr fontId="2"/>
  </si>
  <si>
    <t>③在宅当番医制参加病院</t>
    <rPh sb="7" eb="9">
      <t>サンカ</t>
    </rPh>
    <rPh sb="9" eb="11">
      <t>ビョウイン</t>
    </rPh>
    <phoneticPr fontId="2"/>
  </si>
  <si>
    <t>④在宅当番医制参加診療所</t>
    <rPh sb="7" eb="9">
      <t>サンカ</t>
    </rPh>
    <rPh sb="9" eb="12">
      <t>シンリョウジョ</t>
    </rPh>
    <phoneticPr fontId="2"/>
  </si>
  <si>
    <t>⑤その他病院
（急患ｾﾝﾀｰ・在宅当番以外）</t>
    <rPh sb="3" eb="4">
      <t>タ</t>
    </rPh>
    <rPh sb="4" eb="6">
      <t>ビョウイン</t>
    </rPh>
    <rPh sb="8" eb="10">
      <t>キュウカン</t>
    </rPh>
    <rPh sb="15" eb="17">
      <t>ザイタク</t>
    </rPh>
    <rPh sb="17" eb="19">
      <t>トウバン</t>
    </rPh>
    <rPh sb="19" eb="21">
      <t>イガイ</t>
    </rPh>
    <phoneticPr fontId="2"/>
  </si>
  <si>
    <t>⑥その他診療所
（急患ｾﾝﾀｰ・在宅当番以外）</t>
    <rPh sb="3" eb="4">
      <t>タ</t>
    </rPh>
    <rPh sb="4" eb="7">
      <t>シンリョウジョ</t>
    </rPh>
    <rPh sb="9" eb="11">
      <t>キュウカン</t>
    </rPh>
    <rPh sb="16" eb="18">
      <t>ザイタク</t>
    </rPh>
    <rPh sb="18" eb="20">
      <t>トウバン</t>
    </rPh>
    <rPh sb="20" eb="22">
      <t>イガイ</t>
    </rPh>
    <phoneticPr fontId="2"/>
  </si>
  <si>
    <t>合計（①③④⑤⑥の計）</t>
    <rPh sb="0" eb="2">
      <t>ゴウケイ</t>
    </rPh>
    <rPh sb="9" eb="10">
      <t>ケイ</t>
    </rPh>
    <phoneticPr fontId="2"/>
  </si>
  <si>
    <t>⑦病院群
輪番制
地区数</t>
    <rPh sb="1" eb="3">
      <t>ビョウイン</t>
    </rPh>
    <rPh sb="3" eb="4">
      <t>グン</t>
    </rPh>
    <phoneticPr fontId="2"/>
  </si>
  <si>
    <t>⑧病院群輪番制参加病院</t>
    <rPh sb="1" eb="3">
      <t>ビョウイン</t>
    </rPh>
    <rPh sb="3" eb="4">
      <t>グン</t>
    </rPh>
    <rPh sb="4" eb="6">
      <t>リンバン</t>
    </rPh>
    <rPh sb="7" eb="9">
      <t>サンカ</t>
    </rPh>
    <rPh sb="9" eb="11">
      <t>ビョウイン</t>
    </rPh>
    <phoneticPr fontId="2"/>
  </si>
  <si>
    <t>⑨病院群輪番制参加診療所</t>
    <rPh sb="1" eb="3">
      <t>ビョウイン</t>
    </rPh>
    <rPh sb="3" eb="4">
      <t>グン</t>
    </rPh>
    <rPh sb="4" eb="6">
      <t>リンバン</t>
    </rPh>
    <rPh sb="7" eb="9">
      <t>サンカ</t>
    </rPh>
    <rPh sb="9" eb="12">
      <t>シンリョウジョ</t>
    </rPh>
    <phoneticPr fontId="2"/>
  </si>
  <si>
    <t>⑪その他病院
（輪番・共同利用型以外）</t>
    <rPh sb="3" eb="4">
      <t>タ</t>
    </rPh>
    <rPh sb="4" eb="6">
      <t>ビョウイン</t>
    </rPh>
    <rPh sb="8" eb="10">
      <t>リンバン</t>
    </rPh>
    <rPh sb="11" eb="13">
      <t>キョウドウ</t>
    </rPh>
    <rPh sb="13" eb="16">
      <t>リヨウガタ</t>
    </rPh>
    <rPh sb="16" eb="18">
      <t>イガイ</t>
    </rPh>
    <phoneticPr fontId="2"/>
  </si>
  <si>
    <t>⑫その他診療所
（輪番・共同利用型以外）</t>
    <rPh sb="3" eb="4">
      <t>タ</t>
    </rPh>
    <rPh sb="4" eb="7">
      <t>シンリョウジョ</t>
    </rPh>
    <rPh sb="9" eb="11">
      <t>リンバン</t>
    </rPh>
    <rPh sb="12" eb="14">
      <t>キョウドウ</t>
    </rPh>
    <rPh sb="14" eb="17">
      <t>リヨウガタ</t>
    </rPh>
    <rPh sb="17" eb="19">
      <t>イガイ</t>
    </rPh>
    <phoneticPr fontId="2"/>
  </si>
  <si>
    <t>入院を要する救急医療施設
（⑧～⑫の計）</t>
    <rPh sb="0" eb="2">
      <t>ニュウイン</t>
    </rPh>
    <rPh sb="3" eb="4">
      <t>ヨウ</t>
    </rPh>
    <rPh sb="6" eb="8">
      <t>キュウキュウ</t>
    </rPh>
    <rPh sb="8" eb="10">
      <t>イリョウ</t>
    </rPh>
    <rPh sb="10" eb="12">
      <t>シセツ</t>
    </rPh>
    <rPh sb="18" eb="19">
      <t>ケイ</t>
    </rPh>
    <phoneticPr fontId="2"/>
  </si>
  <si>
    <t>⑭その他</t>
    <rPh sb="3" eb="4">
      <t>タ</t>
    </rPh>
    <phoneticPr fontId="2"/>
  </si>
  <si>
    <t>合計（⑬⑭の計）</t>
    <rPh sb="0" eb="2">
      <t>ゴウケイ</t>
    </rPh>
    <rPh sb="6" eb="7">
      <t>ケイ</t>
    </rPh>
    <phoneticPr fontId="2"/>
  </si>
  <si>
    <t>⑩共同利用型病院</t>
    <rPh sb="6" eb="8">
      <t>ビョウイン</t>
    </rPh>
    <phoneticPr fontId="2"/>
  </si>
  <si>
    <t>うち救急告示指定を受けている施設</t>
    <rPh sb="2" eb="4">
      <t>キュウキュウ</t>
    </rPh>
    <rPh sb="4" eb="6">
      <t>コクジ</t>
    </rPh>
    <rPh sb="6" eb="8">
      <t>シテイ</t>
    </rPh>
    <rPh sb="9" eb="10">
      <t>ウ</t>
    </rPh>
    <rPh sb="14" eb="16">
      <t>シセツ</t>
    </rPh>
    <phoneticPr fontId="2"/>
  </si>
  <si>
    <t>うち救急告示指定を受けているセンター</t>
    <rPh sb="2" eb="4">
      <t>キュウキュウ</t>
    </rPh>
    <rPh sb="4" eb="6">
      <t>コクジ</t>
    </rPh>
    <rPh sb="6" eb="8">
      <t>シテイ</t>
    </rPh>
    <rPh sb="9" eb="10">
      <t>ウ</t>
    </rPh>
    <phoneticPr fontId="2"/>
  </si>
  <si>
    <t>①休日夜間急患センター</t>
    <rPh sb="1" eb="3">
      <t>キュウジツ</t>
    </rPh>
    <rPh sb="3" eb="5">
      <t>ヤカン</t>
    </rPh>
    <rPh sb="5" eb="7">
      <t>キュウカン</t>
    </rPh>
    <phoneticPr fontId="2"/>
  </si>
  <si>
    <t>(別紙１)</t>
    <rPh sb="1" eb="3">
      <t>ベッシ</t>
    </rPh>
    <phoneticPr fontId="2"/>
  </si>
  <si>
    <t>⑬救命救急センタ－</t>
    <phoneticPr fontId="2"/>
  </si>
  <si>
    <t>令和４年４月１日現在</t>
    <rPh sb="0" eb="2">
      <t>レイワ</t>
    </rPh>
    <rPh sb="3" eb="4">
      <t>ネン</t>
    </rPh>
    <rPh sb="4" eb="5">
      <t>ヘイネン</t>
    </rPh>
    <rPh sb="5" eb="6">
      <t>ガツ</t>
    </rPh>
    <rPh sb="7" eb="8">
      <t>ニチ</t>
    </rPh>
    <rPh sb="8" eb="10">
      <t>ゲンザイ</t>
    </rPh>
    <phoneticPr fontId="2"/>
  </si>
  <si>
    <t>病院</t>
    <phoneticPr fontId="2"/>
  </si>
  <si>
    <t>都道府県名</t>
    <rPh sb="0" eb="4">
      <t>トドウフケン</t>
    </rPh>
    <rPh sb="4" eb="5">
      <t>メイ</t>
    </rPh>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</si>
  <si>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</si>
  <si>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</si>
  <si>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</si>
  <si>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</si>
  <si>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12"/>
  </si>
  <si>
    <t>山形県</t>
    <rPh sb="0" eb="3">
      <t>ヤマガタケン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</si>
  <si>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</si>
  <si>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</si>
  <si>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</si>
  <si>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</si>
  <si>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</si>
  <si>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2">
      <t>トウキョウ</t>
    </rPh>
    <rPh sb="2" eb="3">
      <t>ト</t>
    </rPh>
    <phoneticPr fontId="2"/>
  </si>
  <si>
    <t>神奈川県</t>
    <rPh sb="0" eb="4">
      <t>カナガワケン</t>
    </rPh>
    <phoneticPr fontId="2"/>
  </si>
  <si>
    <t>新潟県</t>
    <rPh sb="0" eb="3">
      <t>ニイガタケン</t>
    </rPh>
    <phoneticPr fontId="2"/>
  </si>
  <si>
    <t>富山県</t>
    <rPh sb="0" eb="2">
      <t>トヤマ</t>
    </rPh>
    <rPh sb="2" eb="3">
      <t>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</si>
  <si>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</si>
  <si>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</si>
  <si>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</si>
  <si>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</si>
  <si>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静岡県</t>
    <rPh sb="0" eb="3">
      <t>シズオカケン</t>
    </rPh>
    <phoneticPr fontId="1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</si>
  <si>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</si>
  <si>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</si>
  <si>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</si>
  <si>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</si>
  <si>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</si>
  <si>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</si>
  <si>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</si>
  <si>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</si>
  <si>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</si>
  <si>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</si>
  <si>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</si>
  <si>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</si>
  <si>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</si>
  <si>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</si>
  <si>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</si>
  <si>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</si>
  <si>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1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</si>
  <si>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</si>
  <si>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</si>
  <si>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</si>
  <si>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</si>
  <si>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</si>
  <si>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</si>
  <si>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</si>
  <si>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</si>
  <si>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計</t>
    <rPh sb="0" eb="1">
      <t>ケイ</t>
    </rPh>
    <phoneticPr fontId="2"/>
  </si>
  <si>
    <t>福島県</t>
    <rPh sb="0" eb="3">
      <t>フクシマケン</t>
    </rPh>
    <phoneticPr fontId="2"/>
  </si>
  <si>
    <t>岐阜県</t>
    <rPh sb="0" eb="3">
      <t>ギフケン</t>
    </rPh>
    <phoneticPr fontId="2"/>
  </si>
  <si>
    <r>
      <t>（別紙４）</t>
    </r>
    <r>
      <rPr>
        <sz val="18"/>
        <rFont val="ＭＳ ゴシック"/>
        <family val="3"/>
        <charset val="128"/>
      </rPr>
      <t/>
    </r>
    <rPh sb="1" eb="3">
      <t>ベッシ</t>
    </rPh>
    <phoneticPr fontId="23"/>
  </si>
  <si>
    <t>ドクターヘリ導入都道府県における広域連携状況</t>
    <rPh sb="8" eb="9">
      <t>ト</t>
    </rPh>
    <rPh sb="16" eb="18">
      <t>コウイキ</t>
    </rPh>
    <rPh sb="18" eb="20">
      <t>レンケイ</t>
    </rPh>
    <rPh sb="20" eb="22">
      <t>ジョウキョウ</t>
    </rPh>
    <phoneticPr fontId="23"/>
  </si>
  <si>
    <t>（令和４年４月１日現在）</t>
    <rPh sb="1" eb="3">
      <t>レイワ</t>
    </rPh>
    <rPh sb="4" eb="5">
      <t>ネン</t>
    </rPh>
    <rPh sb="6" eb="7">
      <t>ガツ</t>
    </rPh>
    <rPh sb="8" eb="9">
      <t>ニチ</t>
    </rPh>
    <rPh sb="9" eb="11">
      <t>ゲンザイ</t>
    </rPh>
    <phoneticPr fontId="23"/>
  </si>
  <si>
    <t>都道府県名</t>
    <rPh sb="0" eb="1">
      <t>ト</t>
    </rPh>
    <rPh sb="1" eb="2">
      <t>ドウ</t>
    </rPh>
    <rPh sb="2" eb="3">
      <t>フ</t>
    </rPh>
    <rPh sb="3" eb="4">
      <t>ケン</t>
    </rPh>
    <rPh sb="4" eb="5">
      <t>メイ</t>
    </rPh>
    <phoneticPr fontId="23"/>
  </si>
  <si>
    <t>基地病院名（救命救急センター名）</t>
    <rPh sb="0" eb="2">
      <t>キチ</t>
    </rPh>
    <rPh sb="2" eb="4">
      <t>ビョウイン</t>
    </rPh>
    <rPh sb="4" eb="5">
      <t>メイ</t>
    </rPh>
    <rPh sb="6" eb="8">
      <t>キュウメイ</t>
    </rPh>
    <rPh sb="8" eb="10">
      <t>キュウキュウ</t>
    </rPh>
    <rPh sb="14" eb="15">
      <t>メイ</t>
    </rPh>
    <phoneticPr fontId="23"/>
  </si>
  <si>
    <t>他県との
協定締結
有無
有：1
無：0</t>
    <rPh sb="0" eb="2">
      <t>タケン</t>
    </rPh>
    <rPh sb="5" eb="7">
      <t>キョウテイ</t>
    </rPh>
    <rPh sb="7" eb="9">
      <t>テイケツ</t>
    </rPh>
    <rPh sb="10" eb="12">
      <t>ウム</t>
    </rPh>
    <rPh sb="13" eb="14">
      <t>アリ</t>
    </rPh>
    <rPh sb="17" eb="18">
      <t>ナ</t>
    </rPh>
    <phoneticPr fontId="23"/>
  </si>
  <si>
    <t>協定締結をしていない都道府県との連携状況</t>
    <rPh sb="0" eb="2">
      <t>キョウテイ</t>
    </rPh>
    <rPh sb="2" eb="4">
      <t>テイケツ</t>
    </rPh>
    <rPh sb="10" eb="11">
      <t>ト</t>
    </rPh>
    <rPh sb="11" eb="13">
      <t>ドウフ</t>
    </rPh>
    <rPh sb="13" eb="14">
      <t>ケン</t>
    </rPh>
    <rPh sb="15" eb="16">
      <t>タイガイ</t>
    </rPh>
    <rPh sb="16" eb="18">
      <t>レンケイ</t>
    </rPh>
    <rPh sb="18" eb="20">
      <t>ジョウキョウ</t>
    </rPh>
    <phoneticPr fontId="23"/>
  </si>
  <si>
    <t>協定締結が有りの場合</t>
    <rPh sb="0" eb="2">
      <t>キョウテイ</t>
    </rPh>
    <rPh sb="2" eb="4">
      <t>テイケツ</t>
    </rPh>
    <rPh sb="5" eb="6">
      <t>ア</t>
    </rPh>
    <rPh sb="8" eb="10">
      <t>バアイ</t>
    </rPh>
    <phoneticPr fontId="23"/>
  </si>
  <si>
    <t>連携している：1
連携していない：0</t>
    <rPh sb="0" eb="2">
      <t>レンケイ</t>
    </rPh>
    <phoneticPr fontId="23"/>
  </si>
  <si>
    <t>協定締結
年月日</t>
    <rPh sb="0" eb="2">
      <t>キョウテイ</t>
    </rPh>
    <rPh sb="2" eb="4">
      <t>テイケツ</t>
    </rPh>
    <rPh sb="5" eb="8">
      <t>ネンガッピ</t>
    </rPh>
    <phoneticPr fontId="23"/>
  </si>
  <si>
    <t>協定締結の
都道府県名
※１</t>
    <rPh sb="0" eb="2">
      <t>キョウテイ</t>
    </rPh>
    <rPh sb="2" eb="4">
      <t>テイケツ</t>
    </rPh>
    <rPh sb="6" eb="10">
      <t>トドウフケン</t>
    </rPh>
    <rPh sb="10" eb="11">
      <t>メイ</t>
    </rPh>
    <phoneticPr fontId="23"/>
  </si>
  <si>
    <t>有りの場合</t>
    <rPh sb="0" eb="1">
      <t>ア</t>
    </rPh>
    <rPh sb="3" eb="5">
      <t>バアイ</t>
    </rPh>
    <phoneticPr fontId="23"/>
  </si>
  <si>
    <t>出動対象先の都道府県名（相互運用or共同運航※２）</t>
    <rPh sb="0" eb="2">
      <t>シュツドウ</t>
    </rPh>
    <rPh sb="2" eb="4">
      <t>タイショウ</t>
    </rPh>
    <rPh sb="4" eb="5">
      <t>サキ</t>
    </rPh>
    <rPh sb="6" eb="10">
      <t>トドウフケン</t>
    </rPh>
    <rPh sb="10" eb="11">
      <t>メイ</t>
    </rPh>
    <phoneticPr fontId="23"/>
  </si>
  <si>
    <t>連携先の
都道府県名</t>
    <rPh sb="0" eb="2">
      <t>レンケイ</t>
    </rPh>
    <rPh sb="2" eb="3">
      <t>サキ</t>
    </rPh>
    <rPh sb="3" eb="4">
      <t>デサキ</t>
    </rPh>
    <rPh sb="5" eb="9">
      <t>トドウフケン</t>
    </rPh>
    <rPh sb="9" eb="10">
      <t>メイ</t>
    </rPh>
    <phoneticPr fontId="23"/>
  </si>
  <si>
    <t>相互運用
or
共同運航
※２</t>
    <rPh sb="0" eb="2">
      <t>ソウゴ</t>
    </rPh>
    <rPh sb="2" eb="4">
      <t>ウンヨウ</t>
    </rPh>
    <rPh sb="8" eb="10">
      <t>キョウドウ</t>
    </rPh>
    <rPh sb="10" eb="12">
      <t>ウンコウ</t>
    </rPh>
    <phoneticPr fontId="23"/>
  </si>
  <si>
    <t>北海道</t>
    <rPh sb="0" eb="3">
      <t>ホッカイドウ</t>
    </rPh>
    <phoneticPr fontId="23"/>
  </si>
  <si>
    <t>手稲渓仁会病院</t>
    <rPh sb="0" eb="7">
      <t>テイネケイジンカイビョウイン</t>
    </rPh>
    <phoneticPr fontId="23"/>
  </si>
  <si>
    <t>―</t>
  </si>
  <si>
    <t>市立函館病院</t>
    <rPh sb="0" eb="6">
      <t>シリツハコダテビョウイン</t>
    </rPh>
    <phoneticPr fontId="23"/>
  </si>
  <si>
    <t>旭川赤十字病院</t>
    <rPh sb="0" eb="5">
      <t>アサヒカワセキジュウジ</t>
    </rPh>
    <rPh sb="5" eb="7">
      <t>ビョウイン</t>
    </rPh>
    <phoneticPr fontId="23"/>
  </si>
  <si>
    <t>市立釧路総合病院</t>
    <rPh sb="0" eb="8">
      <t>シリツクシロソウゴウビョウイン</t>
    </rPh>
    <phoneticPr fontId="23"/>
  </si>
  <si>
    <t>青森県</t>
    <rPh sb="0" eb="2">
      <t>アオモリ</t>
    </rPh>
    <rPh sb="2" eb="3">
      <t>ケン</t>
    </rPh>
    <phoneticPr fontId="23"/>
  </si>
  <si>
    <t>八戸市立市民病院</t>
    <rPh sb="0" eb="2">
      <t>ハチノヘ</t>
    </rPh>
    <rPh sb="2" eb="4">
      <t>シリツ</t>
    </rPh>
    <rPh sb="4" eb="6">
      <t>シミン</t>
    </rPh>
    <rPh sb="6" eb="8">
      <t>ビョウイン</t>
    </rPh>
    <phoneticPr fontId="23"/>
  </si>
  <si>
    <t>岩手県、秋田県</t>
    <rPh sb="0" eb="3">
      <t>イワテケン</t>
    </rPh>
    <rPh sb="4" eb="7">
      <t>アキタケン</t>
    </rPh>
    <phoneticPr fontId="23"/>
  </si>
  <si>
    <t>岩手県、秋田県（相互運用）</t>
    <rPh sb="0" eb="3">
      <t>イワテケン</t>
    </rPh>
    <rPh sb="4" eb="7">
      <t>アキタケン</t>
    </rPh>
    <phoneticPr fontId="23"/>
  </si>
  <si>
    <t>青森県立中央病院</t>
    <rPh sb="0" eb="4">
      <t>アオモリケンリツ</t>
    </rPh>
    <rPh sb="4" eb="6">
      <t>チュウオウ</t>
    </rPh>
    <rPh sb="6" eb="8">
      <t>ビョウイン</t>
    </rPh>
    <phoneticPr fontId="23"/>
  </si>
  <si>
    <t>岩手県</t>
    <rPh sb="0" eb="3">
      <t>イワテケン</t>
    </rPh>
    <phoneticPr fontId="23"/>
  </si>
  <si>
    <t>岩手医科大学附属病院（岩手県高度救命救急センター）</t>
    <rPh sb="0" eb="6">
      <t>イワテイカダイガク</t>
    </rPh>
    <rPh sb="6" eb="10">
      <t>フゾクビョウイン</t>
    </rPh>
    <rPh sb="11" eb="14">
      <t>イワテケン</t>
    </rPh>
    <rPh sb="14" eb="20">
      <t>コウドキュウメイキュウキュウ</t>
    </rPh>
    <phoneticPr fontId="23"/>
  </si>
  <si>
    <t>H26.10.1</t>
  </si>
  <si>
    <t>青森県、秋田県</t>
    <rPh sb="0" eb="3">
      <t>アオモリケン</t>
    </rPh>
    <rPh sb="4" eb="7">
      <t>アキタケン</t>
    </rPh>
    <phoneticPr fontId="23"/>
  </si>
  <si>
    <t>青森県、秋田県（相互運用）</t>
    <rPh sb="0" eb="3">
      <t>アオモリケン</t>
    </rPh>
    <rPh sb="4" eb="7">
      <t>アキタケン</t>
    </rPh>
    <rPh sb="8" eb="12">
      <t>ソウゴウンヨウ</t>
    </rPh>
    <phoneticPr fontId="23"/>
  </si>
  <si>
    <t>H29.3.31</t>
  </si>
  <si>
    <t>宮城県</t>
    <rPh sb="0" eb="2">
      <t>ミヤギ</t>
    </rPh>
    <rPh sb="2" eb="3">
      <t>ケン</t>
    </rPh>
    <phoneticPr fontId="23"/>
  </si>
  <si>
    <t>宮城県（相互運用）</t>
    <rPh sb="0" eb="2">
      <t>ミヤギ</t>
    </rPh>
    <rPh sb="2" eb="3">
      <t>ケン</t>
    </rPh>
    <rPh sb="4" eb="8">
      <t>ソウゴウンヨウ</t>
    </rPh>
    <phoneticPr fontId="23"/>
  </si>
  <si>
    <t>宮城県</t>
    <rPh sb="0" eb="3">
      <t>ミヤギケン</t>
    </rPh>
    <phoneticPr fontId="23"/>
  </si>
  <si>
    <t>仙台医療センター／東北大学病院</t>
    <rPh sb="0" eb="2">
      <t>センダイ</t>
    </rPh>
    <rPh sb="2" eb="4">
      <t>イリョウ</t>
    </rPh>
    <rPh sb="9" eb="11">
      <t>トウホク</t>
    </rPh>
    <rPh sb="11" eb="13">
      <t>ダイガク</t>
    </rPh>
    <rPh sb="13" eb="15">
      <t>ビョウイン</t>
    </rPh>
    <phoneticPr fontId="23"/>
  </si>
  <si>
    <t>岩手県（相互運用）</t>
    <rPh sb="0" eb="3">
      <t>イワテケン</t>
    </rPh>
    <rPh sb="4" eb="6">
      <t>ソウゴ</t>
    </rPh>
    <rPh sb="6" eb="8">
      <t>ウンヨウ</t>
    </rPh>
    <phoneticPr fontId="23"/>
  </si>
  <si>
    <t>福島県</t>
    <rPh sb="0" eb="3">
      <t>フクシマケン</t>
    </rPh>
    <phoneticPr fontId="23"/>
  </si>
  <si>
    <t>福島県（相互運用）</t>
    <rPh sb="0" eb="3">
      <t>フクシマケン</t>
    </rPh>
    <rPh sb="4" eb="8">
      <t>ソウゴウンヨウ</t>
    </rPh>
    <phoneticPr fontId="23"/>
  </si>
  <si>
    <t>山形県</t>
    <rPh sb="0" eb="3">
      <t>ヤマガタケン</t>
    </rPh>
    <phoneticPr fontId="23"/>
  </si>
  <si>
    <t>山形県（相互運用）</t>
    <rPh sb="0" eb="3">
      <t>ヤマガタケン</t>
    </rPh>
    <rPh sb="4" eb="6">
      <t>ソウゴ</t>
    </rPh>
    <rPh sb="6" eb="8">
      <t>ウンヨウ</t>
    </rPh>
    <phoneticPr fontId="23"/>
  </si>
  <si>
    <t>秋田県</t>
    <rPh sb="0" eb="3">
      <t>アキタケン</t>
    </rPh>
    <phoneticPr fontId="31"/>
  </si>
  <si>
    <t>秋田赤十字病院</t>
    <rPh sb="0" eb="2">
      <t>アキタ</t>
    </rPh>
    <rPh sb="2" eb="5">
      <t>セキジュウジ</t>
    </rPh>
    <rPh sb="5" eb="7">
      <t>ビョウイン</t>
    </rPh>
    <phoneticPr fontId="31"/>
  </si>
  <si>
    <t>青森県、岩手県</t>
    <rPh sb="0" eb="3">
      <t>アオモリケン</t>
    </rPh>
    <rPh sb="4" eb="7">
      <t>イワテケン</t>
    </rPh>
    <phoneticPr fontId="31"/>
  </si>
  <si>
    <t>青森県、岩手県（共同運航）</t>
    <rPh sb="0" eb="3">
      <t>アオモリケン</t>
    </rPh>
    <rPh sb="4" eb="7">
      <t>イワテケン</t>
    </rPh>
    <rPh sb="8" eb="10">
      <t>キョウドウ</t>
    </rPh>
    <rPh sb="10" eb="12">
      <t>ウンコウ</t>
    </rPh>
    <phoneticPr fontId="31"/>
  </si>
  <si>
    <t>山形県</t>
    <rPh sb="0" eb="3">
      <t>ヤマガタケン</t>
    </rPh>
    <phoneticPr fontId="31"/>
  </si>
  <si>
    <t>山形県（共同運航）</t>
    <rPh sb="0" eb="3">
      <t>ヤマガタケン</t>
    </rPh>
    <rPh sb="4" eb="6">
      <t>キョウドウ</t>
    </rPh>
    <rPh sb="6" eb="8">
      <t>ウンコウ</t>
    </rPh>
    <phoneticPr fontId="31"/>
  </si>
  <si>
    <t>山形県</t>
  </si>
  <si>
    <t>山形県立中央病院</t>
    <rPh sb="0" eb="2">
      <t>ヤマガタ</t>
    </rPh>
    <rPh sb="2" eb="4">
      <t>ケンリツ</t>
    </rPh>
    <rPh sb="4" eb="6">
      <t>チュウオウ</t>
    </rPh>
    <rPh sb="6" eb="8">
      <t>ビョウイン</t>
    </rPh>
    <phoneticPr fontId="23"/>
  </si>
  <si>
    <t>宮城県（相互運用）</t>
    <rPh sb="0" eb="3">
      <t>ミヤギケン</t>
    </rPh>
    <rPh sb="4" eb="8">
      <t>ソウゴウンヨウ</t>
    </rPh>
    <phoneticPr fontId="23"/>
  </si>
  <si>
    <t>秋田県</t>
    <rPh sb="0" eb="3">
      <t>アキタケン</t>
    </rPh>
    <phoneticPr fontId="23"/>
  </si>
  <si>
    <t>秋田県（相互運用）</t>
    <rPh sb="0" eb="3">
      <t>アキタケン</t>
    </rPh>
    <phoneticPr fontId="23"/>
  </si>
  <si>
    <t>福島県、新潟県</t>
    <rPh sb="0" eb="3">
      <t>フクシマケン</t>
    </rPh>
    <rPh sb="4" eb="7">
      <t>ニイガタケン</t>
    </rPh>
    <phoneticPr fontId="23"/>
  </si>
  <si>
    <t>福島県、新潟県（相互運用）</t>
    <rPh sb="0" eb="3">
      <t>フクシマケン</t>
    </rPh>
    <rPh sb="4" eb="7">
      <t>ニイガタケン</t>
    </rPh>
    <phoneticPr fontId="23"/>
  </si>
  <si>
    <t>福島県</t>
    <rPh sb="0" eb="2">
      <t>フクシマ</t>
    </rPh>
    <rPh sb="2" eb="3">
      <t>ケン</t>
    </rPh>
    <phoneticPr fontId="23"/>
  </si>
  <si>
    <t>公立大学福島県立医科大学附属病院</t>
    <rPh sb="0" eb="2">
      <t>コウリツ</t>
    </rPh>
    <rPh sb="2" eb="4">
      <t>ダイガク</t>
    </rPh>
    <rPh sb="4" eb="6">
      <t>フクシマ</t>
    </rPh>
    <rPh sb="6" eb="8">
      <t>ケンリツ</t>
    </rPh>
    <rPh sb="8" eb="12">
      <t>イカダイガク</t>
    </rPh>
    <rPh sb="12" eb="14">
      <t>フゾク</t>
    </rPh>
    <rPh sb="14" eb="16">
      <t>ビョウイン</t>
    </rPh>
    <phoneticPr fontId="23"/>
  </si>
  <si>
    <t>山形県</t>
    <rPh sb="0" eb="2">
      <t>ヤマガタ</t>
    </rPh>
    <rPh sb="2" eb="3">
      <t>ケン</t>
    </rPh>
    <phoneticPr fontId="23"/>
  </si>
  <si>
    <t>山形県（相互運用）</t>
    <phoneticPr fontId="23"/>
  </si>
  <si>
    <t>新潟県</t>
    <phoneticPr fontId="23"/>
  </si>
  <si>
    <t>新潟県（相互運用）</t>
    <phoneticPr fontId="23"/>
  </si>
  <si>
    <t>茨城県</t>
    <phoneticPr fontId="23"/>
  </si>
  <si>
    <t>茨城県（相互運用）</t>
    <phoneticPr fontId="23"/>
  </si>
  <si>
    <t>宮城県</t>
    <phoneticPr fontId="23"/>
  </si>
  <si>
    <t>宮城県（相互運用）</t>
    <phoneticPr fontId="23"/>
  </si>
  <si>
    <t>茨城県</t>
    <rPh sb="0" eb="3">
      <t>イバラキケン</t>
    </rPh>
    <phoneticPr fontId="23"/>
  </si>
  <si>
    <t>独立行政法人国立病院機構水戸医療センター
社会福祉法人恩賜財団済生会支部茨城県済生会水戸済生会総合病院</t>
    <phoneticPr fontId="23"/>
  </si>
  <si>
    <t>千葉県</t>
    <rPh sb="0" eb="3">
      <t>チバケン</t>
    </rPh>
    <phoneticPr fontId="23"/>
  </si>
  <si>
    <t>茨城県（共同運航）</t>
    <rPh sb="0" eb="3">
      <t>イバラキケン</t>
    </rPh>
    <rPh sb="4" eb="6">
      <t>キョウドウ</t>
    </rPh>
    <rPh sb="6" eb="8">
      <t>ウンコウ</t>
    </rPh>
    <phoneticPr fontId="23"/>
  </si>
  <si>
    <t>独立行政法人国立病院機構水戸医療センター
社会福祉法人恩賜財団済生会支部茨城県済生会水戸済生会総合病院</t>
  </si>
  <si>
    <t>栃木県、群馬県</t>
    <phoneticPr fontId="23"/>
  </si>
  <si>
    <t>栃木県（相互運用）</t>
    <phoneticPr fontId="23"/>
  </si>
  <si>
    <t>福島県</t>
    <phoneticPr fontId="23"/>
  </si>
  <si>
    <t>栃木県</t>
    <rPh sb="0" eb="3">
      <t>トチギケン</t>
    </rPh>
    <phoneticPr fontId="23"/>
  </si>
  <si>
    <t>獨協医科大学病院</t>
    <rPh sb="0" eb="2">
      <t>ドッキョウ</t>
    </rPh>
    <rPh sb="2" eb="4">
      <t>イカ</t>
    </rPh>
    <rPh sb="4" eb="6">
      <t>ダイガク</t>
    </rPh>
    <rPh sb="6" eb="8">
      <t>ビョウイン</t>
    </rPh>
    <phoneticPr fontId="23"/>
  </si>
  <si>
    <t>茨城県、群馬県</t>
    <rPh sb="0" eb="3">
      <t>イバラキケン</t>
    </rPh>
    <rPh sb="4" eb="7">
      <t>グンマケン</t>
    </rPh>
    <phoneticPr fontId="23"/>
  </si>
  <si>
    <t>茨城県、群馬県（相互運用）</t>
    <rPh sb="0" eb="3">
      <t>イバラキケン</t>
    </rPh>
    <rPh sb="4" eb="7">
      <t>グンマケン</t>
    </rPh>
    <rPh sb="8" eb="10">
      <t>ソウゴ</t>
    </rPh>
    <rPh sb="10" eb="12">
      <t>ウンヨウ</t>
    </rPh>
    <phoneticPr fontId="23"/>
  </si>
  <si>
    <t>群馬県</t>
  </si>
  <si>
    <t>前橋赤十字病院</t>
  </si>
  <si>
    <t>栃木県、茨城県</t>
  </si>
  <si>
    <t>栃木県、茨城県（相互運用）</t>
    <phoneticPr fontId="23"/>
  </si>
  <si>
    <t>長野県</t>
  </si>
  <si>
    <t>共同運航</t>
  </si>
  <si>
    <t>埼玉県</t>
  </si>
  <si>
    <t>埼玉県（相互運用）</t>
    <phoneticPr fontId="23"/>
  </si>
  <si>
    <t>新潟県</t>
  </si>
  <si>
    <t>埼玉県</t>
    <rPh sb="0" eb="3">
      <t>サイタマケン</t>
    </rPh>
    <phoneticPr fontId="23"/>
  </si>
  <si>
    <t>埼玉医科大学総合医療センター</t>
  </si>
  <si>
    <t>群馬県（相互運用）</t>
    <phoneticPr fontId="23"/>
  </si>
  <si>
    <t>日本医科大学千葉北総病院</t>
    <rPh sb="0" eb="2">
      <t>ニホン</t>
    </rPh>
    <rPh sb="2" eb="6">
      <t>イカダイガク</t>
    </rPh>
    <rPh sb="6" eb="8">
      <t>チバ</t>
    </rPh>
    <rPh sb="8" eb="10">
      <t>ホクソウ</t>
    </rPh>
    <rPh sb="10" eb="12">
      <t>ビョウイン</t>
    </rPh>
    <phoneticPr fontId="23"/>
  </si>
  <si>
    <t>国保直営総合病院君津中央病院</t>
    <rPh sb="0" eb="2">
      <t>コクホ</t>
    </rPh>
    <rPh sb="2" eb="4">
      <t>チョクエイ</t>
    </rPh>
    <rPh sb="4" eb="6">
      <t>ソウゴウ</t>
    </rPh>
    <rPh sb="6" eb="8">
      <t>ビョウイン</t>
    </rPh>
    <rPh sb="8" eb="10">
      <t>キミツ</t>
    </rPh>
    <rPh sb="10" eb="12">
      <t>チュウオウ</t>
    </rPh>
    <rPh sb="12" eb="14">
      <t>ビョウイン</t>
    </rPh>
    <phoneticPr fontId="23"/>
  </si>
  <si>
    <t>東京都</t>
    <rPh sb="0" eb="2">
      <t>トウキョウ</t>
    </rPh>
    <rPh sb="2" eb="3">
      <t>ト</t>
    </rPh>
    <phoneticPr fontId="23"/>
  </si>
  <si>
    <t>杏林大学医学部付属病院</t>
    <rPh sb="0" eb="2">
      <t>キョウリン</t>
    </rPh>
    <rPh sb="2" eb="4">
      <t>ダイガク</t>
    </rPh>
    <rPh sb="4" eb="6">
      <t>イガク</t>
    </rPh>
    <rPh sb="6" eb="7">
      <t>ブ</t>
    </rPh>
    <rPh sb="7" eb="9">
      <t>フゾク</t>
    </rPh>
    <rPh sb="9" eb="11">
      <t>ビョウイン</t>
    </rPh>
    <phoneticPr fontId="23"/>
  </si>
  <si>
    <t>神奈川県</t>
    <rPh sb="0" eb="4">
      <t>カナガワケン</t>
    </rPh>
    <phoneticPr fontId="23"/>
  </si>
  <si>
    <t>東海大学医学部付属病院</t>
    <rPh sb="0" eb="2">
      <t>トウカイ</t>
    </rPh>
    <rPh sb="2" eb="4">
      <t>ダイガク</t>
    </rPh>
    <rPh sb="4" eb="7">
      <t>イガクブ</t>
    </rPh>
    <rPh sb="7" eb="9">
      <t>フゾク</t>
    </rPh>
    <rPh sb="9" eb="11">
      <t>ビョウイン</t>
    </rPh>
    <phoneticPr fontId="23"/>
  </si>
  <si>
    <t>H26.7.29</t>
    <phoneticPr fontId="23"/>
  </si>
  <si>
    <t>山梨県、静岡県</t>
    <rPh sb="0" eb="3">
      <t>ヤマナシケン</t>
    </rPh>
    <rPh sb="4" eb="7">
      <t>シズオカケン</t>
    </rPh>
    <phoneticPr fontId="23"/>
  </si>
  <si>
    <t>山梨県、静岡県（相互運用）</t>
    <rPh sb="0" eb="3">
      <t>ヤマナシケン</t>
    </rPh>
    <rPh sb="4" eb="7">
      <t>シズオカケン</t>
    </rPh>
    <phoneticPr fontId="23"/>
  </si>
  <si>
    <t>新潟県</t>
    <rPh sb="0" eb="3">
      <t>ニイガタケン</t>
    </rPh>
    <phoneticPr fontId="23"/>
  </si>
  <si>
    <t>新潟大学医歯学総合病院</t>
  </si>
  <si>
    <t>H25.10.28</t>
  </si>
  <si>
    <t>山形県、福島県</t>
    <rPh sb="0" eb="3">
      <t>ヤマガタケン</t>
    </rPh>
    <rPh sb="4" eb="7">
      <t>フクシマケン</t>
    </rPh>
    <phoneticPr fontId="23"/>
  </si>
  <si>
    <t>山形県、福島県（相互運用）</t>
    <rPh sb="0" eb="3">
      <t>ヤマガタケン</t>
    </rPh>
    <rPh sb="4" eb="7">
      <t>フクシマケン</t>
    </rPh>
    <rPh sb="8" eb="12">
      <t>ソウゴウンヨウ</t>
    </rPh>
    <phoneticPr fontId="23"/>
  </si>
  <si>
    <t>長岡赤十字病院</t>
  </si>
  <si>
    <t>H31.3.29</t>
  </si>
  <si>
    <t>群馬県</t>
    <rPh sb="0" eb="3">
      <t>グンマケン</t>
    </rPh>
    <phoneticPr fontId="23"/>
  </si>
  <si>
    <t>群馬県（相互運用）</t>
    <rPh sb="0" eb="3">
      <t>グンマケン</t>
    </rPh>
    <rPh sb="4" eb="8">
      <t>ソウゴウンヨウ</t>
    </rPh>
    <phoneticPr fontId="23"/>
  </si>
  <si>
    <t>富山県</t>
    <rPh sb="0" eb="3">
      <t>トヤマケン</t>
    </rPh>
    <phoneticPr fontId="23"/>
  </si>
  <si>
    <t>富山県立中央病院</t>
    <rPh sb="0" eb="3">
      <t>トヤマケン</t>
    </rPh>
    <rPh sb="3" eb="4">
      <t>リツ</t>
    </rPh>
    <rPh sb="4" eb="6">
      <t>チュウオウ</t>
    </rPh>
    <rPh sb="6" eb="8">
      <t>ビョウイン</t>
    </rPh>
    <phoneticPr fontId="23"/>
  </si>
  <si>
    <t>岐阜県</t>
    <rPh sb="0" eb="3">
      <t>ギフケン</t>
    </rPh>
    <phoneticPr fontId="23"/>
  </si>
  <si>
    <t>岐阜県（共同運航）</t>
    <rPh sb="0" eb="3">
      <t>ギフケン</t>
    </rPh>
    <rPh sb="4" eb="6">
      <t>キョウドウ</t>
    </rPh>
    <rPh sb="6" eb="8">
      <t>ウンコウ</t>
    </rPh>
    <phoneticPr fontId="23"/>
  </si>
  <si>
    <t>石川県</t>
    <rPh sb="0" eb="3">
      <t>イシカワケン</t>
    </rPh>
    <phoneticPr fontId="23"/>
  </si>
  <si>
    <t>石川県立中央病院</t>
    <rPh sb="0" eb="2">
      <t>イシカワ</t>
    </rPh>
    <rPh sb="2" eb="4">
      <t>ケンリツ</t>
    </rPh>
    <rPh sb="4" eb="6">
      <t>チュウオウ</t>
    </rPh>
    <rPh sb="6" eb="8">
      <t>ビョウイン</t>
    </rPh>
    <phoneticPr fontId="23"/>
  </si>
  <si>
    <t>富山県、福井県、長野県、岐阜県、静岡県、愛知県、三重県</t>
    <rPh sb="0" eb="2">
      <t>トヤマ</t>
    </rPh>
    <rPh sb="2" eb="3">
      <t>ケン</t>
    </rPh>
    <rPh sb="4" eb="7">
      <t>フクイケン</t>
    </rPh>
    <rPh sb="8" eb="10">
      <t>ナガノ</t>
    </rPh>
    <rPh sb="10" eb="11">
      <t>ケン</t>
    </rPh>
    <rPh sb="12" eb="15">
      <t>ギフケン</t>
    </rPh>
    <rPh sb="16" eb="18">
      <t>シズオカ</t>
    </rPh>
    <rPh sb="18" eb="19">
      <t>ケン</t>
    </rPh>
    <rPh sb="20" eb="22">
      <t>アイチ</t>
    </rPh>
    <rPh sb="22" eb="23">
      <t>ケン</t>
    </rPh>
    <rPh sb="24" eb="27">
      <t>ミエケン</t>
    </rPh>
    <phoneticPr fontId="23"/>
  </si>
  <si>
    <t>左記のとおり（大規模災害時のみ）（いずれも相互運用）</t>
    <rPh sb="0" eb="2">
      <t>サキ</t>
    </rPh>
    <rPh sb="7" eb="10">
      <t>ダイキボ</t>
    </rPh>
    <rPh sb="10" eb="13">
      <t>サイガイジ</t>
    </rPh>
    <rPh sb="21" eb="25">
      <t>ソウゴウンヨウ</t>
    </rPh>
    <phoneticPr fontId="23"/>
  </si>
  <si>
    <t>福井県</t>
    <rPh sb="0" eb="3">
      <t>フクイケン</t>
    </rPh>
    <phoneticPr fontId="23"/>
  </si>
  <si>
    <t>福井県立病院</t>
    <rPh sb="0" eb="4">
      <t>フクイケンリツ</t>
    </rPh>
    <rPh sb="4" eb="6">
      <t>ビョウイン</t>
    </rPh>
    <phoneticPr fontId="23"/>
  </si>
  <si>
    <t>関西広域連合</t>
    <rPh sb="0" eb="2">
      <t>カンサイ</t>
    </rPh>
    <rPh sb="2" eb="6">
      <t>コウイキレンゴウ</t>
    </rPh>
    <phoneticPr fontId="23"/>
  </si>
  <si>
    <t>福井県（共同運航）</t>
    <rPh sb="0" eb="3">
      <t>フクイケン</t>
    </rPh>
    <rPh sb="4" eb="6">
      <t>キョウドウ</t>
    </rPh>
    <rPh sb="6" eb="8">
      <t>ウンコウ</t>
    </rPh>
    <phoneticPr fontId="23"/>
  </si>
  <si>
    <t>山梨県</t>
    <rPh sb="0" eb="3">
      <t>ヤマナシケン</t>
    </rPh>
    <phoneticPr fontId="23"/>
  </si>
  <si>
    <t>山梨県立中央病院</t>
    <rPh sb="0" eb="4">
      <t>ヤマナシケンリツ</t>
    </rPh>
    <rPh sb="4" eb="6">
      <t>チュウオウ</t>
    </rPh>
    <rPh sb="6" eb="8">
      <t>ビョウイン</t>
    </rPh>
    <phoneticPr fontId="23"/>
  </si>
  <si>
    <t>H26.10.1</t>
    <phoneticPr fontId="23"/>
  </si>
  <si>
    <t>神奈川県、静岡県</t>
    <rPh sb="0" eb="4">
      <t>カナガワケン</t>
    </rPh>
    <rPh sb="5" eb="8">
      <t>シズオカケン</t>
    </rPh>
    <phoneticPr fontId="23"/>
  </si>
  <si>
    <t>神奈川県、静岡県（共同運航）</t>
    <rPh sb="0" eb="4">
      <t>カナガワケン</t>
    </rPh>
    <rPh sb="5" eb="8">
      <t>シズオカケン</t>
    </rPh>
    <rPh sb="9" eb="11">
      <t>キョウドウ</t>
    </rPh>
    <rPh sb="11" eb="13">
      <t>ウンコウ</t>
    </rPh>
    <phoneticPr fontId="23"/>
  </si>
  <si>
    <t>長野県</t>
    <rPh sb="0" eb="3">
      <t>ナガノケン</t>
    </rPh>
    <phoneticPr fontId="23"/>
  </si>
  <si>
    <t>佐久総合病院佐久医療センター</t>
    <rPh sb="0" eb="2">
      <t>サク</t>
    </rPh>
    <rPh sb="2" eb="4">
      <t>ソウゴウ</t>
    </rPh>
    <rPh sb="4" eb="6">
      <t>ビョウイン</t>
    </rPh>
    <rPh sb="6" eb="8">
      <t>サク</t>
    </rPh>
    <rPh sb="8" eb="10">
      <t>イリョウ</t>
    </rPh>
    <phoneticPr fontId="23"/>
  </si>
  <si>
    <t>富山県、石川県、福井県、岐阜県、静岡県、愛知県、三重県</t>
    <rPh sb="0" eb="3">
      <t>トヤマケン</t>
    </rPh>
    <rPh sb="4" eb="7">
      <t>イシカワケン</t>
    </rPh>
    <rPh sb="8" eb="11">
      <t>フクイケン</t>
    </rPh>
    <rPh sb="12" eb="15">
      <t>ギフケン</t>
    </rPh>
    <rPh sb="16" eb="19">
      <t>シズオカケン</t>
    </rPh>
    <rPh sb="20" eb="23">
      <t>アイチケン</t>
    </rPh>
    <rPh sb="24" eb="27">
      <t>ミエケン</t>
    </rPh>
    <phoneticPr fontId="23"/>
  </si>
  <si>
    <t>富山県、石川県、福井県、岐阜県、静岡県、愛知県、三重県（相互運用）</t>
    <rPh sb="0" eb="3">
      <t>トヤマケン</t>
    </rPh>
    <rPh sb="4" eb="7">
      <t>イシカワケン</t>
    </rPh>
    <rPh sb="8" eb="11">
      <t>フクイケン</t>
    </rPh>
    <rPh sb="12" eb="15">
      <t>ギフケン</t>
    </rPh>
    <rPh sb="16" eb="19">
      <t>シズオカケン</t>
    </rPh>
    <rPh sb="20" eb="23">
      <t>アイチケン</t>
    </rPh>
    <rPh sb="24" eb="27">
      <t>ミエケン</t>
    </rPh>
    <phoneticPr fontId="23"/>
  </si>
  <si>
    <t>信州大学医学部附属病院</t>
    <rPh sb="0" eb="2">
      <t>シンシュウ</t>
    </rPh>
    <rPh sb="2" eb="4">
      <t>ダイガク</t>
    </rPh>
    <rPh sb="4" eb="6">
      <t>イガク</t>
    </rPh>
    <rPh sb="6" eb="7">
      <t>ブ</t>
    </rPh>
    <rPh sb="7" eb="9">
      <t>フゾク</t>
    </rPh>
    <rPh sb="9" eb="11">
      <t>ビョウイン</t>
    </rPh>
    <phoneticPr fontId="23"/>
  </si>
  <si>
    <t>岐阜大学医学部附属病院</t>
    <rPh sb="0" eb="11">
      <t>ギフダイガクイガクブフゾクビョウイン</t>
    </rPh>
    <phoneticPr fontId="23"/>
  </si>
  <si>
    <t>福井県（共同運航）</t>
    <rPh sb="0" eb="3">
      <t>フクイケン</t>
    </rPh>
    <rPh sb="4" eb="8">
      <t>キョウドウウンコウ</t>
    </rPh>
    <phoneticPr fontId="23"/>
  </si>
  <si>
    <t>R2.3.27（再締結R4.3.1）</t>
    <rPh sb="8" eb="11">
      <t>サイテイケツ</t>
    </rPh>
    <phoneticPr fontId="23"/>
  </si>
  <si>
    <t>富山県、石川県、福井県、長野県、静岡県、愛知県、三重県</t>
    <rPh sb="0" eb="3">
      <t>トヤマケン</t>
    </rPh>
    <rPh sb="4" eb="7">
      <t>イシカワケン</t>
    </rPh>
    <rPh sb="8" eb="11">
      <t>フクイケン</t>
    </rPh>
    <rPh sb="12" eb="15">
      <t>ナガノケン</t>
    </rPh>
    <rPh sb="16" eb="19">
      <t>シズオカケン</t>
    </rPh>
    <rPh sb="20" eb="23">
      <t>アイチケン</t>
    </rPh>
    <rPh sb="24" eb="27">
      <t>ミエケン</t>
    </rPh>
    <phoneticPr fontId="23"/>
  </si>
  <si>
    <t>富山県、石川県、福井県、長野県、岐阜県、静岡県、愛知県、三重県（相互運用）</t>
    <rPh sb="0" eb="3">
      <t>トヤマケン</t>
    </rPh>
    <rPh sb="4" eb="7">
      <t>イシカワケン</t>
    </rPh>
    <rPh sb="8" eb="11">
      <t>フクイケン</t>
    </rPh>
    <rPh sb="12" eb="15">
      <t>ナガノケン</t>
    </rPh>
    <rPh sb="16" eb="19">
      <t>ギフケン</t>
    </rPh>
    <rPh sb="20" eb="23">
      <t>シズオカケン</t>
    </rPh>
    <rPh sb="24" eb="27">
      <t>アイチケン</t>
    </rPh>
    <rPh sb="28" eb="31">
      <t>ミエケン</t>
    </rPh>
    <rPh sb="32" eb="34">
      <t>ソウゴ</t>
    </rPh>
    <rPh sb="34" eb="36">
      <t>ウンヨウ</t>
    </rPh>
    <phoneticPr fontId="23"/>
  </si>
  <si>
    <t>静岡県</t>
    <rPh sb="0" eb="3">
      <t>シズオカケン</t>
    </rPh>
    <phoneticPr fontId="31"/>
  </si>
  <si>
    <t>順天堂大学医学部附属静岡病院</t>
    <rPh sb="0" eb="3">
      <t>ジュンテンドウ</t>
    </rPh>
    <rPh sb="3" eb="5">
      <t>ダイガク</t>
    </rPh>
    <rPh sb="5" eb="8">
      <t>イガクブ</t>
    </rPh>
    <rPh sb="8" eb="10">
      <t>フゾク</t>
    </rPh>
    <rPh sb="10" eb="12">
      <t>シズオカ</t>
    </rPh>
    <rPh sb="12" eb="14">
      <t>ビョウイン</t>
    </rPh>
    <phoneticPr fontId="31"/>
  </si>
  <si>
    <t>神奈川県、山梨県</t>
    <rPh sb="0" eb="4">
      <t>カナガワケン</t>
    </rPh>
    <rPh sb="5" eb="8">
      <t>ヤマナシケン</t>
    </rPh>
    <phoneticPr fontId="31"/>
  </si>
  <si>
    <t>神奈川県、山梨県（相互運用）</t>
    <rPh sb="0" eb="4">
      <t>カナガワケン</t>
    </rPh>
    <rPh sb="5" eb="8">
      <t>ヤマナシケン</t>
    </rPh>
    <rPh sb="9" eb="11">
      <t>ソウゴ</t>
    </rPh>
    <rPh sb="11" eb="13">
      <t>ウンヨウ</t>
    </rPh>
    <phoneticPr fontId="31"/>
  </si>
  <si>
    <t>総合病院　聖隷三方原病院</t>
    <rPh sb="0" eb="2">
      <t>ソウゴウ</t>
    </rPh>
    <rPh sb="2" eb="4">
      <t>ビョウイン</t>
    </rPh>
    <rPh sb="5" eb="7">
      <t>セイレイ</t>
    </rPh>
    <rPh sb="7" eb="10">
      <t>ミカタハラ</t>
    </rPh>
    <rPh sb="10" eb="12">
      <t>ビョウイン</t>
    </rPh>
    <phoneticPr fontId="31"/>
  </si>
  <si>
    <t>愛知県、長野県ほか</t>
    <rPh sb="0" eb="3">
      <t>アイチケン</t>
    </rPh>
    <rPh sb="4" eb="7">
      <t>ナガノケン</t>
    </rPh>
    <phoneticPr fontId="31"/>
  </si>
  <si>
    <t>共同運航</t>
    <rPh sb="0" eb="2">
      <t>キョウドウ</t>
    </rPh>
    <rPh sb="2" eb="4">
      <t>ウンコウ</t>
    </rPh>
    <phoneticPr fontId="31"/>
  </si>
  <si>
    <t>愛知県</t>
    <rPh sb="0" eb="3">
      <t>アイチケン</t>
    </rPh>
    <phoneticPr fontId="23"/>
  </si>
  <si>
    <t>愛知医科大学病院</t>
    <rPh sb="0" eb="8">
      <t>アイチイカダイガクビョウイン</t>
    </rPh>
    <phoneticPr fontId="23"/>
  </si>
  <si>
    <t>三重県</t>
    <rPh sb="0" eb="3">
      <t>ミエケン</t>
    </rPh>
    <phoneticPr fontId="23"/>
  </si>
  <si>
    <t>三重大学医学部附属病院
伊勢赤十字病院</t>
    <rPh sb="0" eb="11">
      <t>ミエダイガクイガクブフゾクビョウイン</t>
    </rPh>
    <rPh sb="12" eb="19">
      <t>イセセキジュウジビョウイン</t>
    </rPh>
    <phoneticPr fontId="23"/>
  </si>
  <si>
    <t>奈良県、和歌山県</t>
    <rPh sb="0" eb="3">
      <t>ナラケン</t>
    </rPh>
    <rPh sb="4" eb="8">
      <t>ワカヤマケン</t>
    </rPh>
    <phoneticPr fontId="23"/>
  </si>
  <si>
    <t>奈良県、和歌山県（相互運用）</t>
    <rPh sb="0" eb="3">
      <t>ナラケン</t>
    </rPh>
    <rPh sb="4" eb="8">
      <t>ワカヤマケン</t>
    </rPh>
    <rPh sb="9" eb="11">
      <t>ソウゴ</t>
    </rPh>
    <rPh sb="11" eb="13">
      <t>ウンヨウ</t>
    </rPh>
    <phoneticPr fontId="23"/>
  </si>
  <si>
    <t>富山県、石川県、福井県、長野県、岐阜県、静岡県、愛知県</t>
    <rPh sb="0" eb="3">
      <t>トヤマケン</t>
    </rPh>
    <rPh sb="4" eb="7">
      <t>イシカワケン</t>
    </rPh>
    <rPh sb="8" eb="11">
      <t>フクイケン</t>
    </rPh>
    <rPh sb="12" eb="15">
      <t>ナガノケン</t>
    </rPh>
    <rPh sb="16" eb="19">
      <t>ギフケン</t>
    </rPh>
    <rPh sb="20" eb="23">
      <t>シズオカケン</t>
    </rPh>
    <rPh sb="24" eb="27">
      <t>アイチケン</t>
    </rPh>
    <phoneticPr fontId="23"/>
  </si>
  <si>
    <t>愛知県、岐阜県、福井県（相互運用）</t>
    <rPh sb="12" eb="14">
      <t>ソウゴ</t>
    </rPh>
    <rPh sb="14" eb="16">
      <t>ウンヨウ</t>
    </rPh>
    <phoneticPr fontId="23"/>
  </si>
  <si>
    <t>滋賀県</t>
    <rPh sb="0" eb="3">
      <t>シガケン</t>
    </rPh>
    <phoneticPr fontId="23"/>
  </si>
  <si>
    <t>済生会滋賀県病院</t>
    <rPh sb="0" eb="3">
      <t>サイセイカイ</t>
    </rPh>
    <rPh sb="3" eb="5">
      <t>シガ</t>
    </rPh>
    <rPh sb="5" eb="6">
      <t>ケン</t>
    </rPh>
    <rPh sb="6" eb="8">
      <t>ビョウイン</t>
    </rPh>
    <phoneticPr fontId="23"/>
  </si>
  <si>
    <t>京都府</t>
    <rPh sb="0" eb="3">
      <t>キョウトフ</t>
    </rPh>
    <phoneticPr fontId="23"/>
  </si>
  <si>
    <t>共同運航</t>
    <rPh sb="0" eb="2">
      <t>キョウドウ</t>
    </rPh>
    <rPh sb="2" eb="4">
      <t>ウンコウ</t>
    </rPh>
    <phoneticPr fontId="23"/>
  </si>
  <si>
    <t>京都府</t>
    <rPh sb="0" eb="3">
      <t>キョウトフ</t>
    </rPh>
    <phoneticPr fontId="32"/>
  </si>
  <si>
    <t>大阪府</t>
    <rPh sb="0" eb="3">
      <t>オオサカフ</t>
    </rPh>
    <phoneticPr fontId="23"/>
  </si>
  <si>
    <t>大阪大学医学部附属病院</t>
    <rPh sb="0" eb="4">
      <t>オオサカダイガク</t>
    </rPh>
    <rPh sb="4" eb="7">
      <t>イガクブ</t>
    </rPh>
    <rPh sb="7" eb="11">
      <t>フゾクビョウイン</t>
    </rPh>
    <phoneticPr fontId="23"/>
  </si>
  <si>
    <t>関西広域連合、滋賀県、京都府</t>
    <rPh sb="0" eb="2">
      <t>カンサイ</t>
    </rPh>
    <rPh sb="2" eb="4">
      <t>コウイキ</t>
    </rPh>
    <rPh sb="4" eb="6">
      <t>レンゴウ</t>
    </rPh>
    <rPh sb="7" eb="10">
      <t>シガケン</t>
    </rPh>
    <rPh sb="11" eb="14">
      <t>キョウトフ</t>
    </rPh>
    <phoneticPr fontId="23"/>
  </si>
  <si>
    <t>大阪府、滋賀県、京都府（共同運航）</t>
    <rPh sb="0" eb="3">
      <t>オオサカフ</t>
    </rPh>
    <rPh sb="4" eb="7">
      <t>シガケン</t>
    </rPh>
    <rPh sb="8" eb="11">
      <t>キョウトフ</t>
    </rPh>
    <rPh sb="12" eb="16">
      <t>キョウドウウンコウ</t>
    </rPh>
    <phoneticPr fontId="23"/>
  </si>
  <si>
    <t>関西広域連合、奈良県</t>
    <rPh sb="0" eb="2">
      <t>カンサイ</t>
    </rPh>
    <rPh sb="2" eb="4">
      <t>コウイキ</t>
    </rPh>
    <rPh sb="4" eb="6">
      <t>レンゴウ</t>
    </rPh>
    <rPh sb="7" eb="10">
      <t>ナラケン</t>
    </rPh>
    <phoneticPr fontId="23"/>
  </si>
  <si>
    <t>奈良県（共同運航）</t>
    <rPh sb="0" eb="3">
      <t>ナラケン</t>
    </rPh>
    <rPh sb="4" eb="8">
      <t>キョウドウウンコウ</t>
    </rPh>
    <phoneticPr fontId="23"/>
  </si>
  <si>
    <t>関西広域連合、和歌山県</t>
    <rPh sb="0" eb="2">
      <t>カンサイ</t>
    </rPh>
    <rPh sb="2" eb="4">
      <t>コウイキ</t>
    </rPh>
    <rPh sb="4" eb="6">
      <t>レンゴウ</t>
    </rPh>
    <rPh sb="7" eb="10">
      <t>ワカヤマ</t>
    </rPh>
    <rPh sb="10" eb="11">
      <t>ケン</t>
    </rPh>
    <phoneticPr fontId="23"/>
  </si>
  <si>
    <t>和歌山県（共同運航）</t>
    <rPh sb="0" eb="4">
      <t>ワカヤマケン</t>
    </rPh>
    <rPh sb="5" eb="9">
      <t>キョウドウウンコウ</t>
    </rPh>
    <phoneticPr fontId="23"/>
  </si>
  <si>
    <t>兵庫県</t>
    <rPh sb="0" eb="3">
      <t>ヒョウゴケン</t>
    </rPh>
    <phoneticPr fontId="23"/>
  </si>
  <si>
    <t>兵庫県立加古川医療センター
兵庫県立はりま姫路総合医療センター</t>
    <rPh sb="0" eb="2">
      <t>ヒョウゴ</t>
    </rPh>
    <rPh sb="2" eb="4">
      <t>ケンリツ</t>
    </rPh>
    <rPh sb="4" eb="7">
      <t>カコガワ</t>
    </rPh>
    <rPh sb="7" eb="9">
      <t>イリョウ</t>
    </rPh>
    <rPh sb="14" eb="18">
      <t>ヒョウゴケンリツ</t>
    </rPh>
    <rPh sb="21" eb="27">
      <t>ヒメジソウゴウイリョウ</t>
    </rPh>
    <phoneticPr fontId="20"/>
  </si>
  <si>
    <t>関西広域連合、兵庫県</t>
    <rPh sb="0" eb="2">
      <t>カンサイ</t>
    </rPh>
    <rPh sb="2" eb="4">
      <t>コウイキ</t>
    </rPh>
    <rPh sb="4" eb="6">
      <t>レンゴウ</t>
    </rPh>
    <rPh sb="7" eb="10">
      <t>ヒョウゴケン</t>
    </rPh>
    <phoneticPr fontId="20"/>
  </si>
  <si>
    <t>兵庫県（相互運用）
関西広域連合（共同運航）</t>
    <rPh sb="0" eb="3">
      <t>ヒョウゴケン</t>
    </rPh>
    <rPh sb="4" eb="6">
      <t>ソウゴ</t>
    </rPh>
    <rPh sb="6" eb="8">
      <t>ウンヨウ</t>
    </rPh>
    <rPh sb="10" eb="16">
      <t>カンサイコウイキレンゴウ</t>
    </rPh>
    <rPh sb="17" eb="19">
      <t>キョウドウ</t>
    </rPh>
    <rPh sb="19" eb="21">
      <t>ウンコウ</t>
    </rPh>
    <phoneticPr fontId="23"/>
  </si>
  <si>
    <t>公立豊岡病院</t>
    <rPh sb="0" eb="2">
      <t>コウリツ</t>
    </rPh>
    <rPh sb="2" eb="4">
      <t>トヨオカ</t>
    </rPh>
    <rPh sb="4" eb="6">
      <t>ビョウイン</t>
    </rPh>
    <phoneticPr fontId="23"/>
  </si>
  <si>
    <t>H23.4.1</t>
  </si>
  <si>
    <t>関西広域連合、兵庫県、京都府、鳥取県</t>
  </si>
  <si>
    <t>兵庫県（相互運用）、京都府（共同運航）、鳥取県（共同運航）
関西広域連合（共同運航）</t>
    <rPh sb="4" eb="6">
      <t>ソウゴ</t>
    </rPh>
    <rPh sb="6" eb="8">
      <t>ウンヨウ</t>
    </rPh>
    <rPh sb="14" eb="16">
      <t>キョウドウ</t>
    </rPh>
    <rPh sb="16" eb="18">
      <t>ウンコウ</t>
    </rPh>
    <rPh sb="24" eb="26">
      <t>キョウドウ</t>
    </rPh>
    <rPh sb="26" eb="28">
      <t>ウンコウ</t>
    </rPh>
    <rPh sb="30" eb="36">
      <t>カンサイコウイキレンゴウ</t>
    </rPh>
    <rPh sb="37" eb="39">
      <t>キョウドウ</t>
    </rPh>
    <rPh sb="39" eb="41">
      <t>ウンコウ</t>
    </rPh>
    <phoneticPr fontId="23"/>
  </si>
  <si>
    <t>奈良県</t>
    <rPh sb="0" eb="3">
      <t>ナラケン</t>
    </rPh>
    <phoneticPr fontId="23"/>
  </si>
  <si>
    <t>奈良県立医科大学附属病院</t>
    <rPh sb="0" eb="12">
      <t>ナラケンリツイカダイガクフゾクビョウイン</t>
    </rPh>
    <phoneticPr fontId="23"/>
  </si>
  <si>
    <t>三重県、和歌山県</t>
    <rPh sb="0" eb="3">
      <t>ミエケン</t>
    </rPh>
    <rPh sb="4" eb="8">
      <t>ワカヤマケン</t>
    </rPh>
    <phoneticPr fontId="23"/>
  </si>
  <si>
    <t>和歌山県、三重県（相互運用）</t>
    <rPh sb="0" eb="4">
      <t>ワカヤマケン</t>
    </rPh>
    <rPh sb="5" eb="8">
      <t>ミエケン</t>
    </rPh>
    <rPh sb="9" eb="13">
      <t>ソウゴウンヨウ</t>
    </rPh>
    <phoneticPr fontId="23"/>
  </si>
  <si>
    <t>和歌山県</t>
    <rPh sb="0" eb="4">
      <t>ワカヤマケン</t>
    </rPh>
    <phoneticPr fontId="23"/>
  </si>
  <si>
    <t>和歌山県立医科大学</t>
    <rPh sb="0" eb="5">
      <t>ワカヤマケンリツ</t>
    </rPh>
    <rPh sb="5" eb="7">
      <t>イカ</t>
    </rPh>
    <rPh sb="7" eb="9">
      <t>ダイガク</t>
    </rPh>
    <phoneticPr fontId="23"/>
  </si>
  <si>
    <t>三重県、奈良県</t>
    <rPh sb="0" eb="3">
      <t>ミエケン</t>
    </rPh>
    <rPh sb="4" eb="7">
      <t>ナラケン</t>
    </rPh>
    <phoneticPr fontId="23"/>
  </si>
  <si>
    <t>三重県、奈良県（相互運用）</t>
    <rPh sb="0" eb="3">
      <t>ミエケン</t>
    </rPh>
    <rPh sb="4" eb="7">
      <t>ナラケン</t>
    </rPh>
    <rPh sb="8" eb="10">
      <t>ソウゴ</t>
    </rPh>
    <rPh sb="10" eb="12">
      <t>ウンヨウ</t>
    </rPh>
    <phoneticPr fontId="23"/>
  </si>
  <si>
    <t>大阪府、徳島県</t>
    <rPh sb="0" eb="3">
      <t>オオサカフ</t>
    </rPh>
    <rPh sb="4" eb="7">
      <t>トクシマケン</t>
    </rPh>
    <phoneticPr fontId="23"/>
  </si>
  <si>
    <t>大阪府、徳島県（相互運用）</t>
    <rPh sb="0" eb="3">
      <t>オオサカフ</t>
    </rPh>
    <rPh sb="4" eb="6">
      <t>トクシマ</t>
    </rPh>
    <rPh sb="6" eb="7">
      <t>ケン</t>
    </rPh>
    <rPh sb="8" eb="10">
      <t>ソウゴ</t>
    </rPh>
    <rPh sb="10" eb="12">
      <t>ウンヨウ</t>
    </rPh>
    <phoneticPr fontId="23"/>
  </si>
  <si>
    <t>鳥取県</t>
    <rPh sb="0" eb="3">
      <t>トットリケン</t>
    </rPh>
    <phoneticPr fontId="23"/>
  </si>
  <si>
    <t>鳥取大学医学部附属病院
（高度救命救急センター）</t>
    <rPh sb="0" eb="11">
      <t>トットリダイガクイガクブフゾクビョウイン</t>
    </rPh>
    <rPh sb="13" eb="19">
      <t>コウドキュウメイキュウキュウ</t>
    </rPh>
    <phoneticPr fontId="23"/>
  </si>
  <si>
    <t>島根県、岡山県、広島県、山口県</t>
    <rPh sb="0" eb="3">
      <t>シマネケン</t>
    </rPh>
    <rPh sb="4" eb="7">
      <t>オカヤマケン</t>
    </rPh>
    <rPh sb="8" eb="11">
      <t>ヒロシマケン</t>
    </rPh>
    <rPh sb="12" eb="15">
      <t>ヤマグチケン</t>
    </rPh>
    <phoneticPr fontId="23"/>
  </si>
  <si>
    <t>島根県、岡山県、広島県（相互運用）</t>
    <rPh sb="0" eb="3">
      <t>シマネケン</t>
    </rPh>
    <rPh sb="4" eb="7">
      <t>オカヤマケン</t>
    </rPh>
    <rPh sb="8" eb="11">
      <t>ヒロシマケン</t>
    </rPh>
    <rPh sb="12" eb="14">
      <t>ソウゴ</t>
    </rPh>
    <rPh sb="14" eb="16">
      <t>ウンヨウ</t>
    </rPh>
    <phoneticPr fontId="23"/>
  </si>
  <si>
    <t>兵庫県（関西広域連合）</t>
    <rPh sb="0" eb="3">
      <t>ヒョウゴケン</t>
    </rPh>
    <rPh sb="4" eb="10">
      <t>カンサイコウイキレンゴウ</t>
    </rPh>
    <phoneticPr fontId="23"/>
  </si>
  <si>
    <t>共同運航</t>
    <rPh sb="0" eb="4">
      <t>キョウドウウンコウ</t>
    </rPh>
    <phoneticPr fontId="23"/>
  </si>
  <si>
    <t>島根県</t>
    <rPh sb="0" eb="3">
      <t>シマネケン</t>
    </rPh>
    <phoneticPr fontId="23"/>
  </si>
  <si>
    <t>島根県立中央病院</t>
  </si>
  <si>
    <t>鳥取県、岡山県、広島県、山口県、関西広域連合</t>
    <phoneticPr fontId="23"/>
  </si>
  <si>
    <t>鳥取県、広島県（共同運航）</t>
    <phoneticPr fontId="23"/>
  </si>
  <si>
    <t>岡山県</t>
    <rPh sb="0" eb="3">
      <t>オカヤマケン</t>
    </rPh>
    <phoneticPr fontId="23"/>
  </si>
  <si>
    <t>川崎医科大学附属病院</t>
    <rPh sb="0" eb="10">
      <t>カワサキイカダイガクフゾクビョウイン</t>
    </rPh>
    <phoneticPr fontId="23"/>
  </si>
  <si>
    <t>鳥取県、島根県、広島県、山口県</t>
    <rPh sb="0" eb="3">
      <t>トットリケン</t>
    </rPh>
    <rPh sb="4" eb="7">
      <t>シマネケン</t>
    </rPh>
    <rPh sb="8" eb="11">
      <t>ヒロシマケン</t>
    </rPh>
    <rPh sb="12" eb="15">
      <t>ヤマグチケン</t>
    </rPh>
    <phoneticPr fontId="23"/>
  </si>
  <si>
    <t>広島県、鳥取県（相互運用）</t>
    <rPh sb="0" eb="3">
      <t>ヒロシマケン</t>
    </rPh>
    <rPh sb="4" eb="7">
      <t>トットリケン</t>
    </rPh>
    <rPh sb="8" eb="12">
      <t>ソウゴウンヨウ</t>
    </rPh>
    <phoneticPr fontId="23"/>
  </si>
  <si>
    <t>広島県</t>
    <rPh sb="0" eb="3">
      <t>ヒロシマケン</t>
    </rPh>
    <phoneticPr fontId="23"/>
  </si>
  <si>
    <t>広島大学病院</t>
    <rPh sb="0" eb="6">
      <t>ヒロシマダイガクビョウイン</t>
    </rPh>
    <phoneticPr fontId="23"/>
  </si>
  <si>
    <t>鳥取県、島根県、岡山県、山口県</t>
    <rPh sb="0" eb="3">
      <t>トットリケン</t>
    </rPh>
    <rPh sb="4" eb="7">
      <t>シマネケン</t>
    </rPh>
    <rPh sb="8" eb="11">
      <t>オカヤマケン</t>
    </rPh>
    <rPh sb="12" eb="15">
      <t>ヤマグチケン</t>
    </rPh>
    <phoneticPr fontId="23"/>
  </si>
  <si>
    <t>鳥取県、島根県、岡山県、山口県（相互運用）</t>
    <rPh sb="16" eb="20">
      <t>ソウゴウンヨウ</t>
    </rPh>
    <phoneticPr fontId="23"/>
  </si>
  <si>
    <t>愛媛県</t>
    <rPh sb="0" eb="3">
      <t>エヒメケン</t>
    </rPh>
    <phoneticPr fontId="23"/>
  </si>
  <si>
    <t>愛媛県（相互運用）</t>
    <rPh sb="0" eb="3">
      <t>エヒメケン</t>
    </rPh>
    <rPh sb="4" eb="8">
      <t>ソウゴウンヨウ</t>
    </rPh>
    <phoneticPr fontId="23"/>
  </si>
  <si>
    <t>山口県</t>
    <rPh sb="0" eb="3">
      <t>ヤマグチケン</t>
    </rPh>
    <phoneticPr fontId="23"/>
  </si>
  <si>
    <t>山口大学医学部附属病院</t>
    <rPh sb="0" eb="2">
      <t>ヤマグチ</t>
    </rPh>
    <rPh sb="2" eb="11">
      <t>ダイガクイガクブフゾクビョウイン</t>
    </rPh>
    <phoneticPr fontId="23"/>
  </si>
  <si>
    <t>鳥取県、島根県、岡山県、広島県、関西広域連合</t>
    <rPh sb="0" eb="3">
      <t>トットリケン</t>
    </rPh>
    <rPh sb="4" eb="7">
      <t>シマネケン</t>
    </rPh>
    <rPh sb="8" eb="11">
      <t>オカヤマケン</t>
    </rPh>
    <rPh sb="12" eb="15">
      <t>ヒロシマケン</t>
    </rPh>
    <rPh sb="16" eb="18">
      <t>カンサイ</t>
    </rPh>
    <rPh sb="18" eb="20">
      <t>コウイキ</t>
    </rPh>
    <rPh sb="20" eb="22">
      <t>レンゴウ</t>
    </rPh>
    <phoneticPr fontId="23"/>
  </si>
  <si>
    <t>島根県、広島県（共同運航）</t>
    <rPh sb="0" eb="3">
      <t>シマネケン</t>
    </rPh>
    <rPh sb="4" eb="7">
      <t>ヒロシマケン</t>
    </rPh>
    <rPh sb="8" eb="10">
      <t>キョウドウ</t>
    </rPh>
    <rPh sb="10" eb="12">
      <t>ウンコウ</t>
    </rPh>
    <phoneticPr fontId="23"/>
  </si>
  <si>
    <t>徳島県</t>
    <rPh sb="0" eb="3">
      <t>トクシマケン</t>
    </rPh>
    <phoneticPr fontId="23"/>
  </si>
  <si>
    <t>徳島県立中央病院</t>
    <rPh sb="0" eb="8">
      <t>トクシマケンリツチュウオウビョウイン</t>
    </rPh>
    <phoneticPr fontId="23"/>
  </si>
  <si>
    <t>和歌山県（相互運用）</t>
    <rPh sb="0" eb="4">
      <t>ワカヤマケン</t>
    </rPh>
    <rPh sb="5" eb="9">
      <t>ソウゴウンヨウ</t>
    </rPh>
    <phoneticPr fontId="23"/>
  </si>
  <si>
    <t>関西広域連合における運用</t>
    <rPh sb="0" eb="6">
      <t>カンサイコウイキレンゴウ</t>
    </rPh>
    <rPh sb="10" eb="12">
      <t>ウンヨウ</t>
    </rPh>
    <phoneticPr fontId="23"/>
  </si>
  <si>
    <t>高知県</t>
    <rPh sb="0" eb="3">
      <t>コウチケン</t>
    </rPh>
    <phoneticPr fontId="23"/>
  </si>
  <si>
    <t>高知県（相互運用）</t>
  </si>
  <si>
    <t>愛媛県、高知県</t>
    <rPh sb="0" eb="3">
      <t>エヒメケン</t>
    </rPh>
    <rPh sb="4" eb="7">
      <t>コウチケン</t>
    </rPh>
    <phoneticPr fontId="23"/>
  </si>
  <si>
    <t>愛媛県、高知県（相互運用）</t>
    <rPh sb="0" eb="3">
      <t>エヒメケン</t>
    </rPh>
    <rPh sb="4" eb="7">
      <t>コウチケン</t>
    </rPh>
    <rPh sb="8" eb="12">
      <t>ソウゴウンヨウ</t>
    </rPh>
    <phoneticPr fontId="23"/>
  </si>
  <si>
    <t>香川県</t>
    <rPh sb="0" eb="3">
      <t>カガワケン</t>
    </rPh>
    <phoneticPr fontId="32"/>
  </si>
  <si>
    <t>愛媛県立中央病院</t>
    <rPh sb="0" eb="8">
      <t>エヒメケンリツチュウオウビョウイン</t>
    </rPh>
    <phoneticPr fontId="23"/>
  </si>
  <si>
    <t>高知県、徳島県</t>
    <rPh sb="0" eb="3">
      <t>コウチケン</t>
    </rPh>
    <rPh sb="4" eb="7">
      <t>トクシマケン</t>
    </rPh>
    <phoneticPr fontId="23"/>
  </si>
  <si>
    <t>高知県、徳島県（相互運用）</t>
    <rPh sb="0" eb="3">
      <t>コウチケン</t>
    </rPh>
    <rPh sb="4" eb="7">
      <t>トクシマケン</t>
    </rPh>
    <phoneticPr fontId="23"/>
  </si>
  <si>
    <t>広島県</t>
    <phoneticPr fontId="23"/>
  </si>
  <si>
    <t>広島県（相互運用）</t>
    <phoneticPr fontId="23"/>
  </si>
  <si>
    <t>高知県</t>
    <rPh sb="0" eb="3">
      <t>コウチケン</t>
    </rPh>
    <phoneticPr fontId="31"/>
  </si>
  <si>
    <t>高知医療センター</t>
    <rPh sb="0" eb="2">
      <t>コウチ</t>
    </rPh>
    <rPh sb="2" eb="4">
      <t>イリョウ</t>
    </rPh>
    <phoneticPr fontId="31"/>
  </si>
  <si>
    <t>関西広域連合（徳島県）、愛媛県</t>
    <rPh sb="0" eb="2">
      <t>カンサイ</t>
    </rPh>
    <rPh sb="2" eb="4">
      <t>コウイキ</t>
    </rPh>
    <rPh sb="4" eb="6">
      <t>レンゴウ</t>
    </rPh>
    <rPh sb="7" eb="10">
      <t>トクシマケン</t>
    </rPh>
    <rPh sb="12" eb="15">
      <t>エヒメケン</t>
    </rPh>
    <phoneticPr fontId="31"/>
  </si>
  <si>
    <t>徳島県、愛媛県（相互運用）</t>
    <rPh sb="0" eb="3">
      <t>トクシマケン</t>
    </rPh>
    <rPh sb="4" eb="7">
      <t>エヒメケン</t>
    </rPh>
    <rPh sb="8" eb="10">
      <t>ソウゴ</t>
    </rPh>
    <rPh sb="10" eb="12">
      <t>ウンヨウ</t>
    </rPh>
    <phoneticPr fontId="31"/>
  </si>
  <si>
    <t>福岡県</t>
    <rPh sb="0" eb="3">
      <t>フクオカケン</t>
    </rPh>
    <phoneticPr fontId="23"/>
  </si>
  <si>
    <t>久留米大学病院</t>
    <rPh sb="0" eb="3">
      <t>クルメ</t>
    </rPh>
    <rPh sb="3" eb="5">
      <t>ダイガク</t>
    </rPh>
    <rPh sb="5" eb="7">
      <t>ビョウイン</t>
    </rPh>
    <phoneticPr fontId="23"/>
  </si>
  <si>
    <t>大分県</t>
    <rPh sb="0" eb="3">
      <t>オオイタケン</t>
    </rPh>
    <phoneticPr fontId="23"/>
  </si>
  <si>
    <t>大分県（共同運航）</t>
    <rPh sb="0" eb="3">
      <t>オオイタケン</t>
    </rPh>
    <rPh sb="4" eb="8">
      <t>キョウドウウンコウ</t>
    </rPh>
    <phoneticPr fontId="23"/>
  </si>
  <si>
    <t>佐賀県</t>
    <rPh sb="0" eb="3">
      <t>サガケン</t>
    </rPh>
    <phoneticPr fontId="23"/>
  </si>
  <si>
    <t>佐賀県（相互運用）</t>
    <rPh sb="0" eb="3">
      <t>サガケン</t>
    </rPh>
    <rPh sb="4" eb="6">
      <t>ソウゴ</t>
    </rPh>
    <rPh sb="6" eb="8">
      <t>ウンヨウ</t>
    </rPh>
    <phoneticPr fontId="23"/>
  </si>
  <si>
    <t>佐賀大学医学部附属病院・佐賀県医療センター好生館</t>
    <rPh sb="0" eb="4">
      <t>サガダイガク</t>
    </rPh>
    <rPh sb="4" eb="11">
      <t>イガクブフゾクビョウイン</t>
    </rPh>
    <rPh sb="12" eb="15">
      <t>サガケン</t>
    </rPh>
    <rPh sb="15" eb="17">
      <t>イリョウ</t>
    </rPh>
    <rPh sb="21" eb="24">
      <t>コウセイカン</t>
    </rPh>
    <phoneticPr fontId="23"/>
  </si>
  <si>
    <t>福岡県（相互運用）</t>
    <rPh sb="0" eb="3">
      <t>フクオカケン</t>
    </rPh>
    <rPh sb="4" eb="6">
      <t>ソウゴ</t>
    </rPh>
    <rPh sb="6" eb="8">
      <t>ウンヨウ</t>
    </rPh>
    <phoneticPr fontId="23"/>
  </si>
  <si>
    <t>長崎県</t>
    <phoneticPr fontId="23"/>
  </si>
  <si>
    <t>長崎県（相互運用）</t>
    <phoneticPr fontId="23"/>
  </si>
  <si>
    <t>長崎県</t>
    <rPh sb="0" eb="3">
      <t>ナガサキケン</t>
    </rPh>
    <phoneticPr fontId="23"/>
  </si>
  <si>
    <t>長崎医療センター</t>
    <rPh sb="0" eb="4">
      <t>ナガサキイリョウ</t>
    </rPh>
    <phoneticPr fontId="23"/>
  </si>
  <si>
    <t>佐賀県（相互運用）</t>
    <rPh sb="0" eb="3">
      <t>サガケン</t>
    </rPh>
    <phoneticPr fontId="23"/>
  </si>
  <si>
    <t>熊本県</t>
    <rPh sb="0" eb="3">
      <t>クマモトケン</t>
    </rPh>
    <phoneticPr fontId="23"/>
  </si>
  <si>
    <t>熊本赤十字病院</t>
    <rPh sb="0" eb="7">
      <t>クマモトセキジュウジビョウイン</t>
    </rPh>
    <phoneticPr fontId="23"/>
  </si>
  <si>
    <t>大分大学医学部附属病院</t>
    <rPh sb="0" eb="2">
      <t>オオイタ</t>
    </rPh>
    <rPh sb="2" eb="4">
      <t>ダイガク</t>
    </rPh>
    <rPh sb="4" eb="7">
      <t>イガクブ</t>
    </rPh>
    <rPh sb="7" eb="9">
      <t>フゾク</t>
    </rPh>
    <rPh sb="9" eb="11">
      <t>ビョウイン</t>
    </rPh>
    <phoneticPr fontId="23"/>
  </si>
  <si>
    <t>大分県（共同運航）</t>
    <rPh sb="0" eb="3">
      <t>オオイタケン</t>
    </rPh>
    <rPh sb="4" eb="6">
      <t>キョウドウ</t>
    </rPh>
    <rPh sb="6" eb="8">
      <t>ウンコウ</t>
    </rPh>
    <phoneticPr fontId="23"/>
  </si>
  <si>
    <t>宮崎県</t>
    <rPh sb="0" eb="3">
      <t>ミヤザキケン</t>
    </rPh>
    <phoneticPr fontId="23"/>
  </si>
  <si>
    <t>宮崎大学医学部附属病院</t>
    <rPh sb="0" eb="11">
      <t>ミヤザキダイガクイガクブフゾクビョウイン</t>
    </rPh>
    <phoneticPr fontId="23"/>
  </si>
  <si>
    <t>鹿児島県</t>
  </si>
  <si>
    <t>相互運用</t>
  </si>
  <si>
    <t>鹿児島県</t>
    <rPh sb="0" eb="4">
      <t>カゴシマケン</t>
    </rPh>
    <phoneticPr fontId="23"/>
  </si>
  <si>
    <t>鹿児島市立病院</t>
    <rPh sb="0" eb="3">
      <t>カゴシマ</t>
    </rPh>
    <rPh sb="3" eb="5">
      <t>シリツ</t>
    </rPh>
    <rPh sb="5" eb="7">
      <t>ビョウイン</t>
    </rPh>
    <phoneticPr fontId="23"/>
  </si>
  <si>
    <t>鹿児島県立大島病院</t>
  </si>
  <si>
    <t>沖縄県</t>
    <rPh sb="0" eb="3">
      <t>オキナワケン</t>
    </rPh>
    <phoneticPr fontId="32"/>
  </si>
  <si>
    <t>浦添総合病院</t>
    <rPh sb="0" eb="6">
      <t>ウラソエソウゴウビョウイン</t>
    </rPh>
    <phoneticPr fontId="23"/>
  </si>
  <si>
    <t>※１：３都道府県以上による広域連携の締結の場合、出動対象先の都道府県名ではなく、締結書において署名した都道府県名を全て記載すること。</t>
    <rPh sb="4" eb="8">
      <t>トドウフケン</t>
    </rPh>
    <rPh sb="8" eb="10">
      <t>イジョウ</t>
    </rPh>
    <rPh sb="13" eb="15">
      <t>コウイキ</t>
    </rPh>
    <rPh sb="15" eb="17">
      <t>レンケイ</t>
    </rPh>
    <rPh sb="18" eb="20">
      <t>テイケツ</t>
    </rPh>
    <rPh sb="21" eb="23">
      <t>バアイ</t>
    </rPh>
    <rPh sb="24" eb="26">
      <t>シュツドウ</t>
    </rPh>
    <rPh sb="26" eb="28">
      <t>タイショウ</t>
    </rPh>
    <rPh sb="28" eb="29">
      <t>サキ</t>
    </rPh>
    <rPh sb="30" eb="34">
      <t>トドウフケン</t>
    </rPh>
    <rPh sb="34" eb="35">
      <t>メイ</t>
    </rPh>
    <rPh sb="40" eb="42">
      <t>テイケツ</t>
    </rPh>
    <rPh sb="42" eb="43">
      <t>ショ</t>
    </rPh>
    <rPh sb="47" eb="49">
      <t>ショメイ</t>
    </rPh>
    <rPh sb="51" eb="55">
      <t>トドウフケン</t>
    </rPh>
    <rPh sb="55" eb="56">
      <t>メイ</t>
    </rPh>
    <rPh sb="57" eb="58">
      <t>スベ</t>
    </rPh>
    <rPh sb="59" eb="61">
      <t>キサイ</t>
    </rPh>
    <phoneticPr fontId="23"/>
  </si>
  <si>
    <t>※２：「相互運用」とは、ドクターヘリの基地病院同士の連携をいう。
　　　「共同運航」とは、以下の場合において、他都道府県のドクターヘリを活用しているものをいう。
　　　　　・ドクターヘリを所有していない都道府県への出動
　　　　　・ドクターヘリを所有している都道府県において、相互運用又は自都道府県のドクターヘリによりカバーできない地域への出動</t>
    <rPh sb="4" eb="6">
      <t>ソウゴ</t>
    </rPh>
    <rPh sb="6" eb="8">
      <t>ウンヨウ</t>
    </rPh>
    <rPh sb="19" eb="21">
      <t>キチ</t>
    </rPh>
    <rPh sb="21" eb="23">
      <t>ビョウイン</t>
    </rPh>
    <rPh sb="23" eb="25">
      <t>ドウシ</t>
    </rPh>
    <rPh sb="26" eb="28">
      <t>レンケイ</t>
    </rPh>
    <rPh sb="37" eb="39">
      <t>キョウドウ</t>
    </rPh>
    <rPh sb="39" eb="41">
      <t>ウンコウ</t>
    </rPh>
    <rPh sb="45" eb="47">
      <t>イカ</t>
    </rPh>
    <rPh sb="48" eb="50">
      <t>バアイ</t>
    </rPh>
    <rPh sb="68" eb="70">
      <t>カツヨウ</t>
    </rPh>
    <rPh sb="94" eb="96">
      <t>ショユウ</t>
    </rPh>
    <rPh sb="101" eb="105">
      <t>トドウフケン</t>
    </rPh>
    <rPh sb="107" eb="109">
      <t>シュツドウ</t>
    </rPh>
    <rPh sb="123" eb="125">
      <t>ショユウ</t>
    </rPh>
    <rPh sb="129" eb="133">
      <t>トドウフケン</t>
    </rPh>
    <rPh sb="138" eb="140">
      <t>ソウゴ</t>
    </rPh>
    <rPh sb="140" eb="142">
      <t>ウンヨウ</t>
    </rPh>
    <rPh sb="142" eb="143">
      <t>マタ</t>
    </rPh>
    <rPh sb="166" eb="168">
      <t>チイキ</t>
    </rPh>
    <rPh sb="170" eb="172">
      <t>シュツドウ</t>
    </rPh>
    <phoneticPr fontId="23"/>
  </si>
  <si>
    <t>（別紙３）</t>
    <rPh sb="1" eb="3">
      <t>ベッシ</t>
    </rPh>
    <phoneticPr fontId="23"/>
  </si>
  <si>
    <t>ドクターヘリ導入都道府県における実施状況等</t>
    <rPh sb="6" eb="8">
      <t>ドウニュウ</t>
    </rPh>
    <rPh sb="8" eb="9">
      <t>ト</t>
    </rPh>
    <rPh sb="9" eb="10">
      <t>ドウ</t>
    </rPh>
    <rPh sb="10" eb="11">
      <t>フ</t>
    </rPh>
    <rPh sb="11" eb="12">
      <t>ケン</t>
    </rPh>
    <rPh sb="16" eb="18">
      <t>ジッシ</t>
    </rPh>
    <rPh sb="18" eb="20">
      <t>ジョウキョウ</t>
    </rPh>
    <rPh sb="20" eb="21">
      <t>トウ</t>
    </rPh>
    <phoneticPr fontId="23"/>
  </si>
  <si>
    <t>（令和３年４月～令和４年３月の実績）</t>
    <rPh sb="1" eb="3">
      <t>レイワ</t>
    </rPh>
    <rPh sb="4" eb="5">
      <t>ネン</t>
    </rPh>
    <rPh sb="15" eb="17">
      <t>ジッセキ</t>
    </rPh>
    <phoneticPr fontId="23"/>
  </si>
  <si>
    <t>導入年月日</t>
    <rPh sb="0" eb="2">
      <t>ドウニュウ</t>
    </rPh>
    <rPh sb="2" eb="5">
      <t>ネンガッピ</t>
    </rPh>
    <phoneticPr fontId="23"/>
  </si>
  <si>
    <t>運航会社名</t>
    <rPh sb="0" eb="2">
      <t>ウンコウ</t>
    </rPh>
    <rPh sb="2" eb="4">
      <t>カイシャ</t>
    </rPh>
    <rPh sb="4" eb="5">
      <t>メイ</t>
    </rPh>
    <phoneticPr fontId="23"/>
  </si>
  <si>
    <t>出動要請件数</t>
    <rPh sb="0" eb="2">
      <t>シュツドウ</t>
    </rPh>
    <rPh sb="2" eb="4">
      <t>ヨウセイ</t>
    </rPh>
    <rPh sb="4" eb="6">
      <t>ケンスウ</t>
    </rPh>
    <phoneticPr fontId="23"/>
  </si>
  <si>
    <t>待機時間の基準の有無</t>
    <rPh sb="0" eb="2">
      <t>タイキ</t>
    </rPh>
    <rPh sb="2" eb="4">
      <t>ジカン</t>
    </rPh>
    <rPh sb="5" eb="7">
      <t>キジュン</t>
    </rPh>
    <rPh sb="8" eb="10">
      <t>ウム</t>
    </rPh>
    <phoneticPr fontId="23"/>
  </si>
  <si>
    <t>運航におけるパイロットの判断の有無</t>
    <rPh sb="0" eb="2">
      <t>ウンコウ</t>
    </rPh>
    <rPh sb="12" eb="14">
      <t>ハンダン</t>
    </rPh>
    <rPh sb="15" eb="17">
      <t>ウム</t>
    </rPh>
    <phoneticPr fontId="23"/>
  </si>
  <si>
    <t>夜間飛行の実施の有無</t>
    <rPh sb="0" eb="2">
      <t>ヤカン</t>
    </rPh>
    <rPh sb="2" eb="4">
      <t>ヒコウ</t>
    </rPh>
    <rPh sb="5" eb="7">
      <t>ジッシ</t>
    </rPh>
    <rPh sb="8" eb="10">
      <t>ウム</t>
    </rPh>
    <phoneticPr fontId="23"/>
  </si>
  <si>
    <t>令和４年４月１日現在</t>
    <rPh sb="8" eb="10">
      <t>ゲンザイ</t>
    </rPh>
    <phoneticPr fontId="23"/>
  </si>
  <si>
    <t>ﾍﾘﾎﾟｰﾄに離着陸用照明機器の有無
※２</t>
    <rPh sb="7" eb="10">
      <t>リチャクリク</t>
    </rPh>
    <rPh sb="10" eb="11">
      <t>ヨウ</t>
    </rPh>
    <rPh sb="11" eb="13">
      <t>ショウメイ</t>
    </rPh>
    <rPh sb="13" eb="15">
      <t>キキ</t>
    </rPh>
    <rPh sb="16" eb="18">
      <t>ウム</t>
    </rPh>
    <phoneticPr fontId="23"/>
  </si>
  <si>
    <t xml:space="preserve">
格納庫の
有無
※２</t>
    <rPh sb="1" eb="4">
      <t>カクノウコ</t>
    </rPh>
    <rPh sb="6" eb="8">
      <t>ウム</t>
    </rPh>
    <phoneticPr fontId="23"/>
  </si>
  <si>
    <t>令和４年４月１日現在</t>
    <phoneticPr fontId="23"/>
  </si>
  <si>
    <t xml:space="preserve">
給油施設
の有無
※２</t>
    <rPh sb="1" eb="3">
      <t>キュウユ</t>
    </rPh>
    <rPh sb="3" eb="5">
      <t>シセツ</t>
    </rPh>
    <rPh sb="7" eb="9">
      <t>ウム</t>
    </rPh>
    <phoneticPr fontId="23"/>
  </si>
  <si>
    <t>ランデブーポイントの数</t>
    <rPh sb="10" eb="11">
      <t>カズ</t>
    </rPh>
    <phoneticPr fontId="23"/>
  </si>
  <si>
    <t>運航調整委員会の状況
※３</t>
    <rPh sb="0" eb="2">
      <t>ウンコウ</t>
    </rPh>
    <rPh sb="2" eb="4">
      <t>チョウセイ</t>
    </rPh>
    <rPh sb="4" eb="6">
      <t>イイン</t>
    </rPh>
    <rPh sb="6" eb="7">
      <t>カイ</t>
    </rPh>
    <rPh sb="8" eb="10">
      <t>ジョウキョウ</t>
    </rPh>
    <phoneticPr fontId="23"/>
  </si>
  <si>
    <t>運航要領における災害時運用規定の有無
※４</t>
    <rPh sb="0" eb="2">
      <t>ウンコウ</t>
    </rPh>
    <rPh sb="2" eb="4">
      <t>ヨウリョウ</t>
    </rPh>
    <rPh sb="8" eb="10">
      <t>サイガイ</t>
    </rPh>
    <rPh sb="10" eb="11">
      <t>ジ</t>
    </rPh>
    <rPh sb="11" eb="13">
      <t>ウンヨウ</t>
    </rPh>
    <rPh sb="13" eb="15">
      <t>キテイ</t>
    </rPh>
    <rPh sb="16" eb="18">
      <t>ウム</t>
    </rPh>
    <phoneticPr fontId="23"/>
  </si>
  <si>
    <t>ドクターヘリ運用時の診療行為における診療収益
（千円）</t>
    <rPh sb="6" eb="9">
      <t>ウンヨウジ</t>
    </rPh>
    <rPh sb="10" eb="12">
      <t>シンリョウ</t>
    </rPh>
    <rPh sb="12" eb="14">
      <t>コウイ</t>
    </rPh>
    <rPh sb="18" eb="20">
      <t>シンリョウ</t>
    </rPh>
    <rPh sb="20" eb="22">
      <t>シュウエキ</t>
    </rPh>
    <rPh sb="24" eb="26">
      <t>センエン</t>
    </rPh>
    <phoneticPr fontId="23"/>
  </si>
  <si>
    <t>診療報酬の算定状況</t>
    <rPh sb="0" eb="2">
      <t>シンリョウ</t>
    </rPh>
    <rPh sb="2" eb="4">
      <t>ホウシュウ</t>
    </rPh>
    <rPh sb="5" eb="7">
      <t>サンテイ</t>
    </rPh>
    <rPh sb="7" eb="9">
      <t>ジョウキョウ</t>
    </rPh>
    <phoneticPr fontId="23"/>
  </si>
  <si>
    <t>応需件数
（件）
※１</t>
    <rPh sb="0" eb="2">
      <t>オウジュ</t>
    </rPh>
    <rPh sb="2" eb="4">
      <t>ケンスウ</t>
    </rPh>
    <rPh sb="6" eb="7">
      <t>ケン</t>
    </rPh>
    <phoneticPr fontId="23"/>
  </si>
  <si>
    <t>要請不応需件数
（件）</t>
    <rPh sb="0" eb="2">
      <t>ヨウセイ</t>
    </rPh>
    <rPh sb="2" eb="3">
      <t>フ</t>
    </rPh>
    <rPh sb="3" eb="5">
      <t>オウジュ</t>
    </rPh>
    <rPh sb="5" eb="7">
      <t>ケンスウ</t>
    </rPh>
    <rPh sb="9" eb="10">
      <t>ケン</t>
    </rPh>
    <phoneticPr fontId="23"/>
  </si>
  <si>
    <r>
      <rPr>
        <sz val="9"/>
        <rFont val="ＭＳ ゴシック"/>
        <family val="3"/>
        <charset val="128"/>
      </rPr>
      <t xml:space="preserve">（有の場合）
</t>
    </r>
    <r>
      <rPr>
        <sz val="10"/>
        <rFont val="ＭＳ ゴシック"/>
        <family val="3"/>
        <charset val="128"/>
      </rPr>
      <t>具体的に</t>
    </r>
    <rPh sb="1" eb="2">
      <t>ア</t>
    </rPh>
    <rPh sb="3" eb="5">
      <t>バアイ</t>
    </rPh>
    <rPh sb="7" eb="10">
      <t>グタイテキ</t>
    </rPh>
    <phoneticPr fontId="23"/>
  </si>
  <si>
    <t>他運航における判断基準の有無</t>
    <rPh sb="0" eb="1">
      <t>ホカ</t>
    </rPh>
    <rPh sb="1" eb="3">
      <t>ウンコウ</t>
    </rPh>
    <rPh sb="7" eb="9">
      <t>ハンダン</t>
    </rPh>
    <rPh sb="9" eb="11">
      <t>キジュン</t>
    </rPh>
    <rPh sb="12" eb="14">
      <t>ウム</t>
    </rPh>
    <phoneticPr fontId="23"/>
  </si>
  <si>
    <t>有の場合、夜間飛行の運航時間</t>
    <rPh sb="0" eb="1">
      <t>ア</t>
    </rPh>
    <rPh sb="2" eb="4">
      <t>バアイ</t>
    </rPh>
    <rPh sb="5" eb="7">
      <t>ヤカン</t>
    </rPh>
    <rPh sb="7" eb="9">
      <t>ヒコウ</t>
    </rPh>
    <rPh sb="10" eb="12">
      <t>ウンコウ</t>
    </rPh>
    <rPh sb="12" eb="14">
      <t>ジカン</t>
    </rPh>
    <phoneticPr fontId="23"/>
  </si>
  <si>
    <t>GPSの有無</t>
    <rPh sb="4" eb="6">
      <t>ウム</t>
    </rPh>
    <phoneticPr fontId="23"/>
  </si>
  <si>
    <t xml:space="preserve">有の場合、
起動の状況
</t>
    <rPh sb="0" eb="1">
      <t>ア</t>
    </rPh>
    <rPh sb="2" eb="4">
      <t>バアイ</t>
    </rPh>
    <rPh sb="6" eb="8">
      <t>キドウ</t>
    </rPh>
    <rPh sb="9" eb="11">
      <t>ジョウキョウ</t>
    </rPh>
    <phoneticPr fontId="23"/>
  </si>
  <si>
    <t>有の場合、
格納庫の場所</t>
    <rPh sb="0" eb="1">
      <t>ア</t>
    </rPh>
    <rPh sb="2" eb="4">
      <t>バアイ</t>
    </rPh>
    <rPh sb="6" eb="9">
      <t>カクノウコ</t>
    </rPh>
    <rPh sb="10" eb="12">
      <t>バショ</t>
    </rPh>
    <phoneticPr fontId="23"/>
  </si>
  <si>
    <t>有の場合、
給油施設の場所</t>
    <rPh sb="0" eb="1">
      <t>ア</t>
    </rPh>
    <rPh sb="2" eb="4">
      <t>バアイ</t>
    </rPh>
    <rPh sb="6" eb="8">
      <t>キュウユ</t>
    </rPh>
    <rPh sb="8" eb="10">
      <t>シセツ</t>
    </rPh>
    <rPh sb="11" eb="13">
      <t>バショ</t>
    </rPh>
    <phoneticPr fontId="23"/>
  </si>
  <si>
    <t>内訳</t>
    <rPh sb="0" eb="2">
      <t>ウチワケ</t>
    </rPh>
    <phoneticPr fontId="23"/>
  </si>
  <si>
    <t>（再掲）
都道府県外
からの
搬送件数</t>
    <rPh sb="1" eb="3">
      <t>サイケイ</t>
    </rPh>
    <rPh sb="5" eb="6">
      <t>ト</t>
    </rPh>
    <rPh sb="6" eb="7">
      <t>ドウ</t>
    </rPh>
    <rPh sb="7" eb="8">
      <t>フ</t>
    </rPh>
    <rPh sb="8" eb="10">
      <t>ケンガイ</t>
    </rPh>
    <rPh sb="15" eb="17">
      <t>ハンソウ</t>
    </rPh>
    <rPh sb="17" eb="19">
      <t>ケンスウ</t>
    </rPh>
    <phoneticPr fontId="23"/>
  </si>
  <si>
    <t>（再掲）
都道府県外
病院への
搬送件数</t>
    <rPh sb="1" eb="3">
      <t>サイケイ</t>
    </rPh>
    <rPh sb="5" eb="6">
      <t>ト</t>
    </rPh>
    <rPh sb="6" eb="7">
      <t>ドウ</t>
    </rPh>
    <rPh sb="7" eb="8">
      <t>フ</t>
    </rPh>
    <rPh sb="8" eb="10">
      <t>ケンガイ</t>
    </rPh>
    <rPh sb="11" eb="13">
      <t>ビョウイン</t>
    </rPh>
    <rPh sb="16" eb="18">
      <t>ハンソウ</t>
    </rPh>
    <rPh sb="18" eb="20">
      <t>ケンスウ</t>
    </rPh>
    <phoneticPr fontId="23"/>
  </si>
  <si>
    <t>（再掲）
離島からの　搬送件数</t>
    <rPh sb="1" eb="3">
      <t>サイケイ</t>
    </rPh>
    <rPh sb="5" eb="7">
      <t>リトウ</t>
    </rPh>
    <rPh sb="11" eb="13">
      <t>ハンソウ</t>
    </rPh>
    <rPh sb="13" eb="15">
      <t>ケンスウ</t>
    </rPh>
    <phoneticPr fontId="23"/>
  </si>
  <si>
    <t>（有の場合）
具体的に</t>
    <rPh sb="1" eb="2">
      <t>ア</t>
    </rPh>
    <rPh sb="3" eb="5">
      <t>バアイ</t>
    </rPh>
    <rPh sb="7" eb="10">
      <t>グタイテキ</t>
    </rPh>
    <phoneticPr fontId="23"/>
  </si>
  <si>
    <t>基地病院の敷地内</t>
    <rPh sb="0" eb="2">
      <t>キチ</t>
    </rPh>
    <rPh sb="2" eb="4">
      <t>ビョウイン</t>
    </rPh>
    <rPh sb="5" eb="8">
      <t>シキチナイ</t>
    </rPh>
    <phoneticPr fontId="23"/>
  </si>
  <si>
    <t>基地病院の敷地外</t>
    <rPh sb="0" eb="2">
      <t>キチ</t>
    </rPh>
    <rPh sb="2" eb="4">
      <t>ビョウイン</t>
    </rPh>
    <rPh sb="5" eb="7">
      <t>シキチ</t>
    </rPh>
    <rPh sb="7" eb="8">
      <t>ガイ</t>
    </rPh>
    <phoneticPr fontId="23"/>
  </si>
  <si>
    <t>開催日数</t>
    <rPh sb="0" eb="2">
      <t>カイサイ</t>
    </rPh>
    <rPh sb="2" eb="4">
      <t>ニッスウ</t>
    </rPh>
    <phoneticPr fontId="23"/>
  </si>
  <si>
    <t>事後検証の実施の有無</t>
    <rPh sb="0" eb="2">
      <t>ジゴ</t>
    </rPh>
    <rPh sb="2" eb="4">
      <t>ケンショウ</t>
    </rPh>
    <rPh sb="5" eb="7">
      <t>ジッシ</t>
    </rPh>
    <rPh sb="8" eb="10">
      <t>ウム</t>
    </rPh>
    <phoneticPr fontId="23"/>
  </si>
  <si>
    <t>救急搬送診療料</t>
    <rPh sb="0" eb="2">
      <t>キュウキュウ</t>
    </rPh>
    <rPh sb="2" eb="4">
      <t>ハンソウ</t>
    </rPh>
    <rPh sb="4" eb="6">
      <t>シンリョウ</t>
    </rPh>
    <rPh sb="6" eb="7">
      <t>リョウ</t>
    </rPh>
    <phoneticPr fontId="23"/>
  </si>
  <si>
    <t>往診料</t>
    <rPh sb="0" eb="3">
      <t>オウシンリョウ</t>
    </rPh>
    <phoneticPr fontId="23"/>
  </si>
  <si>
    <t>現場出動</t>
    <rPh sb="0" eb="2">
      <t>ゲンバ</t>
    </rPh>
    <rPh sb="2" eb="4">
      <t>シュツドウ</t>
    </rPh>
    <phoneticPr fontId="23"/>
  </si>
  <si>
    <t>施設間搬送</t>
    <rPh sb="0" eb="2">
      <t>シセツ</t>
    </rPh>
    <rPh sb="2" eb="3">
      <t>アイダ</t>
    </rPh>
    <rPh sb="3" eb="5">
      <t>ハンソウ</t>
    </rPh>
    <phoneticPr fontId="23"/>
  </si>
  <si>
    <t>ミッション中止（離陸前）</t>
    <rPh sb="5" eb="7">
      <t>チュウシ</t>
    </rPh>
    <rPh sb="8" eb="11">
      <t>リリクマエ</t>
    </rPh>
    <phoneticPr fontId="23"/>
  </si>
  <si>
    <t>ミッション中止（離陸後）</t>
    <rPh sb="5" eb="7">
      <t>チュウシ</t>
    </rPh>
    <rPh sb="8" eb="10">
      <t>リリク</t>
    </rPh>
    <rPh sb="10" eb="11">
      <t>ゴ</t>
    </rPh>
    <phoneticPr fontId="23"/>
  </si>
  <si>
    <t>その他</t>
    <rPh sb="2" eb="3">
      <t>タ</t>
    </rPh>
    <phoneticPr fontId="23"/>
  </si>
  <si>
    <t>県別内訳</t>
    <rPh sb="0" eb="2">
      <t>ケンベツ</t>
    </rPh>
    <rPh sb="2" eb="4">
      <t>ウチワケ</t>
    </rPh>
    <phoneticPr fontId="23"/>
  </si>
  <si>
    <t>離島別内訳</t>
    <rPh sb="0" eb="2">
      <t>リトウ</t>
    </rPh>
    <rPh sb="2" eb="3">
      <t>ベツ</t>
    </rPh>
    <rPh sb="3" eb="5">
      <t>ウチワケ</t>
    </rPh>
    <phoneticPr fontId="23"/>
  </si>
  <si>
    <t>北海道</t>
    <rPh sb="0" eb="3">
      <t>ホッカイドウ</t>
    </rPh>
    <phoneticPr fontId="20"/>
  </si>
  <si>
    <t>手稲渓仁会病院</t>
    <rPh sb="0" eb="2">
      <t>テイネ</t>
    </rPh>
    <rPh sb="2" eb="3">
      <t>タニ</t>
    </rPh>
    <rPh sb="3" eb="4">
      <t>ジン</t>
    </rPh>
    <rPh sb="4" eb="5">
      <t>カイ</t>
    </rPh>
    <rPh sb="5" eb="7">
      <t>ビョウイン</t>
    </rPh>
    <phoneticPr fontId="20"/>
  </si>
  <si>
    <t>中日本航空</t>
    <rPh sb="0" eb="3">
      <t>ナカニホン</t>
    </rPh>
    <rPh sb="3" eb="5">
      <t>コウクウ</t>
    </rPh>
    <phoneticPr fontId="20"/>
  </si>
  <si>
    <t>①　４月  １日～  ４月１５日　8:30～17:30
②  ４月１６日～  ８月２５日　8:30～18:00
③  ８月２６日～  ９月１０日　8:30～17:30
④  ９月１１日～  ９月３０日　8:30～17:00
⑤１０月  １日～１０月１５日　8:30～16:30
⑥１０月１６日～  １月３１日　8:30～16:00
⑦  ２月  １日～  ２月２８日　8:30～16:30
⑧  ３月  １日～  ３月２０日　8:30～17:00
⑨  ３月２１日～  ３月３１日　8:30～17:30</t>
    <phoneticPr fontId="23"/>
  </si>
  <si>
    <t>運航会社の運航規程</t>
    <rPh sb="0" eb="4">
      <t>ウンコウガイシャ</t>
    </rPh>
    <rPh sb="5" eb="7">
      <t>ウンコウ</t>
    </rPh>
    <rPh sb="7" eb="9">
      <t>キテイ</t>
    </rPh>
    <phoneticPr fontId="20"/>
  </si>
  <si>
    <t>日没後～20:00</t>
    <rPh sb="0" eb="3">
      <t>ニチボツゴ</t>
    </rPh>
    <phoneticPr fontId="23"/>
  </si>
  <si>
    <t>その他</t>
  </si>
  <si>
    <t>○</t>
  </si>
  <si>
    <t>市立函館病院</t>
    <rPh sb="0" eb="2">
      <t>イチリツ</t>
    </rPh>
    <rPh sb="2" eb="4">
      <t>ハコダテ</t>
    </rPh>
    <rPh sb="4" eb="6">
      <t>ビョウイン</t>
    </rPh>
    <phoneticPr fontId="20"/>
  </si>
  <si>
    <t>鹿児島国際航空</t>
    <rPh sb="0" eb="3">
      <t>カゴシマ</t>
    </rPh>
    <rPh sb="3" eb="5">
      <t>コクサイ</t>
    </rPh>
    <rPh sb="5" eb="7">
      <t>コウクウ</t>
    </rPh>
    <phoneticPr fontId="20"/>
  </si>
  <si>
    <t>奥尻島(18)</t>
    <rPh sb="0" eb="2">
      <t>オクシリ</t>
    </rPh>
    <rPh sb="2" eb="3">
      <t>シマ</t>
    </rPh>
    <phoneticPr fontId="23"/>
  </si>
  <si>
    <t>①　４月　１日～　９月１０日　8:30～17:30
②　９月１１日～　９月３０日  8:30～17:00
③１０月　１日～１０月１５日  8:30～16:30
④１０月１６日～　１月３１日  8:30～16:00
⑤　２月　１日～　２月２８日  8:30～16:30
⑥　３月　１日～　３月２０日  8:30～17:00
⑦　３月２１日～　３月３１日  8:30～17:30</t>
    <phoneticPr fontId="23"/>
  </si>
  <si>
    <t>日没後～20:30</t>
    <rPh sb="0" eb="3">
      <t>ニチボツゴ</t>
    </rPh>
    <phoneticPr fontId="23"/>
  </si>
  <si>
    <t>患者搬送時のみ</t>
  </si>
  <si>
    <t>旭川赤十字病院</t>
    <rPh sb="0" eb="2">
      <t>アサヒカワ</t>
    </rPh>
    <rPh sb="2" eb="5">
      <t>セキジュウジ</t>
    </rPh>
    <rPh sb="5" eb="7">
      <t>ビョウイン</t>
    </rPh>
    <phoneticPr fontId="20"/>
  </si>
  <si>
    <t>朝日航洋</t>
    <rPh sb="0" eb="2">
      <t>アサヒ</t>
    </rPh>
    <rPh sb="2" eb="3">
      <t>コウ</t>
    </rPh>
    <rPh sb="3" eb="4">
      <t>ヨウ</t>
    </rPh>
    <phoneticPr fontId="20"/>
  </si>
  <si>
    <t>利尻島(2)
礼文島(3)
天売島(2)
焼尻島(1)</t>
    <rPh sb="0" eb="3">
      <t>リシリトウ</t>
    </rPh>
    <rPh sb="7" eb="10">
      <t>レブントウ</t>
    </rPh>
    <rPh sb="14" eb="17">
      <t>テウリトウ</t>
    </rPh>
    <rPh sb="21" eb="24">
      <t>ヤギシリトウ</t>
    </rPh>
    <phoneticPr fontId="23"/>
  </si>
  <si>
    <t>①　４月　      8:30～17:30
②　５～８月　  8:45～18:00
③　９月        8:45～17:00
④１０月      　8:45～16:30
⑤１１～１月　　8:45～16:00
⑥　２月        8:45～16:30
⑦　３月        8:45～17:00</t>
    <rPh sb="3" eb="4">
      <t>ガツ</t>
    </rPh>
    <rPh sb="27" eb="28">
      <t>ガツ</t>
    </rPh>
    <rPh sb="45" eb="46">
      <t>ガツ</t>
    </rPh>
    <rPh sb="68" eb="69">
      <t>ガツ</t>
    </rPh>
    <rPh sb="92" eb="93">
      <t>ガツ</t>
    </rPh>
    <rPh sb="109" eb="110">
      <t>ガツ</t>
    </rPh>
    <rPh sb="132" eb="133">
      <t>ガツ</t>
    </rPh>
    <phoneticPr fontId="20"/>
  </si>
  <si>
    <t>基地内運用要綱</t>
    <rPh sb="0" eb="3">
      <t>キチナイ</t>
    </rPh>
    <rPh sb="3" eb="5">
      <t>ウンヨウ</t>
    </rPh>
    <rPh sb="5" eb="7">
      <t>ヨウコウ</t>
    </rPh>
    <phoneticPr fontId="20"/>
  </si>
  <si>
    <t>有視界飛行のため</t>
    <rPh sb="0" eb="5">
      <t>ユウシカイヒコウ</t>
    </rPh>
    <phoneticPr fontId="23"/>
  </si>
  <si>
    <t>市立釧路総合病院</t>
    <rPh sb="0" eb="2">
      <t>シリツ</t>
    </rPh>
    <rPh sb="2" eb="4">
      <t>クシロ</t>
    </rPh>
    <rPh sb="4" eb="6">
      <t>ソウゴウ</t>
    </rPh>
    <rPh sb="6" eb="8">
      <t>ビョウイン</t>
    </rPh>
    <phoneticPr fontId="20"/>
  </si>
  <si>
    <t>①　４月　      8:30～17:00
②　５～８月　  8:30～18:00
③　９月        8:30～17:00
④１０月      　8:30～16:30
⑤１１～１月　　8:30～16:00
⑥　２月        8:30～16:30
⑦　３月        8:30～17:00</t>
    <rPh sb="3" eb="4">
      <t>ガツ</t>
    </rPh>
    <rPh sb="27" eb="28">
      <t>ガツ</t>
    </rPh>
    <rPh sb="45" eb="46">
      <t>ガツ</t>
    </rPh>
    <rPh sb="68" eb="69">
      <t>ガツ</t>
    </rPh>
    <rPh sb="92" eb="93">
      <t>ガツ</t>
    </rPh>
    <rPh sb="109" eb="110">
      <t>ガツ</t>
    </rPh>
    <rPh sb="132" eb="133">
      <t>ガツ</t>
    </rPh>
    <phoneticPr fontId="20"/>
  </si>
  <si>
    <t>運航要領</t>
    <rPh sb="0" eb="2">
      <t>ウンコウ</t>
    </rPh>
    <rPh sb="2" eb="4">
      <t>ヨウリョウ</t>
    </rPh>
    <phoneticPr fontId="20"/>
  </si>
  <si>
    <t>常時</t>
  </si>
  <si>
    <t>青森県</t>
    <rPh sb="0" eb="3">
      <t>アオモリケン</t>
    </rPh>
    <phoneticPr fontId="23"/>
  </si>
  <si>
    <t>青森県立中央病院</t>
  </si>
  <si>
    <t>中日本航空株式会社</t>
  </si>
  <si>
    <t>8:30～17:00</t>
  </si>
  <si>
    <t>-</t>
  </si>
  <si>
    <t>八戸市立市民病院</t>
  </si>
  <si>
    <t>中日本航空株式会社</t>
    <rPh sb="0" eb="1">
      <t>ナカ</t>
    </rPh>
    <rPh sb="1" eb="3">
      <t>ニホン</t>
    </rPh>
    <rPh sb="3" eb="5">
      <t>コウクウ</t>
    </rPh>
    <rPh sb="5" eb="9">
      <t>カブシキガイシャ</t>
    </rPh>
    <phoneticPr fontId="23"/>
  </si>
  <si>
    <t>岩手県(15)</t>
    <rPh sb="0" eb="3">
      <t>イワテケン</t>
    </rPh>
    <phoneticPr fontId="23"/>
  </si>
  <si>
    <t>岩手県(21)</t>
    <rPh sb="0" eb="3">
      <t>イワテケン</t>
    </rPh>
    <phoneticPr fontId="23"/>
  </si>
  <si>
    <t>H24.5.8</t>
  </si>
  <si>
    <t>中日本航空</t>
    <rPh sb="0" eb="5">
      <t>ナカニホンコウクウ</t>
    </rPh>
    <phoneticPr fontId="23"/>
  </si>
  <si>
    <t>秋田県(10)</t>
    <rPh sb="0" eb="3">
      <t>アキタケン</t>
    </rPh>
    <phoneticPr fontId="23"/>
  </si>
  <si>
    <t>（独）国立病院機構仙台医療センター</t>
    <rPh sb="1" eb="2">
      <t>ドク</t>
    </rPh>
    <rPh sb="3" eb="5">
      <t>コクリツ</t>
    </rPh>
    <rPh sb="5" eb="7">
      <t>ビョウイン</t>
    </rPh>
    <rPh sb="7" eb="9">
      <t>キコウ</t>
    </rPh>
    <rPh sb="9" eb="11">
      <t>センダイ</t>
    </rPh>
    <rPh sb="11" eb="13">
      <t>イリョウ</t>
    </rPh>
    <phoneticPr fontId="23"/>
  </si>
  <si>
    <t>東北エアサービス</t>
    <rPh sb="0" eb="2">
      <t>トウホク</t>
    </rPh>
    <phoneticPr fontId="23"/>
  </si>
  <si>
    <t>福島県(2)</t>
    <rPh sb="0" eb="3">
      <t>フクシマケン</t>
    </rPh>
    <phoneticPr fontId="23"/>
  </si>
  <si>
    <t>岩手県(1)
山形県(1)
福島県(4)</t>
    <rPh sb="0" eb="3">
      <t>イワテケン</t>
    </rPh>
    <rPh sb="7" eb="9">
      <t>ヤマガタ</t>
    </rPh>
    <rPh sb="9" eb="10">
      <t>ケン</t>
    </rPh>
    <rPh sb="14" eb="17">
      <t>フクシマケン</t>
    </rPh>
    <phoneticPr fontId="23"/>
  </si>
  <si>
    <t>8:30～日没</t>
    <rPh sb="5" eb="7">
      <t>ニチボツ</t>
    </rPh>
    <phoneticPr fontId="23"/>
  </si>
  <si>
    <t>常時</t>
    <rPh sb="0" eb="2">
      <t>ジョウジ</t>
    </rPh>
    <phoneticPr fontId="23"/>
  </si>
  <si>
    <t>秋田赤十字病院</t>
    <rPh sb="0" eb="7">
      <t>アキタセキジュウジビョウイン</t>
    </rPh>
    <phoneticPr fontId="23"/>
  </si>
  <si>
    <t>朝日航洋</t>
    <rPh sb="0" eb="4">
      <t>アサヒコウヨウ</t>
    </rPh>
    <phoneticPr fontId="23"/>
  </si>
  <si>
    <t>青森県(1)</t>
    <rPh sb="0" eb="3">
      <t>アオモリケン</t>
    </rPh>
    <phoneticPr fontId="23"/>
  </si>
  <si>
    <t>青森県(8)
岩手県(1)</t>
    <rPh sb="0" eb="2">
      <t>アオモリ</t>
    </rPh>
    <rPh sb="2" eb="3">
      <t>ケン</t>
    </rPh>
    <rPh sb="7" eb="10">
      <t>イワテケン</t>
    </rPh>
    <phoneticPr fontId="23"/>
  </si>
  <si>
    <t>8:30～17:30</t>
  </si>
  <si>
    <t>基地内運用要綱</t>
    <rPh sb="0" eb="3">
      <t>キチナイ</t>
    </rPh>
    <rPh sb="3" eb="5">
      <t>ウンヨウ</t>
    </rPh>
    <rPh sb="5" eb="7">
      <t>ヨウコウ</t>
    </rPh>
    <phoneticPr fontId="23"/>
  </si>
  <si>
    <t>東邦航空</t>
  </si>
  <si>
    <t>新潟県(1)
宮城県(5)</t>
    <rPh sb="0" eb="2">
      <t>ニイガタ</t>
    </rPh>
    <rPh sb="2" eb="3">
      <t>ケン</t>
    </rPh>
    <rPh sb="7" eb="9">
      <t>ミヤギ</t>
    </rPh>
    <rPh sb="9" eb="10">
      <t>ケン</t>
    </rPh>
    <phoneticPr fontId="23"/>
  </si>
  <si>
    <t>原則
8:30～17:15</t>
    <rPh sb="0" eb="2">
      <t>ゲンソク</t>
    </rPh>
    <phoneticPr fontId="23"/>
  </si>
  <si>
    <t>標準運航業務実施要領（運航会社内部資料）</t>
    <rPh sb="0" eb="6">
      <t>ヒョウジュンウンコウギョウム</t>
    </rPh>
    <rPh sb="6" eb="10">
      <t>ジッシヨウリョウ</t>
    </rPh>
    <rPh sb="11" eb="15">
      <t>ウンコウカイシャ</t>
    </rPh>
    <rPh sb="15" eb="19">
      <t>ナイブシリョウ</t>
    </rPh>
    <phoneticPr fontId="23"/>
  </si>
  <si>
    <t>公立大学法人福島県立医科大学附属病院</t>
    <rPh sb="0" eb="2">
      <t>コウリツ</t>
    </rPh>
    <rPh sb="2" eb="4">
      <t>ダイガク</t>
    </rPh>
    <rPh sb="4" eb="6">
      <t>ホウジン</t>
    </rPh>
    <rPh sb="6" eb="8">
      <t>フクシマ</t>
    </rPh>
    <rPh sb="8" eb="10">
      <t>ケンリツ</t>
    </rPh>
    <rPh sb="10" eb="14">
      <t>イカダイガク</t>
    </rPh>
    <rPh sb="14" eb="16">
      <t>フゾク</t>
    </rPh>
    <rPh sb="16" eb="18">
      <t>ビョウイン</t>
    </rPh>
    <phoneticPr fontId="23"/>
  </si>
  <si>
    <t>中日本航空</t>
    <rPh sb="0" eb="3">
      <t>ナカニホン</t>
    </rPh>
    <rPh sb="3" eb="5">
      <t>コウクウ</t>
    </rPh>
    <phoneticPr fontId="23"/>
  </si>
  <si>
    <t>新潟県(1)
宮城県(3)</t>
    <rPh sb="0" eb="2">
      <t>ニイガタ</t>
    </rPh>
    <rPh sb="2" eb="3">
      <t>ケン</t>
    </rPh>
    <rPh sb="7" eb="10">
      <t>ミヤギケン</t>
    </rPh>
    <phoneticPr fontId="23"/>
  </si>
  <si>
    <t>宮城県(4)
茨城県(4)</t>
    <rPh sb="0" eb="3">
      <t>ミヤギケン</t>
    </rPh>
    <rPh sb="7" eb="10">
      <t>イバラキケン</t>
    </rPh>
    <phoneticPr fontId="23"/>
  </si>
  <si>
    <t>1-4月・8-12月
8:30～17:00
5-7月
8:30～18:00</t>
    <rPh sb="3" eb="4">
      <t>ガツ</t>
    </rPh>
    <rPh sb="9" eb="10">
      <t>ガツ</t>
    </rPh>
    <rPh sb="25" eb="26">
      <t>ガツ</t>
    </rPh>
    <phoneticPr fontId="23"/>
  </si>
  <si>
    <t>運航要領</t>
    <rPh sb="0" eb="2">
      <t>ウンコウ</t>
    </rPh>
    <rPh sb="2" eb="4">
      <t>ヨウリョウ</t>
    </rPh>
    <phoneticPr fontId="23"/>
  </si>
  <si>
    <t>独立行政法人国立病院機構水戸医療センター
社会福祉法人恩賜財団済生会支部茨城県済生会水戸済生会総合病院</t>
    <rPh sb="0" eb="6">
      <t>ドクリツギョウセイホウジン</t>
    </rPh>
    <rPh sb="6" eb="12">
      <t>コクリツビョウインキコウ</t>
    </rPh>
    <rPh sb="12" eb="14">
      <t>ミト</t>
    </rPh>
    <rPh sb="14" eb="16">
      <t>イリョウ</t>
    </rPh>
    <phoneticPr fontId="23"/>
  </si>
  <si>
    <t>朝日航洋株式会社</t>
    <rPh sb="0" eb="8">
      <t>アサヒコウヨウカブシキガイシャ</t>
    </rPh>
    <phoneticPr fontId="23"/>
  </si>
  <si>
    <t>栃木県(3)</t>
    <rPh sb="0" eb="3">
      <t>トチギケン</t>
    </rPh>
    <phoneticPr fontId="23"/>
  </si>
  <si>
    <t>東京都(1)
千葉県(17)
栃木県(5)</t>
    <rPh sb="0" eb="3">
      <t>トウキョウト</t>
    </rPh>
    <rPh sb="7" eb="10">
      <t>チバケン</t>
    </rPh>
    <rPh sb="15" eb="18">
      <t>トチギケン</t>
    </rPh>
    <phoneticPr fontId="23"/>
  </si>
  <si>
    <t>8:30～17:30</t>
    <phoneticPr fontId="23"/>
  </si>
  <si>
    <t>本田航空(株)</t>
    <rPh sb="0" eb="2">
      <t>ホンダ</t>
    </rPh>
    <rPh sb="2" eb="4">
      <t>コウクウ</t>
    </rPh>
    <rPh sb="4" eb="7">
      <t>カブ</t>
    </rPh>
    <phoneticPr fontId="23"/>
  </si>
  <si>
    <t>茨城県(26)
群馬県(6)</t>
    <rPh sb="0" eb="3">
      <t>イバラキケン</t>
    </rPh>
    <rPh sb="8" eb="11">
      <t>グンマケン</t>
    </rPh>
    <phoneticPr fontId="23"/>
  </si>
  <si>
    <t>茨城県(8)
群馬県(3)</t>
    <rPh sb="0" eb="3">
      <t>イバラキケン</t>
    </rPh>
    <rPh sb="7" eb="10">
      <t>グンマケン</t>
    </rPh>
    <phoneticPr fontId="23"/>
  </si>
  <si>
    <t>8:30～
日没30分前</t>
    <rPh sb="6" eb="8">
      <t>ニチボツ</t>
    </rPh>
    <rPh sb="10" eb="11">
      <t>フン</t>
    </rPh>
    <rPh sb="11" eb="12">
      <t>マエ</t>
    </rPh>
    <phoneticPr fontId="23"/>
  </si>
  <si>
    <t>運航事業活動マニュアル</t>
  </si>
  <si>
    <t>前橋赤十字病院</t>
    <rPh sb="0" eb="7">
      <t>マエバシセキジュウジビョウイン</t>
    </rPh>
    <phoneticPr fontId="23"/>
  </si>
  <si>
    <t>朝日航洋株式会社</t>
    <rPh sb="0" eb="2">
      <t>アサヒ</t>
    </rPh>
    <rPh sb="2" eb="4">
      <t>コウヨウ</t>
    </rPh>
    <rPh sb="4" eb="8">
      <t>カブシキガイシャ</t>
    </rPh>
    <phoneticPr fontId="23"/>
  </si>
  <si>
    <t>埼玉県(2)</t>
    <rPh sb="0" eb="3">
      <t>サイタマケン</t>
    </rPh>
    <phoneticPr fontId="23"/>
  </si>
  <si>
    <t>埼玉県(15)
長野県(5)
栃木県(3)</t>
    <rPh sb="0" eb="3">
      <t>サイタマケン</t>
    </rPh>
    <rPh sb="8" eb="11">
      <t>ナガノケン</t>
    </rPh>
    <rPh sb="15" eb="18">
      <t>トチギケン</t>
    </rPh>
    <phoneticPr fontId="23"/>
  </si>
  <si>
    <t>8:45～18:00</t>
    <phoneticPr fontId="23"/>
  </si>
  <si>
    <t>基地内運用要綱</t>
    <phoneticPr fontId="23"/>
  </si>
  <si>
    <t>埼玉医科大学総合医療センター</t>
    <rPh sb="0" eb="10">
      <t>サイタマイカダイガクソウゴウイリョウ</t>
    </rPh>
    <phoneticPr fontId="23"/>
  </si>
  <si>
    <t>朝日航洋（株）</t>
    <phoneticPr fontId="23"/>
  </si>
  <si>
    <t>群馬県(2)</t>
    <rPh sb="0" eb="3">
      <t>グンマケン</t>
    </rPh>
    <phoneticPr fontId="23"/>
  </si>
  <si>
    <t>8:30から日没30分前まで</t>
  </si>
  <si>
    <t>×</t>
  </si>
  <si>
    <t>日本医科大学千葉北総病院</t>
    <rPh sb="0" eb="2">
      <t>ニホン</t>
    </rPh>
    <rPh sb="2" eb="6">
      <t>イカダイガク</t>
    </rPh>
    <rPh sb="6" eb="8">
      <t>チバ</t>
    </rPh>
    <rPh sb="8" eb="12">
      <t>ホクソウビョウイン</t>
    </rPh>
    <phoneticPr fontId="23"/>
  </si>
  <si>
    <t>H13.10</t>
    <phoneticPr fontId="23"/>
  </si>
  <si>
    <t>朝日航洋</t>
    <rPh sb="0" eb="2">
      <t>アサヒ</t>
    </rPh>
    <rPh sb="2" eb="4">
      <t>コウヨウ</t>
    </rPh>
    <phoneticPr fontId="23"/>
  </si>
  <si>
    <t>茨城県(386)</t>
    <rPh sb="0" eb="3">
      <t>イバラキケン</t>
    </rPh>
    <phoneticPr fontId="23"/>
  </si>
  <si>
    <t>茨城県(146)
東京都(1)
埼玉県(1)</t>
    <rPh sb="0" eb="3">
      <t>イバラキケン</t>
    </rPh>
    <rPh sb="9" eb="12">
      <t>トウキョウト</t>
    </rPh>
    <rPh sb="16" eb="19">
      <t>サイタマケン</t>
    </rPh>
    <phoneticPr fontId="23"/>
  </si>
  <si>
    <t>8:30～17:30か日没30分前の早い方</t>
    <rPh sb="11" eb="13">
      <t>ニチボツ</t>
    </rPh>
    <rPh sb="15" eb="16">
      <t>フン</t>
    </rPh>
    <rPh sb="16" eb="17">
      <t>マエ</t>
    </rPh>
    <rPh sb="18" eb="19">
      <t>ハヤ</t>
    </rPh>
    <rPh sb="20" eb="21">
      <t>ホウ</t>
    </rPh>
    <phoneticPr fontId="23"/>
  </si>
  <si>
    <t>H21.1</t>
    <phoneticPr fontId="23"/>
  </si>
  <si>
    <t>朝日航洋</t>
    <phoneticPr fontId="23"/>
  </si>
  <si>
    <t>東京都(2)
神奈川県(1)
埼玉県(1)</t>
    <rPh sb="0" eb="3">
      <t>トウキョウト</t>
    </rPh>
    <rPh sb="7" eb="11">
      <t>カナガワケン</t>
    </rPh>
    <rPh sb="15" eb="18">
      <t>サイタマケン</t>
    </rPh>
    <phoneticPr fontId="23"/>
  </si>
  <si>
    <t>学校法人
ヒラタ学園</t>
    <rPh sb="0" eb="4">
      <t>ガッコウホウジン</t>
    </rPh>
    <rPh sb="8" eb="10">
      <t>ガクエン</t>
    </rPh>
    <phoneticPr fontId="23"/>
  </si>
  <si>
    <t>季節により異なる</t>
    <rPh sb="0" eb="2">
      <t>キセツ</t>
    </rPh>
    <rPh sb="5" eb="6">
      <t>コト</t>
    </rPh>
    <phoneticPr fontId="23"/>
  </si>
  <si>
    <t>-</t>
    <phoneticPr fontId="23"/>
  </si>
  <si>
    <t>東海大学医学部付属病院</t>
    <rPh sb="0" eb="7">
      <t>トウカイダイガクイガクブ</t>
    </rPh>
    <rPh sb="7" eb="11">
      <t>フゾクビョウイン</t>
    </rPh>
    <phoneticPr fontId="23"/>
  </si>
  <si>
    <t>山梨県(1)
静岡県(13)</t>
    <rPh sb="0" eb="3">
      <t>ヤマナシケン</t>
    </rPh>
    <rPh sb="7" eb="10">
      <t>シズオカケン</t>
    </rPh>
    <phoneticPr fontId="23"/>
  </si>
  <si>
    <t>静岡県(6)</t>
    <rPh sb="0" eb="3">
      <t>シズオカケン</t>
    </rPh>
    <phoneticPr fontId="23"/>
  </si>
  <si>
    <t>３～９月　　8：30～17：30
10月　　　　8：30～16：30
11月～１月　8：30～16：00
２月　　　　8：30～16：30</t>
    <phoneticPr fontId="23"/>
  </si>
  <si>
    <t>神奈川県ドクターヘリ運用要綱</t>
    <phoneticPr fontId="23"/>
  </si>
  <si>
    <t>未定</t>
  </si>
  <si>
    <t>新潟大学医歯学総合病院</t>
    <rPh sb="0" eb="11">
      <t>ニイガタダイガクイシガクソウゴウビョウイン</t>
    </rPh>
    <phoneticPr fontId="23"/>
  </si>
  <si>
    <t>静岡エアコミュータ株式会社</t>
    <rPh sb="0" eb="2">
      <t>シズオカ</t>
    </rPh>
    <rPh sb="9" eb="13">
      <t>カブシキガイシャ</t>
    </rPh>
    <phoneticPr fontId="23"/>
  </si>
  <si>
    <t>山形県(1)
福島県(1)</t>
    <rPh sb="0" eb="2">
      <t>ヤマガタ</t>
    </rPh>
    <rPh sb="2" eb="3">
      <t>ケン</t>
    </rPh>
    <rPh sb="7" eb="9">
      <t>フクシマ</t>
    </rPh>
    <rPh sb="9" eb="10">
      <t>ケン</t>
    </rPh>
    <phoneticPr fontId="23"/>
  </si>
  <si>
    <t>佐渡(28)
粟島(2)</t>
    <rPh sb="0" eb="2">
      <t>サド</t>
    </rPh>
    <rPh sb="7" eb="9">
      <t>アワシマ</t>
    </rPh>
    <phoneticPr fontId="23"/>
  </si>
  <si>
    <t>08:30～18:30
(又は日没30分前）</t>
    <phoneticPr fontId="23"/>
  </si>
  <si>
    <t>県ドクターヘリ運用マニュアル</t>
    <rPh sb="0" eb="1">
      <t>ケン</t>
    </rPh>
    <rPh sb="7" eb="9">
      <t>ウンヨウ</t>
    </rPh>
    <phoneticPr fontId="23"/>
  </si>
  <si>
    <t>長岡赤十字病院</t>
    <rPh sb="0" eb="7">
      <t>ナガオカセキジュウジビョウイン</t>
    </rPh>
    <phoneticPr fontId="23"/>
  </si>
  <si>
    <t>佐渡(3)
粟島(1)</t>
    <rPh sb="0" eb="2">
      <t>サド</t>
    </rPh>
    <rPh sb="6" eb="8">
      <t>アワシマ</t>
    </rPh>
    <phoneticPr fontId="23"/>
  </si>
  <si>
    <t>東邦航空㈱</t>
  </si>
  <si>
    <t>岐阜県(15)
新潟県(1)</t>
    <rPh sb="0" eb="2">
      <t>ギフ</t>
    </rPh>
    <rPh sb="2" eb="3">
      <t>ケン</t>
    </rPh>
    <rPh sb="8" eb="10">
      <t>ニイガタ</t>
    </rPh>
    <rPh sb="10" eb="11">
      <t>ケン</t>
    </rPh>
    <phoneticPr fontId="23"/>
  </si>
  <si>
    <t>石川県(2)
岐阜県(1)</t>
    <rPh sb="0" eb="3">
      <t>イシカワケン</t>
    </rPh>
    <rPh sb="7" eb="10">
      <t>ギフケン</t>
    </rPh>
    <phoneticPr fontId="23"/>
  </si>
  <si>
    <t>午前8時30分から日没又は午後6時30分のいずれか早い時刻まで</t>
  </si>
  <si>
    <t>石川県立中央病院</t>
    <rPh sb="0" eb="8">
      <t>イシカワケンリツチュウオウビョウイン</t>
    </rPh>
    <phoneticPr fontId="23"/>
  </si>
  <si>
    <t>富山県(1)
福井県(1)</t>
    <rPh sb="0" eb="3">
      <t>トヤマケン</t>
    </rPh>
    <rPh sb="7" eb="10">
      <t>フクイケン</t>
    </rPh>
    <phoneticPr fontId="23"/>
  </si>
  <si>
    <t>8:30～18:00</t>
    <phoneticPr fontId="23"/>
  </si>
  <si>
    <t>福井県立病院</t>
    <rPh sb="0" eb="2">
      <t>フクイ</t>
    </rPh>
    <rPh sb="2" eb="3">
      <t>ケン</t>
    </rPh>
    <rPh sb="3" eb="4">
      <t>リツ</t>
    </rPh>
    <rPh sb="4" eb="6">
      <t>ビョウイン</t>
    </rPh>
    <phoneticPr fontId="23"/>
  </si>
  <si>
    <t>セントラルヘリコプターサービス株式会社</t>
    <phoneticPr fontId="23"/>
  </si>
  <si>
    <t>県立中央病院</t>
    <rPh sb="0" eb="6">
      <t>ケンリツチュウオウビョウイン</t>
    </rPh>
    <phoneticPr fontId="23"/>
  </si>
  <si>
    <t>山梨県立中病院ドクターヘリ運航業務共同企業体</t>
    <rPh sb="0" eb="4">
      <t>ヤマナシケンリツ</t>
    </rPh>
    <rPh sb="4" eb="5">
      <t>チュウ</t>
    </rPh>
    <rPh sb="5" eb="7">
      <t>ビョウイン</t>
    </rPh>
    <rPh sb="13" eb="15">
      <t>ウンコウ</t>
    </rPh>
    <rPh sb="15" eb="17">
      <t>ギョウム</t>
    </rPh>
    <rPh sb="17" eb="19">
      <t>キョウドウ</t>
    </rPh>
    <rPh sb="19" eb="22">
      <t>キギョウタイ</t>
    </rPh>
    <phoneticPr fontId="23"/>
  </si>
  <si>
    <t>神奈川県(1)
静岡県(6)</t>
    <phoneticPr fontId="23"/>
  </si>
  <si>
    <t>中日本航空株式会社</t>
    <rPh sb="0" eb="3">
      <t>ナカニホン</t>
    </rPh>
    <rPh sb="3" eb="5">
      <t>コウクウ</t>
    </rPh>
    <rPh sb="5" eb="7">
      <t>カブシキ</t>
    </rPh>
    <rPh sb="7" eb="9">
      <t>カイシャ</t>
    </rPh>
    <phoneticPr fontId="23"/>
  </si>
  <si>
    <t>群馬県(4)</t>
    <rPh sb="0" eb="3">
      <t>グンマケン</t>
    </rPh>
    <phoneticPr fontId="23"/>
  </si>
  <si>
    <t>山梨県(1)</t>
    <rPh sb="0" eb="2">
      <t>ヤマナシ</t>
    </rPh>
    <rPh sb="2" eb="3">
      <t>ケン</t>
    </rPh>
    <phoneticPr fontId="23"/>
  </si>
  <si>
    <t>8:30～17:00または日没</t>
    <rPh sb="13" eb="15">
      <t>ニチボツ</t>
    </rPh>
    <phoneticPr fontId="23"/>
  </si>
  <si>
    <t>信州ドクターヘリ運用要領</t>
    <rPh sb="0" eb="2">
      <t>シンシュウ</t>
    </rPh>
    <rPh sb="8" eb="10">
      <t>ウンヨウ</t>
    </rPh>
    <rPh sb="10" eb="12">
      <t>ヨウリョウ</t>
    </rPh>
    <phoneticPr fontId="23"/>
  </si>
  <si>
    <t>東京都(2)
大阪府(1)</t>
    <rPh sb="0" eb="3">
      <t>トウキョウト</t>
    </rPh>
    <rPh sb="7" eb="10">
      <t>オオサカフ</t>
    </rPh>
    <phoneticPr fontId="23"/>
  </si>
  <si>
    <t>岐阜大学医学部附属病院</t>
    <rPh sb="0" eb="4">
      <t>ギフダイガク</t>
    </rPh>
    <rPh sb="4" eb="11">
      <t>イガクブフゾクビョウイン</t>
    </rPh>
    <phoneticPr fontId="23"/>
  </si>
  <si>
    <t>セントラルヘリコプターサービス（株）</t>
    <rPh sb="15" eb="18">
      <t>カブ</t>
    </rPh>
    <phoneticPr fontId="23"/>
  </si>
  <si>
    <t>福井県(1)</t>
    <rPh sb="0" eb="3">
      <t>フクイケン</t>
    </rPh>
    <phoneticPr fontId="23"/>
  </si>
  <si>
    <t>愛知県(9)
福井県(1)
富山県(1)
長野県(1)</t>
    <rPh sb="0" eb="3">
      <t>アイチケン</t>
    </rPh>
    <rPh sb="7" eb="10">
      <t>フクイケン</t>
    </rPh>
    <rPh sb="14" eb="17">
      <t>トヤマケン</t>
    </rPh>
    <rPh sb="21" eb="24">
      <t>ナガノケン</t>
    </rPh>
    <phoneticPr fontId="23"/>
  </si>
  <si>
    <t>－</t>
  </si>
  <si>
    <t>順天堂大学医学部附属静岡病院</t>
    <rPh sb="0" eb="5">
      <t>ジュンテンドウダイガク</t>
    </rPh>
    <rPh sb="5" eb="10">
      <t>イガクブフゾク</t>
    </rPh>
    <rPh sb="10" eb="14">
      <t>シズオカビョウイン</t>
    </rPh>
    <phoneticPr fontId="31"/>
  </si>
  <si>
    <t>株式会社セントラルヘリコプターサービス</t>
    <rPh sb="0" eb="4">
      <t>カブシキガイシャ</t>
    </rPh>
    <phoneticPr fontId="31"/>
  </si>
  <si>
    <t>神奈川県(30)</t>
    <rPh sb="0" eb="4">
      <t>カナガワケン</t>
    </rPh>
    <phoneticPr fontId="31"/>
  </si>
  <si>
    <t>初島(3）</t>
    <rPh sb="0" eb="2">
      <t>ハツシマ</t>
    </rPh>
    <phoneticPr fontId="31"/>
  </si>
  <si>
    <t>8:30～
4、5、8月17:30
6、7月18：00
9、3月17：00
10、2月16：30
11、12、1月16：00</t>
    <rPh sb="11" eb="12">
      <t>ガツ</t>
    </rPh>
    <rPh sb="21" eb="22">
      <t>ガツ</t>
    </rPh>
    <rPh sb="31" eb="32">
      <t>ガツ</t>
    </rPh>
    <rPh sb="42" eb="43">
      <t>ガツ</t>
    </rPh>
    <rPh sb="56" eb="57">
      <t>ガツ</t>
    </rPh>
    <phoneticPr fontId="31"/>
  </si>
  <si>
    <t>未定</t>
    <rPh sb="0" eb="2">
      <t>ミテイ</t>
    </rPh>
    <phoneticPr fontId="31"/>
  </si>
  <si>
    <t>総合病院　聖隷三方原病院</t>
    <rPh sb="0" eb="4">
      <t>ソウゴウビョウイン</t>
    </rPh>
    <rPh sb="5" eb="7">
      <t>セイレイ</t>
    </rPh>
    <rPh sb="7" eb="12">
      <t>ミカタハラビョウイン</t>
    </rPh>
    <phoneticPr fontId="31"/>
  </si>
  <si>
    <t>中日本航空</t>
    <rPh sb="0" eb="3">
      <t>ナカニホン</t>
    </rPh>
    <rPh sb="3" eb="5">
      <t>コウクウ</t>
    </rPh>
    <phoneticPr fontId="31"/>
  </si>
  <si>
    <t>愛知県(1)</t>
    <rPh sb="0" eb="3">
      <t>アイチケン</t>
    </rPh>
    <phoneticPr fontId="31"/>
  </si>
  <si>
    <t>愛知県(7)</t>
    <rPh sb="0" eb="3">
      <t>アイチケン</t>
    </rPh>
    <phoneticPr fontId="31"/>
  </si>
  <si>
    <t>8:30～17:00
（原則）</t>
    <rPh sb="12" eb="14">
      <t>ゲンソク</t>
    </rPh>
    <phoneticPr fontId="31"/>
  </si>
  <si>
    <t>運航会社基準</t>
    <rPh sb="0" eb="2">
      <t>ウンコウ</t>
    </rPh>
    <rPh sb="2" eb="4">
      <t>ガイシャ</t>
    </rPh>
    <rPh sb="4" eb="6">
      <t>キジュン</t>
    </rPh>
    <phoneticPr fontId="31"/>
  </si>
  <si>
    <t>岐阜県(2)
静岡県(6)</t>
    <rPh sb="0" eb="3">
      <t>ギフケン</t>
    </rPh>
    <rPh sb="7" eb="10">
      <t>シズオカケン</t>
    </rPh>
    <phoneticPr fontId="23"/>
  </si>
  <si>
    <t>8:30-17:00
又は日没</t>
    <rPh sb="11" eb="12">
      <t>マタ</t>
    </rPh>
    <rPh sb="13" eb="15">
      <t>ニチボツ</t>
    </rPh>
    <phoneticPr fontId="23"/>
  </si>
  <si>
    <t>H24.2</t>
    <phoneticPr fontId="23"/>
  </si>
  <si>
    <t>中日本航空株式会社</t>
    <rPh sb="0" eb="5">
      <t>ナカニホンコウクウ</t>
    </rPh>
    <rPh sb="5" eb="9">
      <t>カブシキカイシャ</t>
    </rPh>
    <phoneticPr fontId="23"/>
  </si>
  <si>
    <t>奈良県(1)
和歌山県(1)</t>
    <rPh sb="0" eb="3">
      <t>ナラケン</t>
    </rPh>
    <rPh sb="7" eb="11">
      <t>ワカヤマケン</t>
    </rPh>
    <phoneticPr fontId="23"/>
  </si>
  <si>
    <t>愛知県(2)
滋賀県(2)
奈良県(1)
和歌山県(2)
静岡県(1)</t>
    <rPh sb="0" eb="3">
      <t>アイチケン</t>
    </rPh>
    <rPh sb="7" eb="10">
      <t>シガケン</t>
    </rPh>
    <rPh sb="14" eb="17">
      <t>ナラケン</t>
    </rPh>
    <rPh sb="21" eb="24">
      <t>ワカヤマ</t>
    </rPh>
    <rPh sb="24" eb="25">
      <t>ケン</t>
    </rPh>
    <rPh sb="29" eb="31">
      <t>シズオカ</t>
    </rPh>
    <rPh sb="31" eb="32">
      <t>ケン</t>
    </rPh>
    <phoneticPr fontId="23"/>
  </si>
  <si>
    <t>答志島(2)</t>
    <rPh sb="0" eb="3">
      <t>トウシジマ</t>
    </rPh>
    <phoneticPr fontId="23"/>
  </si>
  <si>
    <t>8:30～17:00</t>
    <phoneticPr fontId="23"/>
  </si>
  <si>
    <t>運航会社社内規定</t>
    <rPh sb="0" eb="4">
      <t>ウンコウカイシャ</t>
    </rPh>
    <rPh sb="4" eb="6">
      <t>シャナイ</t>
    </rPh>
    <rPh sb="6" eb="8">
      <t>キテイ</t>
    </rPh>
    <phoneticPr fontId="23"/>
  </si>
  <si>
    <t>社会福祉法人恩賜財団済生会滋賀県病院</t>
    <rPh sb="0" eb="2">
      <t>シャカイ</t>
    </rPh>
    <rPh sb="2" eb="4">
      <t>フクシ</t>
    </rPh>
    <rPh sb="4" eb="6">
      <t>ホウジン</t>
    </rPh>
    <rPh sb="6" eb="8">
      <t>オンシ</t>
    </rPh>
    <rPh sb="8" eb="10">
      <t>ザイダン</t>
    </rPh>
    <rPh sb="10" eb="13">
      <t>サイセイカイ</t>
    </rPh>
    <rPh sb="13" eb="16">
      <t>シガケン</t>
    </rPh>
    <rPh sb="16" eb="18">
      <t>ビョウイン</t>
    </rPh>
    <phoneticPr fontId="23"/>
  </si>
  <si>
    <t>ヒラタ学園</t>
    <rPh sb="3" eb="5">
      <t>ガクエン</t>
    </rPh>
    <phoneticPr fontId="23"/>
  </si>
  <si>
    <t>福井県(3)</t>
    <rPh sb="0" eb="3">
      <t>フクイケン</t>
    </rPh>
    <phoneticPr fontId="23"/>
  </si>
  <si>
    <t>京都府(3)
大阪府(2)
愛知県(1)
奈良県(1)
高知県(1)</t>
    <rPh sb="0" eb="2">
      <t>キョウト</t>
    </rPh>
    <rPh sb="2" eb="3">
      <t>フ</t>
    </rPh>
    <rPh sb="7" eb="9">
      <t>オオサカ</t>
    </rPh>
    <rPh sb="9" eb="10">
      <t>フ</t>
    </rPh>
    <rPh sb="14" eb="17">
      <t>アイチケン</t>
    </rPh>
    <rPh sb="21" eb="24">
      <t>ナラケン</t>
    </rPh>
    <rPh sb="28" eb="31">
      <t>コウチケン</t>
    </rPh>
    <phoneticPr fontId="23"/>
  </si>
  <si>
    <t>8:30～
日没</t>
    <rPh sb="6" eb="8">
      <t>ニチボツ</t>
    </rPh>
    <phoneticPr fontId="23"/>
  </si>
  <si>
    <t>京滋ドクターヘリ運航要領</t>
    <rPh sb="0" eb="2">
      <t>ケイジ</t>
    </rPh>
    <rPh sb="8" eb="10">
      <t>ウンコウ</t>
    </rPh>
    <rPh sb="10" eb="12">
      <t>ヨウリョウ</t>
    </rPh>
    <phoneticPr fontId="23"/>
  </si>
  <si>
    <t>大阪大学医学部附属病院</t>
    <rPh sb="0" eb="2">
      <t>オオサカ</t>
    </rPh>
    <rPh sb="2" eb="4">
      <t>ダイガク</t>
    </rPh>
    <rPh sb="4" eb="6">
      <t>イガク</t>
    </rPh>
    <rPh sb="6" eb="7">
      <t>ブ</t>
    </rPh>
    <rPh sb="7" eb="9">
      <t>フゾク</t>
    </rPh>
    <rPh sb="9" eb="11">
      <t>ビョウイン</t>
    </rPh>
    <phoneticPr fontId="23"/>
  </si>
  <si>
    <t>学校法人ヒラタ学園</t>
    <rPh sb="0" eb="2">
      <t>ガッコウ</t>
    </rPh>
    <rPh sb="2" eb="4">
      <t>ホウジン</t>
    </rPh>
    <rPh sb="7" eb="9">
      <t>ガクエン</t>
    </rPh>
    <phoneticPr fontId="23"/>
  </si>
  <si>
    <t>京都府(6)</t>
    <rPh sb="0" eb="3">
      <t>キョウトフ</t>
    </rPh>
    <phoneticPr fontId="23"/>
  </si>
  <si>
    <t>京都府(1)
兵庫県(1)
奈良県(3)
三重県(1)
福井県(1)
愛媛県(2)
香川県(1)</t>
    <rPh sb="0" eb="3">
      <t>キョウトフ</t>
    </rPh>
    <rPh sb="7" eb="10">
      <t>ヒョウゴケン</t>
    </rPh>
    <rPh sb="14" eb="17">
      <t>ナラケン</t>
    </rPh>
    <rPh sb="21" eb="24">
      <t>ミエケン</t>
    </rPh>
    <rPh sb="28" eb="31">
      <t>フクイケン</t>
    </rPh>
    <rPh sb="35" eb="38">
      <t>エヒメケン</t>
    </rPh>
    <rPh sb="42" eb="45">
      <t>カガワケン</t>
    </rPh>
    <phoneticPr fontId="23"/>
  </si>
  <si>
    <t>8:30～日没</t>
    <rPh sb="5" eb="7">
      <t>ニチボツ</t>
    </rPh>
    <phoneticPr fontId="20"/>
  </si>
  <si>
    <t>運航手順</t>
    <rPh sb="0" eb="2">
      <t>ウンコウ</t>
    </rPh>
    <rPh sb="2" eb="4">
      <t>テジュン</t>
    </rPh>
    <phoneticPr fontId="20"/>
  </si>
  <si>
    <t>兵庫県立加古川医療センター
兵庫県立はりま姫路総合医療センター</t>
    <rPh sb="0" eb="4">
      <t>ヒョウゴケンリツ</t>
    </rPh>
    <rPh sb="4" eb="7">
      <t>カコガワ</t>
    </rPh>
    <rPh sb="7" eb="9">
      <t>イリョウ</t>
    </rPh>
    <rPh sb="14" eb="18">
      <t>ヒョウゴケンリツ</t>
    </rPh>
    <rPh sb="21" eb="23">
      <t>ヒメジ</t>
    </rPh>
    <rPh sb="23" eb="27">
      <t>ソウゴウイリョウ</t>
    </rPh>
    <phoneticPr fontId="23"/>
  </si>
  <si>
    <t>京都府(4)
岡山県(4)
大阪府(1)
徳島県(1)
愛知県(1)</t>
    <rPh sb="0" eb="3">
      <t>キョウトフ</t>
    </rPh>
    <rPh sb="7" eb="10">
      <t>オカヤマケン</t>
    </rPh>
    <rPh sb="14" eb="17">
      <t>オオサカフ</t>
    </rPh>
    <rPh sb="21" eb="24">
      <t>トクシマケン</t>
    </rPh>
    <rPh sb="28" eb="30">
      <t>アイチ</t>
    </rPh>
    <rPh sb="30" eb="31">
      <t>ケン</t>
    </rPh>
    <phoneticPr fontId="23"/>
  </si>
  <si>
    <t>家島(10)</t>
    <rPh sb="0" eb="2">
      <t>イエシマ</t>
    </rPh>
    <phoneticPr fontId="23"/>
  </si>
  <si>
    <t>（4月～9月）8:30～日没30分前迄
（10月～3月）8:00～日没30分前迄</t>
    <rPh sb="2" eb="3">
      <t>ツキ</t>
    </rPh>
    <rPh sb="5" eb="6">
      <t>ツキ</t>
    </rPh>
    <rPh sb="12" eb="14">
      <t>ニチボツ</t>
    </rPh>
    <rPh sb="16" eb="17">
      <t>フン</t>
    </rPh>
    <rPh sb="17" eb="18">
      <t>マエ</t>
    </rPh>
    <rPh sb="18" eb="19">
      <t>マデ</t>
    </rPh>
    <rPh sb="23" eb="24">
      <t>ツキ</t>
    </rPh>
    <rPh sb="26" eb="27">
      <t>ツキ</t>
    </rPh>
    <rPh sb="33" eb="35">
      <t>ニチボツ</t>
    </rPh>
    <rPh sb="37" eb="39">
      <t>フンマエ</t>
    </rPh>
    <rPh sb="39" eb="40">
      <t>マデ</t>
    </rPh>
    <phoneticPr fontId="20"/>
  </si>
  <si>
    <t>公立豊岡病院組合立豊岡病院</t>
    <rPh sb="0" eb="6">
      <t>コウリツトヨオカビョウイン</t>
    </rPh>
    <rPh sb="6" eb="8">
      <t>クミアイ</t>
    </rPh>
    <rPh sb="8" eb="9">
      <t>リツ</t>
    </rPh>
    <rPh sb="9" eb="13">
      <t>トヨオカビョウイン</t>
    </rPh>
    <phoneticPr fontId="23"/>
  </si>
  <si>
    <t>京都府(271)
鳥取県(342)</t>
    <rPh sb="0" eb="3">
      <t>キョウトフ</t>
    </rPh>
    <rPh sb="9" eb="12">
      <t>トットリケン</t>
    </rPh>
    <phoneticPr fontId="23"/>
  </si>
  <si>
    <t>京都府(88)
鳥取県(272)</t>
    <rPh sb="0" eb="3">
      <t>キョウトフ</t>
    </rPh>
    <rPh sb="8" eb="11">
      <t>トットリケン</t>
    </rPh>
    <phoneticPr fontId="23"/>
  </si>
  <si>
    <t>学校法人ヒラタ学園</t>
    <rPh sb="0" eb="4">
      <t>ガッコウホウジン</t>
    </rPh>
    <rPh sb="7" eb="9">
      <t>ガクエン</t>
    </rPh>
    <phoneticPr fontId="23"/>
  </si>
  <si>
    <t>三重県(18)
和歌山県(3)
大阪府(1)</t>
    <rPh sb="0" eb="3">
      <t>ミエケン</t>
    </rPh>
    <rPh sb="8" eb="11">
      <t>ワカヤマ</t>
    </rPh>
    <rPh sb="16" eb="19">
      <t>オオサカフ</t>
    </rPh>
    <phoneticPr fontId="23"/>
  </si>
  <si>
    <t>三重県(10)
和歌山県(4)
大阪府(2)</t>
    <phoneticPr fontId="23"/>
  </si>
  <si>
    <t>8:30～日没
（季節変動）</t>
    <rPh sb="5" eb="7">
      <t>ニチボツ</t>
    </rPh>
    <rPh sb="9" eb="11">
      <t>キセツ</t>
    </rPh>
    <rPh sb="11" eb="13">
      <t>ヘンドウ</t>
    </rPh>
    <phoneticPr fontId="23"/>
  </si>
  <si>
    <t>奈良県ドクターヘリ運航要領</t>
    <rPh sb="0" eb="3">
      <t>ナラケン</t>
    </rPh>
    <rPh sb="9" eb="11">
      <t>ウンコウ</t>
    </rPh>
    <rPh sb="11" eb="13">
      <t>ヨウリョウ</t>
    </rPh>
    <phoneticPr fontId="23"/>
  </si>
  <si>
    <t>和歌山県</t>
    <rPh sb="0" eb="3">
      <t>ワカヤマ</t>
    </rPh>
    <rPh sb="3" eb="4">
      <t>ケン</t>
    </rPh>
    <phoneticPr fontId="23"/>
  </si>
  <si>
    <t>和歌山県立医科大学附属病院</t>
    <rPh sb="0" eb="5">
      <t>ワカヤマケンリツ</t>
    </rPh>
    <rPh sb="5" eb="7">
      <t>イカ</t>
    </rPh>
    <rPh sb="7" eb="9">
      <t>ダイガク</t>
    </rPh>
    <rPh sb="9" eb="11">
      <t>フゾク</t>
    </rPh>
    <rPh sb="11" eb="13">
      <t>ビョウイン</t>
    </rPh>
    <phoneticPr fontId="23"/>
  </si>
  <si>
    <t>三重県(1)</t>
    <rPh sb="0" eb="3">
      <t>ミエケン</t>
    </rPh>
    <phoneticPr fontId="23"/>
  </si>
  <si>
    <t>大阪府(12)
奈良県(2)
徳島県(2)
三重県(1)</t>
    <rPh sb="0" eb="2">
      <t>オオサカ</t>
    </rPh>
    <rPh sb="2" eb="3">
      <t>フ</t>
    </rPh>
    <rPh sb="8" eb="11">
      <t>ナラケン</t>
    </rPh>
    <rPh sb="15" eb="18">
      <t>トクシマケン</t>
    </rPh>
    <rPh sb="22" eb="25">
      <t>ミエケン</t>
    </rPh>
    <phoneticPr fontId="23"/>
  </si>
  <si>
    <t>伊島(1)</t>
    <phoneticPr fontId="23"/>
  </si>
  <si>
    <t>8:00～17:00(夏季5月～8月は18:00)</t>
    <phoneticPr fontId="23"/>
  </si>
  <si>
    <t>鳥取大学医学部附属病院</t>
    <rPh sb="0" eb="11">
      <t>トットリダイガクイガクブフゾクビョウイン</t>
    </rPh>
    <phoneticPr fontId="23"/>
  </si>
  <si>
    <t>島根県(133)
岡山県(9)
広島県(3)</t>
    <rPh sb="0" eb="2">
      <t>シマネ</t>
    </rPh>
    <rPh sb="2" eb="3">
      <t>ケン</t>
    </rPh>
    <rPh sb="9" eb="11">
      <t>オカヤマ</t>
    </rPh>
    <rPh sb="16" eb="18">
      <t>ヒロシマ</t>
    </rPh>
    <phoneticPr fontId="23"/>
  </si>
  <si>
    <t>島根県(17)
岡山県(8)
広島県(1)</t>
    <phoneticPr fontId="23"/>
  </si>
  <si>
    <t>隠岐の島(2)</t>
    <phoneticPr fontId="23"/>
  </si>
  <si>
    <t>8:30～日没約33分前まで</t>
    <rPh sb="5" eb="7">
      <t>ニチボツ</t>
    </rPh>
    <rPh sb="7" eb="8">
      <t>ヤク</t>
    </rPh>
    <rPh sb="10" eb="11">
      <t>フン</t>
    </rPh>
    <rPh sb="11" eb="12">
      <t>マエ</t>
    </rPh>
    <phoneticPr fontId="23"/>
  </si>
  <si>
    <t>島根県</t>
  </si>
  <si>
    <t>セントラルヘリコプターサービス株式会社</t>
  </si>
  <si>
    <t>鳥取県(1)
広島県(7)</t>
  </si>
  <si>
    <t>鳥取県(8)
広島県(6)
岡山県(1)</t>
    <rPh sb="14" eb="17">
      <t>オカヤマケン</t>
    </rPh>
    <phoneticPr fontId="23"/>
  </si>
  <si>
    <t>隠岐諸島(97)</t>
    <rPh sb="2" eb="4">
      <t>ショトウ</t>
    </rPh>
    <phoneticPr fontId="23"/>
  </si>
  <si>
    <t>8:30～
17:15
季節により変動あり</t>
  </si>
  <si>
    <t>島根県ドクターヘリ運航要領</t>
    <rPh sb="0" eb="3">
      <t>シマネケン</t>
    </rPh>
    <rPh sb="9" eb="13">
      <t>ウンコウヨウリョウ</t>
    </rPh>
    <phoneticPr fontId="23"/>
  </si>
  <si>
    <t>川崎医科大学附属病院
（高度救命救急センター）</t>
    <rPh sb="0" eb="10">
      <t>カワサキイカダイガクフゾクビョウイン</t>
    </rPh>
    <rPh sb="12" eb="18">
      <t>コウドキュウメイキュウキュウ</t>
    </rPh>
    <phoneticPr fontId="23"/>
  </si>
  <si>
    <t>セントラルヘリコプターサービス㈱</t>
  </si>
  <si>
    <t>広島県(23)
香川県(9)
愛媛県(1)</t>
    <rPh sb="8" eb="11">
      <t>カガワケン</t>
    </rPh>
    <rPh sb="15" eb="17">
      <t>エヒメ</t>
    </rPh>
    <rPh sb="17" eb="18">
      <t>ケン</t>
    </rPh>
    <phoneticPr fontId="23"/>
  </si>
  <si>
    <t>広島県(19)
鳥取県(5)
香川県(1)</t>
    <rPh sb="0" eb="3">
      <t>ヒロシマケン</t>
    </rPh>
    <rPh sb="8" eb="11">
      <t>トットリケン</t>
    </rPh>
    <rPh sb="15" eb="18">
      <t>カガワケン</t>
    </rPh>
    <phoneticPr fontId="23"/>
  </si>
  <si>
    <t xml:space="preserve">北木島(1)
小豆島(4)
直島(1)
</t>
    <rPh sb="7" eb="10">
      <t>ショウドシマ</t>
    </rPh>
    <rPh sb="10" eb="11">
      <t>ハクシマ</t>
    </rPh>
    <rPh sb="14" eb="16">
      <t>ナオシマ</t>
    </rPh>
    <phoneticPr fontId="23"/>
  </si>
  <si>
    <t>4,5,8月
8:30～17:30
2,3,9月
8;30～17:00
10～1月
8:30～16:30
6,7月
8:30～18:00</t>
    <rPh sb="5" eb="6">
      <t>ガツ</t>
    </rPh>
    <rPh sb="23" eb="24">
      <t>ガツ</t>
    </rPh>
    <rPh sb="40" eb="41">
      <t>ガツ</t>
    </rPh>
    <rPh sb="56" eb="57">
      <t>ガツ</t>
    </rPh>
    <phoneticPr fontId="23"/>
  </si>
  <si>
    <t>セントラルヘリコプターサービス㈱運航規程</t>
    <rPh sb="16" eb="18">
      <t>ウンコウ</t>
    </rPh>
    <rPh sb="18" eb="20">
      <t>キテイ</t>
    </rPh>
    <phoneticPr fontId="23"/>
  </si>
  <si>
    <t>中日本航空㈱</t>
    <rPh sb="0" eb="5">
      <t>ナカニホンコウクウ</t>
    </rPh>
    <phoneticPr fontId="23"/>
  </si>
  <si>
    <t>島根県(50)
山口県(33)
愛媛県(4)</t>
    <rPh sb="0" eb="3">
      <t>シマネケン</t>
    </rPh>
    <rPh sb="8" eb="11">
      <t>ヤマグチケン</t>
    </rPh>
    <rPh sb="16" eb="19">
      <t>エヒメケン</t>
    </rPh>
    <phoneticPr fontId="23"/>
  </si>
  <si>
    <t>島根県(20)
山口県(26)
愛媛県(2)
岡山県(1)</t>
    <rPh sb="0" eb="3">
      <t>シマネケン</t>
    </rPh>
    <rPh sb="8" eb="11">
      <t>ヤマグチケン</t>
    </rPh>
    <rPh sb="16" eb="19">
      <t>エヒメケン</t>
    </rPh>
    <rPh sb="23" eb="26">
      <t>オカヤマケン</t>
    </rPh>
    <phoneticPr fontId="23"/>
  </si>
  <si>
    <t>運航要領</t>
    <rPh sb="0" eb="4">
      <t>ウンコウヨウリョウ</t>
    </rPh>
    <phoneticPr fontId="23"/>
  </si>
  <si>
    <t>山口大学医学部附属病院</t>
    <rPh sb="0" eb="2">
      <t>ヤマグチ</t>
    </rPh>
    <rPh sb="2" eb="4">
      <t>ダイガク</t>
    </rPh>
    <rPh sb="4" eb="6">
      <t>イガク</t>
    </rPh>
    <rPh sb="6" eb="7">
      <t>ブ</t>
    </rPh>
    <rPh sb="7" eb="9">
      <t>フゾク</t>
    </rPh>
    <rPh sb="9" eb="11">
      <t>ビョウイン</t>
    </rPh>
    <phoneticPr fontId="23"/>
  </si>
  <si>
    <t>朝日航洋株式会社</t>
    <rPh sb="0" eb="4">
      <t>アサヒコウヨウ</t>
    </rPh>
    <rPh sb="4" eb="8">
      <t>カブシキガイシャ</t>
    </rPh>
    <phoneticPr fontId="23"/>
  </si>
  <si>
    <t>島根県(12)</t>
    <rPh sb="0" eb="3">
      <t>シマネケン</t>
    </rPh>
    <phoneticPr fontId="23"/>
  </si>
  <si>
    <t>島根県(6)
広島県(5)
福岡県(5)</t>
    <rPh sb="0" eb="3">
      <t>シマネケン</t>
    </rPh>
    <rPh sb="7" eb="10">
      <t>ヒロシマケン</t>
    </rPh>
    <rPh sb="14" eb="17">
      <t>フクオカケン</t>
    </rPh>
    <phoneticPr fontId="23"/>
  </si>
  <si>
    <t>見島(5)</t>
    <rPh sb="0" eb="2">
      <t>ミシマ</t>
    </rPh>
    <phoneticPr fontId="23"/>
  </si>
  <si>
    <t>学校法人
ヒラタ学園</t>
    <rPh sb="0" eb="2">
      <t>ガッコウ</t>
    </rPh>
    <rPh sb="2" eb="4">
      <t>ホウジン</t>
    </rPh>
    <rPh sb="8" eb="10">
      <t>ガクエン</t>
    </rPh>
    <phoneticPr fontId="23"/>
  </si>
  <si>
    <t>兵庫県(2)
和歌山県(1)
高知県(4)</t>
    <rPh sb="0" eb="3">
      <t>ヒョウゴケン</t>
    </rPh>
    <rPh sb="7" eb="10">
      <t>ワカヤマ</t>
    </rPh>
    <rPh sb="10" eb="11">
      <t>ケン</t>
    </rPh>
    <rPh sb="15" eb="18">
      <t>コウチケン</t>
    </rPh>
    <phoneticPr fontId="23"/>
  </si>
  <si>
    <t>大阪府(1)
兵庫県(2)
和歌山県(1)
香川県(4)
高知県(6)</t>
    <rPh sb="0" eb="3">
      <t>オオサカフ</t>
    </rPh>
    <rPh sb="7" eb="10">
      <t>ヒョウゴケン</t>
    </rPh>
    <rPh sb="14" eb="18">
      <t>ワカヤマケン</t>
    </rPh>
    <rPh sb="22" eb="25">
      <t>カガワケン</t>
    </rPh>
    <rPh sb="29" eb="32">
      <t>コウチケン</t>
    </rPh>
    <phoneticPr fontId="23"/>
  </si>
  <si>
    <t>8:00～日没まで</t>
    <rPh sb="5" eb="7">
      <t>ニチボツ</t>
    </rPh>
    <phoneticPr fontId="23"/>
  </si>
  <si>
    <t>運航要綱</t>
    <rPh sb="0" eb="2">
      <t>ウンコウ</t>
    </rPh>
    <rPh sb="2" eb="4">
      <t>ヨウコウ</t>
    </rPh>
    <phoneticPr fontId="23"/>
  </si>
  <si>
    <t>算定困難</t>
    <rPh sb="0" eb="4">
      <t>サンテイコンナン</t>
    </rPh>
    <phoneticPr fontId="23"/>
  </si>
  <si>
    <t>H29.2</t>
    <phoneticPr fontId="23"/>
  </si>
  <si>
    <t>中日本航空株式会社</t>
    <rPh sb="0" eb="9">
      <t>ナカニホンコウクウカブシキガイシャ</t>
    </rPh>
    <phoneticPr fontId="23"/>
  </si>
  <si>
    <t>岡山県(7)
高知県(2)
徳島県(2)
広島県(2)
香川県(3)
宮崎県(1)</t>
    <rPh sb="0" eb="2">
      <t>オカヤマ</t>
    </rPh>
    <rPh sb="2" eb="3">
      <t>ケン</t>
    </rPh>
    <rPh sb="7" eb="9">
      <t>コウチ</t>
    </rPh>
    <rPh sb="9" eb="10">
      <t>ケン</t>
    </rPh>
    <rPh sb="14" eb="16">
      <t>トクシマ</t>
    </rPh>
    <rPh sb="16" eb="17">
      <t>ケン</t>
    </rPh>
    <rPh sb="21" eb="23">
      <t>ヒロシマ</t>
    </rPh>
    <rPh sb="23" eb="24">
      <t>ケン</t>
    </rPh>
    <rPh sb="28" eb="30">
      <t>カガワ</t>
    </rPh>
    <rPh sb="30" eb="31">
      <t>ケン</t>
    </rPh>
    <rPh sb="35" eb="37">
      <t>ミヤザキ</t>
    </rPh>
    <rPh sb="37" eb="38">
      <t>ケン</t>
    </rPh>
    <phoneticPr fontId="23"/>
  </si>
  <si>
    <t>弓削島(2)
岩城島(1)
魚島(1)
中島(2)
睦月島(1)
興居島(1)
津和地島(1)
伯方島(5)</t>
    <rPh sb="0" eb="2">
      <t>ユゲ</t>
    </rPh>
    <rPh sb="2" eb="3">
      <t>シマ</t>
    </rPh>
    <rPh sb="7" eb="9">
      <t>イワシロ</t>
    </rPh>
    <rPh sb="9" eb="10">
      <t>シマ</t>
    </rPh>
    <rPh sb="14" eb="15">
      <t>サカナ</t>
    </rPh>
    <rPh sb="15" eb="16">
      <t>シマ</t>
    </rPh>
    <rPh sb="20" eb="22">
      <t>ナカジマ</t>
    </rPh>
    <rPh sb="26" eb="28">
      <t>ムツキ</t>
    </rPh>
    <rPh sb="28" eb="29">
      <t>シマ</t>
    </rPh>
    <rPh sb="33" eb="36">
      <t>ゴゴシマ</t>
    </rPh>
    <rPh sb="40" eb="43">
      <t>ツワジ</t>
    </rPh>
    <rPh sb="43" eb="44">
      <t>シマ</t>
    </rPh>
    <rPh sb="48" eb="51">
      <t>ハカタシマ</t>
    </rPh>
    <phoneticPr fontId="23"/>
  </si>
  <si>
    <t>8：30～17：15</t>
    <phoneticPr fontId="23"/>
  </si>
  <si>
    <t>高知医療センター</t>
    <rPh sb="0" eb="4">
      <t>コウチイリョウ</t>
    </rPh>
    <phoneticPr fontId="31"/>
  </si>
  <si>
    <t>四国航空
株式会社</t>
    <rPh sb="0" eb="2">
      <t>シコク</t>
    </rPh>
    <rPh sb="2" eb="4">
      <t>コウクウ</t>
    </rPh>
    <rPh sb="5" eb="7">
      <t>カブシキ</t>
    </rPh>
    <rPh sb="7" eb="9">
      <t>カイシャ</t>
    </rPh>
    <phoneticPr fontId="31"/>
  </si>
  <si>
    <t>愛媛県(6)
徳島県(3)
岡山県(2)
大阪府(1)</t>
    <phoneticPr fontId="23"/>
  </si>
  <si>
    <t>8:30～日没35分前又は18:30のいずれか早い時刻</t>
    <rPh sb="5" eb="7">
      <t>ニチボツ</t>
    </rPh>
    <rPh sb="9" eb="10">
      <t>フン</t>
    </rPh>
    <rPh sb="10" eb="11">
      <t>マエ</t>
    </rPh>
    <rPh sb="11" eb="12">
      <t>マタ</t>
    </rPh>
    <rPh sb="23" eb="24">
      <t>ハヤ</t>
    </rPh>
    <rPh sb="25" eb="27">
      <t>ジコク</t>
    </rPh>
    <phoneticPr fontId="31"/>
  </si>
  <si>
    <t>久留米大学病院</t>
    <rPh sb="0" eb="7">
      <t>クルメダイガクビョウイン</t>
    </rPh>
    <phoneticPr fontId="23"/>
  </si>
  <si>
    <t>西日本空輸
株式会社</t>
    <rPh sb="0" eb="5">
      <t>ニシニホンクウユ</t>
    </rPh>
    <rPh sb="6" eb="10">
      <t>カブシキガイシャ</t>
    </rPh>
    <phoneticPr fontId="23"/>
  </si>
  <si>
    <t>大分県(21)</t>
    <rPh sb="0" eb="3">
      <t>オオイタケン</t>
    </rPh>
    <phoneticPr fontId="23"/>
  </si>
  <si>
    <t>佐賀県(5)</t>
    <rPh sb="0" eb="3">
      <t>サガケン</t>
    </rPh>
    <phoneticPr fontId="23"/>
  </si>
  <si>
    <t>4月8:30-18:00
5-7月8:30-18:30
8月8:30-18:00
9月8:30-17:30
10月8:30-17:00
11-1月8:30-16:30
2月8:30-17:00
3月8:30-17:30</t>
    <phoneticPr fontId="23"/>
  </si>
  <si>
    <t>日没後～19:00</t>
    <rPh sb="0" eb="2">
      <t>ニチボツ</t>
    </rPh>
    <rPh sb="2" eb="3">
      <t>アト</t>
    </rPh>
    <phoneticPr fontId="23"/>
  </si>
  <si>
    <t>佐賀大学医学部付属病院・佐賀県医療センター好生館</t>
    <rPh sb="0" eb="4">
      <t>サガダイガク</t>
    </rPh>
    <rPh sb="4" eb="7">
      <t>イガクブ</t>
    </rPh>
    <rPh sb="7" eb="11">
      <t>フゾクビョウイン</t>
    </rPh>
    <rPh sb="12" eb="15">
      <t>サガケン</t>
    </rPh>
    <rPh sb="15" eb="17">
      <t>イリョウ</t>
    </rPh>
    <rPh sb="21" eb="24">
      <t>コウセイカン</t>
    </rPh>
    <phoneticPr fontId="23"/>
  </si>
  <si>
    <t>西日本空輸株式会社</t>
    <rPh sb="0" eb="5">
      <t>ニシニホンクウユ</t>
    </rPh>
    <rPh sb="5" eb="9">
      <t>カブシキガイシャ</t>
    </rPh>
    <phoneticPr fontId="23"/>
  </si>
  <si>
    <t>福岡県(6)
長崎県(5)</t>
    <rPh sb="0" eb="3">
      <t>フクオカケン</t>
    </rPh>
    <rPh sb="7" eb="10">
      <t>ナガサキケン</t>
    </rPh>
    <phoneticPr fontId="23"/>
  </si>
  <si>
    <t>福岡県(5)
長崎県(54)</t>
    <rPh sb="0" eb="3">
      <t>フクオカケン</t>
    </rPh>
    <rPh sb="7" eb="10">
      <t>ナガサキケン</t>
    </rPh>
    <phoneticPr fontId="23"/>
  </si>
  <si>
    <t>馬渡島(1)</t>
    <rPh sb="0" eb="3">
      <t>マダラシマ</t>
    </rPh>
    <phoneticPr fontId="23"/>
  </si>
  <si>
    <t>福岡県(22)
佐賀県(8)
熊本県(1)</t>
    <rPh sb="15" eb="18">
      <t>クマモトケン</t>
    </rPh>
    <phoneticPr fontId="23"/>
  </si>
  <si>
    <t>五島(58)
上五島(41)
壱岐(20)
対馬(16)
小値賀(11)
宇久(9)
大島(3)</t>
  </si>
  <si>
    <t>8：30～日没30分前まで又は午後6時30分のいずれか早い時刻まで</t>
    <phoneticPr fontId="23"/>
  </si>
  <si>
    <t>整備士からの意見等</t>
    <rPh sb="0" eb="2">
      <t>セイビ</t>
    </rPh>
    <rPh sb="2" eb="3">
      <t>シ</t>
    </rPh>
    <rPh sb="6" eb="9">
      <t>イケントウ</t>
    </rPh>
    <phoneticPr fontId="23"/>
  </si>
  <si>
    <t>熊本赤十字病院</t>
    <rPh sb="0" eb="2">
      <t>クマモト</t>
    </rPh>
    <rPh sb="2" eb="5">
      <t>セキジュウジ</t>
    </rPh>
    <rPh sb="5" eb="7">
      <t>ビョウイン</t>
    </rPh>
    <phoneticPr fontId="23"/>
  </si>
  <si>
    <t>西日本空輸
株式会社</t>
    <rPh sb="0" eb="1">
      <t>ニシ</t>
    </rPh>
    <rPh sb="1" eb="3">
      <t>ニホン</t>
    </rPh>
    <rPh sb="3" eb="5">
      <t>クウユ</t>
    </rPh>
    <rPh sb="6" eb="8">
      <t>カブシキ</t>
    </rPh>
    <rPh sb="8" eb="10">
      <t>カイシャ</t>
    </rPh>
    <phoneticPr fontId="23"/>
  </si>
  <si>
    <t>湯島(1)</t>
    <rPh sb="0" eb="2">
      <t>ユシマ</t>
    </rPh>
    <phoneticPr fontId="23"/>
  </si>
  <si>
    <t>8：30～17：15（日没時間により変更有）</t>
    <rPh sb="11" eb="13">
      <t>ニチボツ</t>
    </rPh>
    <rPh sb="13" eb="15">
      <t>ジカン</t>
    </rPh>
    <rPh sb="18" eb="20">
      <t>ヘンコウ</t>
    </rPh>
    <rPh sb="20" eb="21">
      <t>アリ</t>
    </rPh>
    <phoneticPr fontId="23"/>
  </si>
  <si>
    <t>西日本空輸（株）</t>
    <rPh sb="0" eb="3">
      <t>ニシニホン</t>
    </rPh>
    <rPh sb="3" eb="5">
      <t>クウユ</t>
    </rPh>
    <rPh sb="5" eb="8">
      <t>カブ</t>
    </rPh>
    <phoneticPr fontId="23"/>
  </si>
  <si>
    <t>＜2～4月＞
8:30～17:00
＜5～7月＞
8:30～17:30
＜8～10月＞
8:30～17:00
＜11～1月＞
8:30～16:30</t>
    <rPh sb="4" eb="5">
      <t>ガツ</t>
    </rPh>
    <rPh sb="22" eb="23">
      <t>ガツ</t>
    </rPh>
    <rPh sb="41" eb="42">
      <t>ガツ</t>
    </rPh>
    <rPh sb="60" eb="61">
      <t>ガツ</t>
    </rPh>
    <phoneticPr fontId="23"/>
  </si>
  <si>
    <t>西日本空輸(株)</t>
  </si>
  <si>
    <t>鹿児島県(5)
熊本県(2)
大分県(1)</t>
    <rPh sb="0" eb="3">
      <t>カゴシマ</t>
    </rPh>
    <rPh sb="3" eb="4">
      <t>ケン</t>
    </rPh>
    <rPh sb="8" eb="10">
      <t>クマモト</t>
    </rPh>
    <rPh sb="10" eb="11">
      <t>ケン</t>
    </rPh>
    <rPh sb="15" eb="17">
      <t>オオイタ</t>
    </rPh>
    <rPh sb="17" eb="18">
      <t>ケン</t>
    </rPh>
    <phoneticPr fontId="23"/>
  </si>
  <si>
    <t>8:30～日没30分前まで(最長18：30)</t>
    <rPh sb="5" eb="7">
      <t>ニチボツ</t>
    </rPh>
    <rPh sb="9" eb="10">
      <t>プン</t>
    </rPh>
    <rPh sb="10" eb="11">
      <t>マエ</t>
    </rPh>
    <rPh sb="14" eb="16">
      <t>サイチョウ</t>
    </rPh>
    <phoneticPr fontId="23"/>
  </si>
  <si>
    <t>運航会社運航要領による</t>
    <rPh sb="0" eb="2">
      <t>ウンコウ</t>
    </rPh>
    <rPh sb="2" eb="4">
      <t>ガイシャ</t>
    </rPh>
    <rPh sb="4" eb="6">
      <t>ウンコウ</t>
    </rPh>
    <rPh sb="6" eb="8">
      <t>ヨウリョウ</t>
    </rPh>
    <phoneticPr fontId="23"/>
  </si>
  <si>
    <t>鹿児島県</t>
    <rPh sb="0" eb="4">
      <t>カゴシマケン</t>
    </rPh>
    <phoneticPr fontId="20"/>
  </si>
  <si>
    <t>鹿児島市立病院</t>
    <rPh sb="0" eb="3">
      <t>カゴシマ</t>
    </rPh>
    <rPh sb="3" eb="5">
      <t>シリツ</t>
    </rPh>
    <rPh sb="5" eb="7">
      <t>ビョウイン</t>
    </rPh>
    <phoneticPr fontId="20"/>
  </si>
  <si>
    <t>鹿児島国際航空株式会社</t>
    <rPh sb="0" eb="3">
      <t>カゴシマ</t>
    </rPh>
    <rPh sb="3" eb="5">
      <t>コクサイ</t>
    </rPh>
    <rPh sb="5" eb="7">
      <t>コウクウ</t>
    </rPh>
    <rPh sb="7" eb="9">
      <t>カブシキ</t>
    </rPh>
    <rPh sb="9" eb="11">
      <t>カイシャ</t>
    </rPh>
    <phoneticPr fontId="20"/>
  </si>
  <si>
    <t>熊本県(10)
宮崎県(11)</t>
    <rPh sb="0" eb="2">
      <t>クマモト</t>
    </rPh>
    <rPh sb="2" eb="3">
      <t>ケン</t>
    </rPh>
    <rPh sb="8" eb="10">
      <t>ミヤザキ</t>
    </rPh>
    <rPh sb="10" eb="11">
      <t>ケン</t>
    </rPh>
    <phoneticPr fontId="20"/>
  </si>
  <si>
    <t>屋久島(30)
甑島(8)
種子島(54)</t>
    <rPh sb="0" eb="3">
      <t>ヤクシマ</t>
    </rPh>
    <rPh sb="8" eb="9">
      <t>コシキ</t>
    </rPh>
    <rPh sb="9" eb="10">
      <t>シマ</t>
    </rPh>
    <rPh sb="14" eb="17">
      <t>タネガシマ</t>
    </rPh>
    <phoneticPr fontId="20"/>
  </si>
  <si>
    <t>常時</t>
    <rPh sb="0" eb="2">
      <t>ジョウジ</t>
    </rPh>
    <phoneticPr fontId="20"/>
  </si>
  <si>
    <t>沖縄県(10)</t>
    <rPh sb="0" eb="2">
      <t>オキナワ</t>
    </rPh>
    <rPh sb="2" eb="3">
      <t>ケン</t>
    </rPh>
    <phoneticPr fontId="20"/>
  </si>
  <si>
    <t>奄美大島等(109)
喜界島(33)
徳之島(64)
沖永良部島(34)
与論島(6)
十島(5)</t>
    <rPh sb="0" eb="2">
      <t>アマミ</t>
    </rPh>
    <rPh sb="2" eb="4">
      <t>オオシマ</t>
    </rPh>
    <rPh sb="4" eb="5">
      <t>トウ</t>
    </rPh>
    <rPh sb="11" eb="13">
      <t>キカイ</t>
    </rPh>
    <rPh sb="13" eb="14">
      <t>シマ</t>
    </rPh>
    <rPh sb="19" eb="22">
      <t>トクノシマ</t>
    </rPh>
    <rPh sb="26" eb="27">
      <t>オキ</t>
    </rPh>
    <rPh sb="27" eb="28">
      <t>エイ</t>
    </rPh>
    <rPh sb="28" eb="29">
      <t>ヨ</t>
    </rPh>
    <rPh sb="29" eb="30">
      <t>ブ</t>
    </rPh>
    <rPh sb="30" eb="31">
      <t>シマ</t>
    </rPh>
    <rPh sb="36" eb="39">
      <t>ヨロントウ</t>
    </rPh>
    <rPh sb="43" eb="45">
      <t>トシマ</t>
    </rPh>
    <phoneticPr fontId="20"/>
  </si>
  <si>
    <t>沖縄県</t>
    <rPh sb="0" eb="3">
      <t>オキナワケン</t>
    </rPh>
    <phoneticPr fontId="31"/>
  </si>
  <si>
    <t>浦添総合病院</t>
    <rPh sb="0" eb="6">
      <t>ウラソエソウゴウビョウイン</t>
    </rPh>
    <phoneticPr fontId="31"/>
  </si>
  <si>
    <t>ヒラタ学園</t>
    <rPh sb="3" eb="5">
      <t>ガク</t>
    </rPh>
    <phoneticPr fontId="31"/>
  </si>
  <si>
    <t>鹿児島県(10)</t>
    <rPh sb="0" eb="4">
      <t>カゴシマケン</t>
    </rPh>
    <phoneticPr fontId="31"/>
  </si>
  <si>
    <t>伊平屋島(6)
伊是名島(8)
伊江島(15)
津堅島(3)
久米島(94)
粟国島(13)
渡名喜島(7)
渡嘉敷島(10)
阿嘉島(5)
座間味島(9)
久高島(2)
与論(4)
沖永良部(4)
徳之島(2)</t>
    <phoneticPr fontId="31"/>
  </si>
  <si>
    <t>8：30～17：30</t>
  </si>
  <si>
    <t>基地内運用要綱</t>
    <rPh sb="0" eb="3">
      <t>キチナイ</t>
    </rPh>
    <rPh sb="3" eb="7">
      <t>ウンヨウヨウコウ</t>
    </rPh>
    <phoneticPr fontId="31"/>
  </si>
  <si>
    <t>計</t>
    <rPh sb="0" eb="1">
      <t>ケイ</t>
    </rPh>
    <phoneticPr fontId="23"/>
  </si>
  <si>
    <t>※１：応需件数に関しては、対象期間における総応需件数を記載すること。</t>
    <rPh sb="3" eb="5">
      <t>オウジュ</t>
    </rPh>
    <rPh sb="5" eb="7">
      <t>ケンスウ</t>
    </rPh>
    <rPh sb="13" eb="15">
      <t>タイショウ</t>
    </rPh>
    <rPh sb="15" eb="17">
      <t>キカン</t>
    </rPh>
    <rPh sb="21" eb="22">
      <t>ソウ</t>
    </rPh>
    <rPh sb="22" eb="24">
      <t>オウジュ</t>
    </rPh>
    <rPh sb="24" eb="26">
      <t>ケンスウ</t>
    </rPh>
    <rPh sb="27" eb="29">
      <t>キサイ</t>
    </rPh>
    <phoneticPr fontId="23"/>
  </si>
  <si>
    <t>※２：照明機器、格納庫及び給油施設については、令和４年４月１日現在の状況を無し：0、有り：1で記載すること。</t>
    <rPh sb="3" eb="5">
      <t>ショウメイ</t>
    </rPh>
    <rPh sb="5" eb="7">
      <t>キキ</t>
    </rPh>
    <rPh sb="8" eb="11">
      <t>カクノウコ</t>
    </rPh>
    <rPh sb="11" eb="12">
      <t>オヨ</t>
    </rPh>
    <rPh sb="13" eb="15">
      <t>キュウユ</t>
    </rPh>
    <rPh sb="15" eb="17">
      <t>シセツ</t>
    </rPh>
    <rPh sb="31" eb="33">
      <t>ゲンザイ</t>
    </rPh>
    <rPh sb="34" eb="36">
      <t>ジョウキョウ</t>
    </rPh>
    <rPh sb="37" eb="38">
      <t>ナ</t>
    </rPh>
    <rPh sb="42" eb="43">
      <t>アリ</t>
    </rPh>
    <rPh sb="47" eb="49">
      <t>キサイ</t>
    </rPh>
    <phoneticPr fontId="23"/>
  </si>
  <si>
    <t>※３：運航委員会の状況については、令和４年４月１日現在の状況を記載すること。</t>
    <rPh sb="3" eb="5">
      <t>ウンコウ</t>
    </rPh>
    <rPh sb="5" eb="8">
      <t>イインカイ</t>
    </rPh>
    <rPh sb="9" eb="11">
      <t>ジョウキョウ</t>
    </rPh>
    <rPh sb="17" eb="19">
      <t>レイワ</t>
    </rPh>
    <rPh sb="22" eb="23">
      <t>ガツ</t>
    </rPh>
    <rPh sb="25" eb="27">
      <t>ゲンザイ</t>
    </rPh>
    <rPh sb="28" eb="30">
      <t>ジョウキョウ</t>
    </rPh>
    <rPh sb="31" eb="33">
      <t>キサイ</t>
    </rPh>
    <phoneticPr fontId="23"/>
  </si>
  <si>
    <t>※４：運航要領に災害時における運用規程が、ある場合は「○」、ない場合は、令和４年度中に改正し規定する予定の場合は「２」、時期未定だが今後改正し規定する予定の場合は「未定」、改正予定がない場合は「×」を記載すること。</t>
    <rPh sb="3" eb="5">
      <t>ウンコウ</t>
    </rPh>
    <rPh sb="5" eb="7">
      <t>ヨウリョウ</t>
    </rPh>
    <rPh sb="8" eb="10">
      <t>サイガイ</t>
    </rPh>
    <rPh sb="10" eb="11">
      <t>ジ</t>
    </rPh>
    <rPh sb="15" eb="17">
      <t>ウンヨウ</t>
    </rPh>
    <rPh sb="17" eb="19">
      <t>キテイ</t>
    </rPh>
    <rPh sb="23" eb="25">
      <t>バアイ</t>
    </rPh>
    <rPh sb="32" eb="34">
      <t>バアイ</t>
    </rPh>
    <rPh sb="41" eb="42">
      <t>チュウ</t>
    </rPh>
    <rPh sb="43" eb="45">
      <t>カイセイ</t>
    </rPh>
    <rPh sb="46" eb="48">
      <t>キテイ</t>
    </rPh>
    <rPh sb="50" eb="52">
      <t>ヨテイ</t>
    </rPh>
    <rPh sb="53" eb="55">
      <t>バアイ</t>
    </rPh>
    <rPh sb="60" eb="62">
      <t>ジキ</t>
    </rPh>
    <rPh sb="62" eb="64">
      <t>ミテイ</t>
    </rPh>
    <rPh sb="66" eb="68">
      <t>コンゴ</t>
    </rPh>
    <rPh sb="68" eb="70">
      <t>カイセイ</t>
    </rPh>
    <rPh sb="71" eb="73">
      <t>キテイ</t>
    </rPh>
    <rPh sb="75" eb="77">
      <t>ヨテイ</t>
    </rPh>
    <rPh sb="78" eb="80">
      <t>バアイ</t>
    </rPh>
    <rPh sb="82" eb="84">
      <t>ミテイ</t>
    </rPh>
    <rPh sb="86" eb="88">
      <t>カイセイ</t>
    </rPh>
    <rPh sb="88" eb="90">
      <t>ヨテイ</t>
    </rPh>
    <rPh sb="93" eb="95">
      <t>バアイ</t>
    </rPh>
    <rPh sb="100" eb="102">
      <t>キサイ</t>
    </rPh>
    <phoneticPr fontId="23"/>
  </si>
  <si>
    <t>(別紙２)</t>
    <rPh sb="1" eb="3">
      <t>ベッシ</t>
    </rPh>
    <phoneticPr fontId="2"/>
  </si>
  <si>
    <t>小児救急医療施設等設置状況</t>
    <rPh sb="0" eb="2">
      <t>ショウニ</t>
    </rPh>
    <rPh sb="2" eb="3">
      <t>スク</t>
    </rPh>
    <rPh sb="3" eb="4">
      <t>キュウ</t>
    </rPh>
    <rPh sb="4" eb="5">
      <t>イ</t>
    </rPh>
    <rPh sb="5" eb="6">
      <t>リョウ</t>
    </rPh>
    <rPh sb="6" eb="7">
      <t>ホドコ</t>
    </rPh>
    <rPh sb="7" eb="8">
      <t>セツ</t>
    </rPh>
    <rPh sb="8" eb="9">
      <t>トウ</t>
    </rPh>
    <rPh sb="9" eb="10">
      <t>セツ</t>
    </rPh>
    <rPh sb="10" eb="11">
      <t>チ</t>
    </rPh>
    <rPh sb="11" eb="12">
      <t>ジョウ</t>
    </rPh>
    <rPh sb="12" eb="13">
      <t>イワン</t>
    </rPh>
    <phoneticPr fontId="2"/>
  </si>
  <si>
    <t>【 記載要領 】</t>
    <rPh sb="2" eb="4">
      <t>キサイ</t>
    </rPh>
    <rPh sb="4" eb="6">
      <t>ヨウリョウ</t>
    </rPh>
    <phoneticPr fontId="2"/>
  </si>
  <si>
    <t>　・黄色のセルにR4.4.1時点の状況について入力してください。</t>
    <rPh sb="2" eb="4">
      <t>キイロ</t>
    </rPh>
    <rPh sb="14" eb="16">
      <t>ジテン</t>
    </rPh>
    <rPh sb="17" eb="19">
      <t>ジョウキョウ</t>
    </rPh>
    <rPh sb="23" eb="25">
      <t>ニュウリョク</t>
    </rPh>
    <phoneticPr fontId="2"/>
  </si>
  <si>
    <t>・テキストボックスや図形等は集計上反映できないので使用しないこと。また、コメントもできる限り付さないこと。</t>
    <phoneticPr fontId="2"/>
  </si>
  <si>
    <t>　・青字は計算式が入っていますので変更しないよう注意してください。</t>
    <rPh sb="2" eb="3">
      <t>アオ</t>
    </rPh>
    <rPh sb="3" eb="4">
      <t>ジ</t>
    </rPh>
    <rPh sb="5" eb="7">
      <t>ケイサン</t>
    </rPh>
    <rPh sb="7" eb="8">
      <t>シキ</t>
    </rPh>
    <rPh sb="9" eb="10">
      <t>ハイ</t>
    </rPh>
    <rPh sb="17" eb="19">
      <t>ヘンコウ</t>
    </rPh>
    <rPh sb="24" eb="26">
      <t>チュウイ</t>
    </rPh>
    <phoneticPr fontId="2"/>
  </si>
  <si>
    <t>・初期、二次、三次機能を複数有している施設は、上位の機能の施設数にカウントし、重複計上しないこと。</t>
    <phoneticPr fontId="2"/>
  </si>
  <si>
    <t>　・該当がない場合は、０（ゼロ）を入力してください。</t>
    <rPh sb="2" eb="4">
      <t>ガイトウ</t>
    </rPh>
    <rPh sb="7" eb="9">
      <t>バアイ</t>
    </rPh>
    <rPh sb="17" eb="19">
      <t>ニュウリョク</t>
    </rPh>
    <phoneticPr fontId="2"/>
  </si>
  <si>
    <t>・集計の都合上、列及び行に関する操作、セルの結合並びにシート名の変更を行わないこと。</t>
    <phoneticPr fontId="2"/>
  </si>
  <si>
    <t>令和４年４月１日現在</t>
    <rPh sb="3" eb="4">
      <t>ネン</t>
    </rPh>
    <rPh sb="5" eb="6">
      <t>ガツ</t>
    </rPh>
    <rPh sb="7" eb="8">
      <t>ニチ</t>
    </rPh>
    <rPh sb="8" eb="10">
      <t>ゲンザイ</t>
    </rPh>
    <phoneticPr fontId="2"/>
  </si>
  <si>
    <t>第二次救急医療体制</t>
    <rPh sb="0" eb="1">
      <t>ダイ</t>
    </rPh>
    <rPh sb="1" eb="2">
      <t>2</t>
    </rPh>
    <rPh sb="2" eb="3">
      <t>ジ</t>
    </rPh>
    <rPh sb="3" eb="5">
      <t>キュウキュウ</t>
    </rPh>
    <rPh sb="5" eb="7">
      <t>イリョウ</t>
    </rPh>
    <rPh sb="7" eb="9">
      <t>タイセイ</t>
    </rPh>
    <phoneticPr fontId="2"/>
  </si>
  <si>
    <t>①小児初期救急センター</t>
    <rPh sb="1" eb="3">
      <t>ショウニ</t>
    </rPh>
    <rPh sb="3" eb="5">
      <t>ショキ</t>
    </rPh>
    <rPh sb="5" eb="7">
      <t>キュウキュウ</t>
    </rPh>
    <phoneticPr fontId="2"/>
  </si>
  <si>
    <t>②休日夜間急患センター</t>
    <rPh sb="1" eb="3">
      <t>キュウジツ</t>
    </rPh>
    <rPh sb="3" eb="5">
      <t>ヤカン</t>
    </rPh>
    <rPh sb="5" eb="7">
      <t>キュウカン</t>
    </rPh>
    <phoneticPr fontId="2"/>
  </si>
  <si>
    <t>合計（①～⑥の計）</t>
    <rPh sb="0" eb="2">
      <t>ゴウケイ</t>
    </rPh>
    <rPh sb="7" eb="8">
      <t>ケイ</t>
    </rPh>
    <phoneticPr fontId="2"/>
  </si>
  <si>
    <t>⑦小児救急医療支援事業</t>
    <rPh sb="1" eb="3">
      <t>ショウニ</t>
    </rPh>
    <rPh sb="3" eb="5">
      <t>キュウキュウ</t>
    </rPh>
    <rPh sb="5" eb="7">
      <t>イリョウ</t>
    </rPh>
    <rPh sb="7" eb="9">
      <t>シエン</t>
    </rPh>
    <rPh sb="9" eb="11">
      <t>ジギョウ</t>
    </rPh>
    <phoneticPr fontId="2"/>
  </si>
  <si>
    <t>⑧小児救急医療拠点病院</t>
    <rPh sb="1" eb="3">
      <t>ショウニ</t>
    </rPh>
    <rPh sb="3" eb="5">
      <t>キュウキュウ</t>
    </rPh>
    <rPh sb="5" eb="7">
      <t>イリョウ</t>
    </rPh>
    <rPh sb="7" eb="9">
      <t>キョテン</t>
    </rPh>
    <rPh sb="9" eb="11">
      <t>ビョウイン</t>
    </rPh>
    <phoneticPr fontId="2"/>
  </si>
  <si>
    <t>⑨病院群輪番制参加病院</t>
    <rPh sb="1" eb="3">
      <t>ビョウイン</t>
    </rPh>
    <rPh sb="3" eb="4">
      <t>グン</t>
    </rPh>
    <rPh sb="4" eb="7">
      <t>リンバンセイ</t>
    </rPh>
    <rPh sb="7" eb="9">
      <t>サンカ</t>
    </rPh>
    <rPh sb="9" eb="11">
      <t>ビョウイン</t>
    </rPh>
    <phoneticPr fontId="2"/>
  </si>
  <si>
    <t>⑩病院群輪番制参加診療所</t>
    <rPh sb="1" eb="3">
      <t>ビョウイン</t>
    </rPh>
    <rPh sb="3" eb="4">
      <t>グン</t>
    </rPh>
    <rPh sb="4" eb="7">
      <t>リンバンセイ</t>
    </rPh>
    <rPh sb="7" eb="9">
      <t>サンカ</t>
    </rPh>
    <rPh sb="9" eb="12">
      <t>シンリョウショ</t>
    </rPh>
    <phoneticPr fontId="2"/>
  </si>
  <si>
    <t>⑪共同利用型病院</t>
    <rPh sb="6" eb="8">
      <t>ビョウイン</t>
    </rPh>
    <phoneticPr fontId="2"/>
  </si>
  <si>
    <t>⑫その他病院
（輪番・共同利用型以外）</t>
    <rPh sb="3" eb="4">
      <t>タ</t>
    </rPh>
    <rPh sb="4" eb="6">
      <t>ビョウイン</t>
    </rPh>
    <rPh sb="8" eb="10">
      <t>リンバン</t>
    </rPh>
    <rPh sb="11" eb="13">
      <t>キョウドウ</t>
    </rPh>
    <rPh sb="13" eb="16">
      <t>リヨウガタ</t>
    </rPh>
    <rPh sb="16" eb="18">
      <t>イガイ</t>
    </rPh>
    <phoneticPr fontId="2"/>
  </si>
  <si>
    <t>⑬その他診療所
（輪番・共同利用型以外）</t>
    <rPh sb="3" eb="4">
      <t>タ</t>
    </rPh>
    <rPh sb="4" eb="7">
      <t>シンリョウジョ</t>
    </rPh>
    <rPh sb="9" eb="11">
      <t>リンバン</t>
    </rPh>
    <rPh sb="12" eb="14">
      <t>キョウドウ</t>
    </rPh>
    <rPh sb="14" eb="17">
      <t>リヨウガタ</t>
    </rPh>
    <rPh sb="17" eb="19">
      <t>イガイ</t>
    </rPh>
    <phoneticPr fontId="2"/>
  </si>
  <si>
    <t>入院を要する救急医療施設
（⑦～⑬の計）</t>
    <rPh sb="0" eb="2">
      <t>ニュウイン</t>
    </rPh>
    <rPh sb="3" eb="4">
      <t>ヨウ</t>
    </rPh>
    <rPh sb="6" eb="8">
      <t>キュウキュウ</t>
    </rPh>
    <rPh sb="8" eb="10">
      <t>イリョウ</t>
    </rPh>
    <rPh sb="10" eb="12">
      <t>シセツ</t>
    </rPh>
    <rPh sb="18" eb="19">
      <t>ケイ</t>
    </rPh>
    <phoneticPr fontId="2"/>
  </si>
  <si>
    <t>⑭小児救命救急センタ－</t>
    <rPh sb="1" eb="3">
      <t>ショウニ</t>
    </rPh>
    <phoneticPr fontId="2"/>
  </si>
  <si>
    <t>⑮その他</t>
    <rPh sb="3" eb="4">
      <t>タ</t>
    </rPh>
    <phoneticPr fontId="2"/>
  </si>
  <si>
    <t>合計（⑭⑮の計）</t>
    <rPh sb="0" eb="2">
      <t>ゴウケイ</t>
    </rPh>
    <rPh sb="6" eb="7">
      <t>ケイ</t>
    </rPh>
    <phoneticPr fontId="2"/>
  </si>
  <si>
    <t>うち救急指定を受けているセンター</t>
    <rPh sb="2" eb="4">
      <t>キュウキュウ</t>
    </rPh>
    <rPh sb="4" eb="6">
      <t>シテイ</t>
    </rPh>
    <rPh sb="7" eb="8">
      <t>ウ</t>
    </rPh>
    <phoneticPr fontId="2"/>
  </si>
  <si>
    <t>医療圏数</t>
    <rPh sb="0" eb="3">
      <t>イリョウケン</t>
    </rPh>
    <rPh sb="3" eb="4">
      <t>スウ</t>
    </rPh>
    <phoneticPr fontId="2"/>
  </si>
  <si>
    <t>（事業数）</t>
    <rPh sb="1" eb="3">
      <t>ジギョウ</t>
    </rPh>
    <rPh sb="3" eb="4">
      <t>カズ</t>
    </rPh>
    <phoneticPr fontId="2"/>
  </si>
  <si>
    <t>医療圏数</t>
    <rPh sb="0" eb="4">
      <t>イリョウケンスウ</t>
    </rPh>
    <phoneticPr fontId="2"/>
  </si>
  <si>
    <t>（か所数）</t>
    <rPh sb="2" eb="3">
      <t>ショ</t>
    </rPh>
    <rPh sb="3" eb="4">
      <t>スウ</t>
    </rPh>
    <phoneticPr fontId="2"/>
  </si>
  <si>
    <t>うち救急告示診療所</t>
    <rPh sb="2" eb="4">
      <t>キュウキュウ</t>
    </rPh>
    <rPh sb="4" eb="6">
      <t>コクジ</t>
    </rPh>
    <rPh sb="6" eb="9">
      <t>シンリョウショ</t>
    </rPh>
    <phoneticPr fontId="2"/>
  </si>
  <si>
    <t>－</t>
    <phoneticPr fontId="2"/>
  </si>
  <si>
    <t>福岡県</t>
    <phoneticPr fontId="2"/>
  </si>
  <si>
    <t>大分県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</si>
</sst>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411]ge\.m\.d;@"/>
    <numFmt numFmtId="178" formatCode="0_ "/>
    <numFmt numFmtId="179" formatCode="0_);[Red]\(0\)"/>
  </numFmts>
  <fonts count="46">
    <font>
      <sz val="11"/>
      <name val="明朝"/>
      <family val="3"/>
      <charset val="128"/>
    </font>
    <font>
      <sz val="11"/>
      <name val="明朝"/>
      <family val="3"/>
      <charset val="128"/>
    </font>
    <font>
      <sz val="6"/>
      <name val="明朝"/>
      <family val="3"/>
      <charset val="128"/>
    </font>
    <font>
      <sz val="11"/>
      <name val="ＭＳ 明朝"/>
      <family val="1"/>
      <charset val="128"/>
    </font>
    <font>
      <sz val="12"/>
      <name val="ＭＳ 明朝"/>
      <family val="1"/>
      <charset val="128"/>
    </font>
    <font>
      <sz val="16"/>
      <name val="ＭＳ 明朝"/>
      <family val="1"/>
      <charset val="128"/>
    </font>
    <font>
      <sz val="6"/>
      <name val="ＭＳ 明朝"/>
      <family val="1"/>
      <charset val="128"/>
    </font>
    <font>
      <sz val="18"/>
      <name val="ＭＳ Ｐゴシック"/>
      <family val="3"/>
      <charset val="128"/>
    </font>
    <font>
      <sz val="6"/>
      <color theme="1"/>
      <name val="ＭＳ 明朝"/>
      <family val="1"/>
      <charset val="128"/>
    </font>
    <font>
      <sz val="10"/>
      <color theme="1"/>
      <name val="ＭＳ 明朝"/>
      <family val="1"/>
      <charset val="128"/>
    </font>
    <font>
      <sz val="10"/>
      <color rgb="FFFF0000"/>
      <name val="ＭＳ Ｐゴシック"/>
      <family val="3"/>
      <charset val="128"/>
    </font>
    <font>
      <b/>
      <sz val="12"/>
      <color rgb="FFFF0000"/>
      <name val="ＭＳ Ｐゴシック"/>
      <family val="3"/>
      <charset val="128"/>
    </font>
    <font>
      <sz val="6"/>
      <name val="明朝"/>
      <family val="3"/>
    </font>
    <font>
      <sz val="11"/>
      <name val="ＭＳ 明朝"/>
      <family val="1"/>
    </font>
    <font>
      <sz val="11"/>
      <color rgb="FF0000CC"/>
      <name val="ＭＳ 明朝"/>
      <family val="1"/>
    </font>
    <font>
      <sz val="11"/>
      <name val="ＭＳ Ｐゴシック"/>
      <family val="3"/>
      <charset val="128"/>
    </font>
    <font>
      <sz val="11"/>
      <color theme="1"/>
      <name val="ＭＳ Ｐゴシック"/>
      <family val="3"/>
      <charset val="128"/>
    </font>
    <font>
      <sz val="10"/>
      <name val="ＭＳ 明朝"/>
      <family val="1"/>
      <charset val="128"/>
    </font>
    <font>
      <sz val="11"/>
      <color theme="1"/>
      <name val="ＭＳ 明朝"/>
      <family val="1"/>
      <charset val="128"/>
    </font>
    <font>
      <sz val="11"/>
      <color rgb="FFFF0000"/>
      <name val="ＭＳ 明朝"/>
      <family val="1"/>
    </font>
    <font>
      <sz val="11"/>
      <name val="ＭＳ ゴシック"/>
      <family val="3"/>
      <charset val="128"/>
    </font>
    <font>
      <sz val="18"/>
      <name val="ＭＳ ゴシック"/>
      <family val="3"/>
      <charset val="128"/>
    </font>
    <font>
      <sz val="18"/>
      <color theme="1"/>
      <name val="ＭＳ ゴシック"/>
      <family val="3"/>
      <charset val="128"/>
    </font>
    <font>
      <sz val="6"/>
      <name val="ＭＳ Ｐゴシック"/>
      <family val="3"/>
      <charset val="128"/>
    </font>
    <font>
      <b/>
      <sz val="20"/>
      <name val="ＭＳ ゴシック"/>
      <family val="3"/>
      <charset val="128"/>
    </font>
    <font>
      <b/>
      <sz val="13"/>
      <name val="ＭＳ ゴシック"/>
      <family val="3"/>
      <charset val="128"/>
    </font>
    <font>
      <sz val="14"/>
      <color rgb="FFFF0000"/>
      <name val="ＭＳ ゴシック"/>
      <family val="3"/>
      <charset val="128"/>
    </font>
    <font>
      <sz val="10"/>
      <name val="ＭＳ ゴシック"/>
      <family val="3"/>
      <charset val="128"/>
    </font>
    <font>
      <sz val="10"/>
      <color theme="1"/>
      <name val="ＭＳ ゴシック"/>
      <family val="3"/>
      <charset val="128"/>
    </font>
    <font>
      <sz val="8"/>
      <color theme="1"/>
      <name val="ＭＳ ゴシック"/>
      <family val="3"/>
      <charset val="128"/>
    </font>
    <font>
      <sz val="11"/>
      <color theme="1"/>
      <name val="ＭＳ ゴシック"/>
      <family val="3"/>
      <charset val="128"/>
    </font>
    <font>
      <sz val="6"/>
      <name val="ＭＳ Ｐゴシック"/>
      <family val="3"/>
    </font>
    <font>
      <sz val="6"/>
      <name val="ＭＳ Ｐゴシック"/>
      <family val="2"/>
      <charset val="128"/>
      <scheme val="minor"/>
    </font>
    <font>
      <sz val="12"/>
      <name val="ＭＳ ゴシック"/>
      <family val="3"/>
      <charset val="128"/>
    </font>
    <font>
      <sz val="16"/>
      <name val="ＭＳ ゴシック"/>
      <family val="3"/>
      <charset val="128"/>
    </font>
    <font>
      <b/>
      <sz val="13"/>
      <color rgb="FFFF0000"/>
      <name val="ＭＳ ゴシック"/>
      <family val="3"/>
      <charset val="128"/>
    </font>
    <font>
      <sz val="11"/>
      <color rgb="FFFF0000"/>
      <name val="ＭＳ Ｐゴシック"/>
      <family val="3"/>
      <charset val="128"/>
    </font>
    <font>
      <sz val="11"/>
      <color rgb="FFFF0000"/>
      <name val="ＭＳ ゴシック"/>
      <family val="3"/>
      <charset val="128"/>
    </font>
    <font>
      <b/>
      <sz val="14"/>
      <color rgb="FFFF0000"/>
      <name val="ＭＳ ゴシック"/>
      <family val="3"/>
      <charset val="128"/>
    </font>
    <font>
      <sz val="9"/>
      <name val="ＭＳ ゴシック"/>
      <family val="3"/>
      <charset val="128"/>
    </font>
    <font>
      <sz val="11"/>
      <color theme="1"/>
      <name val="ＭＳ ゴシック"/>
      <family val="3"/>
    </font>
    <font>
      <sz val="11"/>
      <name val="ＭＳ ゴシック"/>
      <family val="3"/>
    </font>
    <font>
      <sz val="10"/>
      <name val="ＭＳ Ｐゴシック"/>
      <family val="3"/>
      <charset val="128"/>
    </font>
    <font>
      <sz val="9"/>
      <name val="ＭＳ 明朝"/>
      <family val="1"/>
      <charset val="128"/>
    </font>
    <font>
      <sz val="8"/>
      <name val="ＭＳ 明朝"/>
      <family val="1"/>
      <charset val="128"/>
    </font>
    <font>
      <sz val="9"/>
      <name val="ＭＳ 明朝"/>
      <family val="1"/>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CC"/>
        <bgColor indexed="64"/>
      </patternFill>
    </fill>
    <fill>
      <patternFill patternType="solid">
        <fgColor theme="9" tint="0.79998168889431442"/>
        <bgColor indexed="64"/>
      </patternFill>
    </fill>
  </fills>
  <borders count="1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left style="double">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style="thin">
        <color indexed="64"/>
      </left>
      <right/>
      <top style="medium">
        <color indexed="64"/>
      </top>
      <bottom style="medium">
        <color indexed="64"/>
      </bottom>
      <diagonal style="thin">
        <color indexed="64"/>
      </diagonal>
    </border>
    <border diagonalDown="1">
      <left style="double">
        <color indexed="64"/>
      </left>
      <right style="thin">
        <color indexed="64"/>
      </right>
      <top style="medium">
        <color indexed="64"/>
      </top>
      <bottom style="medium">
        <color indexed="64"/>
      </bottom>
      <diagonal style="thin">
        <color indexed="64"/>
      </diagonal>
    </border>
    <border diagonalDown="1">
      <left style="thin">
        <color indexed="64"/>
      </left>
      <right style="double">
        <color indexed="64"/>
      </right>
      <top style="medium">
        <color indexed="64"/>
      </top>
      <bottom style="medium">
        <color indexed="64"/>
      </bottom>
      <diagonal style="thin">
        <color indexed="64"/>
      </diagonal>
    </border>
    <border diagonalDown="1">
      <left style="medium">
        <color indexed="64"/>
      </left>
      <right style="medium">
        <color indexed="64"/>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0" fontId="1" fillId="0" borderId="0"/>
    <xf numFmtId="0" fontId="15" fillId="0" borderId="0"/>
    <xf numFmtId="38" fontId="15" fillId="0" borderId="0" applyFont="0" applyFill="0" applyBorder="0" applyAlignment="0" applyProtection="0">
      <alignment vertical="center"/>
    </xf>
  </cellStyleXfs>
  <cellXfs count="529">
    <xf numFmtId="0" fontId="0" fillId="0" borderId="0" xfId="0"/>
    <xf numFmtId="0" fontId="3" fillId="0" borderId="0" xfId="2" applyFont="1" applyFill="1" applyBorder="1"/>
    <xf numFmtId="0" fontId="3" fillId="0" borderId="0" xfId="2" applyFont="1" applyFill="1"/>
    <xf numFmtId="0" fontId="5" fillId="0" borderId="0" xfId="2" applyFont="1" applyFill="1" applyAlignment="1">
      <alignment horizontal="right" vertical="center"/>
    </xf>
    <xf numFmtId="0" fontId="6" fillId="2" borderId="3" xfId="0" applyFont="1" applyFill="1" applyBorder="1" applyAlignment="1">
      <alignment vertical="center" wrapText="1"/>
    </xf>
    <xf numFmtId="0" fontId="6" fillId="0" borderId="0" xfId="2" applyFont="1" applyFill="1" applyAlignment="1">
      <alignment wrapText="1"/>
    </xf>
    <xf numFmtId="0" fontId="8" fillId="2" borderId="3" xfId="0" applyFont="1" applyFill="1" applyBorder="1" applyAlignment="1">
      <alignment vertical="center" wrapText="1"/>
    </xf>
    <xf numFmtId="49" fontId="8" fillId="2" borderId="3" xfId="2" applyNumberFormat="1" applyFont="1" applyFill="1" applyBorder="1" applyAlignment="1">
      <alignment vertical="center" wrapText="1"/>
    </xf>
    <xf numFmtId="0" fontId="8" fillId="2" borderId="5" xfId="0" applyFont="1" applyFill="1" applyBorder="1" applyAlignment="1">
      <alignment vertical="center" wrapText="1"/>
    </xf>
    <xf numFmtId="176" fontId="4" fillId="0" borderId="0" xfId="2" applyNumberFormat="1" applyFont="1" applyFill="1" applyBorder="1" applyAlignment="1"/>
    <xf numFmtId="58" fontId="4" fillId="0" borderId="0" xfId="2" applyNumberFormat="1" applyFont="1" applyFill="1" applyBorder="1" applyAlignment="1">
      <alignment horizontal="right"/>
    </xf>
    <xf numFmtId="0" fontId="10" fillId="0" borderId="0" xfId="2" applyFont="1" applyFill="1" applyBorder="1" applyAlignment="1">
      <alignment vertical="center"/>
    </xf>
    <xf numFmtId="0" fontId="3" fillId="0" borderId="0" xfId="2" applyFont="1"/>
    <xf numFmtId="0" fontId="15" fillId="0" borderId="0" xfId="0" applyFont="1" applyAlignment="1">
      <alignment horizontal="center" vertical="center"/>
    </xf>
    <xf numFmtId="0" fontId="13" fillId="0" borderId="0" xfId="2" applyFont="1"/>
    <xf numFmtId="0" fontId="16" fillId="0" borderId="0" xfId="0" applyFont="1" applyAlignment="1">
      <alignment vertical="center"/>
    </xf>
    <xf numFmtId="0" fontId="3" fillId="2" borderId="3" xfId="2" applyFont="1" applyFill="1" applyBorder="1" applyAlignment="1">
      <alignment horizontal="center" vertical="center" wrapText="1"/>
    </xf>
    <xf numFmtId="0" fontId="17" fillId="2" borderId="3" xfId="0" applyFont="1" applyFill="1" applyBorder="1" applyAlignment="1">
      <alignment horizontal="center" vertical="center" wrapText="1"/>
    </xf>
    <xf numFmtId="49" fontId="9" fillId="2" borderId="3" xfId="2" applyNumberFormat="1" applyFont="1" applyFill="1" applyBorder="1" applyAlignment="1">
      <alignment horizontal="center" vertical="center"/>
    </xf>
    <xf numFmtId="0" fontId="13" fillId="4" borderId="4" xfId="2" applyFont="1" applyFill="1" applyBorder="1" applyAlignment="1" applyProtection="1">
      <alignment horizontal="center" vertical="center"/>
      <protection locked="0"/>
    </xf>
    <xf numFmtId="0" fontId="3" fillId="4" borderId="4" xfId="2" applyFont="1" applyFill="1" applyBorder="1" applyAlignment="1" applyProtection="1">
      <alignment horizontal="center" vertical="center"/>
      <protection locked="0"/>
    </xf>
    <xf numFmtId="0" fontId="3" fillId="4" borderId="18" xfId="2" applyFont="1" applyFill="1" applyBorder="1" applyAlignment="1" applyProtection="1">
      <alignment horizontal="center" vertical="center"/>
      <protection locked="0"/>
    </xf>
    <xf numFmtId="38" fontId="13" fillId="4" borderId="4" xfId="1" applyFont="1" applyFill="1" applyBorder="1" applyAlignment="1" applyProtection="1">
      <alignment horizontal="right" vertical="center"/>
      <protection locked="0"/>
    </xf>
    <xf numFmtId="38" fontId="14" fillId="3" borderId="4" xfId="1" applyFont="1" applyFill="1" applyBorder="1" applyAlignment="1" applyProtection="1">
      <alignment horizontal="right" vertical="center"/>
    </xf>
    <xf numFmtId="38" fontId="19" fillId="4" borderId="4" xfId="1" applyFont="1" applyFill="1" applyBorder="1" applyAlignment="1" applyProtection="1">
      <alignment horizontal="right" vertical="center"/>
      <protection locked="0"/>
    </xf>
    <xf numFmtId="38" fontId="14" fillId="3" borderId="18" xfId="1" applyFont="1" applyFill="1" applyBorder="1" applyAlignment="1" applyProtection="1">
      <alignment horizontal="right" vertical="center"/>
    </xf>
    <xf numFmtId="38" fontId="13" fillId="4" borderId="18" xfId="1" applyFont="1" applyFill="1" applyBorder="1" applyAlignment="1" applyProtection="1">
      <alignment horizontal="right" vertical="center"/>
      <protection locked="0"/>
    </xf>
    <xf numFmtId="0" fontId="17" fillId="2" borderId="2" xfId="2" applyFont="1" applyFill="1" applyBorder="1" applyAlignment="1">
      <alignment horizontal="center" vertical="center" wrapText="1"/>
    </xf>
    <xf numFmtId="0" fontId="6" fillId="2" borderId="8"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8" xfId="0" applyFont="1" applyFill="1" applyBorder="1" applyAlignment="1">
      <alignment vertical="center" wrapText="1"/>
    </xf>
    <xf numFmtId="0" fontId="8" fillId="2" borderId="14" xfId="0" applyFont="1" applyFill="1" applyBorder="1" applyAlignment="1">
      <alignment vertical="center" wrapText="1"/>
    </xf>
    <xf numFmtId="49" fontId="8" fillId="2" borderId="8" xfId="2" applyNumberFormat="1" applyFont="1" applyFill="1" applyBorder="1" applyAlignment="1">
      <alignment vertical="center" wrapText="1"/>
    </xf>
    <xf numFmtId="0" fontId="17" fillId="2" borderId="3" xfId="2" applyFont="1" applyFill="1" applyBorder="1" applyAlignment="1">
      <alignment horizontal="center" vertical="center" wrapText="1"/>
    </xf>
    <xf numFmtId="0" fontId="8" fillId="2" borderId="3" xfId="0" applyFont="1" applyFill="1" applyBorder="1" applyAlignment="1">
      <alignment horizontal="center" vertical="center" wrapText="1"/>
    </xf>
    <xf numFmtId="0" fontId="20" fillId="0" borderId="0" xfId="3" applyFont="1"/>
    <xf numFmtId="0" fontId="21" fillId="0" borderId="0" xfId="3" applyFont="1" applyAlignment="1">
      <alignment horizontal="right" vertical="center"/>
    </xf>
    <xf numFmtId="0" fontId="22" fillId="0" borderId="0" xfId="3" applyFont="1" applyAlignment="1">
      <alignment horizontal="right" vertical="center"/>
    </xf>
    <xf numFmtId="0" fontId="24" fillId="0" borderId="0" xfId="3" applyFont="1" applyAlignment="1">
      <alignment horizontal="center" vertical="center" wrapText="1"/>
    </xf>
    <xf numFmtId="0" fontId="25" fillId="0" borderId="0" xfId="3" applyFont="1" applyAlignment="1">
      <alignment horizontal="center" vertical="center" wrapText="1"/>
    </xf>
    <xf numFmtId="0" fontId="28" fillId="2" borderId="17" xfId="3" applyFont="1" applyFill="1" applyBorder="1" applyAlignment="1">
      <alignment horizontal="center" vertical="center" wrapText="1"/>
    </xf>
    <xf numFmtId="0" fontId="28" fillId="2" borderId="2" xfId="3" applyFont="1" applyFill="1" applyBorder="1" applyAlignment="1">
      <alignment horizontal="center" vertical="center" wrapText="1"/>
    </xf>
    <xf numFmtId="0" fontId="28" fillId="2" borderId="28" xfId="3" applyFont="1" applyFill="1" applyBorder="1" applyAlignment="1">
      <alignment horizontal="center" vertical="center" wrapText="1"/>
    </xf>
    <xf numFmtId="0" fontId="27" fillId="2" borderId="29" xfId="3" applyFont="1" applyFill="1" applyBorder="1" applyAlignment="1">
      <alignment horizontal="center" vertical="center"/>
    </xf>
    <xf numFmtId="0" fontId="27" fillId="2" borderId="8" xfId="3" applyFont="1" applyFill="1" applyBorder="1" applyAlignment="1">
      <alignment horizontal="center" vertical="center"/>
    </xf>
    <xf numFmtId="0" fontId="27" fillId="2" borderId="8" xfId="3" applyFont="1" applyFill="1" applyBorder="1" applyAlignment="1">
      <alignment horizontal="center" vertical="center" wrapText="1"/>
    </xf>
    <xf numFmtId="0" fontId="28" fillId="2" borderId="8" xfId="3" applyFont="1" applyFill="1" applyBorder="1" applyAlignment="1">
      <alignment horizontal="center" vertical="center" wrapText="1"/>
    </xf>
    <xf numFmtId="0" fontId="29" fillId="2" borderId="8" xfId="3" applyFont="1" applyFill="1" applyBorder="1" applyAlignment="1">
      <alignment horizontal="center" vertical="center" wrapText="1"/>
    </xf>
    <xf numFmtId="0" fontId="28" fillId="2" borderId="30" xfId="3" applyFont="1" applyFill="1" applyBorder="1" applyAlignment="1">
      <alignment horizontal="center" vertical="center" wrapText="1"/>
    </xf>
    <xf numFmtId="0" fontId="30" fillId="4" borderId="19" xfId="3" applyFont="1" applyFill="1" applyBorder="1" applyAlignment="1">
      <alignment horizontal="center" vertical="center"/>
    </xf>
    <xf numFmtId="0" fontId="30" fillId="4" borderId="20" xfId="3" applyFont="1" applyFill="1" applyBorder="1" applyAlignment="1">
      <alignment vertical="center" wrapText="1"/>
    </xf>
    <xf numFmtId="0" fontId="30" fillId="4" borderId="20" xfId="3" applyFont="1" applyFill="1" applyBorder="1" applyAlignment="1">
      <alignment horizontal="center" vertical="center" wrapText="1"/>
    </xf>
    <xf numFmtId="57" fontId="30" fillId="4" borderId="20" xfId="3" applyNumberFormat="1" applyFont="1" applyFill="1" applyBorder="1" applyAlignment="1">
      <alignment horizontal="center" vertical="center" wrapText="1"/>
    </xf>
    <xf numFmtId="0" fontId="30" fillId="4" borderId="31" xfId="3" applyFont="1" applyFill="1" applyBorder="1" applyAlignment="1">
      <alignment horizontal="center" vertical="center" wrapText="1"/>
    </xf>
    <xf numFmtId="0" fontId="30" fillId="4" borderId="24" xfId="3" applyFont="1" applyFill="1" applyBorder="1" applyAlignment="1">
      <alignment horizontal="center" vertical="center"/>
    </xf>
    <xf numFmtId="0" fontId="30" fillId="4" borderId="4" xfId="3" applyFont="1" applyFill="1" applyBorder="1" applyAlignment="1">
      <alignment vertical="center" wrapText="1"/>
    </xf>
    <xf numFmtId="0" fontId="30" fillId="4" borderId="4" xfId="3" applyFont="1" applyFill="1" applyBorder="1" applyAlignment="1">
      <alignment horizontal="center" vertical="center" wrapText="1"/>
    </xf>
    <xf numFmtId="57" fontId="30" fillId="4" borderId="4" xfId="3" applyNumberFormat="1" applyFont="1" applyFill="1" applyBorder="1" applyAlignment="1">
      <alignment horizontal="center" vertical="center" wrapText="1"/>
    </xf>
    <xf numFmtId="0" fontId="30" fillId="4" borderId="32" xfId="3" applyFont="1" applyFill="1" applyBorder="1" applyAlignment="1">
      <alignment horizontal="center" vertical="center" wrapText="1"/>
    </xf>
    <xf numFmtId="0" fontId="30" fillId="4" borderId="33" xfId="3" applyFont="1" applyFill="1" applyBorder="1" applyAlignment="1">
      <alignment horizontal="center" vertical="center"/>
    </xf>
    <xf numFmtId="0" fontId="30" fillId="4" borderId="34" xfId="3" applyFont="1" applyFill="1" applyBorder="1" applyAlignment="1">
      <alignment vertical="center" wrapText="1"/>
    </xf>
    <xf numFmtId="0" fontId="30" fillId="4" borderId="34" xfId="3" applyFont="1" applyFill="1" applyBorder="1" applyAlignment="1">
      <alignment horizontal="center" vertical="center" wrapText="1"/>
    </xf>
    <xf numFmtId="57" fontId="30" fillId="4" borderId="34" xfId="3" applyNumberFormat="1" applyFont="1" applyFill="1" applyBorder="1" applyAlignment="1">
      <alignment horizontal="center" vertical="center" wrapText="1"/>
    </xf>
    <xf numFmtId="0" fontId="30" fillId="4" borderId="35" xfId="3" applyFont="1" applyFill="1" applyBorder="1" applyAlignment="1">
      <alignment horizontal="center" vertical="center" wrapText="1"/>
    </xf>
    <xf numFmtId="0" fontId="30" fillId="4" borderId="36" xfId="3" applyFont="1" applyFill="1" applyBorder="1" applyAlignment="1">
      <alignment horizontal="center" vertical="center"/>
    </xf>
    <xf numFmtId="0" fontId="30" fillId="4" borderId="3" xfId="3" applyFont="1" applyFill="1" applyBorder="1" applyAlignment="1">
      <alignment vertical="center" wrapText="1"/>
    </xf>
    <xf numFmtId="0" fontId="30" fillId="4" borderId="3" xfId="3" applyFont="1" applyFill="1" applyBorder="1" applyAlignment="1">
      <alignment horizontal="center" vertical="center" wrapText="1"/>
    </xf>
    <xf numFmtId="57" fontId="30" fillId="4" borderId="3" xfId="3" applyNumberFormat="1" applyFont="1" applyFill="1" applyBorder="1" applyAlignment="1">
      <alignment horizontal="center" vertical="center" wrapText="1"/>
    </xf>
    <xf numFmtId="0" fontId="30" fillId="4" borderId="37" xfId="3" applyFont="1" applyFill="1" applyBorder="1" applyAlignment="1">
      <alignment horizontal="center" vertical="center" wrapText="1"/>
    </xf>
    <xf numFmtId="0" fontId="30" fillId="4" borderId="38" xfId="3" applyFont="1" applyFill="1" applyBorder="1" applyAlignment="1">
      <alignment horizontal="center" vertical="center"/>
    </xf>
    <xf numFmtId="0" fontId="30" fillId="4" borderId="39" xfId="3" applyFont="1" applyFill="1" applyBorder="1" applyAlignment="1">
      <alignment vertical="center" wrapText="1"/>
    </xf>
    <xf numFmtId="0" fontId="30" fillId="4" borderId="39" xfId="3" applyFont="1" applyFill="1" applyBorder="1" applyAlignment="1">
      <alignment horizontal="center" vertical="center" wrapText="1"/>
    </xf>
    <xf numFmtId="57" fontId="30" fillId="4" borderId="39" xfId="3" applyNumberFormat="1" applyFont="1" applyFill="1" applyBorder="1" applyAlignment="1">
      <alignment horizontal="center" vertical="center" wrapText="1"/>
    </xf>
    <xf numFmtId="0" fontId="30" fillId="4" borderId="40" xfId="3" applyFont="1" applyFill="1" applyBorder="1" applyAlignment="1">
      <alignment horizontal="center" vertical="center" wrapText="1"/>
    </xf>
    <xf numFmtId="0" fontId="30" fillId="4" borderId="3" xfId="3" applyFont="1" applyFill="1" applyBorder="1" applyAlignment="1">
      <alignment vertical="center"/>
    </xf>
    <xf numFmtId="0" fontId="30" fillId="4" borderId="37" xfId="3" applyFont="1" applyFill="1" applyBorder="1" applyAlignment="1">
      <alignment vertical="center" wrapText="1"/>
    </xf>
    <xf numFmtId="0" fontId="30" fillId="4" borderId="4" xfId="3" applyFont="1" applyFill="1" applyBorder="1" applyAlignment="1">
      <alignment vertical="center"/>
    </xf>
    <xf numFmtId="0" fontId="30" fillId="4" borderId="32" xfId="3" applyFont="1" applyFill="1" applyBorder="1" applyAlignment="1">
      <alignment vertical="center" wrapText="1"/>
    </xf>
    <xf numFmtId="0" fontId="30" fillId="4" borderId="35" xfId="3" applyFont="1" applyFill="1" applyBorder="1" applyAlignment="1">
      <alignment vertical="center" wrapText="1"/>
    </xf>
    <xf numFmtId="57" fontId="30" fillId="4" borderId="39" xfId="3" quotePrefix="1" applyNumberFormat="1" applyFont="1" applyFill="1" applyBorder="1" applyAlignment="1">
      <alignment horizontal="center" vertical="center" wrapText="1"/>
    </xf>
    <xf numFmtId="0" fontId="30" fillId="4" borderId="39" xfId="3" applyFont="1" applyFill="1" applyBorder="1" applyAlignment="1">
      <alignment vertical="center" shrinkToFit="1"/>
    </xf>
    <xf numFmtId="0" fontId="30" fillId="4" borderId="31" xfId="3" applyFont="1" applyFill="1" applyBorder="1" applyAlignment="1">
      <alignment vertical="center" wrapText="1"/>
    </xf>
    <xf numFmtId="0" fontId="16" fillId="0" borderId="0" xfId="3" applyFont="1" applyAlignment="1">
      <alignment vertical="center"/>
    </xf>
    <xf numFmtId="0" fontId="30" fillId="4" borderId="41" xfId="3" applyFont="1" applyFill="1" applyBorder="1" applyAlignment="1">
      <alignment vertical="center" wrapText="1"/>
    </xf>
    <xf numFmtId="0" fontId="30" fillId="4" borderId="41" xfId="3" applyFont="1" applyFill="1" applyBorder="1" applyAlignment="1">
      <alignment horizontal="center" vertical="center" wrapText="1"/>
    </xf>
    <xf numFmtId="57" fontId="30" fillId="4" borderId="41" xfId="3" applyNumberFormat="1" applyFont="1" applyFill="1" applyBorder="1" applyAlignment="1">
      <alignment horizontal="center" vertical="center" wrapText="1"/>
    </xf>
    <xf numFmtId="0" fontId="30" fillId="4" borderId="42" xfId="3" applyFont="1" applyFill="1" applyBorder="1" applyAlignment="1">
      <alignment vertical="center" wrapText="1"/>
    </xf>
    <xf numFmtId="0" fontId="30" fillId="4" borderId="39" xfId="3" applyFont="1" applyFill="1" applyBorder="1" applyAlignment="1">
      <alignment horizontal="left" vertical="center" wrapText="1"/>
    </xf>
    <xf numFmtId="0" fontId="30" fillId="4" borderId="40" xfId="3" applyFont="1" applyFill="1" applyBorder="1" applyAlignment="1">
      <alignment horizontal="left" vertical="center" wrapText="1"/>
    </xf>
    <xf numFmtId="0" fontId="30" fillId="4" borderId="43" xfId="3" applyFont="1" applyFill="1" applyBorder="1" applyAlignment="1">
      <alignment horizontal="center" vertical="center"/>
    </xf>
    <xf numFmtId="0" fontId="30" fillId="4" borderId="44" xfId="3" applyFont="1" applyFill="1" applyBorder="1" applyAlignment="1">
      <alignment vertical="center" wrapText="1"/>
    </xf>
    <xf numFmtId="0" fontId="30" fillId="4" borderId="44" xfId="3" applyFont="1" applyFill="1" applyBorder="1" applyAlignment="1">
      <alignment horizontal="center" vertical="center" wrapText="1"/>
    </xf>
    <xf numFmtId="57" fontId="30" fillId="4" borderId="44" xfId="3" applyNumberFormat="1" applyFont="1" applyFill="1" applyBorder="1" applyAlignment="1">
      <alignment horizontal="center" vertical="center" wrapText="1"/>
    </xf>
    <xf numFmtId="0" fontId="30" fillId="4" borderId="45" xfId="3" applyFont="1" applyFill="1" applyBorder="1" applyAlignment="1">
      <alignment vertical="center" wrapText="1"/>
    </xf>
    <xf numFmtId="0" fontId="30" fillId="4" borderId="46" xfId="3" applyFont="1" applyFill="1" applyBorder="1" applyAlignment="1">
      <alignment horizontal="center" vertical="center"/>
    </xf>
    <xf numFmtId="0" fontId="30" fillId="4" borderId="47" xfId="3" applyFont="1" applyFill="1" applyBorder="1" applyAlignment="1">
      <alignment vertical="center" wrapText="1"/>
    </xf>
    <xf numFmtId="0" fontId="30" fillId="4" borderId="47" xfId="3" applyFont="1" applyFill="1" applyBorder="1" applyAlignment="1">
      <alignment horizontal="center" vertical="center" wrapText="1"/>
    </xf>
    <xf numFmtId="57" fontId="30" fillId="4" borderId="47" xfId="3" applyNumberFormat="1" applyFont="1" applyFill="1" applyBorder="1" applyAlignment="1">
      <alignment horizontal="center" vertical="center" wrapText="1"/>
    </xf>
    <xf numFmtId="0" fontId="30" fillId="4" borderId="48" xfId="3" applyFont="1" applyFill="1" applyBorder="1" applyAlignment="1">
      <alignment horizontal="center" vertical="center" wrapText="1"/>
    </xf>
    <xf numFmtId="0" fontId="30" fillId="4" borderId="40" xfId="3" applyFont="1" applyFill="1" applyBorder="1" applyAlignment="1">
      <alignment vertical="center" wrapText="1"/>
    </xf>
    <xf numFmtId="0" fontId="30" fillId="4" borderId="34" xfId="3" applyFont="1" applyFill="1" applyBorder="1" applyAlignment="1">
      <alignment vertical="center"/>
    </xf>
    <xf numFmtId="0" fontId="30" fillId="4" borderId="48" xfId="3" applyFont="1" applyFill="1" applyBorder="1" applyAlignment="1">
      <alignment vertical="center" wrapText="1"/>
    </xf>
    <xf numFmtId="0" fontId="30" fillId="0" borderId="0" xfId="3" applyFont="1" applyAlignment="1">
      <alignment horizontal="center" vertical="center"/>
    </xf>
    <xf numFmtId="0" fontId="30" fillId="0" borderId="0" xfId="3" applyFont="1" applyAlignment="1">
      <alignment horizontal="left" vertical="center" wrapText="1"/>
    </xf>
    <xf numFmtId="0" fontId="15" fillId="0" borderId="0" xfId="3" applyAlignment="1">
      <alignment horizontal="center" vertical="center" wrapText="1"/>
    </xf>
    <xf numFmtId="14" fontId="20" fillId="0" borderId="0" xfId="3" applyNumberFormat="1" applyFont="1" applyAlignment="1">
      <alignment horizontal="center" vertical="center" wrapText="1"/>
    </xf>
    <xf numFmtId="0" fontId="20" fillId="0" borderId="0" xfId="3" applyFont="1" applyAlignment="1">
      <alignment horizontal="center" vertical="center" wrapText="1"/>
    </xf>
    <xf numFmtId="0" fontId="33" fillId="0" borderId="0" xfId="3" applyFont="1" applyAlignment="1">
      <alignment vertical="center" wrapText="1"/>
    </xf>
    <xf numFmtId="0" fontId="33" fillId="0" borderId="0" xfId="3" applyFont="1" applyAlignment="1">
      <alignment vertical="center"/>
    </xf>
    <xf numFmtId="0" fontId="33" fillId="0" borderId="0" xfId="3" applyFont="1" applyAlignment="1">
      <alignment vertical="top" wrapText="1"/>
    </xf>
    <xf numFmtId="0" fontId="20" fillId="0" borderId="0" xfId="3" applyFont="1" applyAlignment="1">
      <alignment horizontal="center"/>
    </xf>
    <xf numFmtId="0" fontId="34" fillId="0" borderId="0" xfId="3" applyFont="1" applyAlignment="1">
      <alignment horizontal="right" vertical="center"/>
    </xf>
    <xf numFmtId="0" fontId="34" fillId="0" borderId="0" xfId="3" applyFont="1" applyAlignment="1">
      <alignment horizontal="center" vertical="center"/>
    </xf>
    <xf numFmtId="0" fontId="22" fillId="0" borderId="0" xfId="3" applyFont="1" applyAlignment="1">
      <alignment horizontal="center"/>
    </xf>
    <xf numFmtId="0" fontId="35" fillId="0" borderId="0" xfId="3" applyFont="1" applyAlignment="1">
      <alignment horizontal="center" vertical="center" wrapText="1"/>
    </xf>
    <xf numFmtId="0" fontId="36" fillId="0" borderId="0" xfId="3" applyFont="1"/>
    <xf numFmtId="0" fontId="37" fillId="0" borderId="0" xfId="3" applyFont="1"/>
    <xf numFmtId="0" fontId="37" fillId="0" borderId="0" xfId="3" applyFont="1" applyAlignment="1">
      <alignment horizontal="center"/>
    </xf>
    <xf numFmtId="0" fontId="27" fillId="5" borderId="22" xfId="3" applyFont="1" applyFill="1" applyBorder="1" applyAlignment="1">
      <alignment vertical="center" wrapText="1"/>
    </xf>
    <xf numFmtId="0" fontId="27" fillId="5" borderId="22" xfId="3" applyFont="1" applyFill="1" applyBorder="1" applyAlignment="1">
      <alignment horizontal="center" vertical="center" wrapText="1"/>
    </xf>
    <xf numFmtId="0" fontId="27" fillId="5" borderId="23" xfId="3" applyFont="1" applyFill="1" applyBorder="1" applyAlignment="1">
      <alignment vertical="center" wrapText="1"/>
    </xf>
    <xf numFmtId="0" fontId="27" fillId="5" borderId="52" xfId="3" applyFont="1" applyFill="1" applyBorder="1" applyAlignment="1">
      <alignment vertical="center" wrapText="1"/>
    </xf>
    <xf numFmtId="0" fontId="27" fillId="5" borderId="23" xfId="3" applyFont="1" applyFill="1" applyBorder="1" applyAlignment="1">
      <alignment horizontal="center" vertical="center" wrapText="1"/>
    </xf>
    <xf numFmtId="0" fontId="27" fillId="5" borderId="0" xfId="3" applyFont="1" applyFill="1" applyAlignment="1">
      <alignment horizontal="center" vertical="center" wrapText="1"/>
    </xf>
    <xf numFmtId="0" fontId="27" fillId="5" borderId="1" xfId="3" applyFont="1" applyFill="1" applyBorder="1" applyAlignment="1">
      <alignment horizontal="center" vertical="center" wrapText="1"/>
    </xf>
    <xf numFmtId="0" fontId="27" fillId="5" borderId="17" xfId="3" applyFont="1" applyFill="1" applyBorder="1" applyAlignment="1">
      <alignment horizontal="center" vertical="center" wrapText="1"/>
    </xf>
    <xf numFmtId="0" fontId="27" fillId="5" borderId="58" xfId="3" applyFont="1" applyFill="1" applyBorder="1" applyAlignment="1">
      <alignment horizontal="center" vertical="center" wrapText="1"/>
    </xf>
    <xf numFmtId="0" fontId="28" fillId="5" borderId="8" xfId="3" applyFont="1" applyFill="1" applyBorder="1" applyAlignment="1">
      <alignment horizontal="center" vertical="center" wrapText="1"/>
    </xf>
    <xf numFmtId="0" fontId="28" fillId="5" borderId="13" xfId="3" applyFont="1" applyFill="1" applyBorder="1" applyAlignment="1">
      <alignment horizontal="center" vertical="center" wrapText="1"/>
    </xf>
    <xf numFmtId="0" fontId="28" fillId="5" borderId="60" xfId="3" applyFont="1" applyFill="1" applyBorder="1" applyAlignment="1">
      <alignment horizontal="center" vertical="center" wrapText="1"/>
    </xf>
    <xf numFmtId="0" fontId="27" fillId="5" borderId="9" xfId="3" applyFont="1" applyFill="1" applyBorder="1" applyAlignment="1">
      <alignment horizontal="center" vertical="center" wrapText="1"/>
    </xf>
    <xf numFmtId="0" fontId="27" fillId="2" borderId="63" xfId="3" applyFont="1" applyFill="1" applyBorder="1" applyAlignment="1">
      <alignment horizontal="center" vertical="center"/>
    </xf>
    <xf numFmtId="0" fontId="27" fillId="2" borderId="46" xfId="3" applyFont="1" applyFill="1" applyBorder="1" applyAlignment="1">
      <alignment horizontal="center" vertical="center"/>
    </xf>
    <xf numFmtId="0" fontId="28" fillId="2" borderId="47" xfId="3" applyFont="1" applyFill="1" applyBorder="1" applyAlignment="1">
      <alignment horizontal="center" vertical="center"/>
    </xf>
    <xf numFmtId="0" fontId="28" fillId="2" borderId="48" xfId="3" applyFont="1" applyFill="1" applyBorder="1" applyAlignment="1">
      <alignment horizontal="center" vertical="center"/>
    </xf>
    <xf numFmtId="0" fontId="28" fillId="5" borderId="64" xfId="3" applyFont="1" applyFill="1" applyBorder="1" applyAlignment="1">
      <alignment horizontal="center" vertical="center"/>
    </xf>
    <xf numFmtId="0" fontId="28" fillId="5" borderId="47" xfId="3" applyFont="1" applyFill="1" applyBorder="1" applyAlignment="1">
      <alignment horizontal="center" vertical="center" wrapText="1"/>
    </xf>
    <xf numFmtId="0" fontId="28" fillId="5" borderId="65" xfId="3" applyFont="1" applyFill="1" applyBorder="1" applyAlignment="1">
      <alignment horizontal="center" vertical="center" wrapText="1"/>
    </xf>
    <xf numFmtId="0" fontId="27" fillId="5" borderId="66" xfId="3" applyFont="1" applyFill="1" applyBorder="1" applyAlignment="1">
      <alignment horizontal="center" vertical="center" wrapText="1"/>
    </xf>
    <xf numFmtId="0" fontId="27" fillId="5" borderId="67" xfId="3" applyFont="1" applyFill="1" applyBorder="1" applyAlignment="1">
      <alignment horizontal="center" vertical="center" wrapText="1"/>
    </xf>
    <xf numFmtId="0" fontId="27" fillId="5" borderId="64" xfId="3" applyFont="1" applyFill="1" applyBorder="1" applyAlignment="1">
      <alignment horizontal="center" vertical="center" wrapText="1"/>
    </xf>
    <xf numFmtId="0" fontId="27" fillId="5" borderId="47" xfId="3" applyFont="1" applyFill="1" applyBorder="1" applyAlignment="1">
      <alignment horizontal="center" vertical="center" wrapText="1"/>
    </xf>
    <xf numFmtId="0" fontId="27" fillId="5" borderId="48" xfId="3" applyFont="1" applyFill="1" applyBorder="1" applyAlignment="1">
      <alignment horizontal="center" vertical="center" wrapText="1"/>
    </xf>
    <xf numFmtId="0" fontId="27" fillId="5" borderId="65" xfId="3" applyFont="1" applyFill="1" applyBorder="1" applyAlignment="1">
      <alignment horizontal="center" vertical="center" wrapText="1"/>
    </xf>
    <xf numFmtId="0" fontId="27" fillId="5" borderId="46" xfId="3" applyFont="1" applyFill="1" applyBorder="1" applyAlignment="1">
      <alignment horizontal="center" vertical="center" wrapText="1"/>
    </xf>
    <xf numFmtId="0" fontId="27" fillId="3" borderId="64" xfId="3" applyFont="1" applyFill="1" applyBorder="1" applyAlignment="1">
      <alignment horizontal="center" vertical="center" wrapText="1"/>
    </xf>
    <xf numFmtId="0" fontId="27" fillId="3" borderId="65" xfId="3" applyFont="1" applyFill="1" applyBorder="1" applyAlignment="1">
      <alignment horizontal="center" vertical="center" wrapText="1"/>
    </xf>
    <xf numFmtId="0" fontId="27" fillId="3" borderId="68" xfId="3" applyFont="1" applyFill="1" applyBorder="1" applyAlignment="1">
      <alignment horizontal="center" vertical="center" wrapText="1"/>
    </xf>
    <xf numFmtId="0" fontId="27" fillId="3" borderId="47" xfId="3" applyFont="1" applyFill="1" applyBorder="1" applyAlignment="1">
      <alignment horizontal="center" vertical="center" wrapText="1"/>
    </xf>
    <xf numFmtId="0" fontId="27" fillId="3" borderId="48" xfId="3" applyFont="1" applyFill="1" applyBorder="1" applyAlignment="1">
      <alignment horizontal="center" vertical="center" wrapText="1"/>
    </xf>
    <xf numFmtId="0" fontId="40" fillId="4" borderId="69" xfId="3" applyFont="1" applyFill="1" applyBorder="1" applyAlignment="1">
      <alignment horizontal="center" vertical="center"/>
    </xf>
    <xf numFmtId="0" fontId="30" fillId="4" borderId="19" xfId="3" applyFont="1" applyFill="1" applyBorder="1" applyAlignment="1">
      <alignment horizontal="left" vertical="center" wrapText="1"/>
    </xf>
    <xf numFmtId="177" fontId="30" fillId="4" borderId="20" xfId="3" applyNumberFormat="1" applyFont="1" applyFill="1" applyBorder="1" applyAlignment="1">
      <alignment horizontal="right" vertical="center" wrapText="1"/>
    </xf>
    <xf numFmtId="38" fontId="30" fillId="4" borderId="70" xfId="4" applyFont="1" applyFill="1" applyBorder="1" applyAlignment="1">
      <alignment vertical="center" wrapText="1"/>
    </xf>
    <xf numFmtId="38" fontId="30" fillId="4" borderId="20" xfId="4" applyFont="1" applyFill="1" applyBorder="1" applyAlignment="1">
      <alignment vertical="center" wrapText="1"/>
    </xf>
    <xf numFmtId="38" fontId="30" fillId="4" borderId="21" xfId="4" applyFont="1" applyFill="1" applyBorder="1" applyAlignment="1">
      <alignment vertical="center" wrapText="1"/>
    </xf>
    <xf numFmtId="38" fontId="30" fillId="4" borderId="71" xfId="4" applyFont="1" applyFill="1" applyBorder="1" applyAlignment="1">
      <alignment vertical="center" wrapText="1"/>
    </xf>
    <xf numFmtId="0" fontId="30" fillId="4" borderId="72" xfId="3" applyFont="1" applyFill="1" applyBorder="1" applyAlignment="1">
      <alignment vertical="center" wrapText="1"/>
    </xf>
    <xf numFmtId="178" fontId="30" fillId="4" borderId="72" xfId="3" applyNumberFormat="1" applyFont="1" applyFill="1" applyBorder="1" applyAlignment="1">
      <alignment vertical="center" wrapText="1"/>
    </xf>
    <xf numFmtId="0" fontId="30" fillId="4" borderId="19" xfId="3" applyFont="1" applyFill="1" applyBorder="1" applyAlignment="1">
      <alignment vertical="center" wrapText="1"/>
    </xf>
    <xf numFmtId="0" fontId="30" fillId="4" borderId="70" xfId="3" applyFont="1" applyFill="1" applyBorder="1" applyAlignment="1">
      <alignment vertical="center" wrapText="1"/>
    </xf>
    <xf numFmtId="0" fontId="30" fillId="4" borderId="21" xfId="3" applyFont="1" applyFill="1" applyBorder="1" applyAlignment="1">
      <alignment vertical="center" wrapText="1"/>
    </xf>
    <xf numFmtId="0" fontId="30" fillId="4" borderId="73" xfId="3" applyFont="1" applyFill="1" applyBorder="1" applyAlignment="1">
      <alignment vertical="center" wrapText="1"/>
    </xf>
    <xf numFmtId="38" fontId="30" fillId="4" borderId="22" xfId="4" applyFont="1" applyFill="1" applyBorder="1" applyAlignment="1">
      <alignment vertical="center"/>
    </xf>
    <xf numFmtId="179" fontId="30" fillId="4" borderId="19" xfId="3" applyNumberFormat="1" applyFont="1" applyFill="1" applyBorder="1" applyAlignment="1">
      <alignment vertical="center"/>
    </xf>
    <xf numFmtId="179" fontId="30" fillId="4" borderId="31" xfId="3" applyNumberFormat="1" applyFont="1" applyFill="1" applyBorder="1" applyAlignment="1">
      <alignment vertical="center"/>
    </xf>
    <xf numFmtId="0" fontId="30" fillId="4" borderId="73" xfId="3" applyFont="1" applyFill="1" applyBorder="1" applyAlignment="1">
      <alignment horizontal="center" vertical="center"/>
    </xf>
    <xf numFmtId="38" fontId="30" fillId="4" borderId="73" xfId="4" applyFont="1" applyFill="1" applyBorder="1" applyAlignment="1">
      <alignment vertical="center"/>
    </xf>
    <xf numFmtId="0" fontId="30" fillId="4" borderId="70" xfId="3" applyFont="1" applyFill="1" applyBorder="1" applyAlignment="1">
      <alignment vertical="center"/>
    </xf>
    <xf numFmtId="0" fontId="30" fillId="4" borderId="31" xfId="3" applyFont="1" applyFill="1" applyBorder="1" applyAlignment="1">
      <alignment vertical="center"/>
    </xf>
    <xf numFmtId="0" fontId="15" fillId="0" borderId="0" xfId="3" applyAlignment="1">
      <alignment horizontal="center" vertical="center"/>
    </xf>
    <xf numFmtId="0" fontId="30" fillId="4" borderId="74" xfId="3" applyFont="1" applyFill="1" applyBorder="1" applyAlignment="1">
      <alignment horizontal="center" vertical="center"/>
    </xf>
    <xf numFmtId="0" fontId="30" fillId="4" borderId="24" xfId="3" applyFont="1" applyFill="1" applyBorder="1" applyAlignment="1">
      <alignment horizontal="left" vertical="center" wrapText="1"/>
    </xf>
    <xf numFmtId="177" fontId="30" fillId="4" borderId="4" xfId="3" applyNumberFormat="1" applyFont="1" applyFill="1" applyBorder="1" applyAlignment="1">
      <alignment horizontal="right" vertical="center" wrapText="1"/>
    </xf>
    <xf numFmtId="38" fontId="30" fillId="4" borderId="75" xfId="4" applyFont="1" applyFill="1" applyBorder="1" applyAlignment="1">
      <alignment vertical="center" wrapText="1"/>
    </xf>
    <xf numFmtId="38" fontId="30" fillId="4" borderId="4" xfId="4" applyFont="1" applyFill="1" applyBorder="1" applyAlignment="1">
      <alignment vertical="center" wrapText="1"/>
    </xf>
    <xf numFmtId="38" fontId="30" fillId="4" borderId="16" xfId="4" applyFont="1" applyFill="1" applyBorder="1" applyAlignment="1">
      <alignment vertical="center" wrapText="1"/>
    </xf>
    <xf numFmtId="38" fontId="30" fillId="4" borderId="76" xfId="4" applyFont="1" applyFill="1" applyBorder="1" applyAlignment="1">
      <alignment vertical="center" wrapText="1"/>
    </xf>
    <xf numFmtId="0" fontId="30" fillId="4" borderId="77" xfId="3" applyFont="1" applyFill="1" applyBorder="1" applyAlignment="1">
      <alignment vertical="center" wrapText="1"/>
    </xf>
    <xf numFmtId="178" fontId="30" fillId="4" borderId="77" xfId="3" applyNumberFormat="1" applyFont="1" applyFill="1" applyBorder="1" applyAlignment="1">
      <alignment vertical="center" wrapText="1"/>
    </xf>
    <xf numFmtId="0" fontId="30" fillId="4" borderId="24" xfId="3" applyFont="1" applyFill="1" applyBorder="1" applyAlignment="1">
      <alignment vertical="center" wrapText="1"/>
    </xf>
    <xf numFmtId="0" fontId="30" fillId="4" borderId="75" xfId="3" applyFont="1" applyFill="1" applyBorder="1" applyAlignment="1">
      <alignment vertical="center" wrapText="1"/>
    </xf>
    <xf numFmtId="0" fontId="30" fillId="4" borderId="16" xfId="3" applyFont="1" applyFill="1" applyBorder="1" applyAlignment="1">
      <alignment vertical="center" wrapText="1"/>
    </xf>
    <xf numFmtId="0" fontId="30" fillId="4" borderId="78" xfId="3" applyFont="1" applyFill="1" applyBorder="1" applyAlignment="1">
      <alignment vertical="center" wrapText="1"/>
    </xf>
    <xf numFmtId="38" fontId="30" fillId="4" borderId="17" xfId="4" applyFont="1" applyFill="1" applyBorder="1" applyAlignment="1">
      <alignment vertical="center"/>
    </xf>
    <xf numFmtId="179" fontId="30" fillId="4" borderId="24" xfId="3" applyNumberFormat="1" applyFont="1" applyFill="1" applyBorder="1" applyAlignment="1">
      <alignment vertical="center"/>
    </xf>
    <xf numFmtId="179" fontId="30" fillId="4" borderId="32" xfId="3" applyNumberFormat="1" applyFont="1" applyFill="1" applyBorder="1" applyAlignment="1">
      <alignment vertical="center"/>
    </xf>
    <xf numFmtId="0" fontId="30" fillId="4" borderId="78" xfId="3" applyFont="1" applyFill="1" applyBorder="1" applyAlignment="1">
      <alignment horizontal="center" vertical="center"/>
    </xf>
    <xf numFmtId="38" fontId="30" fillId="4" borderId="78" xfId="4" applyFont="1" applyFill="1" applyBorder="1" applyAlignment="1">
      <alignment vertical="center"/>
    </xf>
    <xf numFmtId="0" fontId="30" fillId="4" borderId="75" xfId="3" applyFont="1" applyFill="1" applyBorder="1" applyAlignment="1">
      <alignment vertical="center"/>
    </xf>
    <xf numFmtId="0" fontId="30" fillId="4" borderId="32" xfId="3" applyFont="1" applyFill="1" applyBorder="1" applyAlignment="1">
      <alignment vertical="center"/>
    </xf>
    <xf numFmtId="0" fontId="30" fillId="4" borderId="79" xfId="3" applyFont="1" applyFill="1" applyBorder="1" applyAlignment="1">
      <alignment horizontal="center" vertical="center"/>
    </xf>
    <xf numFmtId="0" fontId="30" fillId="4" borderId="33" xfId="3" applyFont="1" applyFill="1" applyBorder="1" applyAlignment="1">
      <alignment horizontal="left" vertical="center" wrapText="1"/>
    </xf>
    <xf numFmtId="177" fontId="30" fillId="4" borderId="34" xfId="3" applyNumberFormat="1" applyFont="1" applyFill="1" applyBorder="1" applyAlignment="1">
      <alignment horizontal="right" vertical="center" wrapText="1"/>
    </xf>
    <xf numFmtId="38" fontId="30" fillId="4" borderId="80" xfId="4" applyFont="1" applyFill="1" applyBorder="1" applyAlignment="1">
      <alignment vertical="center" wrapText="1"/>
    </xf>
    <xf numFmtId="38" fontId="30" fillId="4" borderId="34" xfId="4" applyFont="1" applyFill="1" applyBorder="1" applyAlignment="1">
      <alignment vertical="center" wrapText="1"/>
    </xf>
    <xf numFmtId="38" fontId="30" fillId="4" borderId="81" xfId="4" applyFont="1" applyFill="1" applyBorder="1" applyAlignment="1">
      <alignment vertical="center" wrapText="1"/>
    </xf>
    <xf numFmtId="38" fontId="30" fillId="4" borderId="82" xfId="4" applyFont="1" applyFill="1" applyBorder="1" applyAlignment="1">
      <alignment vertical="center" wrapText="1"/>
    </xf>
    <xf numFmtId="0" fontId="30" fillId="4" borderId="83" xfId="3" applyFont="1" applyFill="1" applyBorder="1" applyAlignment="1">
      <alignment vertical="center" wrapText="1"/>
    </xf>
    <xf numFmtId="178" fontId="30" fillId="4" borderId="83" xfId="3" applyNumberFormat="1" applyFont="1" applyFill="1" applyBorder="1" applyAlignment="1">
      <alignment vertical="center" wrapText="1"/>
    </xf>
    <xf numFmtId="0" fontId="30" fillId="4" borderId="33" xfId="3" applyFont="1" applyFill="1" applyBorder="1" applyAlignment="1">
      <alignment vertical="center" wrapText="1"/>
    </xf>
    <xf numFmtId="0" fontId="30" fillId="4" borderId="80" xfId="3" applyFont="1" applyFill="1" applyBorder="1" applyAlignment="1">
      <alignment vertical="center" wrapText="1"/>
    </xf>
    <xf numFmtId="0" fontId="30" fillId="4" borderId="81" xfId="3" applyFont="1" applyFill="1" applyBorder="1" applyAlignment="1">
      <alignment vertical="center" wrapText="1"/>
    </xf>
    <xf numFmtId="0" fontId="30" fillId="4" borderId="84" xfId="3" applyFont="1" applyFill="1" applyBorder="1" applyAlignment="1">
      <alignment vertical="center" wrapText="1"/>
    </xf>
    <xf numFmtId="38" fontId="30" fillId="4" borderId="85" xfId="4" applyFont="1" applyFill="1" applyBorder="1" applyAlignment="1">
      <alignment vertical="center"/>
    </xf>
    <xf numFmtId="179" fontId="30" fillId="4" borderId="33" xfId="3" applyNumberFormat="1" applyFont="1" applyFill="1" applyBorder="1" applyAlignment="1">
      <alignment vertical="center"/>
    </xf>
    <xf numFmtId="179" fontId="30" fillId="4" borderId="35" xfId="3" applyNumberFormat="1" applyFont="1" applyFill="1" applyBorder="1" applyAlignment="1">
      <alignment vertical="center"/>
    </xf>
    <xf numFmtId="0" fontId="30" fillId="4" borderId="84" xfId="3" applyFont="1" applyFill="1" applyBorder="1" applyAlignment="1">
      <alignment horizontal="center" vertical="center"/>
    </xf>
    <xf numFmtId="38" fontId="30" fillId="4" borderId="84" xfId="4" applyFont="1" applyFill="1" applyBorder="1" applyAlignment="1">
      <alignment vertical="center"/>
    </xf>
    <xf numFmtId="0" fontId="30" fillId="4" borderId="80" xfId="3" applyFont="1" applyFill="1" applyBorder="1" applyAlignment="1">
      <alignment vertical="center"/>
    </xf>
    <xf numFmtId="0" fontId="30" fillId="4" borderId="35" xfId="3" applyFont="1" applyFill="1" applyBorder="1" applyAlignment="1">
      <alignment vertical="center"/>
    </xf>
    <xf numFmtId="0" fontId="30" fillId="4" borderId="57" xfId="3" applyFont="1" applyFill="1" applyBorder="1" applyAlignment="1">
      <alignment horizontal="center" vertical="center"/>
    </xf>
    <xf numFmtId="0" fontId="30" fillId="4" borderId="36" xfId="3" applyFont="1" applyFill="1" applyBorder="1" applyAlignment="1">
      <alignment horizontal="left" vertical="center" wrapText="1"/>
    </xf>
    <xf numFmtId="177" fontId="30" fillId="4" borderId="3" xfId="3" applyNumberFormat="1" applyFont="1" applyFill="1" applyBorder="1" applyAlignment="1">
      <alignment horizontal="right" vertical="center" wrapText="1"/>
    </xf>
    <xf numFmtId="38" fontId="30" fillId="4" borderId="5" xfId="4" applyFont="1" applyFill="1" applyBorder="1" applyAlignment="1">
      <alignment vertical="center" wrapText="1"/>
    </xf>
    <xf numFmtId="38" fontId="30" fillId="4" borderId="3" xfId="4" applyFont="1" applyFill="1" applyBorder="1" applyAlignment="1">
      <alignment vertical="center" wrapText="1"/>
    </xf>
    <xf numFmtId="38" fontId="30" fillId="4" borderId="15" xfId="4" applyFont="1" applyFill="1" applyBorder="1" applyAlignment="1">
      <alignment vertical="center" wrapText="1"/>
    </xf>
    <xf numFmtId="38" fontId="30" fillId="4" borderId="86" xfId="4" applyFont="1" applyFill="1" applyBorder="1" applyAlignment="1">
      <alignment vertical="center" wrapText="1"/>
    </xf>
    <xf numFmtId="0" fontId="30" fillId="4" borderId="87" xfId="3" applyFont="1" applyFill="1" applyBorder="1" applyAlignment="1">
      <alignment vertical="center" wrapText="1"/>
    </xf>
    <xf numFmtId="178" fontId="30" fillId="4" borderId="87" xfId="3" applyNumberFormat="1" applyFont="1" applyFill="1" applyBorder="1" applyAlignment="1">
      <alignment vertical="center" wrapText="1"/>
    </xf>
    <xf numFmtId="0" fontId="30" fillId="4" borderId="36" xfId="3" applyFont="1" applyFill="1" applyBorder="1" applyAlignment="1">
      <alignment vertical="center" wrapText="1"/>
    </xf>
    <xf numFmtId="0" fontId="30" fillId="4" borderId="5" xfId="3" applyFont="1" applyFill="1" applyBorder="1" applyAlignment="1">
      <alignment vertical="center" wrapText="1"/>
    </xf>
    <xf numFmtId="0" fontId="30" fillId="4" borderId="15" xfId="3" applyFont="1" applyFill="1" applyBorder="1" applyAlignment="1">
      <alignment vertical="center" wrapText="1"/>
    </xf>
    <xf numFmtId="0" fontId="30" fillId="4" borderId="88" xfId="3" applyFont="1" applyFill="1" applyBorder="1" applyAlignment="1">
      <alignment vertical="center" wrapText="1"/>
    </xf>
    <xf numFmtId="38" fontId="30" fillId="4" borderId="1" xfId="4" applyFont="1" applyFill="1" applyBorder="1" applyAlignment="1">
      <alignment vertical="center"/>
    </xf>
    <xf numFmtId="179" fontId="30" fillId="4" borderId="36" xfId="3" applyNumberFormat="1" applyFont="1" applyFill="1" applyBorder="1" applyAlignment="1">
      <alignment vertical="center"/>
    </xf>
    <xf numFmtId="179" fontId="30" fillId="4" borderId="37" xfId="3" applyNumberFormat="1" applyFont="1" applyFill="1" applyBorder="1" applyAlignment="1">
      <alignment vertical="center"/>
    </xf>
    <xf numFmtId="0" fontId="30" fillId="4" borderId="88" xfId="3" applyFont="1" applyFill="1" applyBorder="1" applyAlignment="1">
      <alignment horizontal="center" vertical="center"/>
    </xf>
    <xf numFmtId="38" fontId="30" fillId="4" borderId="88" xfId="4" applyFont="1" applyFill="1" applyBorder="1" applyAlignment="1">
      <alignment horizontal="center" vertical="center"/>
    </xf>
    <xf numFmtId="0" fontId="30" fillId="4" borderId="5" xfId="3" applyFont="1" applyFill="1" applyBorder="1" applyAlignment="1">
      <alignment vertical="center"/>
    </xf>
    <xf numFmtId="0" fontId="30" fillId="4" borderId="37" xfId="3" applyFont="1" applyFill="1" applyBorder="1" applyAlignment="1">
      <alignment vertical="center"/>
    </xf>
    <xf numFmtId="38" fontId="30" fillId="4" borderId="84" xfId="4" applyFont="1" applyFill="1" applyBorder="1" applyAlignment="1">
      <alignment horizontal="center" vertical="center"/>
    </xf>
    <xf numFmtId="0" fontId="30" fillId="4" borderId="89" xfId="3" applyFont="1" applyFill="1" applyBorder="1" applyAlignment="1">
      <alignment horizontal="center" vertical="center"/>
    </xf>
    <xf numFmtId="0" fontId="30" fillId="4" borderId="38" xfId="3" applyFont="1" applyFill="1" applyBorder="1" applyAlignment="1">
      <alignment horizontal="left" vertical="center" wrapText="1"/>
    </xf>
    <xf numFmtId="177" fontId="30" fillId="4" borderId="39" xfId="3" applyNumberFormat="1" applyFont="1" applyFill="1" applyBorder="1" applyAlignment="1">
      <alignment horizontal="right" vertical="center" wrapText="1"/>
    </xf>
    <xf numFmtId="38" fontId="30" fillId="4" borderId="90" xfId="4" applyFont="1" applyFill="1" applyBorder="1" applyAlignment="1">
      <alignment vertical="center" wrapText="1"/>
    </xf>
    <xf numFmtId="38" fontId="30" fillId="4" borderId="39" xfId="4" applyFont="1" applyFill="1" applyBorder="1" applyAlignment="1">
      <alignment vertical="center" wrapText="1"/>
    </xf>
    <xf numFmtId="38" fontId="30" fillId="4" borderId="91" xfId="4" applyFont="1" applyFill="1" applyBorder="1" applyAlignment="1">
      <alignment vertical="center" wrapText="1"/>
    </xf>
    <xf numFmtId="38" fontId="30" fillId="4" borderId="92" xfId="4" applyFont="1" applyFill="1" applyBorder="1" applyAlignment="1">
      <alignment vertical="center" wrapText="1"/>
    </xf>
    <xf numFmtId="0" fontId="30" fillId="4" borderId="93" xfId="3" applyFont="1" applyFill="1" applyBorder="1" applyAlignment="1">
      <alignment vertical="center" wrapText="1"/>
    </xf>
    <xf numFmtId="178" fontId="30" fillId="4" borderId="93" xfId="3" applyNumberFormat="1" applyFont="1" applyFill="1" applyBorder="1" applyAlignment="1">
      <alignment vertical="center" wrapText="1"/>
    </xf>
    <xf numFmtId="0" fontId="30" fillId="4" borderId="38" xfId="3" applyFont="1" applyFill="1" applyBorder="1" applyAlignment="1">
      <alignment vertical="center" wrapText="1"/>
    </xf>
    <xf numFmtId="0" fontId="30" fillId="4" borderId="90" xfId="3" applyFont="1" applyFill="1" applyBorder="1" applyAlignment="1">
      <alignment vertical="center" wrapText="1"/>
    </xf>
    <xf numFmtId="0" fontId="30" fillId="4" borderId="91" xfId="3" applyFont="1" applyFill="1" applyBorder="1" applyAlignment="1">
      <alignment vertical="center" wrapText="1"/>
    </xf>
    <xf numFmtId="0" fontId="30" fillId="4" borderId="94" xfId="3" applyFont="1" applyFill="1" applyBorder="1" applyAlignment="1">
      <alignment vertical="center" wrapText="1"/>
    </xf>
    <xf numFmtId="38" fontId="30" fillId="4" borderId="95" xfId="4" applyFont="1" applyFill="1" applyBorder="1" applyAlignment="1">
      <alignment vertical="center"/>
    </xf>
    <xf numFmtId="179" fontId="30" fillId="4" borderId="38" xfId="3" applyNumberFormat="1" applyFont="1" applyFill="1" applyBorder="1" applyAlignment="1">
      <alignment vertical="center"/>
    </xf>
    <xf numFmtId="179" fontId="30" fillId="4" borderId="40" xfId="3" applyNumberFormat="1" applyFont="1" applyFill="1" applyBorder="1" applyAlignment="1">
      <alignment vertical="center"/>
    </xf>
    <xf numFmtId="0" fontId="30" fillId="4" borderId="94" xfId="3" applyFont="1" applyFill="1" applyBorder="1" applyAlignment="1">
      <alignment horizontal="center" vertical="center"/>
    </xf>
    <xf numFmtId="38" fontId="30" fillId="4" borderId="94" xfId="4" applyFont="1" applyFill="1" applyBorder="1" applyAlignment="1">
      <alignment vertical="center"/>
    </xf>
    <xf numFmtId="0" fontId="30" fillId="4" borderId="90" xfId="3" applyFont="1" applyFill="1" applyBorder="1" applyAlignment="1">
      <alignment vertical="center"/>
    </xf>
    <xf numFmtId="0" fontId="30" fillId="4" borderId="40" xfId="3" applyFont="1" applyFill="1" applyBorder="1" applyAlignment="1">
      <alignment vertical="center"/>
    </xf>
    <xf numFmtId="20" fontId="30" fillId="4" borderId="40" xfId="3" applyNumberFormat="1" applyFont="1" applyFill="1" applyBorder="1" applyAlignment="1">
      <alignment vertical="center" wrapText="1"/>
    </xf>
    <xf numFmtId="3" fontId="30" fillId="4" borderId="94" xfId="3" applyNumberFormat="1" applyFont="1" applyFill="1" applyBorder="1" applyAlignment="1">
      <alignment horizontal="center" vertical="center"/>
    </xf>
    <xf numFmtId="38" fontId="30" fillId="4" borderId="88" xfId="4" applyFont="1" applyFill="1" applyBorder="1" applyAlignment="1">
      <alignment vertical="center"/>
    </xf>
    <xf numFmtId="0" fontId="30" fillId="4" borderId="63" xfId="3" applyFont="1" applyFill="1" applyBorder="1" applyAlignment="1">
      <alignment horizontal="center" vertical="center"/>
    </xf>
    <xf numFmtId="0" fontId="30" fillId="4" borderId="46" xfId="3" applyFont="1" applyFill="1" applyBorder="1" applyAlignment="1">
      <alignment horizontal="left" vertical="center" wrapText="1"/>
    </xf>
    <xf numFmtId="177" fontId="30" fillId="4" borderId="47" xfId="3" applyNumberFormat="1" applyFont="1" applyFill="1" applyBorder="1" applyAlignment="1">
      <alignment horizontal="right" vertical="center" wrapText="1"/>
    </xf>
    <xf numFmtId="38" fontId="30" fillId="4" borderId="64" xfId="4" applyFont="1" applyFill="1" applyBorder="1" applyAlignment="1">
      <alignment vertical="center" wrapText="1"/>
    </xf>
    <xf numFmtId="38" fontId="30" fillId="4" borderId="47" xfId="4" applyFont="1" applyFill="1" applyBorder="1" applyAlignment="1">
      <alignment vertical="center" wrapText="1"/>
    </xf>
    <xf numFmtId="38" fontId="30" fillId="4" borderId="65" xfId="4" applyFont="1" applyFill="1" applyBorder="1" applyAlignment="1">
      <alignment vertical="center" wrapText="1"/>
    </xf>
    <xf numFmtId="38" fontId="30" fillId="4" borderId="66" xfId="4" applyFont="1" applyFill="1" applyBorder="1" applyAlignment="1">
      <alignment vertical="center" wrapText="1"/>
    </xf>
    <xf numFmtId="0" fontId="30" fillId="4" borderId="67" xfId="3" applyFont="1" applyFill="1" applyBorder="1" applyAlignment="1">
      <alignment vertical="center" wrapText="1"/>
    </xf>
    <xf numFmtId="178" fontId="30" fillId="4" borderId="67" xfId="3" applyNumberFormat="1" applyFont="1" applyFill="1" applyBorder="1" applyAlignment="1">
      <alignment vertical="center" wrapText="1"/>
    </xf>
    <xf numFmtId="0" fontId="30" fillId="4" borderId="46" xfId="3" applyFont="1" applyFill="1" applyBorder="1" applyAlignment="1">
      <alignment vertical="center" wrapText="1"/>
    </xf>
    <xf numFmtId="0" fontId="30" fillId="4" borderId="64" xfId="3" applyFont="1" applyFill="1" applyBorder="1" applyAlignment="1">
      <alignment vertical="center" wrapText="1"/>
    </xf>
    <xf numFmtId="0" fontId="30" fillId="4" borderId="65" xfId="3" applyFont="1" applyFill="1" applyBorder="1" applyAlignment="1">
      <alignment vertical="center" wrapText="1"/>
    </xf>
    <xf numFmtId="0" fontId="30" fillId="4" borderId="68" xfId="3" applyFont="1" applyFill="1" applyBorder="1" applyAlignment="1">
      <alignment vertical="center" wrapText="1"/>
    </xf>
    <xf numFmtId="38" fontId="30" fillId="4" borderId="96" xfId="4" applyFont="1" applyFill="1" applyBorder="1" applyAlignment="1">
      <alignment vertical="center"/>
    </xf>
    <xf numFmtId="179" fontId="30" fillId="4" borderId="46" xfId="3" applyNumberFormat="1" applyFont="1" applyFill="1" applyBorder="1" applyAlignment="1">
      <alignment vertical="center"/>
    </xf>
    <xf numFmtId="179" fontId="30" fillId="4" borderId="48" xfId="3" applyNumberFormat="1" applyFont="1" applyFill="1" applyBorder="1" applyAlignment="1">
      <alignment vertical="center"/>
    </xf>
    <xf numFmtId="0" fontId="30" fillId="4" borderId="68" xfId="3" applyFont="1" applyFill="1" applyBorder="1" applyAlignment="1">
      <alignment horizontal="center" vertical="center"/>
    </xf>
    <xf numFmtId="38" fontId="30" fillId="4" borderId="68" xfId="4" applyFont="1" applyFill="1" applyBorder="1" applyAlignment="1">
      <alignment vertical="center"/>
    </xf>
    <xf numFmtId="0" fontId="30" fillId="4" borderId="64" xfId="3" applyFont="1" applyFill="1" applyBorder="1" applyAlignment="1">
      <alignment vertical="center"/>
    </xf>
    <xf numFmtId="0" fontId="30" fillId="4" borderId="48" xfId="3" applyFont="1" applyFill="1" applyBorder="1" applyAlignment="1">
      <alignment vertical="center"/>
    </xf>
    <xf numFmtId="0" fontId="41" fillId="0" borderId="0" xfId="3" applyFont="1"/>
    <xf numFmtId="0" fontId="30" fillId="4" borderId="69" xfId="3" applyFont="1" applyFill="1" applyBorder="1" applyAlignment="1">
      <alignment horizontal="center" vertical="center"/>
    </xf>
    <xf numFmtId="0" fontId="30" fillId="4" borderId="97" xfId="3" applyFont="1" applyFill="1" applyBorder="1" applyAlignment="1">
      <alignment horizontal="left" vertical="center" wrapText="1"/>
    </xf>
    <xf numFmtId="177" fontId="30" fillId="4" borderId="98" xfId="3" applyNumberFormat="1" applyFont="1" applyFill="1" applyBorder="1" applyAlignment="1">
      <alignment horizontal="right" vertical="center" wrapText="1"/>
    </xf>
    <xf numFmtId="0" fontId="30" fillId="4" borderId="99" xfId="3" applyFont="1" applyFill="1" applyBorder="1" applyAlignment="1">
      <alignment vertical="center" wrapText="1"/>
    </xf>
    <xf numFmtId="38" fontId="30" fillId="4" borderId="100" xfId="4" applyFont="1" applyFill="1" applyBorder="1" applyAlignment="1">
      <alignment vertical="center" wrapText="1"/>
    </xf>
    <xf numFmtId="38" fontId="30" fillId="4" borderId="98" xfId="4" applyFont="1" applyFill="1" applyBorder="1" applyAlignment="1">
      <alignment vertical="center" wrapText="1"/>
    </xf>
    <xf numFmtId="38" fontId="30" fillId="4" borderId="101" xfId="4" applyFont="1" applyFill="1" applyBorder="1" applyAlignment="1">
      <alignment vertical="center" wrapText="1"/>
    </xf>
    <xf numFmtId="38" fontId="30" fillId="4" borderId="102" xfId="4" applyFont="1" applyFill="1" applyBorder="1" applyAlignment="1">
      <alignment vertical="center" wrapText="1"/>
    </xf>
    <xf numFmtId="0" fontId="30" fillId="4" borderId="103" xfId="3" applyFont="1" applyFill="1" applyBorder="1" applyAlignment="1">
      <alignment vertical="center" wrapText="1"/>
    </xf>
    <xf numFmtId="178" fontId="30" fillId="4" borderId="103" xfId="3" applyNumberFormat="1" applyFont="1" applyFill="1" applyBorder="1" applyAlignment="1">
      <alignment vertical="center" wrapText="1"/>
    </xf>
    <xf numFmtId="0" fontId="30" fillId="4" borderId="98" xfId="3" applyFont="1" applyFill="1" applyBorder="1" applyAlignment="1">
      <alignment vertical="center" wrapText="1"/>
    </xf>
    <xf numFmtId="0" fontId="30" fillId="4" borderId="97" xfId="3" applyFont="1" applyFill="1" applyBorder="1" applyAlignment="1">
      <alignment vertical="center" wrapText="1"/>
    </xf>
    <xf numFmtId="0" fontId="30" fillId="4" borderId="100" xfId="3" applyFont="1" applyFill="1" applyBorder="1" applyAlignment="1">
      <alignment vertical="center" wrapText="1"/>
    </xf>
    <xf numFmtId="0" fontId="30" fillId="4" borderId="101" xfId="3" applyFont="1" applyFill="1" applyBorder="1" applyAlignment="1">
      <alignment vertical="center" wrapText="1"/>
    </xf>
    <xf numFmtId="0" fontId="30" fillId="4" borderId="104" xfId="3" applyFont="1" applyFill="1" applyBorder="1" applyAlignment="1">
      <alignment vertical="center" wrapText="1"/>
    </xf>
    <xf numFmtId="38" fontId="30" fillId="4" borderId="105" xfId="4" applyFont="1" applyFill="1" applyBorder="1" applyAlignment="1">
      <alignment vertical="center"/>
    </xf>
    <xf numFmtId="179" fontId="30" fillId="4" borderId="97" xfId="3" applyNumberFormat="1" applyFont="1" applyFill="1" applyBorder="1" applyAlignment="1">
      <alignment vertical="center"/>
    </xf>
    <xf numFmtId="179" fontId="30" fillId="4" borderId="99" xfId="3" applyNumberFormat="1" applyFont="1" applyFill="1" applyBorder="1" applyAlignment="1">
      <alignment vertical="center"/>
    </xf>
    <xf numFmtId="0" fontId="30" fillId="4" borderId="104" xfId="3" applyFont="1" applyFill="1" applyBorder="1" applyAlignment="1">
      <alignment horizontal="center" vertical="center"/>
    </xf>
    <xf numFmtId="38" fontId="30" fillId="4" borderId="104" xfId="4" applyFont="1" applyFill="1" applyBorder="1" applyAlignment="1">
      <alignment vertical="center"/>
    </xf>
    <xf numFmtId="0" fontId="30" fillId="4" borderId="100" xfId="3" applyFont="1" applyFill="1" applyBorder="1" applyAlignment="1">
      <alignment vertical="center"/>
    </xf>
    <xf numFmtId="0" fontId="30" fillId="4" borderId="99" xfId="3" applyFont="1" applyFill="1" applyBorder="1" applyAlignment="1">
      <alignment vertical="center"/>
    </xf>
    <xf numFmtId="38" fontId="30" fillId="4" borderId="94" xfId="4" applyFont="1" applyFill="1" applyBorder="1" applyAlignment="1">
      <alignment horizontal="center" vertical="center"/>
    </xf>
    <xf numFmtId="57" fontId="30" fillId="4" borderId="3" xfId="3" applyNumberFormat="1" applyFont="1" applyFill="1" applyBorder="1" applyAlignment="1">
      <alignment horizontal="right" vertical="center"/>
    </xf>
    <xf numFmtId="57" fontId="30" fillId="4" borderId="37" xfId="3" applyNumberFormat="1" applyFont="1" applyFill="1" applyBorder="1" applyAlignment="1">
      <alignment vertical="center" wrapText="1"/>
    </xf>
    <xf numFmtId="38" fontId="30" fillId="4" borderId="5" xfId="4" applyFont="1" applyFill="1" applyBorder="1" applyAlignment="1">
      <alignment vertical="center"/>
    </xf>
    <xf numFmtId="38" fontId="30" fillId="4" borderId="1" xfId="4" applyFont="1" applyFill="1" applyBorder="1" applyAlignment="1">
      <alignment vertical="center" wrapText="1"/>
    </xf>
    <xf numFmtId="38" fontId="30" fillId="4" borderId="88" xfId="4" applyFont="1" applyFill="1" applyBorder="1" applyAlignment="1">
      <alignment vertical="center" wrapText="1"/>
    </xf>
    <xf numFmtId="57" fontId="30" fillId="4" borderId="34" xfId="3" applyNumberFormat="1" applyFont="1" applyFill="1" applyBorder="1" applyAlignment="1">
      <alignment horizontal="right" vertical="center"/>
    </xf>
    <xf numFmtId="57" fontId="30" fillId="4" borderId="35" xfId="3" applyNumberFormat="1" applyFont="1" applyFill="1" applyBorder="1" applyAlignment="1">
      <alignment vertical="center" wrapText="1"/>
    </xf>
    <xf numFmtId="38" fontId="30" fillId="4" borderId="80" xfId="4" applyFont="1" applyFill="1" applyBorder="1" applyAlignment="1">
      <alignment vertical="center"/>
    </xf>
    <xf numFmtId="38" fontId="30" fillId="4" borderId="85" xfId="4" applyFont="1" applyFill="1" applyBorder="1" applyAlignment="1">
      <alignment vertical="center" wrapText="1"/>
    </xf>
    <xf numFmtId="38" fontId="30" fillId="4" borderId="84" xfId="4" applyFont="1" applyFill="1" applyBorder="1" applyAlignment="1">
      <alignment vertical="center" wrapText="1"/>
    </xf>
    <xf numFmtId="0" fontId="41" fillId="0" borderId="0" xfId="3" applyFont="1" applyAlignment="1">
      <alignment horizontal="center"/>
    </xf>
    <xf numFmtId="0" fontId="30" fillId="4" borderId="106" xfId="3" applyFont="1" applyFill="1" applyBorder="1" applyAlignment="1">
      <alignment horizontal="center" vertical="center" wrapText="1"/>
    </xf>
    <xf numFmtId="0" fontId="30" fillId="4" borderId="107" xfId="3" applyFont="1" applyFill="1" applyBorder="1" applyAlignment="1">
      <alignment horizontal="left" vertical="center" wrapText="1"/>
    </xf>
    <xf numFmtId="177" fontId="30" fillId="4" borderId="108" xfId="3" applyNumberFormat="1" applyFont="1" applyFill="1" applyBorder="1" applyAlignment="1">
      <alignment horizontal="right" vertical="center" wrapText="1"/>
    </xf>
    <xf numFmtId="0" fontId="30" fillId="4" borderId="109" xfId="3" applyFont="1" applyFill="1" applyBorder="1" applyAlignment="1">
      <alignment vertical="center" wrapText="1"/>
    </xf>
    <xf numFmtId="38" fontId="30" fillId="4" borderId="110" xfId="4" applyFont="1" applyFill="1" applyBorder="1" applyAlignment="1">
      <alignment vertical="center" wrapText="1"/>
    </xf>
    <xf numFmtId="38" fontId="30" fillId="4" borderId="108" xfId="4" applyFont="1" applyFill="1" applyBorder="1" applyAlignment="1">
      <alignment vertical="center" wrapText="1"/>
    </xf>
    <xf numFmtId="38" fontId="30" fillId="4" borderId="111" xfId="4" applyFont="1" applyFill="1" applyBorder="1" applyAlignment="1">
      <alignment vertical="center" wrapText="1"/>
    </xf>
    <xf numFmtId="38" fontId="30" fillId="4" borderId="112" xfId="4" applyFont="1" applyFill="1" applyBorder="1" applyAlignment="1">
      <alignment vertical="center" wrapText="1"/>
    </xf>
    <xf numFmtId="0" fontId="30" fillId="4" borderId="113" xfId="3" applyFont="1" applyFill="1" applyBorder="1" applyAlignment="1">
      <alignment vertical="center" wrapText="1"/>
    </xf>
    <xf numFmtId="178" fontId="30" fillId="4" borderId="113" xfId="3" applyNumberFormat="1" applyFont="1" applyFill="1" applyBorder="1" applyAlignment="1">
      <alignment vertical="center" wrapText="1"/>
    </xf>
    <xf numFmtId="0" fontId="30" fillId="4" borderId="108" xfId="3" applyFont="1" applyFill="1" applyBorder="1" applyAlignment="1">
      <alignment vertical="center" wrapText="1"/>
    </xf>
    <xf numFmtId="0" fontId="30" fillId="4" borderId="107" xfId="3" applyFont="1" applyFill="1" applyBorder="1" applyAlignment="1">
      <alignment vertical="center" wrapText="1"/>
    </xf>
    <xf numFmtId="0" fontId="30" fillId="4" borderId="110" xfId="3" applyFont="1" applyFill="1" applyBorder="1" applyAlignment="1">
      <alignment vertical="center" wrapText="1"/>
    </xf>
    <xf numFmtId="0" fontId="30" fillId="4" borderId="111" xfId="3" applyFont="1" applyFill="1" applyBorder="1" applyAlignment="1">
      <alignment vertical="center" wrapText="1"/>
    </xf>
    <xf numFmtId="0" fontId="30" fillId="4" borderId="114" xfId="3" applyFont="1" applyFill="1" applyBorder="1" applyAlignment="1">
      <alignment vertical="center" wrapText="1"/>
    </xf>
    <xf numFmtId="38" fontId="30" fillId="4" borderId="115" xfId="4" applyFont="1" applyFill="1" applyBorder="1" applyAlignment="1">
      <alignment vertical="center"/>
    </xf>
    <xf numFmtId="179" fontId="30" fillId="4" borderId="107" xfId="3" applyNumberFormat="1" applyFont="1" applyFill="1" applyBorder="1" applyAlignment="1">
      <alignment vertical="center"/>
    </xf>
    <xf numFmtId="179" fontId="30" fillId="4" borderId="109" xfId="3" applyNumberFormat="1" applyFont="1" applyFill="1" applyBorder="1" applyAlignment="1">
      <alignment vertical="center"/>
    </xf>
    <xf numFmtId="0" fontId="30" fillId="4" borderId="114" xfId="3" applyFont="1" applyFill="1" applyBorder="1" applyAlignment="1">
      <alignment horizontal="center" vertical="center"/>
    </xf>
    <xf numFmtId="38" fontId="30" fillId="4" borderId="114" xfId="4" applyFont="1" applyFill="1" applyBorder="1" applyAlignment="1">
      <alignment vertical="center"/>
    </xf>
    <xf numFmtId="0" fontId="30" fillId="4" borderId="110" xfId="3" applyFont="1" applyFill="1" applyBorder="1" applyAlignment="1">
      <alignment vertical="center"/>
    </xf>
    <xf numFmtId="0" fontId="30" fillId="4" borderId="109" xfId="3" applyFont="1" applyFill="1" applyBorder="1" applyAlignment="1">
      <alignment vertical="center"/>
    </xf>
    <xf numFmtId="57" fontId="30" fillId="4" borderId="47" xfId="3" applyNumberFormat="1" applyFont="1" applyFill="1" applyBorder="1" applyAlignment="1">
      <alignment horizontal="right" vertical="center"/>
    </xf>
    <xf numFmtId="57" fontId="30" fillId="4" borderId="48" xfId="3" applyNumberFormat="1" applyFont="1" applyFill="1" applyBorder="1" applyAlignment="1">
      <alignment vertical="center" wrapText="1"/>
    </xf>
    <xf numFmtId="38" fontId="30" fillId="4" borderId="64" xfId="4" applyFont="1" applyFill="1" applyBorder="1" applyAlignment="1">
      <alignment vertical="center"/>
    </xf>
    <xf numFmtId="38" fontId="30" fillId="4" borderId="96" xfId="4" applyFont="1" applyFill="1" applyBorder="1" applyAlignment="1">
      <alignment vertical="center" wrapText="1"/>
    </xf>
    <xf numFmtId="38" fontId="30" fillId="4" borderId="68" xfId="4" applyFont="1" applyFill="1" applyBorder="1" applyAlignment="1">
      <alignment vertical="center" wrapText="1"/>
    </xf>
    <xf numFmtId="0" fontId="28" fillId="0" borderId="0" xfId="3" applyFont="1" applyAlignment="1">
      <alignment vertical="center" wrapText="1"/>
    </xf>
    <xf numFmtId="57" fontId="28" fillId="0" borderId="0" xfId="3" applyNumberFormat="1" applyFont="1" applyAlignment="1">
      <alignment horizontal="center" vertical="center" wrapText="1"/>
    </xf>
    <xf numFmtId="179" fontId="28" fillId="0" borderId="0" xfId="3" applyNumberFormat="1" applyFont="1" applyAlignment="1">
      <alignment vertical="center" wrapText="1"/>
    </xf>
    <xf numFmtId="179" fontId="28" fillId="0" borderId="0" xfId="4" applyNumberFormat="1" applyFont="1" applyFill="1" applyBorder="1" applyAlignment="1">
      <alignment vertical="center" wrapText="1"/>
    </xf>
    <xf numFmtId="0" fontId="30" fillId="0" borderId="0" xfId="3" applyFont="1" applyAlignment="1">
      <alignment horizontal="left" vertical="center"/>
    </xf>
    <xf numFmtId="0" fontId="30" fillId="0" borderId="0" xfId="3" applyFont="1" applyAlignment="1">
      <alignment horizontal="left"/>
    </xf>
    <xf numFmtId="0" fontId="30" fillId="0" borderId="0" xfId="3" applyFont="1" applyAlignment="1">
      <alignment horizontal="center"/>
    </xf>
    <xf numFmtId="0" fontId="30" fillId="0" borderId="0" xfId="3" applyFont="1" applyAlignment="1">
      <alignment vertical="center"/>
    </xf>
    <xf numFmtId="0" fontId="30" fillId="0" borderId="0" xfId="3" applyFont="1" applyAlignment="1">
      <alignment vertical="center" wrapText="1"/>
    </xf>
    <xf numFmtId="0" fontId="5" fillId="0" borderId="0" xfId="2" applyFont="1" applyAlignment="1">
      <alignment horizontal="right" vertical="center"/>
    </xf>
    <xf numFmtId="0" fontId="42" fillId="0" borderId="0" xfId="2" applyFont="1" applyAlignment="1">
      <alignment vertical="center"/>
    </xf>
    <xf numFmtId="0" fontId="4" fillId="0" borderId="0" xfId="2" applyFont="1" applyAlignment="1">
      <alignment horizontal="center"/>
    </xf>
    <xf numFmtId="0" fontId="4" fillId="0" borderId="0" xfId="2" applyFont="1" applyAlignment="1">
      <alignment vertical="center" shrinkToFit="1"/>
    </xf>
    <xf numFmtId="0" fontId="1" fillId="0" borderId="0" xfId="0" applyFont="1" applyAlignment="1">
      <alignment vertical="center" shrinkToFit="1"/>
    </xf>
    <xf numFmtId="58" fontId="4" fillId="0" borderId="0" xfId="2" applyNumberFormat="1" applyFont="1"/>
    <xf numFmtId="176" fontId="4" fillId="0" borderId="0" xfId="2" applyNumberFormat="1" applyFont="1"/>
    <xf numFmtId="58" fontId="4" fillId="0" borderId="0" xfId="2" applyNumberFormat="1" applyFont="1" applyAlignment="1">
      <alignment horizontal="right"/>
    </xf>
    <xf numFmtId="0" fontId="6" fillId="0" borderId="0" xfId="2" applyFont="1" applyAlignment="1">
      <alignment wrapText="1"/>
    </xf>
    <xf numFmtId="0" fontId="6" fillId="2" borderId="4" xfId="2"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vertical="center" wrapText="1"/>
    </xf>
    <xf numFmtId="0" fontId="6" fillId="2" borderId="3" xfId="0" applyFont="1" applyFill="1" applyBorder="1" applyAlignment="1">
      <alignment horizontal="center" vertical="center" wrapText="1"/>
    </xf>
    <xf numFmtId="49" fontId="6" fillId="2" borderId="3" xfId="2" applyNumberFormat="1" applyFont="1" applyFill="1" applyBorder="1" applyAlignment="1">
      <alignment vertical="center" wrapText="1"/>
    </xf>
    <xf numFmtId="0" fontId="45" fillId="4" borderId="4" xfId="2" applyFont="1" applyFill="1" applyBorder="1" applyAlignment="1" applyProtection="1">
      <alignment horizontal="centerContinuous"/>
      <protection locked="0"/>
    </xf>
    <xf numFmtId="38" fontId="3" fillId="3" borderId="4" xfId="1" applyFont="1" applyFill="1" applyBorder="1" applyAlignment="1" applyProtection="1">
      <alignment horizontal="right"/>
    </xf>
    <xf numFmtId="38" fontId="3" fillId="4" borderId="4" xfId="1" applyFont="1" applyFill="1" applyBorder="1" applyAlignment="1" applyProtection="1">
      <alignment horizontal="right"/>
      <protection locked="0"/>
    </xf>
    <xf numFmtId="38" fontId="3" fillId="4" borderId="16" xfId="1" applyFont="1" applyFill="1" applyBorder="1" applyAlignment="1" applyProtection="1">
      <alignment horizontal="right"/>
      <protection locked="0"/>
    </xf>
    <xf numFmtId="0" fontId="43" fillId="4" borderId="4" xfId="2" applyFont="1" applyFill="1" applyBorder="1" applyAlignment="1" applyProtection="1">
      <alignment horizontal="centerContinuous"/>
      <protection locked="0"/>
    </xf>
    <xf numFmtId="0" fontId="43" fillId="4" borderId="4" xfId="2" applyFont="1" applyFill="1" applyBorder="1" applyAlignment="1" applyProtection="1">
      <alignment horizontal="centerContinuous" vertical="center"/>
      <protection locked="0"/>
    </xf>
    <xf numFmtId="0" fontId="6" fillId="2" borderId="116" xfId="0" applyFont="1" applyFill="1" applyBorder="1" applyAlignment="1">
      <alignment horizontal="center" vertical="center" wrapText="1"/>
    </xf>
    <xf numFmtId="0" fontId="6" fillId="2" borderId="117" xfId="0" applyFont="1" applyFill="1" applyBorder="1" applyAlignment="1">
      <alignment horizontal="center" vertical="center" wrapText="1"/>
    </xf>
    <xf numFmtId="38" fontId="3" fillId="4" borderId="116" xfId="1" applyFont="1" applyFill="1" applyBorder="1" applyAlignment="1" applyProtection="1">
      <alignment horizontal="right"/>
      <protection locked="0"/>
    </xf>
    <xf numFmtId="38" fontId="3" fillId="4" borderId="117" xfId="1" applyFont="1" applyFill="1" applyBorder="1" applyAlignment="1" applyProtection="1">
      <alignment horizontal="right"/>
      <protection locked="0"/>
    </xf>
    <xf numFmtId="0" fontId="9" fillId="2" borderId="9" xfId="0" applyFont="1" applyFill="1" applyBorder="1" applyAlignment="1">
      <alignment horizontal="center" vertical="center" wrapText="1" shrinkToFit="1"/>
    </xf>
    <xf numFmtId="0" fontId="9" fillId="2" borderId="7" xfId="0" applyFont="1" applyFill="1" applyBorder="1" applyAlignment="1">
      <alignment horizontal="center" vertical="center" wrapText="1" shrinkToFi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49" fontId="9" fillId="2" borderId="13" xfId="2" applyNumberFormat="1" applyFont="1" applyFill="1" applyBorder="1" applyAlignment="1">
      <alignment horizontal="center" vertical="center" wrapText="1"/>
    </xf>
    <xf numFmtId="49" fontId="9" fillId="2" borderId="0" xfId="2" applyNumberFormat="1" applyFont="1" applyFill="1" applyBorder="1" applyAlignment="1">
      <alignment horizontal="center" vertical="center" wrapText="1"/>
    </xf>
    <xf numFmtId="49" fontId="9" fillId="2" borderId="14" xfId="2" applyNumberFormat="1" applyFont="1" applyFill="1" applyBorder="1" applyAlignment="1">
      <alignment horizontal="center" vertical="center" wrapText="1"/>
    </xf>
    <xf numFmtId="49" fontId="9" fillId="2" borderId="8" xfId="2" applyNumberFormat="1" applyFont="1" applyFill="1" applyBorder="1" applyAlignment="1">
      <alignment horizontal="center" vertical="center" wrapText="1"/>
    </xf>
    <xf numFmtId="49" fontId="9" fillId="2" borderId="8" xfId="2" applyNumberFormat="1" applyFont="1" applyFill="1" applyBorder="1" applyAlignment="1">
      <alignment horizontal="center" vertical="center"/>
    </xf>
    <xf numFmtId="0" fontId="7" fillId="0" borderId="0" xfId="2" applyFont="1" applyFill="1" applyBorder="1" applyAlignment="1">
      <alignment horizontal="center" vertical="center"/>
    </xf>
    <xf numFmtId="0" fontId="3" fillId="2" borderId="16" xfId="2" applyFont="1" applyFill="1" applyBorder="1" applyAlignment="1">
      <alignment horizontal="center" vertical="center" shrinkToFit="1"/>
    </xf>
    <xf numFmtId="0" fontId="3" fillId="2" borderId="17" xfId="2"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7" xfId="2" applyFont="1" applyFill="1" applyBorder="1" applyAlignment="1">
      <alignment horizontal="center" vertical="center" shrinkToFit="1"/>
    </xf>
    <xf numFmtId="0" fontId="18" fillId="2" borderId="16" xfId="2" applyFont="1" applyFill="1" applyBorder="1" applyAlignment="1">
      <alignment horizontal="center" vertical="center"/>
    </xf>
    <xf numFmtId="0" fontId="18" fillId="2" borderId="17" xfId="2" applyFont="1" applyFill="1" applyBorder="1" applyAlignment="1">
      <alignment horizontal="center" vertical="center"/>
    </xf>
    <xf numFmtId="0" fontId="18" fillId="2" borderId="6" xfId="2" applyFont="1" applyFill="1" applyBorder="1" applyAlignment="1">
      <alignment horizontal="center" vertical="center"/>
    </xf>
    <xf numFmtId="0" fontId="18" fillId="2" borderId="7" xfId="2" applyFont="1" applyFill="1" applyBorder="1" applyAlignment="1">
      <alignment horizontal="center" vertical="center"/>
    </xf>
    <xf numFmtId="0" fontId="18" fillId="2" borderId="16" xfId="2" applyFont="1" applyFill="1" applyBorder="1" applyAlignment="1">
      <alignment horizontal="center" vertical="center" wrapText="1"/>
    </xf>
    <xf numFmtId="0" fontId="18" fillId="2" borderId="17" xfId="2" applyFont="1" applyFill="1" applyBorder="1" applyAlignment="1">
      <alignment horizontal="center" vertical="center" wrapText="1"/>
    </xf>
    <xf numFmtId="0" fontId="18" fillId="2" borderId="6" xfId="2" applyFont="1" applyFill="1" applyBorder="1" applyAlignment="1">
      <alignment horizontal="center" vertical="center" wrapText="1"/>
    </xf>
    <xf numFmtId="0" fontId="18" fillId="2" borderId="7" xfId="2"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shrinkToFit="1"/>
    </xf>
    <xf numFmtId="0" fontId="17" fillId="2" borderId="6" xfId="0" applyFont="1" applyFill="1" applyBorder="1" applyAlignment="1">
      <alignment horizontal="center" vertical="center" wrapText="1" shrinkToFit="1"/>
    </xf>
    <xf numFmtId="49" fontId="11" fillId="0" borderId="0" xfId="2" applyNumberFormat="1" applyFont="1" applyFill="1" applyBorder="1" applyAlignment="1">
      <alignment horizontal="right"/>
    </xf>
    <xf numFmtId="0" fontId="17" fillId="2" borderId="9"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9" fillId="2" borderId="9"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15" xfId="0" applyFont="1" applyFill="1" applyBorder="1" applyAlignment="1">
      <alignment vertical="center" wrapText="1"/>
    </xf>
    <xf numFmtId="0" fontId="3" fillId="2" borderId="1" xfId="0" applyFont="1" applyFill="1" applyBorder="1" applyAlignment="1">
      <alignment vertical="center" wrapText="1"/>
    </xf>
    <xf numFmtId="0" fontId="3" fillId="2" borderId="5" xfId="0" applyFont="1" applyFill="1" applyBorder="1" applyAlignment="1">
      <alignment vertical="center" wrapText="1"/>
    </xf>
    <xf numFmtId="0" fontId="8" fillId="2" borderId="0" xfId="0" applyFont="1" applyFill="1" applyBorder="1" applyAlignment="1">
      <alignment horizontal="center" vertical="center" wrapText="1"/>
    </xf>
    <xf numFmtId="0" fontId="44" fillId="2" borderId="10" xfId="2" applyFont="1" applyFill="1" applyBorder="1" applyAlignment="1">
      <alignment horizontal="center" vertical="center" wrapText="1"/>
    </xf>
    <xf numFmtId="0" fontId="44" fillId="2" borderId="11" xfId="2" applyFont="1" applyFill="1" applyBorder="1" applyAlignment="1">
      <alignment horizontal="center" vertical="center" wrapText="1"/>
    </xf>
    <xf numFmtId="0" fontId="44" fillId="2" borderId="12" xfId="2" applyFont="1" applyFill="1" applyBorder="1" applyAlignment="1">
      <alignment horizontal="center" vertical="center" wrapText="1"/>
    </xf>
    <xf numFmtId="0" fontId="44" fillId="2" borderId="9"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2" borderId="10"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6" xfId="0" applyFont="1" applyFill="1" applyBorder="1" applyAlignment="1">
      <alignment horizontal="center" vertical="center" wrapText="1"/>
    </xf>
    <xf numFmtId="0" fontId="44" fillId="2" borderId="75" xfId="0" applyFont="1" applyFill="1" applyBorder="1" applyAlignment="1">
      <alignment horizontal="center" vertical="center" wrapText="1"/>
    </xf>
    <xf numFmtId="49" fontId="44" fillId="2" borderId="9" xfId="2" applyNumberFormat="1" applyFont="1" applyFill="1" applyBorder="1" applyAlignment="1">
      <alignment horizontal="center" vertical="center" wrapText="1"/>
    </xf>
    <xf numFmtId="49" fontId="44" fillId="2" borderId="75" xfId="2" applyNumberFormat="1" applyFont="1" applyFill="1" applyBorder="1" applyAlignment="1">
      <alignment horizontal="center" vertical="center" wrapText="1"/>
    </xf>
    <xf numFmtId="0" fontId="44" fillId="2" borderId="13" xfId="0" applyFont="1" applyFill="1" applyBorder="1" applyAlignment="1">
      <alignment horizontal="center" vertical="center" wrapText="1"/>
    </xf>
    <xf numFmtId="0" fontId="44" fillId="2" borderId="0" xfId="0" applyFont="1" applyFill="1" applyAlignment="1">
      <alignment horizontal="center" vertical="center" wrapText="1"/>
    </xf>
    <xf numFmtId="49" fontId="44" fillId="2" borderId="13" xfId="2" applyNumberFormat="1" applyFont="1" applyFill="1" applyBorder="1" applyAlignment="1">
      <alignment horizontal="center" vertical="center" wrapText="1"/>
    </xf>
    <xf numFmtId="49" fontId="44" fillId="2" borderId="0" xfId="2" applyNumberFormat="1" applyFont="1" applyFill="1" applyAlignment="1">
      <alignment horizontal="center" vertical="center" wrapText="1"/>
    </xf>
    <xf numFmtId="49" fontId="44" fillId="2" borderId="14" xfId="2"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4" fillId="2" borderId="14" xfId="0" applyFont="1" applyFill="1" applyBorder="1" applyAlignment="1">
      <alignment horizontal="center" vertical="center" wrapText="1"/>
    </xf>
    <xf numFmtId="0" fontId="7" fillId="0" borderId="0" xfId="2" applyFont="1" applyAlignment="1">
      <alignment horizontal="center" vertical="center"/>
    </xf>
    <xf numFmtId="49" fontId="4" fillId="0" borderId="0" xfId="2" applyNumberFormat="1" applyFont="1" applyAlignment="1">
      <alignment horizontal="right"/>
    </xf>
    <xf numFmtId="49" fontId="11" fillId="0" borderId="0" xfId="2" applyNumberFormat="1" applyFont="1" applyAlignment="1">
      <alignment horizontal="right"/>
    </xf>
    <xf numFmtId="0" fontId="43" fillId="2" borderId="2" xfId="2" applyFont="1" applyFill="1" applyBorder="1" applyAlignment="1">
      <alignment horizontal="center" vertical="center" wrapText="1"/>
    </xf>
    <xf numFmtId="0" fontId="43" fillId="2" borderId="8" xfId="2" applyFont="1" applyFill="1" applyBorder="1" applyAlignment="1">
      <alignment horizontal="center" vertical="center" wrapText="1"/>
    </xf>
    <xf numFmtId="0" fontId="43" fillId="2" borderId="3" xfId="2" applyFont="1" applyFill="1" applyBorder="1" applyAlignment="1">
      <alignment horizontal="center" vertical="center" wrapText="1"/>
    </xf>
    <xf numFmtId="0" fontId="44" fillId="2" borderId="9" xfId="2" applyFont="1" applyFill="1" applyBorder="1" applyAlignment="1">
      <alignment horizontal="center" vertical="center" wrapText="1"/>
    </xf>
    <xf numFmtId="0" fontId="44" fillId="2" borderId="6" xfId="0" applyFont="1" applyFill="1" applyBorder="1" applyAlignment="1">
      <alignment vertical="center" wrapText="1"/>
    </xf>
    <xf numFmtId="0" fontId="44" fillId="2" borderId="7" xfId="0" applyFont="1" applyFill="1" applyBorder="1" applyAlignment="1">
      <alignment vertical="center" wrapText="1"/>
    </xf>
    <xf numFmtId="0" fontId="44" fillId="2" borderId="15" xfId="0" applyFont="1" applyFill="1" applyBorder="1" applyAlignment="1">
      <alignment vertical="center" wrapText="1"/>
    </xf>
    <xf numFmtId="0" fontId="44" fillId="2" borderId="1" xfId="0" applyFont="1" applyFill="1" applyBorder="1" applyAlignment="1">
      <alignment vertical="center" wrapText="1"/>
    </xf>
    <xf numFmtId="0" fontId="44" fillId="2" borderId="5" xfId="0" applyFont="1" applyFill="1" applyBorder="1" applyAlignment="1">
      <alignment vertical="center" wrapText="1"/>
    </xf>
    <xf numFmtId="0" fontId="44" fillId="2" borderId="17" xfId="2" applyFont="1" applyFill="1" applyBorder="1" applyAlignment="1">
      <alignment horizontal="center" vertical="center" shrinkToFit="1"/>
    </xf>
    <xf numFmtId="0" fontId="44" fillId="2" borderId="6" xfId="2" applyFont="1" applyFill="1" applyBorder="1" applyAlignment="1">
      <alignment horizontal="center" vertical="center" shrinkToFit="1"/>
    </xf>
    <xf numFmtId="0" fontId="44" fillId="2" borderId="7" xfId="2" applyFont="1" applyFill="1" applyBorder="1" applyAlignment="1">
      <alignment horizontal="center" vertical="center" shrinkToFit="1"/>
    </xf>
    <xf numFmtId="0" fontId="44" fillId="2" borderId="17" xfId="2" applyFont="1" applyFill="1" applyBorder="1" applyAlignment="1">
      <alignment horizontal="center" vertical="center"/>
    </xf>
    <xf numFmtId="0" fontId="44" fillId="2" borderId="6" xfId="2" applyFont="1" applyFill="1" applyBorder="1" applyAlignment="1">
      <alignment horizontal="center" vertical="center"/>
    </xf>
    <xf numFmtId="0" fontId="44" fillId="2" borderId="7" xfId="2" applyFont="1" applyFill="1" applyBorder="1" applyAlignment="1">
      <alignment horizontal="center" vertical="center"/>
    </xf>
    <xf numFmtId="0" fontId="44" fillId="2" borderId="16" xfId="2" applyFont="1" applyFill="1" applyBorder="1" applyAlignment="1">
      <alignment horizontal="center" vertical="center" wrapText="1"/>
    </xf>
    <xf numFmtId="0" fontId="44" fillId="2" borderId="17" xfId="2" applyFont="1" applyFill="1" applyBorder="1" applyAlignment="1">
      <alignment horizontal="center" vertical="center" wrapText="1"/>
    </xf>
    <xf numFmtId="0" fontId="44" fillId="2" borderId="6" xfId="2" applyFont="1" applyFill="1" applyBorder="1" applyAlignment="1">
      <alignment horizontal="center" vertical="center" wrapText="1"/>
    </xf>
    <xf numFmtId="0" fontId="44" fillId="2" borderId="7" xfId="2" applyFont="1" applyFill="1" applyBorder="1" applyAlignment="1">
      <alignment horizontal="center" vertical="center" wrapText="1"/>
    </xf>
    <xf numFmtId="0" fontId="6" fillId="2" borderId="9" xfId="0" applyFont="1" applyFill="1" applyBorder="1" applyAlignment="1">
      <alignment horizontal="center" vertical="center" wrapText="1" shrinkToFit="1"/>
    </xf>
    <xf numFmtId="0" fontId="6" fillId="2" borderId="7" xfId="0" applyFont="1" applyFill="1" applyBorder="1" applyAlignment="1">
      <alignment horizontal="center" vertical="center" shrinkToFit="1"/>
    </xf>
    <xf numFmtId="0" fontId="44" fillId="2" borderId="9" xfId="0" applyFont="1" applyFill="1" applyBorder="1" applyAlignment="1">
      <alignment horizontal="center" vertical="center" shrinkToFit="1"/>
    </xf>
    <xf numFmtId="0" fontId="44" fillId="2" borderId="7" xfId="0" applyFont="1" applyFill="1" applyBorder="1" applyAlignment="1">
      <alignment horizontal="center" vertical="center" shrinkToFit="1"/>
    </xf>
    <xf numFmtId="0" fontId="24" fillId="0" borderId="0" xfId="3" applyFont="1" applyAlignment="1">
      <alignment horizontal="center" vertical="center" wrapText="1"/>
    </xf>
    <xf numFmtId="0" fontId="38" fillId="0" borderId="0" xfId="3" applyFont="1" applyAlignment="1">
      <alignment horizontal="left" vertical="center"/>
    </xf>
    <xf numFmtId="0" fontId="27" fillId="2" borderId="49" xfId="3" applyFont="1" applyFill="1" applyBorder="1" applyAlignment="1">
      <alignment horizontal="center" vertical="center"/>
    </xf>
    <xf numFmtId="0" fontId="27" fillId="2" borderId="54" xfId="3" applyFont="1" applyFill="1" applyBorder="1" applyAlignment="1">
      <alignment horizontal="center" vertical="center"/>
    </xf>
    <xf numFmtId="0" fontId="27" fillId="2" borderId="43" xfId="3" applyFont="1" applyFill="1" applyBorder="1" applyAlignment="1">
      <alignment horizontal="center" vertical="center"/>
    </xf>
    <xf numFmtId="0" fontId="27" fillId="2" borderId="29" xfId="3" applyFont="1" applyFill="1" applyBorder="1" applyAlignment="1">
      <alignment horizontal="center" vertical="center"/>
    </xf>
    <xf numFmtId="0" fontId="28" fillId="2" borderId="50" xfId="3" applyFont="1" applyFill="1" applyBorder="1" applyAlignment="1">
      <alignment horizontal="center" vertical="center"/>
    </xf>
    <xf numFmtId="0" fontId="28" fillId="2" borderId="13" xfId="3" applyFont="1" applyFill="1" applyBorder="1" applyAlignment="1">
      <alignment horizontal="center" vertical="center"/>
    </xf>
    <xf numFmtId="0" fontId="28" fillId="5" borderId="51" xfId="3" applyFont="1" applyFill="1" applyBorder="1" applyAlignment="1">
      <alignment horizontal="center" vertical="center"/>
    </xf>
    <xf numFmtId="0" fontId="28" fillId="5" borderId="29" xfId="3" applyFont="1" applyFill="1" applyBorder="1" applyAlignment="1">
      <alignment horizontal="center" vertical="center"/>
    </xf>
    <xf numFmtId="0" fontId="27" fillId="5" borderId="51" xfId="3" applyFont="1" applyFill="1" applyBorder="1" applyAlignment="1">
      <alignment horizontal="center" vertical="center" wrapText="1"/>
    </xf>
    <xf numFmtId="0" fontId="27" fillId="5" borderId="55" xfId="3" applyFont="1" applyFill="1" applyBorder="1" applyAlignment="1">
      <alignment horizontal="center" vertical="center" wrapText="1"/>
    </xf>
    <xf numFmtId="0" fontId="27" fillId="3" borderId="13" xfId="3" applyFont="1" applyFill="1" applyBorder="1" applyAlignment="1">
      <alignment horizontal="center" vertical="center" wrapText="1"/>
    </xf>
    <xf numFmtId="0" fontId="27" fillId="3" borderId="49" xfId="3" applyFont="1" applyFill="1" applyBorder="1" applyAlignment="1">
      <alignment horizontal="center" vertical="center" wrapText="1"/>
    </xf>
    <xf numFmtId="0" fontId="27" fillId="3" borderId="54" xfId="3" applyFont="1" applyFill="1" applyBorder="1" applyAlignment="1">
      <alignment horizontal="center" vertical="center" wrapText="1"/>
    </xf>
    <xf numFmtId="0" fontId="27" fillId="3" borderId="51" xfId="3" applyFont="1" applyFill="1" applyBorder="1" applyAlignment="1">
      <alignment horizontal="center" vertical="center" wrapText="1"/>
    </xf>
    <xf numFmtId="0" fontId="27" fillId="3" borderId="53" xfId="3" applyFont="1" applyFill="1" applyBorder="1" applyAlignment="1">
      <alignment horizontal="center" vertical="center" wrapText="1"/>
    </xf>
    <xf numFmtId="0" fontId="27" fillId="3" borderId="55" xfId="3" applyFont="1" applyFill="1" applyBorder="1" applyAlignment="1">
      <alignment horizontal="center" vertical="center" wrapText="1"/>
    </xf>
    <xf numFmtId="0" fontId="27" fillId="3" borderId="56" xfId="3" applyFont="1" applyFill="1" applyBorder="1" applyAlignment="1">
      <alignment horizontal="center" vertical="center" wrapText="1"/>
    </xf>
    <xf numFmtId="0" fontId="27" fillId="3" borderId="51" xfId="3" applyFont="1" applyFill="1" applyBorder="1" applyAlignment="1">
      <alignment horizontal="right" vertical="center" wrapText="1"/>
    </xf>
    <xf numFmtId="0" fontId="27" fillId="3" borderId="53" xfId="3" applyFont="1" applyFill="1" applyBorder="1" applyAlignment="1">
      <alignment horizontal="right" vertical="center" wrapText="1"/>
    </xf>
    <xf numFmtId="0" fontId="27" fillId="3" borderId="22" xfId="3" applyFont="1" applyFill="1" applyBorder="1" applyAlignment="1">
      <alignment horizontal="center" vertical="center" wrapText="1"/>
    </xf>
    <xf numFmtId="0" fontId="27" fillId="3" borderId="23" xfId="3" applyFont="1" applyFill="1" applyBorder="1" applyAlignment="1">
      <alignment horizontal="center" vertical="center" wrapText="1"/>
    </xf>
    <xf numFmtId="0" fontId="27" fillId="3" borderId="29" xfId="3" applyFont="1" applyFill="1" applyBorder="1" applyAlignment="1">
      <alignment horizontal="center" vertical="center" wrapText="1"/>
    </xf>
    <xf numFmtId="0" fontId="27" fillId="3" borderId="28" xfId="3" applyFont="1" applyFill="1" applyBorder="1" applyAlignment="1">
      <alignment horizontal="center" vertical="center" wrapText="1"/>
    </xf>
    <xf numFmtId="0" fontId="27" fillId="3" borderId="30" xfId="3" applyFont="1" applyFill="1" applyBorder="1" applyAlignment="1">
      <alignment horizontal="center" vertical="center" wrapText="1"/>
    </xf>
    <xf numFmtId="0" fontId="27" fillId="3" borderId="16" xfId="3" applyFont="1" applyFill="1" applyBorder="1" applyAlignment="1">
      <alignment horizontal="center" vertical="center" wrapText="1"/>
    </xf>
    <xf numFmtId="0" fontId="27" fillId="3" borderId="26" xfId="3" applyFont="1" applyFill="1" applyBorder="1" applyAlignment="1">
      <alignment horizontal="center" vertical="center" wrapText="1"/>
    </xf>
    <xf numFmtId="0" fontId="28" fillId="5" borderId="13" xfId="3" applyFont="1" applyFill="1" applyBorder="1" applyAlignment="1">
      <alignment horizontal="center" vertical="center" wrapText="1"/>
    </xf>
    <xf numFmtId="0" fontId="27" fillId="5" borderId="30" xfId="3" applyFont="1" applyFill="1" applyBorder="1" applyAlignment="1">
      <alignment horizontal="center" vertical="center" wrapText="1"/>
    </xf>
    <xf numFmtId="0" fontId="27" fillId="5" borderId="28" xfId="3" applyFont="1" applyFill="1" applyBorder="1" applyAlignment="1">
      <alignment horizontal="center" vertical="center" wrapText="1"/>
    </xf>
    <xf numFmtId="0" fontId="27" fillId="5" borderId="9" xfId="3" applyFont="1" applyFill="1" applyBorder="1" applyAlignment="1">
      <alignment horizontal="center" vertical="center" wrapText="1"/>
    </xf>
    <xf numFmtId="0" fontId="27" fillId="5" borderId="13" xfId="3" applyFont="1" applyFill="1" applyBorder="1" applyAlignment="1">
      <alignment horizontal="center" vertical="center" wrapText="1"/>
    </xf>
    <xf numFmtId="0" fontId="28" fillId="5" borderId="16" xfId="3" applyFont="1" applyFill="1" applyBorder="1" applyAlignment="1">
      <alignment horizontal="center" vertical="center" wrapText="1"/>
    </xf>
    <xf numFmtId="0" fontId="28" fillId="5" borderId="17" xfId="3" applyFont="1" applyFill="1" applyBorder="1" applyAlignment="1">
      <alignment horizontal="center" vertical="center" wrapText="1"/>
    </xf>
    <xf numFmtId="0" fontId="28" fillId="5" borderId="58" xfId="3" applyFont="1" applyFill="1" applyBorder="1" applyAlignment="1">
      <alignment horizontal="center" vertical="center" wrapText="1"/>
    </xf>
    <xf numFmtId="0" fontId="27" fillId="5" borderId="59" xfId="3" applyFont="1" applyFill="1" applyBorder="1" applyAlignment="1">
      <alignment horizontal="center" vertical="center" wrapText="1"/>
    </xf>
    <xf numFmtId="0" fontId="27" fillId="5" borderId="61" xfId="3" applyFont="1" applyFill="1" applyBorder="1" applyAlignment="1">
      <alignment horizontal="center" vertical="center" wrapText="1"/>
    </xf>
    <xf numFmtId="0" fontId="27" fillId="5" borderId="62" xfId="3" applyFont="1" applyFill="1" applyBorder="1" applyAlignment="1">
      <alignment horizontal="center" vertical="center" wrapText="1"/>
    </xf>
    <xf numFmtId="0" fontId="27" fillId="3" borderId="27" xfId="3" applyFont="1" applyFill="1" applyBorder="1" applyAlignment="1">
      <alignment horizontal="center" vertical="center" wrapText="1"/>
    </xf>
    <xf numFmtId="0" fontId="27" fillId="3" borderId="57" xfId="3" applyFont="1" applyFill="1" applyBorder="1" applyAlignment="1">
      <alignment horizontal="center" vertical="center" wrapText="1"/>
    </xf>
    <xf numFmtId="0" fontId="27" fillId="3" borderId="25" xfId="3" applyFont="1" applyFill="1" applyBorder="1" applyAlignment="1">
      <alignment horizontal="center" vertical="center" wrapText="1"/>
    </xf>
    <xf numFmtId="0" fontId="28" fillId="2" borderId="4" xfId="3" applyFont="1" applyFill="1" applyBorder="1" applyAlignment="1">
      <alignment horizontal="center" vertical="center" wrapText="1"/>
    </xf>
    <xf numFmtId="0" fontId="28" fillId="2" borderId="2" xfId="3" applyFont="1" applyFill="1" applyBorder="1" applyAlignment="1">
      <alignment horizontal="center" vertical="center" wrapText="1"/>
    </xf>
    <xf numFmtId="0" fontId="28" fillId="2" borderId="16" xfId="3" applyFont="1" applyFill="1" applyBorder="1" applyAlignment="1">
      <alignment horizontal="center" vertical="center" wrapText="1"/>
    </xf>
    <xf numFmtId="0" fontId="28" fillId="2" borderId="26" xfId="3" applyFont="1" applyFill="1" applyBorder="1" applyAlignment="1">
      <alignment horizontal="center" vertical="center" wrapText="1"/>
    </xf>
    <xf numFmtId="0" fontId="33" fillId="0" borderId="0" xfId="3" applyFont="1" applyAlignment="1">
      <alignment horizontal="left" vertical="top" wrapText="1"/>
    </xf>
    <xf numFmtId="0" fontId="26" fillId="0" borderId="0" xfId="3" applyFont="1" applyAlignment="1">
      <alignment horizontal="left" vertical="center"/>
    </xf>
    <xf numFmtId="0" fontId="27" fillId="2" borderId="19" xfId="3" applyFont="1" applyFill="1" applyBorder="1" applyAlignment="1">
      <alignment horizontal="center" vertical="center"/>
    </xf>
    <xf numFmtId="0" fontId="27" fillId="2" borderId="24" xfId="3" applyFont="1" applyFill="1" applyBorder="1" applyAlignment="1">
      <alignment horizontal="center" vertical="center"/>
    </xf>
    <xf numFmtId="0" fontId="27" fillId="2" borderId="27" xfId="3" applyFont="1" applyFill="1" applyBorder="1" applyAlignment="1">
      <alignment horizontal="center" vertical="center"/>
    </xf>
    <xf numFmtId="0" fontId="27" fillId="2" borderId="20" xfId="3" applyFont="1" applyFill="1" applyBorder="1" applyAlignment="1">
      <alignment horizontal="center" vertical="center"/>
    </xf>
    <xf numFmtId="0" fontId="27" fillId="2" borderId="4" xfId="3" applyFont="1" applyFill="1" applyBorder="1" applyAlignment="1">
      <alignment horizontal="center" vertical="center"/>
    </xf>
    <xf numFmtId="0" fontId="27" fillId="2" borderId="2" xfId="3" applyFont="1" applyFill="1" applyBorder="1" applyAlignment="1">
      <alignment horizontal="center" vertical="center"/>
    </xf>
    <xf numFmtId="0" fontId="27" fillId="2" borderId="21" xfId="3" applyFont="1" applyFill="1" applyBorder="1" applyAlignment="1">
      <alignment horizontal="center" vertical="center" wrapText="1"/>
    </xf>
    <xf numFmtId="0" fontId="27" fillId="2" borderId="4" xfId="3" applyFont="1" applyFill="1" applyBorder="1" applyAlignment="1">
      <alignment horizontal="center" vertical="center" wrapText="1"/>
    </xf>
    <xf numFmtId="0" fontId="27" fillId="2" borderId="2" xfId="3" applyFont="1" applyFill="1" applyBorder="1" applyAlignment="1">
      <alignment horizontal="center" vertical="center" wrapText="1"/>
    </xf>
    <xf numFmtId="0" fontId="27" fillId="2" borderId="22" xfId="3" applyFont="1" applyFill="1" applyBorder="1" applyAlignment="1">
      <alignment horizontal="center" vertical="center" wrapText="1"/>
    </xf>
    <xf numFmtId="0" fontId="27" fillId="2" borderId="23" xfId="3" applyFont="1" applyFill="1" applyBorder="1" applyAlignment="1">
      <alignment horizontal="center" vertical="center" wrapText="1"/>
    </xf>
    <xf numFmtId="0" fontId="28" fillId="2" borderId="17" xfId="3" applyFont="1" applyFill="1" applyBorder="1" applyAlignment="1">
      <alignment horizontal="center" vertical="center" wrapText="1"/>
    </xf>
    <xf numFmtId="0" fontId="29" fillId="2" borderId="15" xfId="3" applyFont="1" applyFill="1" applyBorder="1" applyAlignment="1">
      <alignment horizontal="center" vertical="center" wrapText="1"/>
    </xf>
    <xf numFmtId="0" fontId="29" fillId="2" borderId="4" xfId="3" applyFont="1" applyFill="1" applyBorder="1" applyAlignment="1">
      <alignment horizontal="center" vertical="center" wrapText="1"/>
    </xf>
    <xf numFmtId="0" fontId="29" fillId="2" borderId="2" xfId="3" applyFont="1" applyFill="1" applyBorder="1" applyAlignment="1">
      <alignment horizontal="center" vertical="center" wrapText="1"/>
    </xf>
    <xf numFmtId="0" fontId="28" fillId="2" borderId="1" xfId="3" applyFont="1" applyFill="1" applyBorder="1" applyAlignment="1">
      <alignment horizontal="center" vertical="center" wrapText="1"/>
    </xf>
    <xf numFmtId="0" fontId="28" fillId="2" borderId="25" xfId="3" applyFont="1" applyFill="1" applyBorder="1" applyAlignment="1">
      <alignment horizontal="center" vertical="center" wrapText="1"/>
    </xf>
  </cellXfs>
  <cellStyles count="5">
    <cellStyle name="桁区切り" xfId="1" builtinId="6"/>
    <cellStyle name="桁区切り 2" xfId="4" xr:uid="{A9D38F11-B76B-4BEA-906F-787A75DEFD8C}"/>
    <cellStyle name="標準" xfId="0" builtinId="0"/>
    <cellStyle name="標準 2" xfId="3" xr:uid="{3AFE3702-F520-4440-A1EF-78F639C5941B}"/>
    <cellStyle name="標準_総括_現況総括表"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O57"/>
  <sheetViews>
    <sheetView tabSelected="1" view="pageBreakPreview" zoomScale="85" zoomScaleNormal="100" zoomScaleSheetLayoutView="85" workbookViewId="0">
      <pane xSplit="3" ySplit="9" topLeftCell="D10" activePane="bottomRight" state="frozen"/>
      <selection pane="topRight" activeCell="D1" sqref="D1"/>
      <selection pane="bottomLeft" activeCell="A10" sqref="A10"/>
      <selection pane="bottomRight" activeCell="B2" sqref="B2"/>
    </sheetView>
  </sheetViews>
  <sheetFormatPr defaultColWidth="11.375" defaultRowHeight="13.5"/>
  <cols>
    <col min="1" max="2" width="1.625" style="2" customWidth="1"/>
    <col min="3" max="3" width="11.625" style="2" bestFit="1" customWidth="1"/>
    <col min="4" max="39" width="7.5" style="2" customWidth="1"/>
    <col min="40" max="41" width="7.625" style="2" customWidth="1"/>
    <col min="42" max="16384" width="11.375" style="2"/>
  </cols>
  <sheetData>
    <row r="1" spans="1:41" ht="11.1" customHeight="1"/>
    <row r="2" spans="1:41" ht="11.1" customHeight="1"/>
    <row r="3" spans="1:41" ht="21.75" customHeight="1">
      <c r="AF3" s="3"/>
      <c r="AH3" s="3"/>
      <c r="AM3" s="3"/>
      <c r="AO3" s="3" t="s">
        <v>27</v>
      </c>
    </row>
    <row r="4" spans="1:41" ht="26.25" customHeight="1">
      <c r="C4" s="388" t="s">
        <v>4</v>
      </c>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1"/>
      <c r="AO4" s="1"/>
    </row>
    <row r="5" spans="1:41" ht="19.5" customHeight="1">
      <c r="C5" s="11"/>
      <c r="D5" s="1"/>
      <c r="E5" s="1"/>
      <c r="F5" s="1"/>
      <c r="G5" s="1"/>
      <c r="H5" s="1"/>
      <c r="I5" s="1"/>
      <c r="J5" s="11"/>
      <c r="K5" s="1"/>
      <c r="L5" s="1"/>
      <c r="M5" s="1"/>
      <c r="N5" s="1"/>
      <c r="O5" s="1"/>
      <c r="P5" s="1"/>
      <c r="Q5" s="1"/>
      <c r="R5" s="1"/>
      <c r="S5" s="1"/>
      <c r="T5" s="1"/>
      <c r="U5" s="1"/>
      <c r="V5" s="1"/>
      <c r="W5" s="1"/>
      <c r="X5" s="1"/>
      <c r="Y5" s="1"/>
      <c r="Z5" s="1"/>
      <c r="AA5" s="1"/>
      <c r="AB5" s="1"/>
      <c r="AC5" s="10"/>
      <c r="AD5" s="10"/>
      <c r="AE5" s="10"/>
      <c r="AF5" s="10"/>
      <c r="AG5" s="1"/>
      <c r="AH5" s="1"/>
      <c r="AI5" s="1"/>
      <c r="AJ5" s="1"/>
      <c r="AK5" s="9"/>
      <c r="AL5" s="404" t="s">
        <v>29</v>
      </c>
      <c r="AM5" s="404"/>
      <c r="AN5" s="404"/>
      <c r="AO5" s="404"/>
    </row>
    <row r="6" spans="1:41" ht="21" customHeight="1">
      <c r="C6" s="409" t="s">
        <v>31</v>
      </c>
      <c r="D6" s="411" t="s">
        <v>8</v>
      </c>
      <c r="E6" s="412"/>
      <c r="F6" s="413"/>
      <c r="G6" s="389" t="s">
        <v>3</v>
      </c>
      <c r="H6" s="390"/>
      <c r="I6" s="390"/>
      <c r="J6" s="390"/>
      <c r="K6" s="390"/>
      <c r="L6" s="390"/>
      <c r="M6" s="390"/>
      <c r="N6" s="391"/>
      <c r="O6" s="391"/>
      <c r="P6" s="391"/>
      <c r="Q6" s="391"/>
      <c r="R6" s="391"/>
      <c r="S6" s="391"/>
      <c r="T6" s="392"/>
      <c r="U6" s="393" t="s">
        <v>2</v>
      </c>
      <c r="V6" s="394"/>
      <c r="W6" s="394"/>
      <c r="X6" s="394"/>
      <c r="Y6" s="394"/>
      <c r="Z6" s="394"/>
      <c r="AA6" s="394"/>
      <c r="AB6" s="394"/>
      <c r="AC6" s="394"/>
      <c r="AD6" s="394"/>
      <c r="AE6" s="394"/>
      <c r="AF6" s="394"/>
      <c r="AG6" s="395"/>
      <c r="AH6" s="395"/>
      <c r="AI6" s="396"/>
      <c r="AJ6" s="397" t="s">
        <v>7</v>
      </c>
      <c r="AK6" s="398"/>
      <c r="AL6" s="398"/>
      <c r="AM6" s="398"/>
      <c r="AN6" s="399"/>
      <c r="AO6" s="400"/>
    </row>
    <row r="7" spans="1:41" ht="29.25" customHeight="1">
      <c r="C7" s="410"/>
      <c r="D7" s="414"/>
      <c r="E7" s="415"/>
      <c r="F7" s="416"/>
      <c r="G7" s="402" t="s">
        <v>26</v>
      </c>
      <c r="H7" s="403"/>
      <c r="I7" s="401" t="s">
        <v>9</v>
      </c>
      <c r="J7" s="370" t="s">
        <v>10</v>
      </c>
      <c r="K7" s="371"/>
      <c r="L7" s="370" t="s">
        <v>11</v>
      </c>
      <c r="M7" s="371"/>
      <c r="N7" s="376" t="s">
        <v>12</v>
      </c>
      <c r="O7" s="377"/>
      <c r="P7" s="376" t="s">
        <v>13</v>
      </c>
      <c r="Q7" s="377"/>
      <c r="R7" s="378" t="s">
        <v>14</v>
      </c>
      <c r="S7" s="379"/>
      <c r="T7" s="380"/>
      <c r="U7" s="386" t="s">
        <v>15</v>
      </c>
      <c r="V7" s="381" t="s">
        <v>16</v>
      </c>
      <c r="W7" s="382"/>
      <c r="X7" s="381" t="s">
        <v>17</v>
      </c>
      <c r="Y7" s="382"/>
      <c r="Z7" s="383" t="s">
        <v>23</v>
      </c>
      <c r="AA7" s="384"/>
      <c r="AB7" s="385"/>
      <c r="AC7" s="374" t="s">
        <v>18</v>
      </c>
      <c r="AD7" s="417"/>
      <c r="AE7" s="374" t="s">
        <v>19</v>
      </c>
      <c r="AF7" s="375"/>
      <c r="AG7" s="378" t="s">
        <v>20</v>
      </c>
      <c r="AH7" s="379"/>
      <c r="AI7" s="380"/>
      <c r="AJ7" s="405" t="s">
        <v>28</v>
      </c>
      <c r="AK7" s="406"/>
      <c r="AL7" s="407" t="s">
        <v>21</v>
      </c>
      <c r="AM7" s="408"/>
      <c r="AN7" s="372" t="s">
        <v>22</v>
      </c>
      <c r="AO7" s="373"/>
    </row>
    <row r="8" spans="1:41" s="5" customFormat="1" ht="36.75" customHeight="1">
      <c r="C8" s="410"/>
      <c r="D8" s="27" t="s">
        <v>1</v>
      </c>
      <c r="E8" s="27" t="s">
        <v>30</v>
      </c>
      <c r="F8" s="27" t="s">
        <v>0</v>
      </c>
      <c r="G8" s="28"/>
      <c r="H8" s="29" t="s">
        <v>25</v>
      </c>
      <c r="I8" s="401"/>
      <c r="J8" s="30"/>
      <c r="K8" s="29" t="s">
        <v>5</v>
      </c>
      <c r="L8" s="30"/>
      <c r="M8" s="29" t="s">
        <v>6</v>
      </c>
      <c r="N8" s="30"/>
      <c r="O8" s="29" t="s">
        <v>5</v>
      </c>
      <c r="P8" s="30"/>
      <c r="Q8" s="29" t="s">
        <v>6</v>
      </c>
      <c r="R8" s="31"/>
      <c r="S8" s="29" t="s">
        <v>5</v>
      </c>
      <c r="T8" s="29" t="s">
        <v>6</v>
      </c>
      <c r="U8" s="387"/>
      <c r="V8" s="30"/>
      <c r="W8" s="29" t="s">
        <v>5</v>
      </c>
      <c r="X8" s="30"/>
      <c r="Y8" s="29" t="s">
        <v>6</v>
      </c>
      <c r="Z8" s="32"/>
      <c r="AA8" s="29" t="s">
        <v>5</v>
      </c>
      <c r="AB8" s="29" t="s">
        <v>6</v>
      </c>
      <c r="AC8" s="30"/>
      <c r="AD8" s="29" t="s">
        <v>5</v>
      </c>
      <c r="AE8" s="30"/>
      <c r="AF8" s="29" t="s">
        <v>6</v>
      </c>
      <c r="AG8" s="31"/>
      <c r="AH8" s="29" t="s">
        <v>5</v>
      </c>
      <c r="AI8" s="29" t="s">
        <v>6</v>
      </c>
      <c r="AJ8" s="28"/>
      <c r="AK8" s="29" t="s">
        <v>24</v>
      </c>
      <c r="AL8" s="30"/>
      <c r="AM8" s="29" t="s">
        <v>24</v>
      </c>
      <c r="AN8" s="30"/>
      <c r="AO8" s="29" t="s">
        <v>5</v>
      </c>
    </row>
    <row r="9" spans="1:41" s="5" customFormat="1" ht="11.25" customHeight="1">
      <c r="C9" s="16"/>
      <c r="D9" s="33"/>
      <c r="E9" s="33"/>
      <c r="F9" s="33"/>
      <c r="G9" s="4"/>
      <c r="H9" s="34"/>
      <c r="I9" s="17"/>
      <c r="J9" s="6"/>
      <c r="K9" s="34"/>
      <c r="L9" s="6"/>
      <c r="M9" s="34"/>
      <c r="N9" s="6"/>
      <c r="O9" s="34"/>
      <c r="P9" s="6"/>
      <c r="Q9" s="34"/>
      <c r="R9" s="8"/>
      <c r="S9" s="34"/>
      <c r="T9" s="34"/>
      <c r="U9" s="18"/>
      <c r="V9" s="6"/>
      <c r="W9" s="34"/>
      <c r="X9" s="6"/>
      <c r="Y9" s="34"/>
      <c r="Z9" s="7"/>
      <c r="AA9" s="34"/>
      <c r="AB9" s="34"/>
      <c r="AC9" s="6"/>
      <c r="AD9" s="34"/>
      <c r="AE9" s="6"/>
      <c r="AF9" s="34"/>
      <c r="AG9" s="8"/>
      <c r="AH9" s="34"/>
      <c r="AI9" s="34"/>
      <c r="AJ9" s="4"/>
      <c r="AK9" s="34"/>
      <c r="AL9" s="6"/>
      <c r="AM9" s="34"/>
      <c r="AN9" s="6"/>
      <c r="AO9" s="34"/>
    </row>
    <row r="10" spans="1:41" s="13" customFormat="1" ht="20.100000000000001" customHeight="1">
      <c r="A10" s="12"/>
      <c r="B10" s="12"/>
      <c r="C10" s="19" t="s">
        <v>32</v>
      </c>
      <c r="D10" s="23">
        <f t="shared" ref="D10:D56" si="0">E10+F10</f>
        <v>272</v>
      </c>
      <c r="E10" s="22">
        <v>246</v>
      </c>
      <c r="F10" s="22">
        <v>26</v>
      </c>
      <c r="G10" s="22">
        <v>15</v>
      </c>
      <c r="H10" s="22">
        <v>0</v>
      </c>
      <c r="I10" s="22">
        <v>39</v>
      </c>
      <c r="J10" s="22">
        <v>289</v>
      </c>
      <c r="K10" s="22">
        <v>177</v>
      </c>
      <c r="L10" s="22">
        <v>988</v>
      </c>
      <c r="M10" s="22">
        <v>16</v>
      </c>
      <c r="N10" s="22">
        <v>13</v>
      </c>
      <c r="O10" s="22">
        <v>11</v>
      </c>
      <c r="P10" s="22">
        <v>5</v>
      </c>
      <c r="Q10" s="22">
        <v>0</v>
      </c>
      <c r="R10" s="23">
        <f t="shared" ref="R10:R56" si="1">G10+J10+L10+N10+P10</f>
        <v>1310</v>
      </c>
      <c r="S10" s="23">
        <f t="shared" ref="S10:S56" si="2">K10+O10</f>
        <v>188</v>
      </c>
      <c r="T10" s="23">
        <f t="shared" ref="T10:T56" si="3">H10+M10+Q10</f>
        <v>16</v>
      </c>
      <c r="U10" s="22">
        <v>21</v>
      </c>
      <c r="V10" s="22">
        <v>135</v>
      </c>
      <c r="W10" s="22">
        <v>115</v>
      </c>
      <c r="X10" s="22">
        <v>2</v>
      </c>
      <c r="Y10" s="22">
        <v>0</v>
      </c>
      <c r="Z10" s="23">
        <f t="shared" ref="Z10:Z56" si="4">AA10+AB10</f>
        <v>0</v>
      </c>
      <c r="AA10" s="22">
        <v>0</v>
      </c>
      <c r="AB10" s="22">
        <v>0</v>
      </c>
      <c r="AC10" s="22">
        <v>0</v>
      </c>
      <c r="AD10" s="22">
        <v>0</v>
      </c>
      <c r="AE10" s="22">
        <v>0</v>
      </c>
      <c r="AF10" s="22">
        <v>0</v>
      </c>
      <c r="AG10" s="23">
        <f t="shared" ref="AG10:AG56" si="5">V10+X10+Z10+AC10+AE10</f>
        <v>137</v>
      </c>
      <c r="AH10" s="23">
        <f t="shared" ref="AH10:AH56" si="6">W10+AA10+AD10</f>
        <v>115</v>
      </c>
      <c r="AI10" s="23">
        <f t="shared" ref="AI10:AI56" si="7">Y10+AB10+AF10</f>
        <v>0</v>
      </c>
      <c r="AJ10" s="22">
        <v>13</v>
      </c>
      <c r="AK10" s="22">
        <v>13</v>
      </c>
      <c r="AL10" s="22">
        <v>0</v>
      </c>
      <c r="AM10" s="22">
        <v>0</v>
      </c>
      <c r="AN10" s="23">
        <f t="shared" ref="AN10:AO56" si="8">AJ10+AL10</f>
        <v>13</v>
      </c>
      <c r="AO10" s="23">
        <f t="shared" si="8"/>
        <v>13</v>
      </c>
    </row>
    <row r="11" spans="1:41" s="13" customFormat="1" ht="20.100000000000001" customHeight="1">
      <c r="A11" s="12"/>
      <c r="B11" s="12"/>
      <c r="C11" s="19" t="s">
        <v>33</v>
      </c>
      <c r="D11" s="23">
        <f t="shared" si="0"/>
        <v>47</v>
      </c>
      <c r="E11" s="22">
        <v>45</v>
      </c>
      <c r="F11" s="22">
        <v>2</v>
      </c>
      <c r="G11" s="22">
        <v>3</v>
      </c>
      <c r="H11" s="22">
        <v>0</v>
      </c>
      <c r="I11" s="22">
        <v>7</v>
      </c>
      <c r="J11" s="22">
        <v>0</v>
      </c>
      <c r="K11" s="22">
        <v>0</v>
      </c>
      <c r="L11" s="22">
        <f>130-X11-AE11</f>
        <v>104</v>
      </c>
      <c r="M11" s="24"/>
      <c r="N11" s="24"/>
      <c r="O11" s="24"/>
      <c r="P11" s="24"/>
      <c r="Q11" s="24"/>
      <c r="R11" s="23">
        <f t="shared" si="1"/>
        <v>107</v>
      </c>
      <c r="S11" s="23">
        <f t="shared" si="2"/>
        <v>0</v>
      </c>
      <c r="T11" s="23">
        <f t="shared" si="3"/>
        <v>0</v>
      </c>
      <c r="U11" s="22">
        <v>6</v>
      </c>
      <c r="V11" s="22">
        <f>17-AJ11</f>
        <v>14</v>
      </c>
      <c r="W11" s="22">
        <f>V11</f>
        <v>14</v>
      </c>
      <c r="X11" s="22">
        <f>$F$10-Q11</f>
        <v>26</v>
      </c>
      <c r="Y11" s="22">
        <f>X11</f>
        <v>26</v>
      </c>
      <c r="Z11" s="23">
        <f t="shared" si="4"/>
        <v>0</v>
      </c>
      <c r="AA11" s="22">
        <v>0</v>
      </c>
      <c r="AB11" s="22">
        <v>0</v>
      </c>
      <c r="AC11" s="22">
        <f>$E$10-AJ11-V11</f>
        <v>229</v>
      </c>
      <c r="AD11" s="22">
        <f>AC11</f>
        <v>229</v>
      </c>
      <c r="AE11" s="22">
        <f>$F$10-X11</f>
        <v>0</v>
      </c>
      <c r="AF11" s="22">
        <f>AE11</f>
        <v>0</v>
      </c>
      <c r="AG11" s="23">
        <f t="shared" si="5"/>
        <v>269</v>
      </c>
      <c r="AH11" s="23">
        <f t="shared" si="6"/>
        <v>243</v>
      </c>
      <c r="AI11" s="23">
        <f t="shared" si="7"/>
        <v>26</v>
      </c>
      <c r="AJ11" s="22">
        <v>3</v>
      </c>
      <c r="AK11" s="22">
        <v>3</v>
      </c>
      <c r="AL11" s="22"/>
      <c r="AM11" s="22"/>
      <c r="AN11" s="23">
        <f t="shared" si="8"/>
        <v>3</v>
      </c>
      <c r="AO11" s="23">
        <f t="shared" si="8"/>
        <v>3</v>
      </c>
    </row>
    <row r="12" spans="1:41" s="13" customFormat="1" ht="20.100000000000001" customHeight="1">
      <c r="A12" s="12"/>
      <c r="B12" s="12"/>
      <c r="C12" s="19" t="s">
        <v>34</v>
      </c>
      <c r="D12" s="23">
        <f t="shared" si="0"/>
        <v>47</v>
      </c>
      <c r="E12" s="22">
        <v>47</v>
      </c>
      <c r="F12" s="22">
        <v>0</v>
      </c>
      <c r="G12" s="22">
        <v>4</v>
      </c>
      <c r="H12" s="22">
        <v>0</v>
      </c>
      <c r="I12" s="22">
        <v>12</v>
      </c>
      <c r="J12" s="22">
        <v>0</v>
      </c>
      <c r="K12" s="22">
        <v>0</v>
      </c>
      <c r="L12" s="22">
        <v>457</v>
      </c>
      <c r="M12" s="22">
        <v>0</v>
      </c>
      <c r="N12" s="22">
        <v>0</v>
      </c>
      <c r="O12" s="22">
        <v>0</v>
      </c>
      <c r="P12" s="22">
        <v>0</v>
      </c>
      <c r="Q12" s="22">
        <v>0</v>
      </c>
      <c r="R12" s="23">
        <f t="shared" si="1"/>
        <v>461</v>
      </c>
      <c r="S12" s="23">
        <f t="shared" si="2"/>
        <v>0</v>
      </c>
      <c r="T12" s="23">
        <f t="shared" si="3"/>
        <v>0</v>
      </c>
      <c r="U12" s="22">
        <v>7</v>
      </c>
      <c r="V12" s="22">
        <v>32</v>
      </c>
      <c r="W12" s="22">
        <v>27</v>
      </c>
      <c r="X12" s="22">
        <v>0</v>
      </c>
      <c r="Y12" s="22">
        <v>0</v>
      </c>
      <c r="Z12" s="23">
        <f t="shared" si="4"/>
        <v>0</v>
      </c>
      <c r="AA12" s="22">
        <v>0</v>
      </c>
      <c r="AB12" s="22">
        <v>0</v>
      </c>
      <c r="AC12" s="22">
        <v>0</v>
      </c>
      <c r="AD12" s="22">
        <v>0</v>
      </c>
      <c r="AE12" s="22">
        <v>0</v>
      </c>
      <c r="AF12" s="22">
        <v>0</v>
      </c>
      <c r="AG12" s="23">
        <f t="shared" si="5"/>
        <v>32</v>
      </c>
      <c r="AH12" s="23">
        <f t="shared" si="6"/>
        <v>27</v>
      </c>
      <c r="AI12" s="23">
        <f t="shared" si="7"/>
        <v>0</v>
      </c>
      <c r="AJ12" s="22">
        <v>4</v>
      </c>
      <c r="AK12" s="22">
        <v>4</v>
      </c>
      <c r="AL12" s="22">
        <v>0</v>
      </c>
      <c r="AM12" s="22">
        <v>0</v>
      </c>
      <c r="AN12" s="23">
        <f t="shared" si="8"/>
        <v>4</v>
      </c>
      <c r="AO12" s="23">
        <f t="shared" si="8"/>
        <v>4</v>
      </c>
    </row>
    <row r="13" spans="1:41" s="13" customFormat="1" ht="20.100000000000001" customHeight="1">
      <c r="A13" s="12"/>
      <c r="B13" s="12"/>
      <c r="C13" s="19" t="s">
        <v>35</v>
      </c>
      <c r="D13" s="23">
        <f t="shared" si="0"/>
        <v>72</v>
      </c>
      <c r="E13" s="22">
        <v>69</v>
      </c>
      <c r="F13" s="22">
        <v>3</v>
      </c>
      <c r="G13" s="22">
        <v>6</v>
      </c>
      <c r="H13" s="22">
        <v>0</v>
      </c>
      <c r="I13" s="22">
        <v>19</v>
      </c>
      <c r="J13" s="22">
        <v>31</v>
      </c>
      <c r="K13" s="22">
        <v>14</v>
      </c>
      <c r="L13" s="22">
        <v>591</v>
      </c>
      <c r="M13" s="22">
        <v>1</v>
      </c>
      <c r="N13" s="22">
        <v>0</v>
      </c>
      <c r="O13" s="22">
        <v>0</v>
      </c>
      <c r="P13" s="22">
        <v>23</v>
      </c>
      <c r="Q13" s="22">
        <v>0</v>
      </c>
      <c r="R13" s="23">
        <f t="shared" si="1"/>
        <v>651</v>
      </c>
      <c r="S13" s="23">
        <f t="shared" si="2"/>
        <v>14</v>
      </c>
      <c r="T13" s="23">
        <f t="shared" si="3"/>
        <v>1</v>
      </c>
      <c r="U13" s="22">
        <v>9</v>
      </c>
      <c r="V13" s="22">
        <v>42</v>
      </c>
      <c r="W13" s="22">
        <v>36</v>
      </c>
      <c r="X13" s="22">
        <v>0</v>
      </c>
      <c r="Y13" s="22">
        <v>0</v>
      </c>
      <c r="Z13" s="23">
        <f t="shared" si="4"/>
        <v>2</v>
      </c>
      <c r="AA13" s="22">
        <v>1</v>
      </c>
      <c r="AB13" s="22">
        <v>1</v>
      </c>
      <c r="AC13" s="22">
        <v>6</v>
      </c>
      <c r="AD13" s="22">
        <v>6</v>
      </c>
      <c r="AE13" s="22">
        <v>0</v>
      </c>
      <c r="AF13" s="22">
        <v>0</v>
      </c>
      <c r="AG13" s="23">
        <f t="shared" si="5"/>
        <v>50</v>
      </c>
      <c r="AH13" s="23">
        <f t="shared" si="6"/>
        <v>43</v>
      </c>
      <c r="AI13" s="23">
        <f t="shared" si="7"/>
        <v>1</v>
      </c>
      <c r="AJ13" s="22">
        <v>6</v>
      </c>
      <c r="AK13" s="22">
        <v>6</v>
      </c>
      <c r="AL13" s="22">
        <v>0</v>
      </c>
      <c r="AM13" s="22">
        <v>0</v>
      </c>
      <c r="AN13" s="23">
        <f t="shared" si="8"/>
        <v>6</v>
      </c>
      <c r="AO13" s="23">
        <f t="shared" si="8"/>
        <v>6</v>
      </c>
    </row>
    <row r="14" spans="1:41" s="13" customFormat="1" ht="20.100000000000001" customHeight="1">
      <c r="A14" s="14"/>
      <c r="B14" s="14"/>
      <c r="C14" s="20" t="s">
        <v>36</v>
      </c>
      <c r="D14" s="23">
        <f t="shared" si="0"/>
        <v>26</v>
      </c>
      <c r="E14" s="22">
        <v>26</v>
      </c>
      <c r="F14" s="22">
        <v>0</v>
      </c>
      <c r="G14" s="22">
        <v>4</v>
      </c>
      <c r="H14" s="22">
        <v>0</v>
      </c>
      <c r="I14" s="22">
        <v>6</v>
      </c>
      <c r="J14" s="22">
        <v>13</v>
      </c>
      <c r="K14" s="22">
        <v>8</v>
      </c>
      <c r="L14" s="22">
        <v>117</v>
      </c>
      <c r="M14" s="22">
        <v>0</v>
      </c>
      <c r="N14" s="22">
        <v>0</v>
      </c>
      <c r="O14" s="22">
        <v>0</v>
      </c>
      <c r="P14" s="22">
        <v>0</v>
      </c>
      <c r="Q14" s="22">
        <v>0</v>
      </c>
      <c r="R14" s="23">
        <f t="shared" si="1"/>
        <v>134</v>
      </c>
      <c r="S14" s="23">
        <f t="shared" si="2"/>
        <v>8</v>
      </c>
      <c r="T14" s="23">
        <f t="shared" si="3"/>
        <v>0</v>
      </c>
      <c r="U14" s="22">
        <v>5</v>
      </c>
      <c r="V14" s="22">
        <v>14</v>
      </c>
      <c r="W14" s="22">
        <v>14</v>
      </c>
      <c r="X14" s="22">
        <v>0</v>
      </c>
      <c r="Y14" s="22">
        <v>0</v>
      </c>
      <c r="Z14" s="23">
        <f t="shared" si="4"/>
        <v>4</v>
      </c>
      <c r="AA14" s="22">
        <v>4</v>
      </c>
      <c r="AB14" s="22">
        <v>0</v>
      </c>
      <c r="AC14" s="22">
        <v>0</v>
      </c>
      <c r="AD14" s="22">
        <v>0</v>
      </c>
      <c r="AE14" s="22">
        <v>0</v>
      </c>
      <c r="AF14" s="22">
        <v>0</v>
      </c>
      <c r="AG14" s="23">
        <f t="shared" si="5"/>
        <v>18</v>
      </c>
      <c r="AH14" s="23">
        <f t="shared" si="6"/>
        <v>18</v>
      </c>
      <c r="AI14" s="23">
        <f t="shared" si="7"/>
        <v>0</v>
      </c>
      <c r="AJ14" s="22">
        <v>2</v>
      </c>
      <c r="AK14" s="22">
        <v>2</v>
      </c>
      <c r="AL14" s="22">
        <v>2</v>
      </c>
      <c r="AM14" s="22">
        <v>2</v>
      </c>
      <c r="AN14" s="23">
        <f t="shared" si="8"/>
        <v>4</v>
      </c>
      <c r="AO14" s="23">
        <f t="shared" si="8"/>
        <v>4</v>
      </c>
    </row>
    <row r="15" spans="1:41" s="13" customFormat="1" ht="20.100000000000001" customHeight="1">
      <c r="A15" s="12"/>
      <c r="B15" s="12"/>
      <c r="C15" s="19" t="s">
        <v>37</v>
      </c>
      <c r="D15" s="23">
        <f t="shared" si="0"/>
        <v>34</v>
      </c>
      <c r="E15" s="22">
        <v>34</v>
      </c>
      <c r="F15" s="22">
        <v>0</v>
      </c>
      <c r="G15" s="22">
        <v>9</v>
      </c>
      <c r="H15" s="22">
        <v>0</v>
      </c>
      <c r="I15" s="22">
        <v>4</v>
      </c>
      <c r="J15" s="22">
        <v>8</v>
      </c>
      <c r="K15" s="22">
        <v>6</v>
      </c>
      <c r="L15" s="22">
        <v>113</v>
      </c>
      <c r="M15" s="22">
        <v>0</v>
      </c>
      <c r="N15" s="22">
        <v>0</v>
      </c>
      <c r="O15" s="22">
        <v>0</v>
      </c>
      <c r="P15" s="22">
        <v>0</v>
      </c>
      <c r="Q15" s="22">
        <v>0</v>
      </c>
      <c r="R15" s="23">
        <f t="shared" si="1"/>
        <v>130</v>
      </c>
      <c r="S15" s="23">
        <f t="shared" si="2"/>
        <v>6</v>
      </c>
      <c r="T15" s="23">
        <f t="shared" si="3"/>
        <v>0</v>
      </c>
      <c r="U15" s="22">
        <v>4</v>
      </c>
      <c r="V15" s="22">
        <v>30</v>
      </c>
      <c r="W15" s="22">
        <v>30</v>
      </c>
      <c r="X15" s="22">
        <v>0</v>
      </c>
      <c r="Y15" s="22">
        <v>0</v>
      </c>
      <c r="Z15" s="23">
        <f t="shared" si="4"/>
        <v>1</v>
      </c>
      <c r="AA15" s="22">
        <v>1</v>
      </c>
      <c r="AB15" s="22">
        <v>0</v>
      </c>
      <c r="AC15" s="22">
        <v>0</v>
      </c>
      <c r="AD15" s="22">
        <v>0</v>
      </c>
      <c r="AE15" s="22">
        <v>0</v>
      </c>
      <c r="AF15" s="22">
        <v>0</v>
      </c>
      <c r="AG15" s="23">
        <f t="shared" si="5"/>
        <v>31</v>
      </c>
      <c r="AH15" s="23">
        <f t="shared" si="6"/>
        <v>31</v>
      </c>
      <c r="AI15" s="23">
        <f t="shared" si="7"/>
        <v>0</v>
      </c>
      <c r="AJ15" s="22">
        <v>3</v>
      </c>
      <c r="AK15" s="22">
        <v>0</v>
      </c>
      <c r="AL15" s="22">
        <v>1</v>
      </c>
      <c r="AM15" s="22">
        <v>1</v>
      </c>
      <c r="AN15" s="23">
        <f t="shared" si="8"/>
        <v>4</v>
      </c>
      <c r="AO15" s="23">
        <f t="shared" si="8"/>
        <v>1</v>
      </c>
    </row>
    <row r="16" spans="1:41" s="13" customFormat="1" ht="20.100000000000001" customHeight="1">
      <c r="A16" s="12"/>
      <c r="B16" s="12"/>
      <c r="C16" s="19" t="s">
        <v>78</v>
      </c>
      <c r="D16" s="23">
        <v>51</v>
      </c>
      <c r="E16" s="22">
        <v>51</v>
      </c>
      <c r="F16" s="22"/>
      <c r="G16" s="22">
        <v>5</v>
      </c>
      <c r="H16" s="22">
        <v>0</v>
      </c>
      <c r="I16" s="22">
        <v>13</v>
      </c>
      <c r="J16" s="22">
        <v>57</v>
      </c>
      <c r="K16" s="22">
        <v>32</v>
      </c>
      <c r="L16" s="22">
        <v>573</v>
      </c>
      <c r="M16" s="22">
        <v>0</v>
      </c>
      <c r="N16" s="22">
        <v>0</v>
      </c>
      <c r="O16" s="22">
        <v>0</v>
      </c>
      <c r="P16" s="22">
        <v>0</v>
      </c>
      <c r="Q16" s="22">
        <v>0</v>
      </c>
      <c r="R16" s="23">
        <v>635</v>
      </c>
      <c r="S16" s="23">
        <v>32</v>
      </c>
      <c r="T16" s="23">
        <v>0</v>
      </c>
      <c r="U16" s="22">
        <v>10</v>
      </c>
      <c r="V16" s="22">
        <v>58</v>
      </c>
      <c r="W16" s="22">
        <v>45</v>
      </c>
      <c r="X16" s="22">
        <v>0</v>
      </c>
      <c r="Y16" s="22">
        <v>0</v>
      </c>
      <c r="Z16" s="23">
        <v>0</v>
      </c>
      <c r="AA16" s="22">
        <v>0</v>
      </c>
      <c r="AB16" s="22">
        <v>0</v>
      </c>
      <c r="AC16" s="22">
        <v>9</v>
      </c>
      <c r="AD16" s="22">
        <v>0</v>
      </c>
      <c r="AE16" s="22">
        <v>1</v>
      </c>
      <c r="AF16" s="22">
        <v>0</v>
      </c>
      <c r="AG16" s="23">
        <v>68</v>
      </c>
      <c r="AH16" s="23">
        <v>45</v>
      </c>
      <c r="AI16" s="23">
        <v>0</v>
      </c>
      <c r="AJ16" s="22">
        <v>4</v>
      </c>
      <c r="AK16" s="22">
        <v>4</v>
      </c>
      <c r="AL16" s="22">
        <v>0</v>
      </c>
      <c r="AM16" s="22">
        <v>0</v>
      </c>
      <c r="AN16" s="23">
        <v>4</v>
      </c>
      <c r="AO16" s="23">
        <v>4</v>
      </c>
    </row>
    <row r="17" spans="1:41" s="13" customFormat="1" ht="20.100000000000001" customHeight="1">
      <c r="A17" s="12"/>
      <c r="B17" s="12"/>
      <c r="C17" s="19" t="s">
        <v>38</v>
      </c>
      <c r="D17" s="23">
        <f t="shared" si="0"/>
        <v>79</v>
      </c>
      <c r="E17" s="22">
        <v>79</v>
      </c>
      <c r="F17" s="22">
        <v>0</v>
      </c>
      <c r="G17" s="22">
        <v>10</v>
      </c>
      <c r="H17" s="22">
        <v>0</v>
      </c>
      <c r="I17" s="22">
        <v>24</v>
      </c>
      <c r="J17" s="22">
        <v>31</v>
      </c>
      <c r="K17" s="22">
        <v>0</v>
      </c>
      <c r="L17" s="22">
        <v>351</v>
      </c>
      <c r="M17" s="22">
        <v>0</v>
      </c>
      <c r="N17" s="22">
        <v>22</v>
      </c>
      <c r="O17" s="22">
        <v>0</v>
      </c>
      <c r="P17" s="22">
        <v>93</v>
      </c>
      <c r="Q17" s="22">
        <v>0</v>
      </c>
      <c r="R17" s="23">
        <f t="shared" si="1"/>
        <v>507</v>
      </c>
      <c r="S17" s="23">
        <f t="shared" si="2"/>
        <v>0</v>
      </c>
      <c r="T17" s="23">
        <f t="shared" si="3"/>
        <v>0</v>
      </c>
      <c r="U17" s="22">
        <v>10</v>
      </c>
      <c r="V17" s="22">
        <v>43</v>
      </c>
      <c r="W17" s="22">
        <v>43</v>
      </c>
      <c r="X17" s="22">
        <v>0</v>
      </c>
      <c r="Y17" s="22">
        <v>0</v>
      </c>
      <c r="Z17" s="23">
        <f t="shared" si="4"/>
        <v>0</v>
      </c>
      <c r="AA17" s="22">
        <v>0</v>
      </c>
      <c r="AB17" s="22">
        <v>0</v>
      </c>
      <c r="AC17" s="22">
        <v>35</v>
      </c>
      <c r="AD17" s="22">
        <v>32</v>
      </c>
      <c r="AE17" s="22">
        <v>0</v>
      </c>
      <c r="AF17" s="22">
        <v>0</v>
      </c>
      <c r="AG17" s="23">
        <f t="shared" si="5"/>
        <v>78</v>
      </c>
      <c r="AH17" s="23">
        <f t="shared" si="6"/>
        <v>75</v>
      </c>
      <c r="AI17" s="23">
        <f t="shared" si="7"/>
        <v>0</v>
      </c>
      <c r="AJ17" s="22">
        <v>7</v>
      </c>
      <c r="AK17" s="22">
        <v>0</v>
      </c>
      <c r="AL17" s="22">
        <v>0</v>
      </c>
      <c r="AM17" s="22">
        <v>0</v>
      </c>
      <c r="AN17" s="23">
        <f t="shared" si="8"/>
        <v>7</v>
      </c>
      <c r="AO17" s="23">
        <f t="shared" si="8"/>
        <v>0</v>
      </c>
    </row>
    <row r="18" spans="1:41" s="13" customFormat="1" ht="20.100000000000001" customHeight="1">
      <c r="A18" s="12"/>
      <c r="B18" s="12"/>
      <c r="C18" s="19" t="s">
        <v>39</v>
      </c>
      <c r="D18" s="23">
        <f t="shared" si="0"/>
        <v>71</v>
      </c>
      <c r="E18" s="22">
        <v>58</v>
      </c>
      <c r="F18" s="22">
        <v>13</v>
      </c>
      <c r="G18" s="22">
        <v>11</v>
      </c>
      <c r="H18" s="22">
        <v>0</v>
      </c>
      <c r="I18" s="22">
        <v>0</v>
      </c>
      <c r="J18" s="22">
        <v>18</v>
      </c>
      <c r="K18" s="22">
        <v>15</v>
      </c>
      <c r="L18" s="22">
        <v>155</v>
      </c>
      <c r="M18" s="22">
        <v>5</v>
      </c>
      <c r="N18" s="22">
        <v>0</v>
      </c>
      <c r="O18" s="22">
        <v>0</v>
      </c>
      <c r="P18" s="22">
        <v>0</v>
      </c>
      <c r="Q18" s="22">
        <v>0</v>
      </c>
      <c r="R18" s="23">
        <f t="shared" si="1"/>
        <v>184</v>
      </c>
      <c r="S18" s="23">
        <f t="shared" si="2"/>
        <v>15</v>
      </c>
      <c r="T18" s="23">
        <f t="shared" si="3"/>
        <v>5</v>
      </c>
      <c r="U18" s="22">
        <v>10</v>
      </c>
      <c r="V18" s="22">
        <v>28</v>
      </c>
      <c r="W18" s="22">
        <v>28</v>
      </c>
      <c r="X18" s="22">
        <v>0</v>
      </c>
      <c r="Y18" s="22">
        <v>0</v>
      </c>
      <c r="Z18" s="23">
        <f t="shared" si="4"/>
        <v>0</v>
      </c>
      <c r="AA18" s="22">
        <v>0</v>
      </c>
      <c r="AB18" s="22">
        <v>0</v>
      </c>
      <c r="AC18" s="22">
        <v>29</v>
      </c>
      <c r="AD18" s="22">
        <v>29</v>
      </c>
      <c r="AE18" s="22">
        <v>13</v>
      </c>
      <c r="AF18" s="22">
        <v>13</v>
      </c>
      <c r="AG18" s="23">
        <f t="shared" si="5"/>
        <v>70</v>
      </c>
      <c r="AH18" s="23">
        <f t="shared" si="6"/>
        <v>57</v>
      </c>
      <c r="AI18" s="23">
        <f t="shared" si="7"/>
        <v>13</v>
      </c>
      <c r="AJ18" s="22">
        <v>5</v>
      </c>
      <c r="AK18" s="22">
        <v>0</v>
      </c>
      <c r="AL18" s="22">
        <v>0</v>
      </c>
      <c r="AM18" s="22">
        <v>0</v>
      </c>
      <c r="AN18" s="23">
        <f t="shared" si="8"/>
        <v>5</v>
      </c>
      <c r="AO18" s="23">
        <f t="shared" si="8"/>
        <v>0</v>
      </c>
    </row>
    <row r="19" spans="1:41" s="15" customFormat="1" ht="20.100000000000001" customHeight="1">
      <c r="A19" s="12"/>
      <c r="B19" s="12"/>
      <c r="C19" s="19" t="s">
        <v>40</v>
      </c>
      <c r="D19" s="23">
        <f t="shared" si="0"/>
        <v>75</v>
      </c>
      <c r="E19" s="22">
        <v>72</v>
      </c>
      <c r="F19" s="22">
        <v>3</v>
      </c>
      <c r="G19" s="22">
        <v>9</v>
      </c>
      <c r="H19" s="22">
        <v>0</v>
      </c>
      <c r="I19" s="22">
        <v>12</v>
      </c>
      <c r="J19" s="22">
        <v>53</v>
      </c>
      <c r="K19" s="22">
        <v>25</v>
      </c>
      <c r="L19" s="22">
        <v>853</v>
      </c>
      <c r="M19" s="22">
        <v>3</v>
      </c>
      <c r="N19" s="22">
        <v>3</v>
      </c>
      <c r="O19" s="22">
        <v>0</v>
      </c>
      <c r="P19" s="22">
        <v>44</v>
      </c>
      <c r="Q19" s="22">
        <v>0</v>
      </c>
      <c r="R19" s="23">
        <f t="shared" si="1"/>
        <v>962</v>
      </c>
      <c r="S19" s="23">
        <f t="shared" si="2"/>
        <v>25</v>
      </c>
      <c r="T19" s="23">
        <f t="shared" si="3"/>
        <v>3</v>
      </c>
      <c r="U19" s="22">
        <v>12</v>
      </c>
      <c r="V19" s="22">
        <v>60</v>
      </c>
      <c r="W19" s="22">
        <v>55</v>
      </c>
      <c r="X19" s="22">
        <v>0</v>
      </c>
      <c r="Y19" s="22">
        <v>0</v>
      </c>
      <c r="Z19" s="23">
        <f t="shared" si="4"/>
        <v>0</v>
      </c>
      <c r="AA19" s="22">
        <v>0</v>
      </c>
      <c r="AB19" s="22">
        <v>0</v>
      </c>
      <c r="AC19" s="22">
        <v>13</v>
      </c>
      <c r="AD19" s="22">
        <v>13</v>
      </c>
      <c r="AE19" s="22">
        <v>3</v>
      </c>
      <c r="AF19" s="22">
        <v>3</v>
      </c>
      <c r="AG19" s="23">
        <f t="shared" si="5"/>
        <v>76</v>
      </c>
      <c r="AH19" s="23">
        <f t="shared" si="6"/>
        <v>68</v>
      </c>
      <c r="AI19" s="23">
        <f t="shared" si="7"/>
        <v>3</v>
      </c>
      <c r="AJ19" s="22">
        <v>4</v>
      </c>
      <c r="AK19" s="22">
        <v>4</v>
      </c>
      <c r="AL19" s="22">
        <v>0</v>
      </c>
      <c r="AM19" s="22">
        <v>0</v>
      </c>
      <c r="AN19" s="23">
        <f t="shared" si="8"/>
        <v>4</v>
      </c>
      <c r="AO19" s="23">
        <f t="shared" si="8"/>
        <v>4</v>
      </c>
    </row>
    <row r="20" spans="1:41" s="15" customFormat="1" ht="20.100000000000001" customHeight="1">
      <c r="A20" s="12"/>
      <c r="B20" s="12"/>
      <c r="C20" s="19" t="s">
        <v>41</v>
      </c>
      <c r="D20" s="23">
        <f t="shared" si="0"/>
        <v>194</v>
      </c>
      <c r="E20" s="22">
        <v>180</v>
      </c>
      <c r="F20" s="22">
        <v>14</v>
      </c>
      <c r="G20" s="22">
        <v>28</v>
      </c>
      <c r="H20" s="22">
        <v>0</v>
      </c>
      <c r="I20" s="22"/>
      <c r="J20" s="22">
        <v>185</v>
      </c>
      <c r="K20" s="22">
        <v>96</v>
      </c>
      <c r="L20" s="22">
        <v>1028</v>
      </c>
      <c r="M20" s="22">
        <v>6</v>
      </c>
      <c r="N20" s="22">
        <v>4</v>
      </c>
      <c r="O20" s="22">
        <v>4</v>
      </c>
      <c r="P20" s="22">
        <v>61</v>
      </c>
      <c r="Q20" s="22">
        <v>0</v>
      </c>
      <c r="R20" s="23">
        <f t="shared" si="1"/>
        <v>1306</v>
      </c>
      <c r="S20" s="23">
        <f t="shared" si="2"/>
        <v>100</v>
      </c>
      <c r="T20" s="23">
        <f t="shared" si="3"/>
        <v>6</v>
      </c>
      <c r="U20" s="22">
        <v>14</v>
      </c>
      <c r="V20" s="22">
        <v>134</v>
      </c>
      <c r="W20" s="22">
        <v>132</v>
      </c>
      <c r="X20" s="22">
        <v>1</v>
      </c>
      <c r="Y20" s="22">
        <v>1</v>
      </c>
      <c r="Z20" s="23">
        <f t="shared" si="4"/>
        <v>0</v>
      </c>
      <c r="AA20" s="22">
        <v>0</v>
      </c>
      <c r="AB20" s="22">
        <v>0</v>
      </c>
      <c r="AC20" s="22">
        <v>0</v>
      </c>
      <c r="AD20" s="22">
        <v>0</v>
      </c>
      <c r="AE20" s="22">
        <v>0</v>
      </c>
      <c r="AF20" s="22">
        <v>0</v>
      </c>
      <c r="AG20" s="23">
        <f t="shared" si="5"/>
        <v>135</v>
      </c>
      <c r="AH20" s="23">
        <f t="shared" si="6"/>
        <v>132</v>
      </c>
      <c r="AI20" s="23">
        <f t="shared" si="7"/>
        <v>1</v>
      </c>
      <c r="AJ20" s="22">
        <v>10</v>
      </c>
      <c r="AK20" s="22">
        <v>10</v>
      </c>
      <c r="AL20" s="22">
        <v>0</v>
      </c>
      <c r="AM20" s="22">
        <v>0</v>
      </c>
      <c r="AN20" s="23">
        <f t="shared" si="8"/>
        <v>10</v>
      </c>
      <c r="AO20" s="23">
        <f t="shared" si="8"/>
        <v>10</v>
      </c>
    </row>
    <row r="21" spans="1:41" s="15" customFormat="1" ht="20.100000000000001" customHeight="1">
      <c r="A21" s="12"/>
      <c r="B21" s="12"/>
      <c r="C21" s="19" t="s">
        <v>42</v>
      </c>
      <c r="D21" s="23">
        <f t="shared" si="0"/>
        <v>150</v>
      </c>
      <c r="E21" s="22">
        <v>146</v>
      </c>
      <c r="F21" s="22">
        <v>4</v>
      </c>
      <c r="G21" s="22">
        <v>22</v>
      </c>
      <c r="H21" s="22">
        <v>0</v>
      </c>
      <c r="I21" s="22">
        <v>17</v>
      </c>
      <c r="J21" s="22">
        <v>89</v>
      </c>
      <c r="K21" s="22">
        <v>57</v>
      </c>
      <c r="L21" s="22">
        <v>974</v>
      </c>
      <c r="M21" s="22">
        <v>4</v>
      </c>
      <c r="N21" s="22">
        <v>0</v>
      </c>
      <c r="O21" s="22">
        <v>0</v>
      </c>
      <c r="P21" s="22">
        <v>0</v>
      </c>
      <c r="Q21" s="22">
        <v>0</v>
      </c>
      <c r="R21" s="23">
        <f t="shared" si="1"/>
        <v>1085</v>
      </c>
      <c r="S21" s="23">
        <f t="shared" si="2"/>
        <v>57</v>
      </c>
      <c r="T21" s="23">
        <f t="shared" si="3"/>
        <v>4</v>
      </c>
      <c r="U21" s="22">
        <v>19</v>
      </c>
      <c r="V21" s="22">
        <v>123</v>
      </c>
      <c r="W21" s="22">
        <v>109</v>
      </c>
      <c r="X21" s="22">
        <v>5</v>
      </c>
      <c r="Y21" s="22">
        <v>2</v>
      </c>
      <c r="Z21" s="23">
        <f t="shared" si="4"/>
        <v>0</v>
      </c>
      <c r="AA21" s="22">
        <v>0</v>
      </c>
      <c r="AB21" s="22">
        <v>0</v>
      </c>
      <c r="AC21" s="22">
        <v>23</v>
      </c>
      <c r="AD21" s="22">
        <v>23</v>
      </c>
      <c r="AE21" s="22">
        <v>2</v>
      </c>
      <c r="AF21" s="22">
        <v>2</v>
      </c>
      <c r="AG21" s="23">
        <f t="shared" si="5"/>
        <v>153</v>
      </c>
      <c r="AH21" s="23">
        <f t="shared" si="6"/>
        <v>132</v>
      </c>
      <c r="AI21" s="23">
        <f t="shared" si="7"/>
        <v>4</v>
      </c>
      <c r="AJ21" s="22">
        <v>14</v>
      </c>
      <c r="AK21" s="22">
        <v>14</v>
      </c>
      <c r="AL21" s="22">
        <v>0</v>
      </c>
      <c r="AM21" s="22">
        <v>0</v>
      </c>
      <c r="AN21" s="23">
        <f t="shared" si="8"/>
        <v>14</v>
      </c>
      <c r="AO21" s="23">
        <f t="shared" si="8"/>
        <v>14</v>
      </c>
    </row>
    <row r="22" spans="1:41" s="15" customFormat="1" ht="20.100000000000001" customHeight="1">
      <c r="A22" s="12"/>
      <c r="B22" s="12"/>
      <c r="C22" s="19" t="s">
        <v>43</v>
      </c>
      <c r="D22" s="23">
        <f t="shared" si="0"/>
        <v>316</v>
      </c>
      <c r="E22" s="22">
        <v>310</v>
      </c>
      <c r="F22" s="22">
        <v>6</v>
      </c>
      <c r="G22" s="22">
        <v>79</v>
      </c>
      <c r="H22" s="22">
        <v>11</v>
      </c>
      <c r="I22" s="22">
        <v>32</v>
      </c>
      <c r="J22" s="22">
        <v>96</v>
      </c>
      <c r="K22" s="22">
        <v>63</v>
      </c>
      <c r="L22" s="22">
        <v>1400</v>
      </c>
      <c r="M22" s="22">
        <v>10</v>
      </c>
      <c r="N22" s="22">
        <v>0</v>
      </c>
      <c r="O22" s="22">
        <v>0</v>
      </c>
      <c r="P22" s="22">
        <v>0</v>
      </c>
      <c r="Q22" s="22">
        <v>0</v>
      </c>
      <c r="R22" s="23">
        <f t="shared" si="1"/>
        <v>1575</v>
      </c>
      <c r="S22" s="23">
        <f t="shared" si="2"/>
        <v>63</v>
      </c>
      <c r="T22" s="23">
        <f t="shared" si="3"/>
        <v>21</v>
      </c>
      <c r="U22" s="22">
        <v>13</v>
      </c>
      <c r="V22" s="22">
        <v>202</v>
      </c>
      <c r="W22" s="22">
        <v>202</v>
      </c>
      <c r="X22" s="22">
        <v>4</v>
      </c>
      <c r="Y22" s="22">
        <v>4</v>
      </c>
      <c r="Z22" s="23">
        <f t="shared" si="4"/>
        <v>0</v>
      </c>
      <c r="AA22" s="22">
        <v>0</v>
      </c>
      <c r="AB22" s="22">
        <v>0</v>
      </c>
      <c r="AC22" s="22">
        <v>80</v>
      </c>
      <c r="AD22" s="22">
        <v>80</v>
      </c>
      <c r="AE22" s="22">
        <v>2</v>
      </c>
      <c r="AF22" s="22">
        <v>2</v>
      </c>
      <c r="AG22" s="23">
        <f t="shared" si="5"/>
        <v>288</v>
      </c>
      <c r="AH22" s="23">
        <f t="shared" si="6"/>
        <v>282</v>
      </c>
      <c r="AI22" s="23">
        <f t="shared" si="7"/>
        <v>6</v>
      </c>
      <c r="AJ22" s="22">
        <v>26</v>
      </c>
      <c r="AK22" s="22">
        <v>26</v>
      </c>
      <c r="AL22" s="22">
        <v>0</v>
      </c>
      <c r="AM22" s="22">
        <v>0</v>
      </c>
      <c r="AN22" s="23">
        <f t="shared" si="8"/>
        <v>26</v>
      </c>
      <c r="AO22" s="23">
        <f t="shared" si="8"/>
        <v>26</v>
      </c>
    </row>
    <row r="23" spans="1:41" s="15" customFormat="1" ht="20.100000000000001" customHeight="1">
      <c r="A23" s="12"/>
      <c r="B23" s="12"/>
      <c r="C23" s="19" t="s">
        <v>44</v>
      </c>
      <c r="D23" s="23">
        <f t="shared" si="0"/>
        <v>174</v>
      </c>
      <c r="E23" s="22">
        <v>168</v>
      </c>
      <c r="F23" s="22">
        <v>6</v>
      </c>
      <c r="G23" s="22">
        <v>47</v>
      </c>
      <c r="H23" s="22">
        <v>0</v>
      </c>
      <c r="I23" s="22">
        <v>9</v>
      </c>
      <c r="J23" s="22">
        <v>10</v>
      </c>
      <c r="K23" s="22">
        <v>8</v>
      </c>
      <c r="L23" s="22">
        <v>66</v>
      </c>
      <c r="M23" s="22">
        <v>0</v>
      </c>
      <c r="N23" s="22">
        <v>14</v>
      </c>
      <c r="O23" s="22">
        <v>0</v>
      </c>
      <c r="P23" s="22">
        <v>0</v>
      </c>
      <c r="Q23" s="22">
        <v>0</v>
      </c>
      <c r="R23" s="23">
        <f t="shared" si="1"/>
        <v>137</v>
      </c>
      <c r="S23" s="23">
        <f t="shared" si="2"/>
        <v>8</v>
      </c>
      <c r="T23" s="23">
        <f t="shared" si="3"/>
        <v>0</v>
      </c>
      <c r="U23" s="22">
        <v>9</v>
      </c>
      <c r="V23" s="22">
        <v>121</v>
      </c>
      <c r="W23" s="22">
        <v>114</v>
      </c>
      <c r="X23" s="22">
        <v>0</v>
      </c>
      <c r="Y23" s="22">
        <v>0</v>
      </c>
      <c r="Z23" s="23">
        <f t="shared" si="4"/>
        <v>0</v>
      </c>
      <c r="AA23" s="22"/>
      <c r="AB23" s="22"/>
      <c r="AC23" s="22">
        <v>37</v>
      </c>
      <c r="AD23" s="22">
        <v>37</v>
      </c>
      <c r="AE23" s="22">
        <v>6</v>
      </c>
      <c r="AF23" s="22">
        <v>6</v>
      </c>
      <c r="AG23" s="23">
        <f t="shared" si="5"/>
        <v>164</v>
      </c>
      <c r="AH23" s="23">
        <f t="shared" si="6"/>
        <v>151</v>
      </c>
      <c r="AI23" s="23">
        <f t="shared" si="7"/>
        <v>6</v>
      </c>
      <c r="AJ23" s="22">
        <v>21</v>
      </c>
      <c r="AK23" s="22">
        <v>17</v>
      </c>
      <c r="AL23" s="22"/>
      <c r="AM23" s="22"/>
      <c r="AN23" s="23">
        <f t="shared" si="8"/>
        <v>21</v>
      </c>
      <c r="AO23" s="23">
        <f t="shared" si="8"/>
        <v>17</v>
      </c>
    </row>
    <row r="24" spans="1:41" s="15" customFormat="1" ht="20.100000000000001" customHeight="1">
      <c r="A24" s="12"/>
      <c r="B24" s="12"/>
      <c r="C24" s="19" t="s">
        <v>45</v>
      </c>
      <c r="D24" s="23">
        <f t="shared" si="0"/>
        <v>63</v>
      </c>
      <c r="E24" s="22">
        <v>63</v>
      </c>
      <c r="F24" s="22">
        <v>0</v>
      </c>
      <c r="G24" s="22">
        <v>14</v>
      </c>
      <c r="H24" s="22">
        <v>0</v>
      </c>
      <c r="I24" s="22">
        <v>7</v>
      </c>
      <c r="J24" s="22">
        <v>4</v>
      </c>
      <c r="K24" s="22">
        <v>3</v>
      </c>
      <c r="L24" s="22">
        <v>106</v>
      </c>
      <c r="M24" s="22">
        <v>0</v>
      </c>
      <c r="N24" s="22">
        <v>0</v>
      </c>
      <c r="O24" s="22">
        <v>0</v>
      </c>
      <c r="P24" s="22">
        <v>0</v>
      </c>
      <c r="Q24" s="22">
        <v>0</v>
      </c>
      <c r="R24" s="23">
        <f t="shared" si="1"/>
        <v>124</v>
      </c>
      <c r="S24" s="23">
        <f t="shared" si="2"/>
        <v>3</v>
      </c>
      <c r="T24" s="23">
        <f t="shared" si="3"/>
        <v>0</v>
      </c>
      <c r="U24" s="22">
        <v>12</v>
      </c>
      <c r="V24" s="22">
        <v>58</v>
      </c>
      <c r="W24" s="22">
        <v>53</v>
      </c>
      <c r="X24" s="22">
        <v>0</v>
      </c>
      <c r="Y24" s="22">
        <v>0</v>
      </c>
      <c r="Z24" s="23">
        <f t="shared" si="4"/>
        <v>1</v>
      </c>
      <c r="AA24" s="22">
        <v>1</v>
      </c>
      <c r="AB24" s="22">
        <v>0</v>
      </c>
      <c r="AC24" s="22">
        <v>0</v>
      </c>
      <c r="AD24" s="22">
        <v>0</v>
      </c>
      <c r="AE24" s="22">
        <v>0</v>
      </c>
      <c r="AF24" s="22">
        <v>0</v>
      </c>
      <c r="AG24" s="23">
        <f t="shared" si="5"/>
        <v>59</v>
      </c>
      <c r="AH24" s="23">
        <f t="shared" si="6"/>
        <v>54</v>
      </c>
      <c r="AI24" s="23">
        <f t="shared" si="7"/>
        <v>0</v>
      </c>
      <c r="AJ24" s="22">
        <v>6</v>
      </c>
      <c r="AK24" s="22">
        <v>6</v>
      </c>
      <c r="AL24" s="22">
        <v>0</v>
      </c>
      <c r="AM24" s="22">
        <v>0</v>
      </c>
      <c r="AN24" s="23">
        <f t="shared" si="8"/>
        <v>6</v>
      </c>
      <c r="AO24" s="23">
        <f t="shared" si="8"/>
        <v>6</v>
      </c>
    </row>
    <row r="25" spans="1:41" s="15" customFormat="1" ht="20.100000000000001" customHeight="1">
      <c r="A25" s="12"/>
      <c r="B25" s="12"/>
      <c r="C25" s="19" t="s">
        <v>46</v>
      </c>
      <c r="D25" s="23">
        <f t="shared" si="0"/>
        <v>39</v>
      </c>
      <c r="E25" s="22">
        <v>37</v>
      </c>
      <c r="F25" s="22">
        <v>2</v>
      </c>
      <c r="G25" s="22">
        <v>6</v>
      </c>
      <c r="H25" s="22">
        <v>0</v>
      </c>
      <c r="I25" s="22">
        <v>8</v>
      </c>
      <c r="J25" s="22">
        <v>14</v>
      </c>
      <c r="K25" s="22">
        <v>0</v>
      </c>
      <c r="L25" s="22">
        <v>185</v>
      </c>
      <c r="M25" s="22">
        <v>0</v>
      </c>
      <c r="N25" s="22">
        <v>0</v>
      </c>
      <c r="O25" s="22">
        <v>0</v>
      </c>
      <c r="P25" s="22">
        <v>0</v>
      </c>
      <c r="Q25" s="22">
        <v>0</v>
      </c>
      <c r="R25" s="23">
        <f t="shared" si="1"/>
        <v>205</v>
      </c>
      <c r="S25" s="23">
        <f t="shared" si="2"/>
        <v>0</v>
      </c>
      <c r="T25" s="23">
        <f t="shared" si="3"/>
        <v>0</v>
      </c>
      <c r="U25" s="22">
        <v>4</v>
      </c>
      <c r="V25" s="22">
        <v>18</v>
      </c>
      <c r="W25" s="22">
        <v>18</v>
      </c>
      <c r="X25" s="22">
        <v>0</v>
      </c>
      <c r="Y25" s="22">
        <v>0</v>
      </c>
      <c r="Z25" s="23">
        <f t="shared" si="4"/>
        <v>0</v>
      </c>
      <c r="AA25" s="22">
        <v>0</v>
      </c>
      <c r="AB25" s="22">
        <v>0</v>
      </c>
      <c r="AC25" s="22">
        <v>17</v>
      </c>
      <c r="AD25" s="22">
        <v>17</v>
      </c>
      <c r="AE25" s="22">
        <v>0</v>
      </c>
      <c r="AF25" s="22">
        <v>0</v>
      </c>
      <c r="AG25" s="23">
        <f t="shared" si="5"/>
        <v>35</v>
      </c>
      <c r="AH25" s="23">
        <f t="shared" si="6"/>
        <v>35</v>
      </c>
      <c r="AI25" s="23">
        <f t="shared" si="7"/>
        <v>0</v>
      </c>
      <c r="AJ25" s="22">
        <v>2</v>
      </c>
      <c r="AK25" s="22">
        <v>2</v>
      </c>
      <c r="AL25" s="22">
        <v>0</v>
      </c>
      <c r="AM25" s="22">
        <v>0</v>
      </c>
      <c r="AN25" s="23">
        <f t="shared" si="8"/>
        <v>2</v>
      </c>
      <c r="AO25" s="23">
        <f t="shared" si="8"/>
        <v>2</v>
      </c>
    </row>
    <row r="26" spans="1:41" s="15" customFormat="1" ht="20.100000000000001" customHeight="1">
      <c r="A26" s="12"/>
      <c r="B26" s="12"/>
      <c r="C26" s="19" t="s">
        <v>47</v>
      </c>
      <c r="D26" s="23">
        <f t="shared" si="0"/>
        <v>51</v>
      </c>
      <c r="E26" s="22">
        <v>45</v>
      </c>
      <c r="F26" s="22">
        <v>6</v>
      </c>
      <c r="G26" s="22">
        <v>2</v>
      </c>
      <c r="H26" s="22">
        <v>0</v>
      </c>
      <c r="I26" s="22">
        <v>8</v>
      </c>
      <c r="J26" s="22">
        <v>15</v>
      </c>
      <c r="K26" s="22">
        <v>0</v>
      </c>
      <c r="L26" s="22">
        <v>445</v>
      </c>
      <c r="M26" s="22">
        <v>0</v>
      </c>
      <c r="N26" s="22">
        <v>0</v>
      </c>
      <c r="O26" s="22">
        <v>0</v>
      </c>
      <c r="P26" s="22">
        <v>0</v>
      </c>
      <c r="Q26" s="22">
        <v>0</v>
      </c>
      <c r="R26" s="23">
        <f t="shared" si="1"/>
        <v>462</v>
      </c>
      <c r="S26" s="23">
        <f t="shared" si="2"/>
        <v>0</v>
      </c>
      <c r="T26" s="23">
        <f t="shared" si="3"/>
        <v>0</v>
      </c>
      <c r="U26" s="22">
        <v>2</v>
      </c>
      <c r="V26" s="22">
        <v>22</v>
      </c>
      <c r="W26" s="22">
        <v>20</v>
      </c>
      <c r="X26" s="22">
        <v>0</v>
      </c>
      <c r="Y26" s="22">
        <v>0</v>
      </c>
      <c r="Z26" s="23">
        <f t="shared" si="4"/>
        <v>0</v>
      </c>
      <c r="AA26" s="22">
        <v>0</v>
      </c>
      <c r="AB26" s="22">
        <v>0</v>
      </c>
      <c r="AC26" s="22">
        <v>21</v>
      </c>
      <c r="AD26" s="22"/>
      <c r="AE26" s="22">
        <v>6</v>
      </c>
      <c r="AF26" s="22">
        <v>6</v>
      </c>
      <c r="AG26" s="23">
        <f t="shared" si="5"/>
        <v>49</v>
      </c>
      <c r="AH26" s="23">
        <f t="shared" si="6"/>
        <v>20</v>
      </c>
      <c r="AI26" s="23">
        <f t="shared" si="7"/>
        <v>6</v>
      </c>
      <c r="AJ26" s="22">
        <v>2</v>
      </c>
      <c r="AK26" s="22">
        <v>2</v>
      </c>
      <c r="AL26" s="22">
        <v>2</v>
      </c>
      <c r="AM26" s="22">
        <v>2</v>
      </c>
      <c r="AN26" s="23">
        <f t="shared" si="8"/>
        <v>4</v>
      </c>
      <c r="AO26" s="23">
        <f t="shared" si="8"/>
        <v>4</v>
      </c>
    </row>
    <row r="27" spans="1:41" s="15" customFormat="1" ht="20.100000000000001" customHeight="1">
      <c r="A27" s="12"/>
      <c r="B27" s="12"/>
      <c r="C27" s="19" t="s">
        <v>48</v>
      </c>
      <c r="D27" s="23">
        <f t="shared" si="0"/>
        <v>50</v>
      </c>
      <c r="E27" s="22">
        <v>40</v>
      </c>
      <c r="F27" s="22">
        <v>10</v>
      </c>
      <c r="G27" s="22">
        <v>3</v>
      </c>
      <c r="H27" s="22">
        <v>0</v>
      </c>
      <c r="I27" s="22">
        <v>10</v>
      </c>
      <c r="J27" s="22">
        <v>4</v>
      </c>
      <c r="K27" s="22">
        <v>0</v>
      </c>
      <c r="L27" s="22">
        <v>148</v>
      </c>
      <c r="M27" s="22">
        <v>0</v>
      </c>
      <c r="N27" s="22">
        <v>0</v>
      </c>
      <c r="O27" s="22">
        <v>0</v>
      </c>
      <c r="P27" s="22">
        <v>0</v>
      </c>
      <c r="Q27" s="22">
        <v>0</v>
      </c>
      <c r="R27" s="23">
        <f t="shared" si="1"/>
        <v>155</v>
      </c>
      <c r="S27" s="23">
        <f t="shared" si="2"/>
        <v>0</v>
      </c>
      <c r="T27" s="23">
        <f t="shared" si="3"/>
        <v>0</v>
      </c>
      <c r="U27" s="22">
        <v>2</v>
      </c>
      <c r="V27" s="22">
        <v>7</v>
      </c>
      <c r="W27" s="22">
        <v>7</v>
      </c>
      <c r="X27" s="22">
        <v>0</v>
      </c>
      <c r="Y27" s="22">
        <v>0</v>
      </c>
      <c r="Z27" s="23">
        <f t="shared" si="4"/>
        <v>0</v>
      </c>
      <c r="AA27" s="22">
        <v>0</v>
      </c>
      <c r="AB27" s="22">
        <v>0</v>
      </c>
      <c r="AC27" s="22">
        <v>31</v>
      </c>
      <c r="AD27" s="22">
        <v>31</v>
      </c>
      <c r="AE27" s="22">
        <v>10</v>
      </c>
      <c r="AF27" s="22">
        <v>10</v>
      </c>
      <c r="AG27" s="23">
        <f t="shared" si="5"/>
        <v>48</v>
      </c>
      <c r="AH27" s="23">
        <f t="shared" si="6"/>
        <v>38</v>
      </c>
      <c r="AI27" s="23">
        <f t="shared" si="7"/>
        <v>10</v>
      </c>
      <c r="AJ27" s="22">
        <v>2</v>
      </c>
      <c r="AK27" s="22">
        <v>2</v>
      </c>
      <c r="AL27" s="22">
        <v>0</v>
      </c>
      <c r="AM27" s="22">
        <v>0</v>
      </c>
      <c r="AN27" s="23">
        <f t="shared" si="8"/>
        <v>2</v>
      </c>
      <c r="AO27" s="23">
        <f t="shared" si="8"/>
        <v>2</v>
      </c>
    </row>
    <row r="28" spans="1:41" s="15" customFormat="1" ht="20.100000000000001" customHeight="1">
      <c r="A28" s="12"/>
      <c r="B28" s="12"/>
      <c r="C28" s="19" t="s">
        <v>49</v>
      </c>
      <c r="D28" s="23">
        <f t="shared" si="0"/>
        <v>41</v>
      </c>
      <c r="E28" s="22">
        <v>36</v>
      </c>
      <c r="F28" s="22">
        <v>5</v>
      </c>
      <c r="G28" s="22">
        <v>2</v>
      </c>
      <c r="H28" s="22">
        <v>0</v>
      </c>
      <c r="I28" s="22">
        <v>9</v>
      </c>
      <c r="J28" s="22">
        <v>12</v>
      </c>
      <c r="K28" s="22">
        <v>3</v>
      </c>
      <c r="L28" s="22">
        <v>359</v>
      </c>
      <c r="M28" s="22">
        <v>4</v>
      </c>
      <c r="N28" s="22">
        <v>0</v>
      </c>
      <c r="O28" s="22">
        <v>0</v>
      </c>
      <c r="P28" s="22">
        <v>0</v>
      </c>
      <c r="Q28" s="22">
        <v>0</v>
      </c>
      <c r="R28" s="23">
        <f t="shared" si="1"/>
        <v>373</v>
      </c>
      <c r="S28" s="23">
        <f t="shared" si="2"/>
        <v>3</v>
      </c>
      <c r="T28" s="23">
        <f t="shared" si="3"/>
        <v>4</v>
      </c>
      <c r="U28" s="22">
        <v>6</v>
      </c>
      <c r="V28" s="22">
        <v>33</v>
      </c>
      <c r="W28" s="22">
        <v>33</v>
      </c>
      <c r="X28" s="22">
        <v>0</v>
      </c>
      <c r="Y28" s="22">
        <v>0</v>
      </c>
      <c r="Z28" s="23">
        <f t="shared" si="4"/>
        <v>0</v>
      </c>
      <c r="AA28" s="22">
        <v>0</v>
      </c>
      <c r="AB28" s="22">
        <v>0</v>
      </c>
      <c r="AC28" s="22">
        <v>0</v>
      </c>
      <c r="AD28" s="22">
        <v>0</v>
      </c>
      <c r="AE28" s="22">
        <v>0</v>
      </c>
      <c r="AF28" s="22">
        <v>0</v>
      </c>
      <c r="AG28" s="23">
        <f t="shared" si="5"/>
        <v>33</v>
      </c>
      <c r="AH28" s="23">
        <f t="shared" si="6"/>
        <v>33</v>
      </c>
      <c r="AI28" s="23">
        <f t="shared" si="7"/>
        <v>0</v>
      </c>
      <c r="AJ28" s="22">
        <v>1</v>
      </c>
      <c r="AK28" s="22">
        <v>1</v>
      </c>
      <c r="AL28" s="22">
        <v>0</v>
      </c>
      <c r="AM28" s="22">
        <v>0</v>
      </c>
      <c r="AN28" s="23">
        <f t="shared" si="8"/>
        <v>1</v>
      </c>
      <c r="AO28" s="23">
        <f t="shared" si="8"/>
        <v>1</v>
      </c>
    </row>
    <row r="29" spans="1:41" s="15" customFormat="1" ht="20.100000000000001" customHeight="1">
      <c r="A29" s="12"/>
      <c r="B29" s="12"/>
      <c r="C29" s="19" t="s">
        <v>50</v>
      </c>
      <c r="D29" s="23">
        <f t="shared" si="0"/>
        <v>89</v>
      </c>
      <c r="E29" s="22">
        <v>83</v>
      </c>
      <c r="F29" s="22">
        <v>6</v>
      </c>
      <c r="G29" s="22">
        <v>10</v>
      </c>
      <c r="H29" s="22">
        <v>0</v>
      </c>
      <c r="I29" s="22">
        <v>18</v>
      </c>
      <c r="J29" s="22">
        <v>31</v>
      </c>
      <c r="K29" s="22">
        <v>18</v>
      </c>
      <c r="L29" s="22">
        <v>753</v>
      </c>
      <c r="M29" s="22">
        <v>2</v>
      </c>
      <c r="N29" s="22">
        <v>0</v>
      </c>
      <c r="O29" s="22">
        <v>0</v>
      </c>
      <c r="P29" s="22">
        <v>0</v>
      </c>
      <c r="Q29" s="22">
        <v>0</v>
      </c>
      <c r="R29" s="23">
        <f t="shared" si="1"/>
        <v>794</v>
      </c>
      <c r="S29" s="23">
        <f t="shared" si="2"/>
        <v>18</v>
      </c>
      <c r="T29" s="23">
        <f t="shared" si="3"/>
        <v>2</v>
      </c>
      <c r="U29" s="22">
        <v>10</v>
      </c>
      <c r="V29" s="22">
        <v>51</v>
      </c>
      <c r="W29" s="22">
        <v>51</v>
      </c>
      <c r="X29" s="22">
        <v>2</v>
      </c>
      <c r="Y29" s="22">
        <v>2</v>
      </c>
      <c r="Z29" s="23">
        <f t="shared" si="4"/>
        <v>0</v>
      </c>
      <c r="AA29" s="22">
        <v>0</v>
      </c>
      <c r="AB29" s="22">
        <v>0</v>
      </c>
      <c r="AC29" s="22">
        <v>0</v>
      </c>
      <c r="AD29" s="22">
        <v>0</v>
      </c>
      <c r="AE29" s="22">
        <v>0</v>
      </c>
      <c r="AF29" s="22">
        <v>0</v>
      </c>
      <c r="AG29" s="23">
        <f t="shared" si="5"/>
        <v>53</v>
      </c>
      <c r="AH29" s="23">
        <f t="shared" si="6"/>
        <v>51</v>
      </c>
      <c r="AI29" s="23">
        <f t="shared" si="7"/>
        <v>2</v>
      </c>
      <c r="AJ29" s="22">
        <v>7</v>
      </c>
      <c r="AK29" s="22">
        <v>7</v>
      </c>
      <c r="AL29" s="22">
        <v>0</v>
      </c>
      <c r="AM29" s="22">
        <v>0</v>
      </c>
      <c r="AN29" s="23">
        <f t="shared" si="8"/>
        <v>7</v>
      </c>
      <c r="AO29" s="23">
        <f t="shared" si="8"/>
        <v>7</v>
      </c>
    </row>
    <row r="30" spans="1:41" s="13" customFormat="1" ht="20.100000000000001" customHeight="1">
      <c r="A30" s="12"/>
      <c r="B30" s="12"/>
      <c r="C30" s="19" t="s">
        <v>79</v>
      </c>
      <c r="D30" s="23">
        <v>66</v>
      </c>
      <c r="E30" s="22">
        <v>62</v>
      </c>
      <c r="F30" s="22">
        <v>4</v>
      </c>
      <c r="G30" s="22">
        <v>6</v>
      </c>
      <c r="H30" s="22">
        <v>0</v>
      </c>
      <c r="I30" s="22">
        <v>15</v>
      </c>
      <c r="J30" s="22">
        <v>2</v>
      </c>
      <c r="K30" s="22">
        <v>0</v>
      </c>
      <c r="L30" s="22">
        <v>380</v>
      </c>
      <c r="M30" s="22">
        <v>0</v>
      </c>
      <c r="N30" s="22">
        <v>1</v>
      </c>
      <c r="O30" s="22">
        <v>0</v>
      </c>
      <c r="P30" s="22">
        <v>49</v>
      </c>
      <c r="Q30" s="22">
        <v>0</v>
      </c>
      <c r="R30" s="23">
        <v>438</v>
      </c>
      <c r="S30" s="23">
        <v>0</v>
      </c>
      <c r="T30" s="23">
        <v>0</v>
      </c>
      <c r="U30" s="22">
        <v>7</v>
      </c>
      <c r="V30" s="22">
        <v>30</v>
      </c>
      <c r="W30" s="22">
        <v>30</v>
      </c>
      <c r="X30" s="22">
        <v>0</v>
      </c>
      <c r="Y30" s="22">
        <v>0</v>
      </c>
      <c r="Z30" s="23">
        <v>0</v>
      </c>
      <c r="AA30" s="22">
        <v>0</v>
      </c>
      <c r="AB30" s="22">
        <v>0</v>
      </c>
      <c r="AC30" s="22">
        <v>25</v>
      </c>
      <c r="AD30" s="22">
        <v>25</v>
      </c>
      <c r="AE30" s="22">
        <v>4</v>
      </c>
      <c r="AF30" s="22">
        <v>4</v>
      </c>
      <c r="AG30" s="23">
        <v>59</v>
      </c>
      <c r="AH30" s="23">
        <v>55</v>
      </c>
      <c r="AI30" s="23">
        <v>4</v>
      </c>
      <c r="AJ30" s="22">
        <v>6</v>
      </c>
      <c r="AK30" s="22">
        <v>6</v>
      </c>
      <c r="AL30" s="22">
        <v>0</v>
      </c>
      <c r="AM30" s="22">
        <v>0</v>
      </c>
      <c r="AN30" s="23">
        <v>6</v>
      </c>
      <c r="AO30" s="23">
        <v>6</v>
      </c>
    </row>
    <row r="31" spans="1:41" s="15" customFormat="1" ht="20.100000000000001" customHeight="1">
      <c r="A31" s="14"/>
      <c r="B31" s="14"/>
      <c r="C31" s="20" t="s">
        <v>51</v>
      </c>
      <c r="D31" s="23">
        <f t="shared" si="0"/>
        <v>76</v>
      </c>
      <c r="E31" s="22">
        <v>72</v>
      </c>
      <c r="F31" s="22">
        <v>4</v>
      </c>
      <c r="G31" s="22">
        <v>15</v>
      </c>
      <c r="H31" s="22">
        <v>0</v>
      </c>
      <c r="I31" s="22">
        <v>22</v>
      </c>
      <c r="J31" s="22">
        <v>52</v>
      </c>
      <c r="K31" s="22">
        <v>23</v>
      </c>
      <c r="L31" s="22">
        <v>1189</v>
      </c>
      <c r="M31" s="22">
        <v>4</v>
      </c>
      <c r="N31" s="22">
        <v>0</v>
      </c>
      <c r="O31" s="22">
        <v>0</v>
      </c>
      <c r="P31" s="22">
        <v>0</v>
      </c>
      <c r="Q31" s="22">
        <v>0</v>
      </c>
      <c r="R31" s="23">
        <f t="shared" si="1"/>
        <v>1256</v>
      </c>
      <c r="S31" s="23">
        <f t="shared" si="2"/>
        <v>23</v>
      </c>
      <c r="T31" s="23">
        <f t="shared" si="3"/>
        <v>4</v>
      </c>
      <c r="U31" s="22">
        <v>12</v>
      </c>
      <c r="V31" s="22">
        <v>51</v>
      </c>
      <c r="W31" s="22">
        <v>49</v>
      </c>
      <c r="X31" s="22">
        <v>0</v>
      </c>
      <c r="Y31" s="22">
        <v>0</v>
      </c>
      <c r="Z31" s="23">
        <f t="shared" si="4"/>
        <v>0</v>
      </c>
      <c r="AA31" s="22">
        <v>0</v>
      </c>
      <c r="AB31" s="22">
        <v>0</v>
      </c>
      <c r="AC31" s="22">
        <v>0</v>
      </c>
      <c r="AD31" s="22">
        <v>0</v>
      </c>
      <c r="AE31" s="22">
        <v>0</v>
      </c>
      <c r="AF31" s="22">
        <v>0</v>
      </c>
      <c r="AG31" s="23">
        <f t="shared" si="5"/>
        <v>51</v>
      </c>
      <c r="AH31" s="23">
        <f t="shared" si="6"/>
        <v>49</v>
      </c>
      <c r="AI31" s="23">
        <f t="shared" si="7"/>
        <v>0</v>
      </c>
      <c r="AJ31" s="22">
        <v>11</v>
      </c>
      <c r="AK31" s="22">
        <v>11</v>
      </c>
      <c r="AL31" s="22">
        <v>0</v>
      </c>
      <c r="AM31" s="22">
        <v>0</v>
      </c>
      <c r="AN31" s="23">
        <f t="shared" si="8"/>
        <v>11</v>
      </c>
      <c r="AO31" s="23">
        <f t="shared" si="8"/>
        <v>11</v>
      </c>
    </row>
    <row r="32" spans="1:41" s="15" customFormat="1" ht="20.100000000000001" customHeight="1">
      <c r="A32" s="12"/>
      <c r="B32" s="12"/>
      <c r="C32" s="19" t="s">
        <v>52</v>
      </c>
      <c r="D32" s="23">
        <f t="shared" si="0"/>
        <v>159</v>
      </c>
      <c r="E32" s="22">
        <v>147</v>
      </c>
      <c r="F32" s="22">
        <v>12</v>
      </c>
      <c r="G32" s="22">
        <v>42</v>
      </c>
      <c r="H32" s="22">
        <v>0</v>
      </c>
      <c r="I32" s="22">
        <v>45</v>
      </c>
      <c r="J32" s="22">
        <v>39</v>
      </c>
      <c r="K32" s="22">
        <v>17</v>
      </c>
      <c r="L32" s="22">
        <v>664</v>
      </c>
      <c r="M32" s="22">
        <v>3</v>
      </c>
      <c r="N32" s="22">
        <v>1</v>
      </c>
      <c r="O32" s="22">
        <v>0</v>
      </c>
      <c r="P32" s="22">
        <v>25</v>
      </c>
      <c r="Q32" s="22">
        <v>0</v>
      </c>
      <c r="R32" s="23">
        <f t="shared" si="1"/>
        <v>771</v>
      </c>
      <c r="S32" s="23">
        <f t="shared" si="2"/>
        <v>17</v>
      </c>
      <c r="T32" s="23">
        <f t="shared" si="3"/>
        <v>3</v>
      </c>
      <c r="U32" s="22">
        <v>15</v>
      </c>
      <c r="V32" s="22">
        <v>91</v>
      </c>
      <c r="W32" s="22">
        <v>83</v>
      </c>
      <c r="X32" s="22">
        <v>0</v>
      </c>
      <c r="Y32" s="22">
        <v>0</v>
      </c>
      <c r="Z32" s="23">
        <f t="shared" si="4"/>
        <v>0</v>
      </c>
      <c r="AA32" s="22">
        <v>0</v>
      </c>
      <c r="AB32" s="22">
        <v>0</v>
      </c>
      <c r="AC32" s="22">
        <v>16</v>
      </c>
      <c r="AD32" s="22">
        <v>16</v>
      </c>
      <c r="AE32" s="22">
        <v>9</v>
      </c>
      <c r="AF32" s="22">
        <v>9</v>
      </c>
      <c r="AG32" s="23">
        <f t="shared" si="5"/>
        <v>116</v>
      </c>
      <c r="AH32" s="23">
        <f t="shared" si="6"/>
        <v>99</v>
      </c>
      <c r="AI32" s="23">
        <f t="shared" si="7"/>
        <v>9</v>
      </c>
      <c r="AJ32" s="22">
        <v>23</v>
      </c>
      <c r="AK32" s="22">
        <v>23</v>
      </c>
      <c r="AL32" s="22">
        <v>0</v>
      </c>
      <c r="AM32" s="22">
        <v>0</v>
      </c>
      <c r="AN32" s="23">
        <f t="shared" si="8"/>
        <v>23</v>
      </c>
      <c r="AO32" s="23">
        <f t="shared" si="8"/>
        <v>23</v>
      </c>
    </row>
    <row r="33" spans="1:41" s="15" customFormat="1" ht="20.100000000000001" customHeight="1">
      <c r="A33" s="12"/>
      <c r="B33" s="12"/>
      <c r="C33" s="19" t="s">
        <v>53</v>
      </c>
      <c r="D33" s="23">
        <f t="shared" si="0"/>
        <v>58</v>
      </c>
      <c r="E33" s="22">
        <v>53</v>
      </c>
      <c r="F33" s="22">
        <v>5</v>
      </c>
      <c r="G33" s="22">
        <v>16</v>
      </c>
      <c r="H33" s="22">
        <v>0</v>
      </c>
      <c r="I33" s="22">
        <v>4</v>
      </c>
      <c r="J33" s="22">
        <v>5</v>
      </c>
      <c r="K33" s="22">
        <v>2</v>
      </c>
      <c r="L33" s="22">
        <v>60</v>
      </c>
      <c r="M33" s="22">
        <v>2</v>
      </c>
      <c r="N33" s="22">
        <v>0</v>
      </c>
      <c r="O33" s="22">
        <v>0</v>
      </c>
      <c r="P33" s="22">
        <v>0</v>
      </c>
      <c r="Q33" s="22">
        <v>0</v>
      </c>
      <c r="R33" s="23">
        <f t="shared" si="1"/>
        <v>81</v>
      </c>
      <c r="S33" s="23">
        <f t="shared" si="2"/>
        <v>2</v>
      </c>
      <c r="T33" s="23">
        <f t="shared" si="3"/>
        <v>2</v>
      </c>
      <c r="U33" s="22">
        <v>9</v>
      </c>
      <c r="V33" s="22">
        <v>32</v>
      </c>
      <c r="W33" s="22">
        <v>32</v>
      </c>
      <c r="X33" s="22">
        <v>0</v>
      </c>
      <c r="Y33" s="22">
        <v>0</v>
      </c>
      <c r="Z33" s="23">
        <f t="shared" si="4"/>
        <v>0</v>
      </c>
      <c r="AA33" s="22">
        <v>0</v>
      </c>
      <c r="AB33" s="22">
        <v>0</v>
      </c>
      <c r="AC33" s="22">
        <v>0</v>
      </c>
      <c r="AD33" s="22">
        <v>0</v>
      </c>
      <c r="AE33" s="22">
        <v>0</v>
      </c>
      <c r="AF33" s="22">
        <v>0</v>
      </c>
      <c r="AG33" s="23">
        <f t="shared" si="5"/>
        <v>32</v>
      </c>
      <c r="AH33" s="23">
        <f t="shared" si="6"/>
        <v>32</v>
      </c>
      <c r="AI33" s="23">
        <f t="shared" si="7"/>
        <v>0</v>
      </c>
      <c r="AJ33" s="22">
        <v>4</v>
      </c>
      <c r="AK33" s="22">
        <v>4</v>
      </c>
      <c r="AL33" s="22">
        <v>0</v>
      </c>
      <c r="AM33" s="22">
        <v>0</v>
      </c>
      <c r="AN33" s="23">
        <f t="shared" si="8"/>
        <v>4</v>
      </c>
      <c r="AO33" s="23">
        <f t="shared" si="8"/>
        <v>4</v>
      </c>
    </row>
    <row r="34" spans="1:41" s="15" customFormat="1" ht="20.100000000000001" customHeight="1">
      <c r="A34" s="12"/>
      <c r="B34" s="12"/>
      <c r="C34" s="19" t="s">
        <v>54</v>
      </c>
      <c r="D34" s="23">
        <f t="shared" si="0"/>
        <v>31</v>
      </c>
      <c r="E34" s="22">
        <v>31</v>
      </c>
      <c r="F34" s="22"/>
      <c r="G34" s="22">
        <v>5</v>
      </c>
      <c r="H34" s="22"/>
      <c r="I34" s="22">
        <v>2</v>
      </c>
      <c r="J34" s="22"/>
      <c r="K34" s="22"/>
      <c r="L34" s="22">
        <v>26</v>
      </c>
      <c r="M34" s="22"/>
      <c r="N34" s="22"/>
      <c r="O34" s="22"/>
      <c r="P34" s="22"/>
      <c r="Q34" s="22"/>
      <c r="R34" s="23">
        <f t="shared" si="1"/>
        <v>31</v>
      </c>
      <c r="S34" s="23">
        <f t="shared" si="2"/>
        <v>0</v>
      </c>
      <c r="T34" s="23">
        <f t="shared" si="3"/>
        <v>0</v>
      </c>
      <c r="U34" s="22">
        <v>7</v>
      </c>
      <c r="V34" s="22">
        <v>25</v>
      </c>
      <c r="W34" s="22">
        <v>25</v>
      </c>
      <c r="X34" s="22"/>
      <c r="Y34" s="22"/>
      <c r="Z34" s="23">
        <f t="shared" si="4"/>
        <v>0</v>
      </c>
      <c r="AA34" s="22"/>
      <c r="AB34" s="22"/>
      <c r="AC34" s="22"/>
      <c r="AD34" s="22"/>
      <c r="AE34" s="22"/>
      <c r="AF34" s="22"/>
      <c r="AG34" s="23">
        <f t="shared" si="5"/>
        <v>25</v>
      </c>
      <c r="AH34" s="23">
        <f t="shared" si="6"/>
        <v>25</v>
      </c>
      <c r="AI34" s="23">
        <f t="shared" si="7"/>
        <v>0</v>
      </c>
      <c r="AJ34" s="22">
        <v>4</v>
      </c>
      <c r="AK34" s="22">
        <v>4</v>
      </c>
      <c r="AL34" s="22"/>
      <c r="AM34" s="22"/>
      <c r="AN34" s="23">
        <f t="shared" si="8"/>
        <v>4</v>
      </c>
      <c r="AO34" s="23">
        <f t="shared" si="8"/>
        <v>4</v>
      </c>
    </row>
    <row r="35" spans="1:41" s="15" customFormat="1" ht="20.100000000000001" customHeight="1">
      <c r="A35" s="12"/>
      <c r="B35" s="12"/>
      <c r="C35" s="19" t="s">
        <v>55</v>
      </c>
      <c r="D35" s="23">
        <f t="shared" si="0"/>
        <v>86</v>
      </c>
      <c r="E35" s="22">
        <v>86</v>
      </c>
      <c r="F35" s="22">
        <v>0</v>
      </c>
      <c r="G35" s="22">
        <v>11</v>
      </c>
      <c r="H35" s="22">
        <v>0</v>
      </c>
      <c r="I35" s="22">
        <v>4</v>
      </c>
      <c r="J35" s="22">
        <v>13</v>
      </c>
      <c r="K35" s="22">
        <v>10</v>
      </c>
      <c r="L35" s="22">
        <v>35</v>
      </c>
      <c r="M35" s="22">
        <v>0</v>
      </c>
      <c r="N35" s="22">
        <v>0</v>
      </c>
      <c r="O35" s="22">
        <v>0</v>
      </c>
      <c r="P35" s="22">
        <v>0</v>
      </c>
      <c r="Q35" s="22">
        <v>0</v>
      </c>
      <c r="R35" s="23">
        <f t="shared" si="1"/>
        <v>59</v>
      </c>
      <c r="S35" s="23">
        <f t="shared" si="2"/>
        <v>10</v>
      </c>
      <c r="T35" s="23">
        <f t="shared" si="3"/>
        <v>0</v>
      </c>
      <c r="U35" s="22">
        <v>2</v>
      </c>
      <c r="V35" s="22">
        <v>66</v>
      </c>
      <c r="W35" s="22">
        <v>54</v>
      </c>
      <c r="X35" s="22">
        <v>0</v>
      </c>
      <c r="Y35" s="22">
        <v>0</v>
      </c>
      <c r="Z35" s="23">
        <f t="shared" si="4"/>
        <v>0</v>
      </c>
      <c r="AA35" s="22">
        <v>0</v>
      </c>
      <c r="AB35" s="22">
        <v>0</v>
      </c>
      <c r="AC35" s="22">
        <v>0</v>
      </c>
      <c r="AD35" s="22">
        <v>0</v>
      </c>
      <c r="AE35" s="22">
        <v>0</v>
      </c>
      <c r="AF35" s="22">
        <v>0</v>
      </c>
      <c r="AG35" s="23">
        <f t="shared" si="5"/>
        <v>66</v>
      </c>
      <c r="AH35" s="23">
        <f t="shared" si="6"/>
        <v>54</v>
      </c>
      <c r="AI35" s="23">
        <f t="shared" si="7"/>
        <v>0</v>
      </c>
      <c r="AJ35" s="22">
        <v>6</v>
      </c>
      <c r="AK35" s="22">
        <v>6</v>
      </c>
      <c r="AL35" s="22">
        <v>0</v>
      </c>
      <c r="AM35" s="22">
        <v>0</v>
      </c>
      <c r="AN35" s="23">
        <f t="shared" si="8"/>
        <v>6</v>
      </c>
      <c r="AO35" s="23">
        <f t="shared" si="8"/>
        <v>6</v>
      </c>
    </row>
    <row r="36" spans="1:41" s="15" customFormat="1" ht="20.100000000000001" customHeight="1">
      <c r="A36" s="12"/>
      <c r="B36" s="12"/>
      <c r="C36" s="19" t="s">
        <v>56</v>
      </c>
      <c r="D36" s="23">
        <f t="shared" si="0"/>
        <v>286</v>
      </c>
      <c r="E36" s="22">
        <v>283</v>
      </c>
      <c r="F36" s="22">
        <v>3</v>
      </c>
      <c r="G36" s="22">
        <v>37</v>
      </c>
      <c r="H36" s="22">
        <v>0</v>
      </c>
      <c r="I36" s="22">
        <v>0</v>
      </c>
      <c r="J36" s="22">
        <v>0</v>
      </c>
      <c r="K36" s="22">
        <v>0</v>
      </c>
      <c r="L36" s="22">
        <v>0</v>
      </c>
      <c r="M36" s="22">
        <v>0</v>
      </c>
      <c r="N36" s="22">
        <v>0</v>
      </c>
      <c r="O36" s="22">
        <v>0</v>
      </c>
      <c r="P36" s="22">
        <v>0</v>
      </c>
      <c r="Q36" s="22">
        <v>0</v>
      </c>
      <c r="R36" s="23">
        <f t="shared" si="1"/>
        <v>37</v>
      </c>
      <c r="S36" s="23">
        <f t="shared" si="2"/>
        <v>0</v>
      </c>
      <c r="T36" s="23">
        <f t="shared" si="3"/>
        <v>0</v>
      </c>
      <c r="U36" s="22">
        <v>11</v>
      </c>
      <c r="V36" s="22">
        <v>266</v>
      </c>
      <c r="W36" s="22">
        <v>266</v>
      </c>
      <c r="X36" s="22">
        <v>3</v>
      </c>
      <c r="Y36" s="22">
        <v>3</v>
      </c>
      <c r="Z36" s="23">
        <f t="shared" si="4"/>
        <v>0</v>
      </c>
      <c r="AA36" s="22">
        <v>0</v>
      </c>
      <c r="AB36" s="22">
        <v>0</v>
      </c>
      <c r="AC36" s="22">
        <v>0</v>
      </c>
      <c r="AD36" s="22">
        <v>0</v>
      </c>
      <c r="AE36" s="22">
        <v>0</v>
      </c>
      <c r="AF36" s="22">
        <v>0</v>
      </c>
      <c r="AG36" s="23">
        <f t="shared" si="5"/>
        <v>269</v>
      </c>
      <c r="AH36" s="23">
        <f t="shared" si="6"/>
        <v>266</v>
      </c>
      <c r="AI36" s="23">
        <f t="shared" si="7"/>
        <v>3</v>
      </c>
      <c r="AJ36" s="22">
        <v>16</v>
      </c>
      <c r="AK36" s="22">
        <v>16</v>
      </c>
      <c r="AL36" s="22">
        <v>0</v>
      </c>
      <c r="AM36" s="22">
        <v>0</v>
      </c>
      <c r="AN36" s="23">
        <f t="shared" si="8"/>
        <v>16</v>
      </c>
      <c r="AO36" s="23">
        <f t="shared" si="8"/>
        <v>16</v>
      </c>
    </row>
    <row r="37" spans="1:41" s="15" customFormat="1" ht="20.100000000000001" customHeight="1">
      <c r="A37" s="12"/>
      <c r="B37" s="12"/>
      <c r="C37" s="19" t="s">
        <v>57</v>
      </c>
      <c r="D37" s="23">
        <f t="shared" si="0"/>
        <v>181</v>
      </c>
      <c r="E37" s="22">
        <v>175</v>
      </c>
      <c r="F37" s="22">
        <v>6</v>
      </c>
      <c r="G37" s="22">
        <v>22</v>
      </c>
      <c r="H37" s="22">
        <v>0</v>
      </c>
      <c r="I37" s="22">
        <v>15</v>
      </c>
      <c r="J37" s="22">
        <v>51</v>
      </c>
      <c r="K37" s="22">
        <v>16</v>
      </c>
      <c r="L37" s="22">
        <v>297</v>
      </c>
      <c r="M37" s="22">
        <v>0</v>
      </c>
      <c r="N37" s="22">
        <v>0</v>
      </c>
      <c r="O37" s="22">
        <v>0</v>
      </c>
      <c r="P37" s="22">
        <v>0</v>
      </c>
      <c r="Q37" s="22">
        <v>0</v>
      </c>
      <c r="R37" s="23">
        <f t="shared" si="1"/>
        <v>370</v>
      </c>
      <c r="S37" s="23">
        <f t="shared" si="2"/>
        <v>16</v>
      </c>
      <c r="T37" s="23">
        <f t="shared" si="3"/>
        <v>0</v>
      </c>
      <c r="U37" s="22">
        <v>12</v>
      </c>
      <c r="V37" s="22">
        <v>155</v>
      </c>
      <c r="W37" s="22">
        <v>118</v>
      </c>
      <c r="X37" s="22">
        <v>7</v>
      </c>
      <c r="Y37" s="22">
        <v>1</v>
      </c>
      <c r="Z37" s="23">
        <f t="shared" si="4"/>
        <v>0</v>
      </c>
      <c r="AA37" s="22">
        <v>0</v>
      </c>
      <c r="AB37" s="22">
        <v>0</v>
      </c>
      <c r="AC37" s="22">
        <v>27</v>
      </c>
      <c r="AD37" s="22">
        <v>27</v>
      </c>
      <c r="AE37" s="22">
        <v>5</v>
      </c>
      <c r="AF37" s="22">
        <v>5</v>
      </c>
      <c r="AG37" s="23">
        <f t="shared" si="5"/>
        <v>194</v>
      </c>
      <c r="AH37" s="23">
        <f t="shared" si="6"/>
        <v>145</v>
      </c>
      <c r="AI37" s="23">
        <f t="shared" si="7"/>
        <v>6</v>
      </c>
      <c r="AJ37" s="22">
        <v>6</v>
      </c>
      <c r="AK37" s="22">
        <v>6</v>
      </c>
      <c r="AL37" s="22">
        <v>3</v>
      </c>
      <c r="AM37" s="22">
        <v>3</v>
      </c>
      <c r="AN37" s="23">
        <f t="shared" si="8"/>
        <v>9</v>
      </c>
      <c r="AO37" s="23">
        <f t="shared" si="8"/>
        <v>9</v>
      </c>
    </row>
    <row r="38" spans="1:41" s="15" customFormat="1" ht="20.100000000000001" customHeight="1">
      <c r="A38" s="12"/>
      <c r="B38" s="12"/>
      <c r="C38" s="19" t="s">
        <v>58</v>
      </c>
      <c r="D38" s="23">
        <f t="shared" si="0"/>
        <v>42</v>
      </c>
      <c r="E38" s="22">
        <v>42</v>
      </c>
      <c r="F38" s="22">
        <v>0</v>
      </c>
      <c r="G38" s="22">
        <v>11</v>
      </c>
      <c r="H38" s="22">
        <v>0</v>
      </c>
      <c r="I38" s="22">
        <v>1</v>
      </c>
      <c r="J38" s="22">
        <v>0</v>
      </c>
      <c r="K38" s="22">
        <v>0</v>
      </c>
      <c r="L38" s="22">
        <v>13</v>
      </c>
      <c r="M38" s="22">
        <v>0</v>
      </c>
      <c r="N38" s="22">
        <v>0</v>
      </c>
      <c r="O38" s="22">
        <v>0</v>
      </c>
      <c r="P38" s="22">
        <v>0</v>
      </c>
      <c r="Q38" s="22">
        <v>0</v>
      </c>
      <c r="R38" s="23">
        <f t="shared" si="1"/>
        <v>24</v>
      </c>
      <c r="S38" s="23">
        <f t="shared" si="2"/>
        <v>0</v>
      </c>
      <c r="T38" s="23">
        <f t="shared" si="3"/>
        <v>0</v>
      </c>
      <c r="U38" s="22">
        <v>7</v>
      </c>
      <c r="V38" s="22">
        <v>37</v>
      </c>
      <c r="W38" s="22">
        <v>32</v>
      </c>
      <c r="X38" s="22">
        <v>0</v>
      </c>
      <c r="Y38" s="22">
        <v>0</v>
      </c>
      <c r="Z38" s="23">
        <f t="shared" si="4"/>
        <v>0</v>
      </c>
      <c r="AA38" s="22">
        <v>0</v>
      </c>
      <c r="AB38" s="22">
        <v>0</v>
      </c>
      <c r="AC38" s="22">
        <v>7</v>
      </c>
      <c r="AD38" s="22">
        <v>7</v>
      </c>
      <c r="AE38" s="22">
        <v>0</v>
      </c>
      <c r="AF38" s="22">
        <v>0</v>
      </c>
      <c r="AG38" s="23">
        <f t="shared" si="5"/>
        <v>44</v>
      </c>
      <c r="AH38" s="23">
        <f t="shared" si="6"/>
        <v>39</v>
      </c>
      <c r="AI38" s="23">
        <f t="shared" si="7"/>
        <v>0</v>
      </c>
      <c r="AJ38" s="22">
        <v>3</v>
      </c>
      <c r="AK38" s="22">
        <v>3</v>
      </c>
      <c r="AL38" s="22">
        <v>0</v>
      </c>
      <c r="AM38" s="22">
        <v>0</v>
      </c>
      <c r="AN38" s="23">
        <f t="shared" si="8"/>
        <v>3</v>
      </c>
      <c r="AO38" s="23">
        <f t="shared" si="8"/>
        <v>3</v>
      </c>
    </row>
    <row r="39" spans="1:41" s="15" customFormat="1" ht="20.100000000000001" customHeight="1">
      <c r="A39" s="12"/>
      <c r="B39" s="12"/>
      <c r="C39" s="19" t="s">
        <v>59</v>
      </c>
      <c r="D39" s="23">
        <f t="shared" si="0"/>
        <v>54</v>
      </c>
      <c r="E39" s="22">
        <v>50</v>
      </c>
      <c r="F39" s="22">
        <v>4</v>
      </c>
      <c r="G39" s="22">
        <v>6</v>
      </c>
      <c r="H39" s="22">
        <v>0</v>
      </c>
      <c r="I39" s="22">
        <v>2</v>
      </c>
      <c r="J39" s="22">
        <v>3</v>
      </c>
      <c r="K39" s="22">
        <v>2</v>
      </c>
      <c r="L39" s="22">
        <v>37</v>
      </c>
      <c r="M39" s="22">
        <v>0</v>
      </c>
      <c r="N39" s="22">
        <v>0</v>
      </c>
      <c r="O39" s="22">
        <v>0</v>
      </c>
      <c r="P39" s="22">
        <v>0</v>
      </c>
      <c r="Q39" s="22">
        <v>0</v>
      </c>
      <c r="R39" s="23">
        <f t="shared" si="1"/>
        <v>46</v>
      </c>
      <c r="S39" s="23">
        <f t="shared" si="2"/>
        <v>2</v>
      </c>
      <c r="T39" s="23">
        <f t="shared" si="3"/>
        <v>0</v>
      </c>
      <c r="U39" s="22">
        <v>3</v>
      </c>
      <c r="V39" s="22">
        <v>14</v>
      </c>
      <c r="W39" s="22">
        <v>13</v>
      </c>
      <c r="X39" s="22">
        <v>1</v>
      </c>
      <c r="Y39" s="22">
        <v>1</v>
      </c>
      <c r="Z39" s="23">
        <f t="shared" si="4"/>
        <v>0</v>
      </c>
      <c r="AA39" s="22">
        <v>0</v>
      </c>
      <c r="AB39" s="22">
        <v>0</v>
      </c>
      <c r="AC39" s="22">
        <v>37</v>
      </c>
      <c r="AD39" s="22">
        <v>37</v>
      </c>
      <c r="AE39" s="22">
        <v>3</v>
      </c>
      <c r="AF39" s="22">
        <v>3</v>
      </c>
      <c r="AG39" s="23">
        <f t="shared" si="5"/>
        <v>55</v>
      </c>
      <c r="AH39" s="23">
        <f t="shared" si="6"/>
        <v>50</v>
      </c>
      <c r="AI39" s="23">
        <f t="shared" si="7"/>
        <v>4</v>
      </c>
      <c r="AJ39" s="22">
        <v>3</v>
      </c>
      <c r="AK39" s="22">
        <v>0</v>
      </c>
      <c r="AL39" s="22">
        <v>0</v>
      </c>
      <c r="AM39" s="22">
        <v>0</v>
      </c>
      <c r="AN39" s="23">
        <f t="shared" si="8"/>
        <v>3</v>
      </c>
      <c r="AO39" s="23">
        <f t="shared" si="8"/>
        <v>0</v>
      </c>
    </row>
    <row r="40" spans="1:41" s="15" customFormat="1" ht="20.100000000000001" customHeight="1">
      <c r="A40" s="12"/>
      <c r="B40" s="12"/>
      <c r="C40" s="20" t="s">
        <v>60</v>
      </c>
      <c r="D40" s="23">
        <f t="shared" si="0"/>
        <v>18</v>
      </c>
      <c r="E40" s="22">
        <v>18</v>
      </c>
      <c r="F40" s="22">
        <v>0</v>
      </c>
      <c r="G40" s="22">
        <v>4</v>
      </c>
      <c r="H40" s="22">
        <v>0</v>
      </c>
      <c r="I40" s="22">
        <v>0</v>
      </c>
      <c r="J40" s="22">
        <v>0</v>
      </c>
      <c r="K40" s="22">
        <v>0</v>
      </c>
      <c r="L40" s="22">
        <v>0</v>
      </c>
      <c r="M40" s="22">
        <v>0</v>
      </c>
      <c r="N40" s="22">
        <v>0</v>
      </c>
      <c r="O40" s="22">
        <v>0</v>
      </c>
      <c r="P40" s="22">
        <v>0</v>
      </c>
      <c r="Q40" s="22">
        <v>0</v>
      </c>
      <c r="R40" s="23">
        <f t="shared" si="1"/>
        <v>4</v>
      </c>
      <c r="S40" s="23">
        <f t="shared" si="2"/>
        <v>0</v>
      </c>
      <c r="T40" s="23">
        <f t="shared" si="3"/>
        <v>0</v>
      </c>
      <c r="U40" s="22">
        <v>3</v>
      </c>
      <c r="V40" s="22">
        <v>19</v>
      </c>
      <c r="W40" s="22">
        <v>14</v>
      </c>
      <c r="X40" s="22">
        <v>0</v>
      </c>
      <c r="Y40" s="22">
        <v>0</v>
      </c>
      <c r="Z40" s="23">
        <f t="shared" si="4"/>
        <v>0</v>
      </c>
      <c r="AA40" s="22">
        <v>0</v>
      </c>
      <c r="AB40" s="22">
        <v>0</v>
      </c>
      <c r="AC40" s="22">
        <v>2</v>
      </c>
      <c r="AD40" s="22">
        <v>2</v>
      </c>
      <c r="AE40" s="22">
        <v>0</v>
      </c>
      <c r="AF40" s="22">
        <v>0</v>
      </c>
      <c r="AG40" s="23">
        <f t="shared" si="5"/>
        <v>21</v>
      </c>
      <c r="AH40" s="23">
        <f t="shared" si="6"/>
        <v>16</v>
      </c>
      <c r="AI40" s="23">
        <f t="shared" si="7"/>
        <v>0</v>
      </c>
      <c r="AJ40" s="22">
        <v>2</v>
      </c>
      <c r="AK40" s="22">
        <v>2</v>
      </c>
      <c r="AL40" s="22">
        <v>0</v>
      </c>
      <c r="AM40" s="22">
        <v>0</v>
      </c>
      <c r="AN40" s="23">
        <f t="shared" si="8"/>
        <v>2</v>
      </c>
      <c r="AO40" s="23">
        <f t="shared" si="8"/>
        <v>2</v>
      </c>
    </row>
    <row r="41" spans="1:41" s="15" customFormat="1" ht="20.100000000000001" customHeight="1">
      <c r="A41" s="12"/>
      <c r="B41" s="12"/>
      <c r="C41" s="19" t="s">
        <v>61</v>
      </c>
      <c r="D41" s="23">
        <f t="shared" si="0"/>
        <v>25</v>
      </c>
      <c r="E41" s="22">
        <v>25</v>
      </c>
      <c r="F41" s="22">
        <v>0</v>
      </c>
      <c r="G41" s="22">
        <v>3</v>
      </c>
      <c r="H41" s="22">
        <v>0</v>
      </c>
      <c r="I41" s="22">
        <v>7</v>
      </c>
      <c r="J41" s="22">
        <v>1</v>
      </c>
      <c r="K41" s="22">
        <v>0</v>
      </c>
      <c r="L41" s="22">
        <v>58</v>
      </c>
      <c r="M41" s="22">
        <v>0</v>
      </c>
      <c r="N41" s="22">
        <v>0</v>
      </c>
      <c r="O41" s="22">
        <v>0</v>
      </c>
      <c r="P41" s="22">
        <v>0</v>
      </c>
      <c r="Q41" s="22">
        <v>0</v>
      </c>
      <c r="R41" s="23">
        <f t="shared" si="1"/>
        <v>62</v>
      </c>
      <c r="S41" s="23">
        <f t="shared" si="2"/>
        <v>0</v>
      </c>
      <c r="T41" s="23">
        <f t="shared" si="3"/>
        <v>0</v>
      </c>
      <c r="U41" s="22">
        <v>4</v>
      </c>
      <c r="V41" s="22">
        <v>10</v>
      </c>
      <c r="W41" s="22">
        <v>10</v>
      </c>
      <c r="X41" s="22">
        <v>0</v>
      </c>
      <c r="Y41" s="22">
        <v>0</v>
      </c>
      <c r="Z41" s="23">
        <f t="shared" si="4"/>
        <v>0</v>
      </c>
      <c r="AA41" s="22">
        <v>0</v>
      </c>
      <c r="AB41" s="22">
        <v>0</v>
      </c>
      <c r="AC41" s="22">
        <v>11</v>
      </c>
      <c r="AD41" s="22">
        <v>11</v>
      </c>
      <c r="AE41" s="22">
        <v>0</v>
      </c>
      <c r="AF41" s="22">
        <v>0</v>
      </c>
      <c r="AG41" s="23">
        <f t="shared" si="5"/>
        <v>21</v>
      </c>
      <c r="AH41" s="23">
        <f t="shared" si="6"/>
        <v>21</v>
      </c>
      <c r="AI41" s="23">
        <f t="shared" si="7"/>
        <v>0</v>
      </c>
      <c r="AJ41" s="22">
        <v>4</v>
      </c>
      <c r="AK41" s="22">
        <v>4</v>
      </c>
      <c r="AL41" s="22">
        <v>0</v>
      </c>
      <c r="AM41" s="22">
        <v>0</v>
      </c>
      <c r="AN41" s="23">
        <f t="shared" si="8"/>
        <v>4</v>
      </c>
      <c r="AO41" s="23">
        <f t="shared" si="8"/>
        <v>4</v>
      </c>
    </row>
    <row r="42" spans="1:41" s="15" customFormat="1" ht="20.100000000000001" customHeight="1">
      <c r="A42" s="12"/>
      <c r="B42" s="12"/>
      <c r="C42" s="19" t="s">
        <v>62</v>
      </c>
      <c r="D42" s="23">
        <f t="shared" si="0"/>
        <v>90</v>
      </c>
      <c r="E42" s="22">
        <v>86</v>
      </c>
      <c r="F42" s="22">
        <v>4</v>
      </c>
      <c r="G42" s="22">
        <v>3</v>
      </c>
      <c r="H42" s="22">
        <v>0</v>
      </c>
      <c r="I42" s="22">
        <v>24</v>
      </c>
      <c r="J42" s="22">
        <v>64</v>
      </c>
      <c r="K42" s="22">
        <v>0</v>
      </c>
      <c r="L42" s="22">
        <v>547</v>
      </c>
      <c r="M42" s="22">
        <v>0</v>
      </c>
      <c r="N42" s="22">
        <v>0</v>
      </c>
      <c r="O42" s="22">
        <v>0</v>
      </c>
      <c r="P42" s="22">
        <v>0</v>
      </c>
      <c r="Q42" s="22">
        <v>0</v>
      </c>
      <c r="R42" s="23">
        <f t="shared" si="1"/>
        <v>614</v>
      </c>
      <c r="S42" s="23">
        <f t="shared" si="2"/>
        <v>0</v>
      </c>
      <c r="T42" s="23">
        <f t="shared" si="3"/>
        <v>0</v>
      </c>
      <c r="U42" s="22">
        <v>5</v>
      </c>
      <c r="V42" s="22">
        <v>28</v>
      </c>
      <c r="W42" s="22">
        <v>24</v>
      </c>
      <c r="X42" s="22">
        <v>0</v>
      </c>
      <c r="Y42" s="22">
        <v>0</v>
      </c>
      <c r="Z42" s="23">
        <f t="shared" si="4"/>
        <v>0</v>
      </c>
      <c r="AA42" s="22">
        <v>0</v>
      </c>
      <c r="AB42" s="22">
        <v>0</v>
      </c>
      <c r="AC42" s="22">
        <v>67</v>
      </c>
      <c r="AD42" s="22">
        <v>61</v>
      </c>
      <c r="AE42" s="22">
        <v>4</v>
      </c>
      <c r="AF42" s="22">
        <v>4</v>
      </c>
      <c r="AG42" s="23">
        <f t="shared" si="5"/>
        <v>99</v>
      </c>
      <c r="AH42" s="23">
        <f t="shared" si="6"/>
        <v>85</v>
      </c>
      <c r="AI42" s="23">
        <f t="shared" si="7"/>
        <v>4</v>
      </c>
      <c r="AJ42" s="22">
        <v>5</v>
      </c>
      <c r="AK42" s="22">
        <v>5</v>
      </c>
      <c r="AL42" s="22">
        <v>0</v>
      </c>
      <c r="AM42" s="22">
        <v>0</v>
      </c>
      <c r="AN42" s="23">
        <f t="shared" si="8"/>
        <v>5</v>
      </c>
      <c r="AO42" s="23">
        <f t="shared" si="8"/>
        <v>5</v>
      </c>
    </row>
    <row r="43" spans="1:41" s="15" customFormat="1" ht="20.100000000000001" customHeight="1">
      <c r="A43" s="12"/>
      <c r="B43" s="12"/>
      <c r="C43" s="19" t="s">
        <v>63</v>
      </c>
      <c r="D43" s="23">
        <f t="shared" si="0"/>
        <v>133</v>
      </c>
      <c r="E43" s="22">
        <v>117</v>
      </c>
      <c r="F43" s="22">
        <v>16</v>
      </c>
      <c r="G43" s="22">
        <v>13</v>
      </c>
      <c r="H43" s="22">
        <v>0</v>
      </c>
      <c r="I43" s="22">
        <v>20</v>
      </c>
      <c r="J43" s="22">
        <v>64</v>
      </c>
      <c r="K43" s="22">
        <v>4</v>
      </c>
      <c r="L43" s="22">
        <v>1283</v>
      </c>
      <c r="M43" s="22">
        <v>0</v>
      </c>
      <c r="N43" s="22">
        <v>3</v>
      </c>
      <c r="O43" s="22">
        <v>3</v>
      </c>
      <c r="P43" s="22">
        <v>0</v>
      </c>
      <c r="Q43" s="22">
        <v>0</v>
      </c>
      <c r="R43" s="23">
        <f t="shared" si="1"/>
        <v>1363</v>
      </c>
      <c r="S43" s="23">
        <f t="shared" si="2"/>
        <v>7</v>
      </c>
      <c r="T43" s="23">
        <f t="shared" si="3"/>
        <v>0</v>
      </c>
      <c r="U43" s="22">
        <v>17</v>
      </c>
      <c r="V43" s="22">
        <v>70</v>
      </c>
      <c r="W43" s="22">
        <v>69</v>
      </c>
      <c r="X43" s="22">
        <v>3</v>
      </c>
      <c r="Y43" s="22">
        <v>2</v>
      </c>
      <c r="Z43" s="23">
        <f t="shared" si="4"/>
        <v>1</v>
      </c>
      <c r="AA43" s="22">
        <v>1</v>
      </c>
      <c r="AB43" s="22">
        <v>0</v>
      </c>
      <c r="AC43" s="22">
        <v>33</v>
      </c>
      <c r="AD43" s="22">
        <v>33</v>
      </c>
      <c r="AE43" s="22">
        <v>13</v>
      </c>
      <c r="AF43" s="22">
        <v>13</v>
      </c>
      <c r="AG43" s="23">
        <f t="shared" si="5"/>
        <v>120</v>
      </c>
      <c r="AH43" s="23">
        <f t="shared" si="6"/>
        <v>103</v>
      </c>
      <c r="AI43" s="23">
        <f t="shared" si="7"/>
        <v>15</v>
      </c>
      <c r="AJ43" s="22">
        <v>7</v>
      </c>
      <c r="AK43" s="22">
        <v>7</v>
      </c>
      <c r="AL43" s="22">
        <v>0</v>
      </c>
      <c r="AM43" s="22">
        <v>0</v>
      </c>
      <c r="AN43" s="23">
        <f t="shared" si="8"/>
        <v>7</v>
      </c>
      <c r="AO43" s="23">
        <f t="shared" si="8"/>
        <v>7</v>
      </c>
    </row>
    <row r="44" spans="1:41" s="15" customFormat="1" ht="20.100000000000001" customHeight="1">
      <c r="A44" s="12"/>
      <c r="B44" s="12"/>
      <c r="C44" s="19" t="s">
        <v>64</v>
      </c>
      <c r="D44" s="23">
        <f t="shared" si="0"/>
        <v>64</v>
      </c>
      <c r="E44" s="22">
        <v>63</v>
      </c>
      <c r="F44" s="22">
        <v>1</v>
      </c>
      <c r="G44" s="22">
        <v>12</v>
      </c>
      <c r="H44" s="22">
        <v>0</v>
      </c>
      <c r="I44" s="22">
        <v>12</v>
      </c>
      <c r="J44" s="22">
        <v>38</v>
      </c>
      <c r="K44" s="22">
        <v>14</v>
      </c>
      <c r="L44" s="22">
        <v>404</v>
      </c>
      <c r="M44" s="22">
        <v>1</v>
      </c>
      <c r="N44" s="22">
        <v>3</v>
      </c>
      <c r="O44" s="22">
        <v>3</v>
      </c>
      <c r="P44" s="22">
        <v>2</v>
      </c>
      <c r="Q44" s="22">
        <v>0</v>
      </c>
      <c r="R44" s="23">
        <f t="shared" si="1"/>
        <v>459</v>
      </c>
      <c r="S44" s="23">
        <f t="shared" si="2"/>
        <v>17</v>
      </c>
      <c r="T44" s="23">
        <f t="shared" si="3"/>
        <v>1</v>
      </c>
      <c r="U44" s="22">
        <v>9</v>
      </c>
      <c r="V44" s="22">
        <v>30</v>
      </c>
      <c r="W44" s="22">
        <v>30</v>
      </c>
      <c r="X44" s="22">
        <v>0</v>
      </c>
      <c r="Y44" s="22">
        <v>0</v>
      </c>
      <c r="Z44" s="23">
        <f t="shared" si="4"/>
        <v>1</v>
      </c>
      <c r="AA44" s="22">
        <v>1</v>
      </c>
      <c r="AB44" s="22">
        <v>0</v>
      </c>
      <c r="AC44" s="22">
        <v>10</v>
      </c>
      <c r="AD44" s="22">
        <v>10</v>
      </c>
      <c r="AE44" s="22">
        <v>0</v>
      </c>
      <c r="AF44" s="22">
        <v>0</v>
      </c>
      <c r="AG44" s="23">
        <f t="shared" si="5"/>
        <v>41</v>
      </c>
      <c r="AH44" s="23">
        <f t="shared" si="6"/>
        <v>41</v>
      </c>
      <c r="AI44" s="23">
        <f t="shared" si="7"/>
        <v>0</v>
      </c>
      <c r="AJ44" s="22">
        <v>5</v>
      </c>
      <c r="AK44" s="22">
        <v>5</v>
      </c>
      <c r="AL44" s="22">
        <v>0</v>
      </c>
      <c r="AM44" s="22">
        <v>0</v>
      </c>
      <c r="AN44" s="23">
        <f t="shared" si="8"/>
        <v>5</v>
      </c>
      <c r="AO44" s="23">
        <f t="shared" si="8"/>
        <v>5</v>
      </c>
    </row>
    <row r="45" spans="1:41" s="15" customFormat="1" ht="20.100000000000001" customHeight="1">
      <c r="A45" s="12"/>
      <c r="B45" s="12"/>
      <c r="C45" s="19" t="s">
        <v>65</v>
      </c>
      <c r="D45" s="23">
        <f t="shared" si="0"/>
        <v>40</v>
      </c>
      <c r="E45" s="22">
        <v>40</v>
      </c>
      <c r="F45" s="22">
        <v>0</v>
      </c>
      <c r="G45" s="22">
        <v>2</v>
      </c>
      <c r="H45" s="22">
        <v>0</v>
      </c>
      <c r="I45" s="22">
        <v>10</v>
      </c>
      <c r="J45" s="22">
        <v>24</v>
      </c>
      <c r="K45" s="22">
        <v>0</v>
      </c>
      <c r="L45" s="22">
        <v>245</v>
      </c>
      <c r="M45" s="22">
        <v>0</v>
      </c>
      <c r="N45" s="22">
        <v>5</v>
      </c>
      <c r="O45" s="22">
        <v>0</v>
      </c>
      <c r="P45" s="22">
        <v>32</v>
      </c>
      <c r="Q45" s="22">
        <v>0</v>
      </c>
      <c r="R45" s="23">
        <f t="shared" si="1"/>
        <v>308</v>
      </c>
      <c r="S45" s="23">
        <f t="shared" si="2"/>
        <v>0</v>
      </c>
      <c r="T45" s="23">
        <f t="shared" si="3"/>
        <v>0</v>
      </c>
      <c r="U45" s="22">
        <v>7</v>
      </c>
      <c r="V45" s="22">
        <v>18</v>
      </c>
      <c r="W45" s="22">
        <v>18</v>
      </c>
      <c r="X45" s="22">
        <v>0</v>
      </c>
      <c r="Y45" s="22">
        <v>0</v>
      </c>
      <c r="Z45" s="23">
        <f t="shared" si="4"/>
        <v>0</v>
      </c>
      <c r="AA45" s="22">
        <v>0</v>
      </c>
      <c r="AB45" s="22">
        <v>0</v>
      </c>
      <c r="AC45" s="22">
        <v>18</v>
      </c>
      <c r="AD45" s="22">
        <v>18</v>
      </c>
      <c r="AE45" s="22">
        <v>0</v>
      </c>
      <c r="AF45" s="22">
        <v>0</v>
      </c>
      <c r="AG45" s="23">
        <f t="shared" si="5"/>
        <v>36</v>
      </c>
      <c r="AH45" s="23">
        <f t="shared" si="6"/>
        <v>36</v>
      </c>
      <c r="AI45" s="23">
        <f t="shared" si="7"/>
        <v>0</v>
      </c>
      <c r="AJ45" s="22">
        <v>3</v>
      </c>
      <c r="AK45" s="22">
        <v>3</v>
      </c>
      <c r="AL45" s="22">
        <v>1</v>
      </c>
      <c r="AM45" s="22">
        <v>1</v>
      </c>
      <c r="AN45" s="23">
        <f t="shared" si="8"/>
        <v>4</v>
      </c>
      <c r="AO45" s="23">
        <f t="shared" si="8"/>
        <v>4</v>
      </c>
    </row>
    <row r="46" spans="1:41" s="15" customFormat="1" ht="20.100000000000001" customHeight="1">
      <c r="A46" s="12"/>
      <c r="B46" s="12"/>
      <c r="C46" s="19" t="s">
        <v>66</v>
      </c>
      <c r="D46" s="23">
        <f t="shared" si="0"/>
        <v>59</v>
      </c>
      <c r="E46" s="22">
        <v>49</v>
      </c>
      <c r="F46" s="22">
        <v>10</v>
      </c>
      <c r="G46" s="22">
        <v>1</v>
      </c>
      <c r="H46" s="22">
        <v>0</v>
      </c>
      <c r="I46" s="22">
        <v>9</v>
      </c>
      <c r="J46" s="22">
        <v>70</v>
      </c>
      <c r="K46" s="22">
        <v>44</v>
      </c>
      <c r="L46" s="22">
        <v>386</v>
      </c>
      <c r="M46" s="22">
        <v>8</v>
      </c>
      <c r="N46" s="22">
        <v>0</v>
      </c>
      <c r="O46" s="22">
        <v>0</v>
      </c>
      <c r="P46" s="22">
        <v>0</v>
      </c>
      <c r="Q46" s="22">
        <v>0</v>
      </c>
      <c r="R46" s="23">
        <f t="shared" si="1"/>
        <v>457</v>
      </c>
      <c r="S46" s="23">
        <f t="shared" si="2"/>
        <v>44</v>
      </c>
      <c r="T46" s="23">
        <f t="shared" si="3"/>
        <v>8</v>
      </c>
      <c r="U46" s="22">
        <v>5</v>
      </c>
      <c r="V46" s="22">
        <v>16</v>
      </c>
      <c r="W46" s="22">
        <v>16</v>
      </c>
      <c r="X46" s="22">
        <v>0</v>
      </c>
      <c r="Y46" s="22">
        <v>0</v>
      </c>
      <c r="Z46" s="23">
        <f t="shared" si="4"/>
        <v>0</v>
      </c>
      <c r="AA46" s="22">
        <v>0</v>
      </c>
      <c r="AB46" s="22">
        <v>0</v>
      </c>
      <c r="AC46" s="22">
        <v>0</v>
      </c>
      <c r="AD46" s="22">
        <v>0</v>
      </c>
      <c r="AE46" s="22">
        <v>0</v>
      </c>
      <c r="AF46" s="22">
        <v>0</v>
      </c>
      <c r="AG46" s="23">
        <f t="shared" si="5"/>
        <v>16</v>
      </c>
      <c r="AH46" s="23">
        <f t="shared" si="6"/>
        <v>16</v>
      </c>
      <c r="AI46" s="23">
        <f t="shared" si="7"/>
        <v>0</v>
      </c>
      <c r="AJ46" s="22">
        <v>3</v>
      </c>
      <c r="AK46" s="22">
        <v>0</v>
      </c>
      <c r="AL46" s="22">
        <v>0</v>
      </c>
      <c r="AM46" s="22">
        <v>0</v>
      </c>
      <c r="AN46" s="23">
        <f t="shared" si="8"/>
        <v>3</v>
      </c>
      <c r="AO46" s="23">
        <f t="shared" si="8"/>
        <v>0</v>
      </c>
    </row>
    <row r="47" spans="1:41" s="15" customFormat="1" ht="20.100000000000001" customHeight="1">
      <c r="A47" s="12"/>
      <c r="B47" s="12"/>
      <c r="C47" s="19" t="s">
        <v>67</v>
      </c>
      <c r="D47" s="23">
        <f t="shared" si="0"/>
        <v>58</v>
      </c>
      <c r="E47" s="22">
        <v>56</v>
      </c>
      <c r="F47" s="22">
        <v>2</v>
      </c>
      <c r="G47" s="22">
        <v>8</v>
      </c>
      <c r="H47" s="22">
        <v>0</v>
      </c>
      <c r="I47" s="22">
        <v>13</v>
      </c>
      <c r="J47" s="22">
        <v>0</v>
      </c>
      <c r="K47" s="22">
        <v>0</v>
      </c>
      <c r="L47" s="22">
        <v>180</v>
      </c>
      <c r="M47" s="22">
        <v>0</v>
      </c>
      <c r="N47" s="22">
        <v>0</v>
      </c>
      <c r="O47" s="22">
        <v>0</v>
      </c>
      <c r="P47" s="22">
        <v>0</v>
      </c>
      <c r="Q47" s="22">
        <v>0</v>
      </c>
      <c r="R47" s="23">
        <f t="shared" si="1"/>
        <v>188</v>
      </c>
      <c r="S47" s="23">
        <f t="shared" si="2"/>
        <v>0</v>
      </c>
      <c r="T47" s="23">
        <f t="shared" si="3"/>
        <v>0</v>
      </c>
      <c r="U47" s="22">
        <v>6</v>
      </c>
      <c r="V47" s="22">
        <v>47</v>
      </c>
      <c r="W47" s="22">
        <v>47</v>
      </c>
      <c r="X47" s="22">
        <v>0</v>
      </c>
      <c r="Y47" s="22">
        <v>0</v>
      </c>
      <c r="Z47" s="23">
        <f t="shared" si="4"/>
        <v>0</v>
      </c>
      <c r="AA47" s="22">
        <v>0</v>
      </c>
      <c r="AB47" s="22">
        <v>0</v>
      </c>
      <c r="AC47" s="22">
        <v>12</v>
      </c>
      <c r="AD47" s="22">
        <v>9</v>
      </c>
      <c r="AE47" s="22">
        <v>3</v>
      </c>
      <c r="AF47" s="22">
        <v>2</v>
      </c>
      <c r="AG47" s="23">
        <f t="shared" si="5"/>
        <v>62</v>
      </c>
      <c r="AH47" s="23">
        <f t="shared" si="6"/>
        <v>56</v>
      </c>
      <c r="AI47" s="23">
        <f t="shared" si="7"/>
        <v>2</v>
      </c>
      <c r="AJ47" s="22">
        <v>3</v>
      </c>
      <c r="AK47" s="22">
        <v>3</v>
      </c>
      <c r="AL47" s="22">
        <v>1</v>
      </c>
      <c r="AM47" s="22">
        <v>1</v>
      </c>
      <c r="AN47" s="23">
        <f t="shared" si="8"/>
        <v>4</v>
      </c>
      <c r="AO47" s="23">
        <f t="shared" si="8"/>
        <v>4</v>
      </c>
    </row>
    <row r="48" spans="1:41" s="15" customFormat="1" ht="20.100000000000001" customHeight="1">
      <c r="A48" s="14"/>
      <c r="B48" s="14"/>
      <c r="C48" s="20" t="s">
        <v>68</v>
      </c>
      <c r="D48" s="23">
        <f t="shared" si="0"/>
        <v>41</v>
      </c>
      <c r="E48" s="22">
        <v>39</v>
      </c>
      <c r="F48" s="22">
        <v>2</v>
      </c>
      <c r="G48" s="22">
        <v>1</v>
      </c>
      <c r="H48" s="22">
        <v>0</v>
      </c>
      <c r="I48" s="22">
        <v>6</v>
      </c>
      <c r="J48" s="22">
        <v>18</v>
      </c>
      <c r="K48" s="22">
        <v>0</v>
      </c>
      <c r="L48" s="22">
        <v>98</v>
      </c>
      <c r="M48" s="22">
        <v>0</v>
      </c>
      <c r="N48" s="22">
        <v>0</v>
      </c>
      <c r="O48" s="22">
        <v>0</v>
      </c>
      <c r="P48" s="22">
        <v>0</v>
      </c>
      <c r="Q48" s="22">
        <v>0</v>
      </c>
      <c r="R48" s="23">
        <f t="shared" si="1"/>
        <v>117</v>
      </c>
      <c r="S48" s="23">
        <f t="shared" si="2"/>
        <v>0</v>
      </c>
      <c r="T48" s="23">
        <f t="shared" si="3"/>
        <v>0</v>
      </c>
      <c r="U48" s="22">
        <v>3</v>
      </c>
      <c r="V48" s="22">
        <v>16</v>
      </c>
      <c r="W48" s="22">
        <v>9</v>
      </c>
      <c r="X48" s="22">
        <v>0</v>
      </c>
      <c r="Y48" s="22">
        <v>0</v>
      </c>
      <c r="Z48" s="23">
        <f t="shared" si="4"/>
        <v>0</v>
      </c>
      <c r="AA48" s="22">
        <v>0</v>
      </c>
      <c r="AB48" s="22">
        <v>0</v>
      </c>
      <c r="AC48" s="22">
        <v>27</v>
      </c>
      <c r="AD48" s="22">
        <v>27</v>
      </c>
      <c r="AE48" s="22">
        <v>2</v>
      </c>
      <c r="AF48" s="22">
        <v>2</v>
      </c>
      <c r="AG48" s="23">
        <f t="shared" si="5"/>
        <v>45</v>
      </c>
      <c r="AH48" s="23">
        <f t="shared" si="6"/>
        <v>36</v>
      </c>
      <c r="AI48" s="23">
        <f t="shared" si="7"/>
        <v>2</v>
      </c>
      <c r="AJ48" s="22">
        <v>3</v>
      </c>
      <c r="AK48" s="22">
        <v>3</v>
      </c>
      <c r="AL48" s="22">
        <v>0</v>
      </c>
      <c r="AM48" s="22">
        <v>0</v>
      </c>
      <c r="AN48" s="23">
        <f t="shared" si="8"/>
        <v>3</v>
      </c>
      <c r="AO48" s="23">
        <f t="shared" si="8"/>
        <v>3</v>
      </c>
    </row>
    <row r="49" spans="1:41" s="15" customFormat="1" ht="20.100000000000001" customHeight="1">
      <c r="A49" s="12"/>
      <c r="B49" s="12"/>
      <c r="C49" s="19" t="s">
        <v>69</v>
      </c>
      <c r="D49" s="23">
        <f t="shared" si="0"/>
        <v>135</v>
      </c>
      <c r="E49" s="22">
        <v>135</v>
      </c>
      <c r="F49" s="22">
        <v>0</v>
      </c>
      <c r="G49" s="22">
        <v>21</v>
      </c>
      <c r="H49" s="22">
        <v>0</v>
      </c>
      <c r="I49" s="22">
        <v>15</v>
      </c>
      <c r="J49" s="22">
        <v>0</v>
      </c>
      <c r="K49" s="22">
        <v>0</v>
      </c>
      <c r="L49" s="22">
        <v>0</v>
      </c>
      <c r="M49" s="22">
        <v>0</v>
      </c>
      <c r="N49" s="22">
        <v>0</v>
      </c>
      <c r="O49" s="22">
        <v>0</v>
      </c>
      <c r="P49" s="22">
        <v>0</v>
      </c>
      <c r="Q49" s="22">
        <v>0</v>
      </c>
      <c r="R49" s="23">
        <f t="shared" si="1"/>
        <v>21</v>
      </c>
      <c r="S49" s="23">
        <f t="shared" si="2"/>
        <v>0</v>
      </c>
      <c r="T49" s="23">
        <f t="shared" si="3"/>
        <v>0</v>
      </c>
      <c r="U49" s="22">
        <v>15</v>
      </c>
      <c r="V49" s="22">
        <v>188</v>
      </c>
      <c r="W49" s="22">
        <v>121</v>
      </c>
      <c r="X49" s="22">
        <v>0</v>
      </c>
      <c r="Y49" s="22">
        <v>0</v>
      </c>
      <c r="Z49" s="23">
        <f t="shared" si="4"/>
        <v>0</v>
      </c>
      <c r="AA49" s="22">
        <v>0</v>
      </c>
      <c r="AB49" s="22">
        <v>0</v>
      </c>
      <c r="AC49" s="22">
        <v>0</v>
      </c>
      <c r="AD49" s="22">
        <v>0</v>
      </c>
      <c r="AE49" s="22">
        <v>0</v>
      </c>
      <c r="AF49" s="22">
        <v>0</v>
      </c>
      <c r="AG49" s="23">
        <f t="shared" si="5"/>
        <v>188</v>
      </c>
      <c r="AH49" s="23">
        <f t="shared" si="6"/>
        <v>121</v>
      </c>
      <c r="AI49" s="23">
        <f t="shared" si="7"/>
        <v>0</v>
      </c>
      <c r="AJ49" s="22">
        <v>10</v>
      </c>
      <c r="AK49" s="22">
        <v>9</v>
      </c>
      <c r="AL49" s="22">
        <v>0</v>
      </c>
      <c r="AM49" s="22">
        <v>0</v>
      </c>
      <c r="AN49" s="23">
        <f t="shared" si="8"/>
        <v>10</v>
      </c>
      <c r="AO49" s="23">
        <f t="shared" si="8"/>
        <v>9</v>
      </c>
    </row>
    <row r="50" spans="1:41" s="15" customFormat="1" ht="20.100000000000001" customHeight="1">
      <c r="A50" s="12"/>
      <c r="B50" s="12"/>
      <c r="C50" s="19" t="s">
        <v>70</v>
      </c>
      <c r="D50" s="23">
        <f t="shared" si="0"/>
        <v>45</v>
      </c>
      <c r="E50" s="22">
        <v>40</v>
      </c>
      <c r="F50" s="22">
        <v>5</v>
      </c>
      <c r="G50" s="22">
        <v>7</v>
      </c>
      <c r="H50" s="22">
        <v>0</v>
      </c>
      <c r="I50" s="22">
        <v>8</v>
      </c>
      <c r="J50" s="22">
        <v>45</v>
      </c>
      <c r="K50" s="22">
        <v>24</v>
      </c>
      <c r="L50" s="22">
        <v>229</v>
      </c>
      <c r="M50" s="22">
        <v>4</v>
      </c>
      <c r="N50" s="22">
        <v>0</v>
      </c>
      <c r="O50" s="22">
        <v>0</v>
      </c>
      <c r="P50" s="22">
        <v>0</v>
      </c>
      <c r="Q50" s="22">
        <v>0</v>
      </c>
      <c r="R50" s="23">
        <f t="shared" si="1"/>
        <v>281</v>
      </c>
      <c r="S50" s="23">
        <f t="shared" si="2"/>
        <v>24</v>
      </c>
      <c r="T50" s="23">
        <f t="shared" si="3"/>
        <v>4</v>
      </c>
      <c r="U50" s="22">
        <v>6</v>
      </c>
      <c r="V50" s="22">
        <v>52</v>
      </c>
      <c r="W50" s="22">
        <v>29</v>
      </c>
      <c r="X50" s="22">
        <v>2</v>
      </c>
      <c r="Y50" s="22">
        <v>1</v>
      </c>
      <c r="Z50" s="23">
        <f t="shared" si="4"/>
        <v>0</v>
      </c>
      <c r="AA50" s="22">
        <v>0</v>
      </c>
      <c r="AB50" s="22">
        <v>0</v>
      </c>
      <c r="AC50" s="22">
        <v>7</v>
      </c>
      <c r="AD50" s="22">
        <v>7</v>
      </c>
      <c r="AE50" s="22">
        <v>4</v>
      </c>
      <c r="AF50" s="22">
        <v>4</v>
      </c>
      <c r="AG50" s="23">
        <f t="shared" si="5"/>
        <v>65</v>
      </c>
      <c r="AH50" s="23">
        <f t="shared" si="6"/>
        <v>36</v>
      </c>
      <c r="AI50" s="23">
        <f t="shared" si="7"/>
        <v>5</v>
      </c>
      <c r="AJ50" s="22">
        <v>4</v>
      </c>
      <c r="AK50" s="22">
        <v>4</v>
      </c>
      <c r="AL50" s="22">
        <v>0</v>
      </c>
      <c r="AM50" s="22">
        <v>0</v>
      </c>
      <c r="AN50" s="23">
        <f t="shared" si="8"/>
        <v>4</v>
      </c>
      <c r="AO50" s="23">
        <f t="shared" si="8"/>
        <v>4</v>
      </c>
    </row>
    <row r="51" spans="1:41" s="15" customFormat="1" ht="20.100000000000001" customHeight="1">
      <c r="A51" s="12"/>
      <c r="B51" s="12"/>
      <c r="C51" s="19" t="s">
        <v>71</v>
      </c>
      <c r="D51" s="23">
        <f t="shared" si="0"/>
        <v>58</v>
      </c>
      <c r="E51" s="22">
        <v>55</v>
      </c>
      <c r="F51" s="22">
        <v>3</v>
      </c>
      <c r="G51" s="22">
        <v>5</v>
      </c>
      <c r="H51" s="22">
        <v>0</v>
      </c>
      <c r="I51" s="22">
        <v>12</v>
      </c>
      <c r="J51" s="22">
        <v>53</v>
      </c>
      <c r="K51" s="22">
        <v>10</v>
      </c>
      <c r="L51" s="22">
        <v>687</v>
      </c>
      <c r="M51" s="22">
        <v>1</v>
      </c>
      <c r="N51" s="22">
        <v>6</v>
      </c>
      <c r="O51" s="22">
        <v>0</v>
      </c>
      <c r="P51" s="22">
        <v>23</v>
      </c>
      <c r="Q51" s="22">
        <v>0</v>
      </c>
      <c r="R51" s="23">
        <f t="shared" si="1"/>
        <v>774</v>
      </c>
      <c r="S51" s="23">
        <f t="shared" si="2"/>
        <v>10</v>
      </c>
      <c r="T51" s="23">
        <f t="shared" si="3"/>
        <v>1</v>
      </c>
      <c r="U51" s="22">
        <v>8</v>
      </c>
      <c r="V51" s="22">
        <v>35</v>
      </c>
      <c r="W51" s="22">
        <v>34</v>
      </c>
      <c r="X51" s="22">
        <v>0</v>
      </c>
      <c r="Y51" s="22">
        <v>0</v>
      </c>
      <c r="Z51" s="23">
        <f t="shared" si="4"/>
        <v>0</v>
      </c>
      <c r="AA51" s="22">
        <v>0</v>
      </c>
      <c r="AB51" s="22">
        <v>0</v>
      </c>
      <c r="AC51" s="22">
        <v>20</v>
      </c>
      <c r="AD51" s="22">
        <v>17</v>
      </c>
      <c r="AE51" s="22">
        <v>3</v>
      </c>
      <c r="AF51" s="22">
        <v>3</v>
      </c>
      <c r="AG51" s="23">
        <f t="shared" si="5"/>
        <v>58</v>
      </c>
      <c r="AH51" s="23">
        <f t="shared" si="6"/>
        <v>51</v>
      </c>
      <c r="AI51" s="23">
        <f t="shared" si="7"/>
        <v>3</v>
      </c>
      <c r="AJ51" s="22">
        <v>4</v>
      </c>
      <c r="AK51" s="22">
        <v>4</v>
      </c>
      <c r="AL51" s="22">
        <v>0</v>
      </c>
      <c r="AM51" s="22">
        <v>0</v>
      </c>
      <c r="AN51" s="23">
        <f t="shared" si="8"/>
        <v>4</v>
      </c>
      <c r="AO51" s="23">
        <f t="shared" si="8"/>
        <v>4</v>
      </c>
    </row>
    <row r="52" spans="1:41" s="15" customFormat="1" ht="20.100000000000001" customHeight="1">
      <c r="A52" s="12"/>
      <c r="B52" s="12"/>
      <c r="C52" s="19" t="s">
        <v>72</v>
      </c>
      <c r="D52" s="23">
        <f t="shared" si="0"/>
        <v>85</v>
      </c>
      <c r="E52" s="22">
        <v>80</v>
      </c>
      <c r="F52" s="22">
        <v>5</v>
      </c>
      <c r="G52" s="22">
        <v>0</v>
      </c>
      <c r="H52" s="22">
        <v>0</v>
      </c>
      <c r="I52" s="22">
        <v>15</v>
      </c>
      <c r="J52" s="22">
        <v>69</v>
      </c>
      <c r="K52" s="22">
        <v>0</v>
      </c>
      <c r="L52" s="22">
        <v>916</v>
      </c>
      <c r="M52" s="22">
        <v>5</v>
      </c>
      <c r="N52" s="22">
        <v>11</v>
      </c>
      <c r="O52" s="22">
        <v>0</v>
      </c>
      <c r="P52" s="22">
        <v>38</v>
      </c>
      <c r="Q52" s="22">
        <v>0</v>
      </c>
      <c r="R52" s="23">
        <f t="shared" si="1"/>
        <v>1034</v>
      </c>
      <c r="S52" s="23">
        <f t="shared" si="2"/>
        <v>0</v>
      </c>
      <c r="T52" s="23">
        <f t="shared" si="3"/>
        <v>5</v>
      </c>
      <c r="U52" s="22">
        <v>10</v>
      </c>
      <c r="V52" s="22">
        <v>40</v>
      </c>
      <c r="W52" s="22">
        <v>35</v>
      </c>
      <c r="X52" s="22">
        <v>0</v>
      </c>
      <c r="Y52" s="22">
        <v>0</v>
      </c>
      <c r="Z52" s="23">
        <f t="shared" si="4"/>
        <v>0</v>
      </c>
      <c r="AA52" s="22">
        <v>0</v>
      </c>
      <c r="AB52" s="22">
        <v>0</v>
      </c>
      <c r="AC52" s="22">
        <v>41</v>
      </c>
      <c r="AD52" s="22">
        <v>41</v>
      </c>
      <c r="AE52" s="22">
        <v>0</v>
      </c>
      <c r="AF52" s="22">
        <v>0</v>
      </c>
      <c r="AG52" s="23">
        <f t="shared" si="5"/>
        <v>81</v>
      </c>
      <c r="AH52" s="23">
        <f t="shared" si="6"/>
        <v>76</v>
      </c>
      <c r="AI52" s="23">
        <f t="shared" si="7"/>
        <v>0</v>
      </c>
      <c r="AJ52" s="22">
        <v>3</v>
      </c>
      <c r="AK52" s="22">
        <v>3</v>
      </c>
      <c r="AL52" s="22">
        <v>1</v>
      </c>
      <c r="AM52" s="22">
        <v>1</v>
      </c>
      <c r="AN52" s="23">
        <f t="shared" si="8"/>
        <v>4</v>
      </c>
      <c r="AO52" s="23">
        <f t="shared" si="8"/>
        <v>4</v>
      </c>
    </row>
    <row r="53" spans="1:41" s="15" customFormat="1" ht="20.100000000000001" customHeight="1">
      <c r="A53" s="12"/>
      <c r="B53" s="12"/>
      <c r="C53" s="19" t="s">
        <v>73</v>
      </c>
      <c r="D53" s="23">
        <f t="shared" si="0"/>
        <v>55</v>
      </c>
      <c r="E53" s="22">
        <v>55</v>
      </c>
      <c r="F53" s="22">
        <v>0</v>
      </c>
      <c r="G53" s="22">
        <v>0</v>
      </c>
      <c r="H53" s="22">
        <v>0</v>
      </c>
      <c r="I53" s="22">
        <v>16</v>
      </c>
      <c r="J53" s="22">
        <v>66</v>
      </c>
      <c r="K53" s="22">
        <v>18</v>
      </c>
      <c r="L53" s="22">
        <v>463</v>
      </c>
      <c r="M53" s="22">
        <v>0</v>
      </c>
      <c r="N53" s="22">
        <v>0</v>
      </c>
      <c r="O53" s="22">
        <v>0</v>
      </c>
      <c r="P53" s="22">
        <v>0</v>
      </c>
      <c r="Q53" s="22">
        <v>0</v>
      </c>
      <c r="R53" s="23">
        <f t="shared" si="1"/>
        <v>529</v>
      </c>
      <c r="S53" s="23">
        <f t="shared" si="2"/>
        <v>18</v>
      </c>
      <c r="T53" s="23">
        <f t="shared" si="3"/>
        <v>0</v>
      </c>
      <c r="U53" s="22">
        <v>7</v>
      </c>
      <c r="V53" s="22">
        <v>35</v>
      </c>
      <c r="W53" s="22">
        <v>30</v>
      </c>
      <c r="X53" s="22">
        <v>0</v>
      </c>
      <c r="Y53" s="22">
        <v>0</v>
      </c>
      <c r="Z53" s="23">
        <f t="shared" si="4"/>
        <v>4</v>
      </c>
      <c r="AA53" s="22">
        <v>2</v>
      </c>
      <c r="AB53" s="22">
        <v>2</v>
      </c>
      <c r="AC53" s="22">
        <v>0</v>
      </c>
      <c r="AD53" s="22">
        <v>0</v>
      </c>
      <c r="AE53" s="22">
        <v>0</v>
      </c>
      <c r="AF53" s="22">
        <v>0</v>
      </c>
      <c r="AG53" s="23">
        <f t="shared" si="5"/>
        <v>39</v>
      </c>
      <c r="AH53" s="23">
        <f t="shared" si="6"/>
        <v>32</v>
      </c>
      <c r="AI53" s="23">
        <f t="shared" si="7"/>
        <v>2</v>
      </c>
      <c r="AJ53" s="22">
        <v>4</v>
      </c>
      <c r="AK53" s="22">
        <v>0</v>
      </c>
      <c r="AL53" s="22">
        <v>0</v>
      </c>
      <c r="AM53" s="22">
        <v>0</v>
      </c>
      <c r="AN53" s="23">
        <f t="shared" si="8"/>
        <v>4</v>
      </c>
      <c r="AO53" s="23">
        <f t="shared" si="8"/>
        <v>0</v>
      </c>
    </row>
    <row r="54" spans="1:41" s="15" customFormat="1" ht="20.100000000000001" customHeight="1">
      <c r="A54" s="12"/>
      <c r="B54" s="12"/>
      <c r="C54" s="19" t="s">
        <v>74</v>
      </c>
      <c r="D54" s="23">
        <f t="shared" si="0"/>
        <v>65</v>
      </c>
      <c r="E54" s="22">
        <v>59</v>
      </c>
      <c r="F54" s="22">
        <v>6</v>
      </c>
      <c r="G54" s="22">
        <v>7</v>
      </c>
      <c r="H54" s="22">
        <v>0</v>
      </c>
      <c r="I54" s="22">
        <v>9</v>
      </c>
      <c r="J54" s="22">
        <v>85</v>
      </c>
      <c r="K54" s="22">
        <v>37</v>
      </c>
      <c r="L54" s="22">
        <v>531</v>
      </c>
      <c r="M54" s="22">
        <v>3</v>
      </c>
      <c r="N54" s="22">
        <v>5</v>
      </c>
      <c r="O54" s="22">
        <v>3</v>
      </c>
      <c r="P54" s="22">
        <v>5</v>
      </c>
      <c r="Q54" s="22">
        <v>0</v>
      </c>
      <c r="R54" s="23">
        <f t="shared" si="1"/>
        <v>633</v>
      </c>
      <c r="S54" s="23">
        <f t="shared" si="2"/>
        <v>40</v>
      </c>
      <c r="T54" s="23">
        <f t="shared" si="3"/>
        <v>3</v>
      </c>
      <c r="U54" s="22">
        <v>4</v>
      </c>
      <c r="V54" s="22">
        <v>5</v>
      </c>
      <c r="W54" s="22">
        <v>5</v>
      </c>
      <c r="X54" s="22">
        <v>0</v>
      </c>
      <c r="Y54" s="22">
        <v>0</v>
      </c>
      <c r="Z54" s="23">
        <f t="shared" si="4"/>
        <v>2</v>
      </c>
      <c r="AA54" s="22">
        <v>2</v>
      </c>
      <c r="AB54" s="22">
        <v>0</v>
      </c>
      <c r="AC54" s="22">
        <v>49</v>
      </c>
      <c r="AD54" s="22">
        <v>49</v>
      </c>
      <c r="AE54" s="22">
        <v>6</v>
      </c>
      <c r="AF54" s="22">
        <v>6</v>
      </c>
      <c r="AG54" s="23">
        <f t="shared" si="5"/>
        <v>62</v>
      </c>
      <c r="AH54" s="23">
        <f t="shared" si="6"/>
        <v>56</v>
      </c>
      <c r="AI54" s="23">
        <f t="shared" si="7"/>
        <v>6</v>
      </c>
      <c r="AJ54" s="22">
        <v>3</v>
      </c>
      <c r="AK54" s="22">
        <v>3</v>
      </c>
      <c r="AL54" s="22">
        <v>0</v>
      </c>
      <c r="AM54" s="22">
        <v>0</v>
      </c>
      <c r="AN54" s="23">
        <f t="shared" si="8"/>
        <v>3</v>
      </c>
      <c r="AO54" s="23">
        <f t="shared" si="8"/>
        <v>3</v>
      </c>
    </row>
    <row r="55" spans="1:41" s="15" customFormat="1" ht="20.100000000000001" customHeight="1">
      <c r="A55" s="12"/>
      <c r="B55" s="12"/>
      <c r="C55" s="19" t="s">
        <v>75</v>
      </c>
      <c r="D55" s="23">
        <f t="shared" si="0"/>
        <v>100</v>
      </c>
      <c r="E55" s="22">
        <v>92</v>
      </c>
      <c r="F55" s="22">
        <v>8</v>
      </c>
      <c r="G55" s="22">
        <v>3</v>
      </c>
      <c r="H55" s="22">
        <v>0</v>
      </c>
      <c r="I55" s="22">
        <v>17</v>
      </c>
      <c r="J55" s="22">
        <v>72</v>
      </c>
      <c r="K55" s="22">
        <v>9</v>
      </c>
      <c r="L55" s="22">
        <v>645</v>
      </c>
      <c r="M55" s="22">
        <v>1</v>
      </c>
      <c r="N55" s="22">
        <v>46</v>
      </c>
      <c r="O55" s="22">
        <v>3</v>
      </c>
      <c r="P55" s="22">
        <v>299</v>
      </c>
      <c r="Q55" s="22">
        <v>0</v>
      </c>
      <c r="R55" s="23">
        <f t="shared" si="1"/>
        <v>1065</v>
      </c>
      <c r="S55" s="23">
        <f t="shared" si="2"/>
        <v>12</v>
      </c>
      <c r="T55" s="23">
        <f t="shared" si="3"/>
        <v>1</v>
      </c>
      <c r="U55" s="22">
        <v>7</v>
      </c>
      <c r="V55" s="22">
        <v>48</v>
      </c>
      <c r="W55" s="22">
        <v>35</v>
      </c>
      <c r="X55" s="22">
        <v>20</v>
      </c>
      <c r="Y55" s="22">
        <v>1</v>
      </c>
      <c r="Z55" s="23">
        <f t="shared" si="4"/>
        <v>2</v>
      </c>
      <c r="AA55" s="22">
        <v>2</v>
      </c>
      <c r="AB55" s="22">
        <v>0</v>
      </c>
      <c r="AC55" s="22">
        <v>48</v>
      </c>
      <c r="AD55" s="22">
        <v>48</v>
      </c>
      <c r="AE55" s="22">
        <v>5</v>
      </c>
      <c r="AF55" s="22">
        <v>5</v>
      </c>
      <c r="AG55" s="23">
        <f t="shared" si="5"/>
        <v>123</v>
      </c>
      <c r="AH55" s="23">
        <f t="shared" si="6"/>
        <v>85</v>
      </c>
      <c r="AI55" s="23">
        <f t="shared" si="7"/>
        <v>6</v>
      </c>
      <c r="AJ55" s="22">
        <v>3</v>
      </c>
      <c r="AK55" s="22">
        <v>3</v>
      </c>
      <c r="AL55" s="22">
        <v>0</v>
      </c>
      <c r="AM55" s="22">
        <v>0</v>
      </c>
      <c r="AN55" s="23">
        <f t="shared" si="8"/>
        <v>3</v>
      </c>
      <c r="AO55" s="23">
        <f t="shared" si="8"/>
        <v>3</v>
      </c>
    </row>
    <row r="56" spans="1:41" s="15" customFormat="1" ht="20.100000000000001" customHeight="1" thickBot="1">
      <c r="A56" s="12"/>
      <c r="B56" s="12"/>
      <c r="C56" s="19" t="s">
        <v>76</v>
      </c>
      <c r="D56" s="23">
        <f t="shared" si="0"/>
        <v>26</v>
      </c>
      <c r="E56" s="22">
        <v>26</v>
      </c>
      <c r="F56" s="22">
        <v>0</v>
      </c>
      <c r="G56" s="22">
        <v>0</v>
      </c>
      <c r="H56" s="22">
        <v>0</v>
      </c>
      <c r="I56" s="22">
        <v>0</v>
      </c>
      <c r="J56" s="22">
        <v>0</v>
      </c>
      <c r="K56" s="22">
        <v>0</v>
      </c>
      <c r="L56" s="22">
        <v>0</v>
      </c>
      <c r="M56" s="22">
        <v>0</v>
      </c>
      <c r="N56" s="22">
        <v>0</v>
      </c>
      <c r="O56" s="22">
        <v>0</v>
      </c>
      <c r="P56" s="22">
        <v>0</v>
      </c>
      <c r="Q56" s="22">
        <v>0</v>
      </c>
      <c r="R56" s="23">
        <f t="shared" si="1"/>
        <v>0</v>
      </c>
      <c r="S56" s="23">
        <f t="shared" si="2"/>
        <v>0</v>
      </c>
      <c r="T56" s="23">
        <f t="shared" si="3"/>
        <v>0</v>
      </c>
      <c r="U56" s="22">
        <v>1</v>
      </c>
      <c r="V56" s="22">
        <v>4</v>
      </c>
      <c r="W56" s="22">
        <v>4</v>
      </c>
      <c r="X56" s="22">
        <v>0</v>
      </c>
      <c r="Y56" s="22">
        <v>0</v>
      </c>
      <c r="Z56" s="23">
        <f t="shared" si="4"/>
        <v>0</v>
      </c>
      <c r="AA56" s="22">
        <v>0</v>
      </c>
      <c r="AB56" s="22">
        <v>0</v>
      </c>
      <c r="AC56" s="22">
        <v>22</v>
      </c>
      <c r="AD56" s="22">
        <v>22</v>
      </c>
      <c r="AE56" s="22">
        <v>0</v>
      </c>
      <c r="AF56" s="22">
        <v>0</v>
      </c>
      <c r="AG56" s="23">
        <f t="shared" si="5"/>
        <v>26</v>
      </c>
      <c r="AH56" s="23">
        <f t="shared" si="6"/>
        <v>26</v>
      </c>
      <c r="AI56" s="23">
        <f t="shared" si="7"/>
        <v>0</v>
      </c>
      <c r="AJ56" s="22">
        <v>3</v>
      </c>
      <c r="AK56" s="22">
        <v>3</v>
      </c>
      <c r="AL56" s="22">
        <v>0</v>
      </c>
      <c r="AM56" s="22">
        <v>0</v>
      </c>
      <c r="AN56" s="23">
        <f t="shared" si="8"/>
        <v>3</v>
      </c>
      <c r="AO56" s="23">
        <f t="shared" si="8"/>
        <v>3</v>
      </c>
    </row>
    <row r="57" spans="1:41" s="15" customFormat="1" ht="20.100000000000001" customHeight="1" thickTop="1">
      <c r="A57" s="12"/>
      <c r="B57" s="12"/>
      <c r="C57" s="21" t="s">
        <v>77</v>
      </c>
      <c r="D57" s="25">
        <f>SUM(D7:D56)</f>
        <v>4077</v>
      </c>
      <c r="E57" s="26">
        <f t="shared" ref="E57:AO57" si="9">SUM(E7:E56)</f>
        <v>3871</v>
      </c>
      <c r="F57" s="26">
        <f t="shared" si="9"/>
        <v>206</v>
      </c>
      <c r="G57" s="26">
        <f t="shared" si="9"/>
        <v>550</v>
      </c>
      <c r="H57" s="26">
        <f t="shared" si="9"/>
        <v>11</v>
      </c>
      <c r="I57" s="26">
        <f t="shared" si="9"/>
        <v>557</v>
      </c>
      <c r="J57" s="26">
        <f t="shared" si="9"/>
        <v>1794</v>
      </c>
      <c r="K57" s="26">
        <f t="shared" si="9"/>
        <v>755</v>
      </c>
      <c r="L57" s="26">
        <f t="shared" si="9"/>
        <v>19139</v>
      </c>
      <c r="M57" s="26">
        <f t="shared" si="9"/>
        <v>83</v>
      </c>
      <c r="N57" s="26">
        <f t="shared" si="9"/>
        <v>137</v>
      </c>
      <c r="O57" s="26">
        <f t="shared" si="9"/>
        <v>27</v>
      </c>
      <c r="P57" s="26">
        <f t="shared" si="9"/>
        <v>699</v>
      </c>
      <c r="Q57" s="26">
        <f t="shared" si="9"/>
        <v>0</v>
      </c>
      <c r="R57" s="25">
        <f t="shared" si="9"/>
        <v>22319</v>
      </c>
      <c r="S57" s="25">
        <f t="shared" si="9"/>
        <v>782</v>
      </c>
      <c r="T57" s="25">
        <f t="shared" si="9"/>
        <v>94</v>
      </c>
      <c r="U57" s="26">
        <f t="shared" si="9"/>
        <v>387</v>
      </c>
      <c r="V57" s="26">
        <f t="shared" si="9"/>
        <v>2653</v>
      </c>
      <c r="W57" s="26">
        <f t="shared" si="9"/>
        <v>2378</v>
      </c>
      <c r="X57" s="26">
        <f t="shared" si="9"/>
        <v>76</v>
      </c>
      <c r="Y57" s="26">
        <f t="shared" si="9"/>
        <v>44</v>
      </c>
      <c r="Z57" s="25">
        <f t="shared" si="9"/>
        <v>18</v>
      </c>
      <c r="AA57" s="26">
        <f t="shared" si="9"/>
        <v>15</v>
      </c>
      <c r="AB57" s="26">
        <f t="shared" si="9"/>
        <v>3</v>
      </c>
      <c r="AC57" s="26">
        <f t="shared" si="9"/>
        <v>1009</v>
      </c>
      <c r="AD57" s="26">
        <f t="shared" si="9"/>
        <v>964</v>
      </c>
      <c r="AE57" s="26">
        <f t="shared" si="9"/>
        <v>104</v>
      </c>
      <c r="AF57" s="26">
        <f t="shared" si="9"/>
        <v>102</v>
      </c>
      <c r="AG57" s="25">
        <f t="shared" si="9"/>
        <v>3860</v>
      </c>
      <c r="AH57" s="25">
        <f t="shared" si="9"/>
        <v>3357</v>
      </c>
      <c r="AI57" s="25">
        <f t="shared" si="9"/>
        <v>149</v>
      </c>
      <c r="AJ57" s="26">
        <f t="shared" si="9"/>
        <v>293</v>
      </c>
      <c r="AK57" s="26">
        <f t="shared" si="9"/>
        <v>263</v>
      </c>
      <c r="AL57" s="26">
        <f t="shared" si="9"/>
        <v>11</v>
      </c>
      <c r="AM57" s="26">
        <f t="shared" si="9"/>
        <v>11</v>
      </c>
      <c r="AN57" s="25">
        <f t="shared" si="9"/>
        <v>304</v>
      </c>
      <c r="AO57" s="25">
        <f t="shared" si="9"/>
        <v>274</v>
      </c>
    </row>
  </sheetData>
  <sheetProtection formatCells="0" selectLockedCells="1"/>
  <autoFilter ref="C9:AO57" xr:uid="{00000000-0001-0000-0000-000000000000}"/>
  <mergeCells count="24">
    <mergeCell ref="C4:AM4"/>
    <mergeCell ref="G6:T6"/>
    <mergeCell ref="U6:AI6"/>
    <mergeCell ref="AJ6:AO6"/>
    <mergeCell ref="I7:I8"/>
    <mergeCell ref="G7:H7"/>
    <mergeCell ref="J7:K7"/>
    <mergeCell ref="R7:T7"/>
    <mergeCell ref="P7:Q7"/>
    <mergeCell ref="AL5:AO5"/>
    <mergeCell ref="V7:W7"/>
    <mergeCell ref="AJ7:AK7"/>
    <mergeCell ref="AL7:AM7"/>
    <mergeCell ref="C6:C8"/>
    <mergeCell ref="D6:F7"/>
    <mergeCell ref="AC7:AD7"/>
    <mergeCell ref="L7:M7"/>
    <mergeCell ref="AN7:AO7"/>
    <mergeCell ref="AE7:AF7"/>
    <mergeCell ref="N7:O7"/>
    <mergeCell ref="AG7:AI7"/>
    <mergeCell ref="X7:Y7"/>
    <mergeCell ref="Z7:AB7"/>
    <mergeCell ref="U7:U8"/>
  </mergeCells>
  <phoneticPr fontId="2"/>
  <dataValidations count="1">
    <dataValidation type="whole" operator="greaterThanOrEqual" allowBlank="1" showInputMessage="1" showErrorMessage="1" sqref="AJ10:AM57 AA10:AF57 U10:Y57 E10:Q57" xr:uid="{36012670-4D47-4883-BC0E-F9E5DFDD9E34}">
      <formula1>0</formula1>
    </dataValidation>
  </dataValidations>
  <printOptions horizontalCentered="1" verticalCentered="1" gridLinesSet="0"/>
  <pageMargins left="0.35433070866141736" right="0.27559055118110237" top="0.70866141732283472" bottom="0.51181102362204722" header="0.39370078740157483" footer="0.15748031496062992"/>
  <pageSetup paperSize="9" scale="4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C9B46-718B-4CB9-B63E-10D2520AFB9D}">
  <sheetPr transitionEvaluation="1">
    <pageSetUpPr fitToPage="1"/>
  </sheetPr>
  <dimension ref="A1:AT60"/>
  <sheetViews>
    <sheetView view="pageBreakPreview" zoomScaleNormal="100" zoomScaleSheetLayoutView="100" workbookViewId="0">
      <pane xSplit="3" ySplit="11" topLeftCell="D12" activePane="bottomRight" state="frozen"/>
      <selection pane="topRight" activeCell="D1" sqref="D1"/>
      <selection pane="bottomLeft" activeCell="A12" sqref="A12"/>
      <selection pane="bottomRight" activeCell="AK39" sqref="AK39"/>
    </sheetView>
  </sheetViews>
  <sheetFormatPr defaultColWidth="11.375" defaultRowHeight="13.5"/>
  <cols>
    <col min="1" max="2" width="1.625" style="12" customWidth="1"/>
    <col min="3" max="22" width="7.5" style="12" customWidth="1"/>
    <col min="23" max="23" width="5.625" style="12" customWidth="1"/>
    <col min="24" max="24" width="7.5" style="12" customWidth="1"/>
    <col min="25" max="25" width="5.625" style="12" customWidth="1"/>
    <col min="26" max="43" width="7.5" style="12" customWidth="1"/>
    <col min="44" max="45" width="7.625" style="12" customWidth="1"/>
    <col min="46" max="16384" width="11.375" style="12"/>
  </cols>
  <sheetData>
    <row r="1" spans="1:46" ht="11.1" customHeight="1"/>
    <row r="2" spans="1:46" ht="11.1" customHeight="1"/>
    <row r="3" spans="1:46" ht="21.75" customHeight="1">
      <c r="AF3" s="346"/>
      <c r="AG3" s="346"/>
      <c r="AH3" s="346"/>
      <c r="AI3" s="346"/>
      <c r="AJ3" s="346"/>
      <c r="AL3" s="346"/>
      <c r="AQ3" s="346"/>
      <c r="AS3" s="346" t="s">
        <v>642</v>
      </c>
    </row>
    <row r="4" spans="1:46" ht="26.25" customHeight="1">
      <c r="C4" s="438" t="s">
        <v>643</v>
      </c>
      <c r="D4" s="438"/>
      <c r="E4" s="438"/>
      <c r="F4" s="438"/>
      <c r="G4" s="438"/>
      <c r="H4" s="438"/>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438"/>
      <c r="AM4" s="438"/>
      <c r="AN4" s="438"/>
      <c r="AO4" s="438"/>
      <c r="AP4" s="438"/>
      <c r="AQ4" s="438"/>
    </row>
    <row r="5" spans="1:46" ht="14.25">
      <c r="C5" s="347" t="s">
        <v>644</v>
      </c>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L5" s="348"/>
      <c r="AO5" s="348"/>
    </row>
    <row r="6" spans="1:46" ht="19.5" customHeight="1">
      <c r="C6" s="347" t="s">
        <v>645</v>
      </c>
      <c r="E6" s="349"/>
      <c r="F6" s="349"/>
      <c r="G6" s="350"/>
      <c r="H6" s="350"/>
      <c r="I6" s="350"/>
      <c r="J6" s="350"/>
      <c r="K6" s="347" t="s">
        <v>646</v>
      </c>
      <c r="L6" s="348"/>
      <c r="M6" s="348"/>
      <c r="N6" s="348"/>
      <c r="O6" s="348"/>
      <c r="P6" s="348"/>
      <c r="Q6" s="350"/>
      <c r="R6" s="350"/>
      <c r="S6" s="350"/>
      <c r="T6" s="350"/>
      <c r="U6" s="350"/>
      <c r="V6" s="348"/>
      <c r="W6" s="348"/>
      <c r="Y6" s="348"/>
    </row>
    <row r="7" spans="1:46" ht="19.5" customHeight="1">
      <c r="C7" s="347" t="s">
        <v>647</v>
      </c>
      <c r="K7" s="347" t="s">
        <v>648</v>
      </c>
      <c r="AB7" s="351"/>
      <c r="AC7" s="351"/>
      <c r="AD7" s="351"/>
      <c r="AE7" s="351"/>
      <c r="AF7" s="351"/>
      <c r="AG7" s="351"/>
      <c r="AH7" s="351"/>
      <c r="AI7" s="351"/>
      <c r="AJ7" s="351"/>
      <c r="AO7" s="352"/>
      <c r="AP7" s="439"/>
      <c r="AQ7" s="439"/>
      <c r="AR7" s="439"/>
      <c r="AS7" s="439"/>
    </row>
    <row r="8" spans="1:46" ht="19.5" customHeight="1">
      <c r="C8" s="347" t="s">
        <v>649</v>
      </c>
      <c r="K8" s="347" t="s">
        <v>650</v>
      </c>
      <c r="AB8" s="353"/>
      <c r="AC8" s="353"/>
      <c r="AD8" s="353"/>
      <c r="AE8" s="353"/>
      <c r="AF8" s="353"/>
      <c r="AG8" s="353"/>
      <c r="AH8" s="353"/>
      <c r="AI8" s="353"/>
      <c r="AJ8" s="353"/>
      <c r="AO8" s="352"/>
      <c r="AP8" s="440" t="s">
        <v>651</v>
      </c>
      <c r="AQ8" s="440"/>
      <c r="AR8" s="440"/>
      <c r="AS8" s="440"/>
    </row>
    <row r="9" spans="1:46" ht="21" customHeight="1">
      <c r="C9" s="441" t="s">
        <v>31</v>
      </c>
      <c r="D9" s="444" t="s">
        <v>8</v>
      </c>
      <c r="E9" s="445"/>
      <c r="F9" s="446"/>
      <c r="G9" s="450" t="s">
        <v>3</v>
      </c>
      <c r="H9" s="450"/>
      <c r="I9" s="450"/>
      <c r="J9" s="450"/>
      <c r="K9" s="451"/>
      <c r="L9" s="451"/>
      <c r="M9" s="451"/>
      <c r="N9" s="451"/>
      <c r="O9" s="451"/>
      <c r="P9" s="451"/>
      <c r="Q9" s="451"/>
      <c r="R9" s="451"/>
      <c r="S9" s="451"/>
      <c r="T9" s="451"/>
      <c r="U9" s="452"/>
      <c r="V9" s="453" t="s">
        <v>652</v>
      </c>
      <c r="W9" s="453"/>
      <c r="X9" s="453"/>
      <c r="Y9" s="453"/>
      <c r="Z9" s="453"/>
      <c r="AA9" s="453"/>
      <c r="AB9" s="453"/>
      <c r="AC9" s="453"/>
      <c r="AD9" s="453"/>
      <c r="AE9" s="453"/>
      <c r="AF9" s="453"/>
      <c r="AG9" s="454"/>
      <c r="AH9" s="454"/>
      <c r="AI9" s="454"/>
      <c r="AJ9" s="454"/>
      <c r="AK9" s="454"/>
      <c r="AL9" s="454"/>
      <c r="AM9" s="455"/>
      <c r="AN9" s="456" t="s">
        <v>7</v>
      </c>
      <c r="AO9" s="457"/>
      <c r="AP9" s="457"/>
      <c r="AQ9" s="457"/>
      <c r="AR9" s="458"/>
      <c r="AS9" s="459"/>
    </row>
    <row r="10" spans="1:46" ht="29.25" customHeight="1">
      <c r="C10" s="442"/>
      <c r="D10" s="447"/>
      <c r="E10" s="448"/>
      <c r="F10" s="449"/>
      <c r="G10" s="460" t="s">
        <v>653</v>
      </c>
      <c r="H10" s="461"/>
      <c r="I10" s="460" t="s">
        <v>654</v>
      </c>
      <c r="J10" s="461"/>
      <c r="K10" s="462" t="s">
        <v>10</v>
      </c>
      <c r="L10" s="463"/>
      <c r="M10" s="462" t="s">
        <v>11</v>
      </c>
      <c r="N10" s="463"/>
      <c r="O10" s="434" t="s">
        <v>12</v>
      </c>
      <c r="P10" s="435"/>
      <c r="Q10" s="434" t="s">
        <v>13</v>
      </c>
      <c r="R10" s="435"/>
      <c r="S10" s="418" t="s">
        <v>655</v>
      </c>
      <c r="T10" s="419"/>
      <c r="U10" s="420"/>
      <c r="V10" s="429" t="s">
        <v>656</v>
      </c>
      <c r="W10" s="437"/>
      <c r="X10" s="425" t="s">
        <v>657</v>
      </c>
      <c r="Y10" s="426"/>
      <c r="Z10" s="427" t="s">
        <v>658</v>
      </c>
      <c r="AA10" s="428"/>
      <c r="AB10" s="429" t="s">
        <v>659</v>
      </c>
      <c r="AC10" s="430"/>
      <c r="AD10" s="431" t="s">
        <v>660</v>
      </c>
      <c r="AE10" s="432"/>
      <c r="AF10" s="433"/>
      <c r="AG10" s="434" t="s">
        <v>661</v>
      </c>
      <c r="AH10" s="435"/>
      <c r="AI10" s="434" t="s">
        <v>662</v>
      </c>
      <c r="AJ10" s="436"/>
      <c r="AK10" s="418" t="s">
        <v>663</v>
      </c>
      <c r="AL10" s="419"/>
      <c r="AM10" s="420"/>
      <c r="AN10" s="421" t="s">
        <v>664</v>
      </c>
      <c r="AO10" s="422"/>
      <c r="AP10" s="421" t="s">
        <v>665</v>
      </c>
      <c r="AQ10" s="422"/>
      <c r="AR10" s="423" t="s">
        <v>666</v>
      </c>
      <c r="AS10" s="424"/>
    </row>
    <row r="11" spans="1:46" s="354" customFormat="1" ht="36.75" customHeight="1">
      <c r="C11" s="443"/>
      <c r="D11" s="355" t="s">
        <v>1</v>
      </c>
      <c r="E11" s="355" t="s">
        <v>30</v>
      </c>
      <c r="F11" s="355" t="s">
        <v>0</v>
      </c>
      <c r="G11" s="4"/>
      <c r="H11" s="356" t="s">
        <v>667</v>
      </c>
      <c r="I11" s="4"/>
      <c r="J11" s="356" t="s">
        <v>667</v>
      </c>
      <c r="K11" s="4"/>
      <c r="L11" s="356" t="s">
        <v>5</v>
      </c>
      <c r="M11" s="4"/>
      <c r="N11" s="356" t="s">
        <v>6</v>
      </c>
      <c r="O11" s="4"/>
      <c r="P11" s="356" t="s">
        <v>5</v>
      </c>
      <c r="Q11" s="4"/>
      <c r="R11" s="356" t="s">
        <v>6</v>
      </c>
      <c r="S11" s="357"/>
      <c r="T11" s="356" t="s">
        <v>5</v>
      </c>
      <c r="U11" s="356" t="s">
        <v>6</v>
      </c>
      <c r="V11" s="366" t="s">
        <v>668</v>
      </c>
      <c r="W11" s="367" t="s">
        <v>669</v>
      </c>
      <c r="X11" s="366" t="s">
        <v>670</v>
      </c>
      <c r="Y11" s="367" t="s">
        <v>671</v>
      </c>
      <c r="Z11" s="358"/>
      <c r="AA11" s="356" t="s">
        <v>5</v>
      </c>
      <c r="AB11" s="4"/>
      <c r="AC11" s="356" t="s">
        <v>672</v>
      </c>
      <c r="AD11" s="359"/>
      <c r="AE11" s="356" t="s">
        <v>5</v>
      </c>
      <c r="AF11" s="356" t="s">
        <v>6</v>
      </c>
      <c r="AG11" s="4"/>
      <c r="AH11" s="356" t="s">
        <v>5</v>
      </c>
      <c r="AI11" s="4"/>
      <c r="AJ11" s="356" t="s">
        <v>6</v>
      </c>
      <c r="AK11" s="357"/>
      <c r="AL11" s="356" t="s">
        <v>5</v>
      </c>
      <c r="AM11" s="356" t="s">
        <v>6</v>
      </c>
      <c r="AN11" s="4"/>
      <c r="AO11" s="356" t="s">
        <v>24</v>
      </c>
      <c r="AP11" s="4"/>
      <c r="AQ11" s="356" t="s">
        <v>24</v>
      </c>
      <c r="AR11" s="4"/>
      <c r="AS11" s="356" t="s">
        <v>5</v>
      </c>
    </row>
    <row r="12" spans="1:46" ht="13.5" customHeight="1">
      <c r="A12" s="14"/>
      <c r="B12" s="14"/>
      <c r="C12" s="360" t="s">
        <v>32</v>
      </c>
      <c r="D12" s="361">
        <v>272</v>
      </c>
      <c r="E12" s="362">
        <v>246</v>
      </c>
      <c r="F12" s="362">
        <v>26</v>
      </c>
      <c r="G12" s="362">
        <v>0</v>
      </c>
      <c r="H12" s="362">
        <v>0</v>
      </c>
      <c r="I12" s="362">
        <v>15</v>
      </c>
      <c r="J12" s="362">
        <v>0</v>
      </c>
      <c r="K12" s="362">
        <v>289</v>
      </c>
      <c r="L12" s="362">
        <v>177</v>
      </c>
      <c r="M12" s="362">
        <v>988</v>
      </c>
      <c r="N12" s="362">
        <v>16</v>
      </c>
      <c r="O12" s="362">
        <v>13</v>
      </c>
      <c r="P12" s="362">
        <v>11</v>
      </c>
      <c r="Q12" s="362">
        <v>5</v>
      </c>
      <c r="R12" s="362">
        <v>0</v>
      </c>
      <c r="S12" s="361">
        <v>1310</v>
      </c>
      <c r="T12" s="361">
        <v>188</v>
      </c>
      <c r="U12" s="361">
        <v>16</v>
      </c>
      <c r="V12" s="368">
        <v>21</v>
      </c>
      <c r="W12" s="369">
        <v>21</v>
      </c>
      <c r="X12" s="368">
        <v>0</v>
      </c>
      <c r="Y12" s="369">
        <v>0</v>
      </c>
      <c r="Z12" s="362">
        <v>135</v>
      </c>
      <c r="AA12" s="362">
        <v>115</v>
      </c>
      <c r="AB12" s="362">
        <v>2</v>
      </c>
      <c r="AC12" s="362">
        <v>0</v>
      </c>
      <c r="AD12" s="361">
        <v>0</v>
      </c>
      <c r="AE12" s="363">
        <v>0</v>
      </c>
      <c r="AF12" s="363">
        <v>0</v>
      </c>
      <c r="AG12" s="363">
        <v>0</v>
      </c>
      <c r="AH12" s="363">
        <v>0</v>
      </c>
      <c r="AI12" s="363">
        <v>0</v>
      </c>
      <c r="AJ12" s="363">
        <v>0</v>
      </c>
      <c r="AK12" s="361">
        <v>158</v>
      </c>
      <c r="AL12" s="361">
        <v>115</v>
      </c>
      <c r="AM12" s="361">
        <v>0</v>
      </c>
      <c r="AN12" s="363">
        <v>0</v>
      </c>
      <c r="AO12" s="363">
        <v>0</v>
      </c>
      <c r="AP12" s="362">
        <v>13</v>
      </c>
      <c r="AQ12" s="362">
        <v>13</v>
      </c>
      <c r="AR12" s="361">
        <v>13</v>
      </c>
      <c r="AS12" s="361">
        <v>13</v>
      </c>
      <c r="AT12" s="14"/>
    </row>
    <row r="13" spans="1:46" ht="13.5" customHeight="1">
      <c r="A13" s="14"/>
      <c r="B13" s="14"/>
      <c r="C13" s="360" t="s">
        <v>33</v>
      </c>
      <c r="D13" s="361">
        <v>47</v>
      </c>
      <c r="E13" s="362">
        <v>45</v>
      </c>
      <c r="F13" s="362">
        <v>2</v>
      </c>
      <c r="G13" s="362">
        <v>0</v>
      </c>
      <c r="H13" s="362">
        <v>0</v>
      </c>
      <c r="I13" s="362">
        <v>3</v>
      </c>
      <c r="J13" s="362">
        <v>0</v>
      </c>
      <c r="K13" s="362">
        <v>10</v>
      </c>
      <c r="L13" s="362">
        <v>4</v>
      </c>
      <c r="M13" s="362">
        <v>81</v>
      </c>
      <c r="N13" s="362">
        <v>0</v>
      </c>
      <c r="O13" s="362">
        <v>0</v>
      </c>
      <c r="P13" s="362">
        <v>0</v>
      </c>
      <c r="Q13" s="362">
        <v>0</v>
      </c>
      <c r="R13" s="362">
        <v>0</v>
      </c>
      <c r="S13" s="361">
        <v>94</v>
      </c>
      <c r="T13" s="361">
        <v>4</v>
      </c>
      <c r="U13" s="361">
        <v>0</v>
      </c>
      <c r="V13" s="368">
        <v>0</v>
      </c>
      <c r="W13" s="369">
        <v>0</v>
      </c>
      <c r="X13" s="368">
        <v>0</v>
      </c>
      <c r="Y13" s="369">
        <v>0</v>
      </c>
      <c r="Z13" s="362">
        <v>2</v>
      </c>
      <c r="AA13" s="362">
        <v>2</v>
      </c>
      <c r="AB13" s="362">
        <v>0</v>
      </c>
      <c r="AC13" s="362">
        <v>0</v>
      </c>
      <c r="AD13" s="361">
        <v>0</v>
      </c>
      <c r="AE13" s="362">
        <v>0</v>
      </c>
      <c r="AF13" s="362">
        <v>0</v>
      </c>
      <c r="AG13" s="362">
        <v>19</v>
      </c>
      <c r="AH13" s="362">
        <v>16</v>
      </c>
      <c r="AI13" s="362">
        <v>0</v>
      </c>
      <c r="AJ13" s="362">
        <v>0</v>
      </c>
      <c r="AK13" s="361">
        <v>21</v>
      </c>
      <c r="AL13" s="361">
        <v>18</v>
      </c>
      <c r="AM13" s="361">
        <v>0</v>
      </c>
      <c r="AN13" s="362">
        <v>0</v>
      </c>
      <c r="AO13" s="362">
        <v>0</v>
      </c>
      <c r="AP13" s="362">
        <v>1</v>
      </c>
      <c r="AQ13" s="362">
        <v>1</v>
      </c>
      <c r="AR13" s="361">
        <v>1</v>
      </c>
      <c r="AS13" s="361">
        <v>1</v>
      </c>
      <c r="AT13" s="14"/>
    </row>
    <row r="14" spans="1:46">
      <c r="A14" s="14"/>
      <c r="B14" s="14"/>
      <c r="C14" s="360" t="s">
        <v>34</v>
      </c>
      <c r="D14" s="361">
        <v>13</v>
      </c>
      <c r="E14" s="362">
        <v>13</v>
      </c>
      <c r="F14" s="362">
        <v>0</v>
      </c>
      <c r="G14" s="362">
        <v>0</v>
      </c>
      <c r="H14" s="362">
        <v>0</v>
      </c>
      <c r="I14" s="362">
        <v>4</v>
      </c>
      <c r="J14" s="362">
        <v>0</v>
      </c>
      <c r="K14" s="362">
        <v>261</v>
      </c>
      <c r="L14" s="362">
        <v>0</v>
      </c>
      <c r="M14" s="362">
        <v>0</v>
      </c>
      <c r="N14" s="362">
        <v>0</v>
      </c>
      <c r="O14" s="362">
        <v>0</v>
      </c>
      <c r="P14" s="362">
        <v>0</v>
      </c>
      <c r="Q14" s="362">
        <v>0</v>
      </c>
      <c r="R14" s="362">
        <v>0</v>
      </c>
      <c r="S14" s="361">
        <v>265</v>
      </c>
      <c r="T14" s="361">
        <v>0</v>
      </c>
      <c r="U14" s="361">
        <v>0</v>
      </c>
      <c r="V14" s="368">
        <v>0</v>
      </c>
      <c r="W14" s="369">
        <v>0</v>
      </c>
      <c r="X14" s="368">
        <v>0</v>
      </c>
      <c r="Y14" s="369">
        <v>0</v>
      </c>
      <c r="Z14" s="362">
        <v>3</v>
      </c>
      <c r="AA14" s="362">
        <v>3</v>
      </c>
      <c r="AB14" s="362">
        <v>0</v>
      </c>
      <c r="AC14" s="362">
        <v>0</v>
      </c>
      <c r="AD14" s="361">
        <v>0</v>
      </c>
      <c r="AE14" s="362">
        <v>0</v>
      </c>
      <c r="AF14" s="362">
        <v>0</v>
      </c>
      <c r="AG14" s="362">
        <v>0</v>
      </c>
      <c r="AH14" s="362">
        <v>0</v>
      </c>
      <c r="AI14" s="362">
        <v>0</v>
      </c>
      <c r="AJ14" s="362">
        <v>0</v>
      </c>
      <c r="AK14" s="361">
        <v>3</v>
      </c>
      <c r="AL14" s="361">
        <v>3</v>
      </c>
      <c r="AM14" s="361">
        <v>0</v>
      </c>
      <c r="AN14" s="362">
        <v>0</v>
      </c>
      <c r="AO14" s="362">
        <v>0</v>
      </c>
      <c r="AP14" s="362">
        <v>0</v>
      </c>
      <c r="AQ14" s="362">
        <v>0</v>
      </c>
      <c r="AR14" s="361">
        <v>0</v>
      </c>
      <c r="AS14" s="361">
        <v>0</v>
      </c>
      <c r="AT14" s="14"/>
    </row>
    <row r="15" spans="1:46">
      <c r="A15" s="14"/>
      <c r="B15" s="14"/>
      <c r="C15" s="360" t="s">
        <v>35</v>
      </c>
      <c r="D15" s="361">
        <v>31</v>
      </c>
      <c r="E15" s="362">
        <v>29</v>
      </c>
      <c r="F15" s="362">
        <v>2</v>
      </c>
      <c r="G15" s="362">
        <v>0</v>
      </c>
      <c r="H15" s="362">
        <v>0</v>
      </c>
      <c r="I15" s="362">
        <v>5</v>
      </c>
      <c r="J15" s="362">
        <v>0</v>
      </c>
      <c r="K15" s="362" t="s">
        <v>673</v>
      </c>
      <c r="L15" s="362" t="s">
        <v>673</v>
      </c>
      <c r="M15" s="362" t="s">
        <v>673</v>
      </c>
      <c r="N15" s="362" t="s">
        <v>673</v>
      </c>
      <c r="O15" s="362">
        <v>0</v>
      </c>
      <c r="P15" s="362">
        <v>0</v>
      </c>
      <c r="Q15" s="362" t="s">
        <v>673</v>
      </c>
      <c r="R15" s="362" t="s">
        <v>673</v>
      </c>
      <c r="S15" s="361">
        <v>5</v>
      </c>
      <c r="T15" s="361">
        <v>0</v>
      </c>
      <c r="U15" s="361">
        <v>0</v>
      </c>
      <c r="V15" s="368">
        <v>0</v>
      </c>
      <c r="W15" s="369">
        <v>0</v>
      </c>
      <c r="X15" s="368">
        <v>1</v>
      </c>
      <c r="Y15" s="369">
        <v>1</v>
      </c>
      <c r="Z15" s="362">
        <v>17</v>
      </c>
      <c r="AA15" s="362">
        <v>14</v>
      </c>
      <c r="AB15" s="362">
        <v>0</v>
      </c>
      <c r="AC15" s="362">
        <v>0</v>
      </c>
      <c r="AD15" s="361">
        <v>0</v>
      </c>
      <c r="AE15" s="362">
        <v>0</v>
      </c>
      <c r="AF15" s="362">
        <v>0</v>
      </c>
      <c r="AG15" s="362">
        <v>2</v>
      </c>
      <c r="AH15" s="362">
        <v>2</v>
      </c>
      <c r="AI15" s="362">
        <v>0</v>
      </c>
      <c r="AJ15" s="362">
        <v>0</v>
      </c>
      <c r="AK15" s="361">
        <v>20</v>
      </c>
      <c r="AL15" s="361">
        <v>16</v>
      </c>
      <c r="AM15" s="361">
        <v>0</v>
      </c>
      <c r="AN15" s="362">
        <v>0</v>
      </c>
      <c r="AO15" s="362">
        <v>0</v>
      </c>
      <c r="AP15" s="362">
        <v>0</v>
      </c>
      <c r="AQ15" s="362">
        <v>0</v>
      </c>
      <c r="AR15" s="361">
        <v>0</v>
      </c>
      <c r="AS15" s="361">
        <v>0</v>
      </c>
      <c r="AT15" s="14"/>
    </row>
    <row r="16" spans="1:46">
      <c r="A16" s="14"/>
      <c r="B16" s="14"/>
      <c r="C16" s="364" t="s">
        <v>36</v>
      </c>
      <c r="D16" s="361">
        <v>26</v>
      </c>
      <c r="E16" s="362">
        <v>26</v>
      </c>
      <c r="F16" s="362">
        <v>0</v>
      </c>
      <c r="G16" s="362">
        <v>0</v>
      </c>
      <c r="H16" s="362">
        <v>0</v>
      </c>
      <c r="I16" s="362">
        <v>1</v>
      </c>
      <c r="J16" s="362">
        <v>0</v>
      </c>
      <c r="K16" s="362">
        <v>1</v>
      </c>
      <c r="L16" s="362">
        <v>0</v>
      </c>
      <c r="M16" s="362">
        <v>43</v>
      </c>
      <c r="N16" s="362">
        <v>0</v>
      </c>
      <c r="O16" s="362">
        <v>0</v>
      </c>
      <c r="P16" s="362">
        <v>0</v>
      </c>
      <c r="Q16" s="362">
        <v>0</v>
      </c>
      <c r="R16" s="362">
        <v>0</v>
      </c>
      <c r="S16" s="361">
        <v>45</v>
      </c>
      <c r="T16" s="361">
        <v>0</v>
      </c>
      <c r="U16" s="361">
        <v>0</v>
      </c>
      <c r="V16" s="368">
        <v>0</v>
      </c>
      <c r="W16" s="369">
        <v>0</v>
      </c>
      <c r="X16" s="368">
        <v>0</v>
      </c>
      <c r="Y16" s="369">
        <v>0</v>
      </c>
      <c r="Z16" s="362">
        <v>5</v>
      </c>
      <c r="AA16" s="362">
        <v>5</v>
      </c>
      <c r="AB16" s="362">
        <v>0</v>
      </c>
      <c r="AC16" s="362">
        <v>0</v>
      </c>
      <c r="AD16" s="361">
        <v>0</v>
      </c>
      <c r="AE16" s="362">
        <v>0</v>
      </c>
      <c r="AF16" s="362">
        <v>0</v>
      </c>
      <c r="AG16" s="362">
        <v>4</v>
      </c>
      <c r="AH16" s="362">
        <v>4</v>
      </c>
      <c r="AI16" s="362">
        <v>0</v>
      </c>
      <c r="AJ16" s="362">
        <v>0</v>
      </c>
      <c r="AK16" s="361">
        <v>9</v>
      </c>
      <c r="AL16" s="361">
        <v>9</v>
      </c>
      <c r="AM16" s="361">
        <v>0</v>
      </c>
      <c r="AN16" s="362">
        <v>0</v>
      </c>
      <c r="AO16" s="362">
        <v>0</v>
      </c>
      <c r="AP16" s="362">
        <v>1</v>
      </c>
      <c r="AQ16" s="362">
        <v>1</v>
      </c>
      <c r="AR16" s="361">
        <v>1</v>
      </c>
      <c r="AS16" s="361">
        <v>1</v>
      </c>
      <c r="AT16" s="14"/>
    </row>
    <row r="17" spans="1:46">
      <c r="A17" s="14"/>
      <c r="B17" s="14"/>
      <c r="C17" s="360" t="s">
        <v>37</v>
      </c>
      <c r="D17" s="361">
        <v>34</v>
      </c>
      <c r="E17" s="362">
        <v>34</v>
      </c>
      <c r="F17" s="362">
        <v>0</v>
      </c>
      <c r="G17" s="362">
        <v>0</v>
      </c>
      <c r="H17" s="362">
        <v>0</v>
      </c>
      <c r="I17" s="362">
        <v>9</v>
      </c>
      <c r="J17" s="362">
        <v>0</v>
      </c>
      <c r="K17" s="362">
        <v>8</v>
      </c>
      <c r="L17" s="362">
        <v>6</v>
      </c>
      <c r="M17" s="362">
        <v>113</v>
      </c>
      <c r="N17" s="362">
        <v>0</v>
      </c>
      <c r="O17" s="362">
        <v>0</v>
      </c>
      <c r="P17" s="362">
        <v>0</v>
      </c>
      <c r="Q17" s="362">
        <v>0</v>
      </c>
      <c r="R17" s="362">
        <v>0</v>
      </c>
      <c r="S17" s="361">
        <v>130</v>
      </c>
      <c r="T17" s="361">
        <v>6</v>
      </c>
      <c r="U17" s="361">
        <v>0</v>
      </c>
      <c r="V17" s="368">
        <v>6</v>
      </c>
      <c r="W17" s="369">
        <v>8</v>
      </c>
      <c r="X17" s="368">
        <v>0</v>
      </c>
      <c r="Y17" s="369">
        <v>0</v>
      </c>
      <c r="Z17" s="362">
        <v>30</v>
      </c>
      <c r="AA17" s="362">
        <v>30</v>
      </c>
      <c r="AB17" s="362">
        <v>0</v>
      </c>
      <c r="AC17" s="362">
        <v>0</v>
      </c>
      <c r="AD17" s="361">
        <v>1</v>
      </c>
      <c r="AE17" s="362">
        <v>1</v>
      </c>
      <c r="AF17" s="362">
        <v>0</v>
      </c>
      <c r="AG17" s="362">
        <v>0</v>
      </c>
      <c r="AH17" s="362">
        <v>0</v>
      </c>
      <c r="AI17" s="362">
        <v>0</v>
      </c>
      <c r="AJ17" s="362">
        <v>0</v>
      </c>
      <c r="AK17" s="361">
        <v>39</v>
      </c>
      <c r="AL17" s="361">
        <v>31</v>
      </c>
      <c r="AM17" s="361">
        <v>0</v>
      </c>
      <c r="AN17" s="362">
        <v>0</v>
      </c>
      <c r="AO17" s="362">
        <v>0</v>
      </c>
      <c r="AP17" s="362">
        <v>4</v>
      </c>
      <c r="AQ17" s="362">
        <v>4</v>
      </c>
      <c r="AR17" s="361">
        <v>4</v>
      </c>
      <c r="AS17" s="361">
        <v>4</v>
      </c>
      <c r="AT17" s="14"/>
    </row>
    <row r="18" spans="1:46">
      <c r="A18" s="14"/>
      <c r="B18" s="14"/>
      <c r="C18" s="360" t="s">
        <v>78</v>
      </c>
      <c r="D18" s="361">
        <v>51</v>
      </c>
      <c r="E18" s="362">
        <v>51</v>
      </c>
      <c r="F18" s="362">
        <v>0</v>
      </c>
      <c r="G18" s="362">
        <v>0</v>
      </c>
      <c r="H18" s="362">
        <v>0</v>
      </c>
      <c r="I18" s="362">
        <v>6</v>
      </c>
      <c r="J18" s="362">
        <v>0</v>
      </c>
      <c r="K18" s="362">
        <v>12</v>
      </c>
      <c r="L18" s="362">
        <v>0</v>
      </c>
      <c r="M18" s="362">
        <v>154</v>
      </c>
      <c r="N18" s="362">
        <v>0</v>
      </c>
      <c r="O18" s="362">
        <v>0</v>
      </c>
      <c r="P18" s="362">
        <v>0</v>
      </c>
      <c r="Q18" s="362">
        <v>0</v>
      </c>
      <c r="R18" s="362">
        <v>0</v>
      </c>
      <c r="S18" s="361">
        <v>172</v>
      </c>
      <c r="T18" s="361">
        <v>0</v>
      </c>
      <c r="U18" s="361">
        <v>0</v>
      </c>
      <c r="V18" s="368">
        <v>2</v>
      </c>
      <c r="W18" s="369">
        <v>0</v>
      </c>
      <c r="X18" s="368">
        <v>0</v>
      </c>
      <c r="Y18" s="369">
        <v>0</v>
      </c>
      <c r="Z18" s="362">
        <v>8</v>
      </c>
      <c r="AA18" s="362">
        <v>8</v>
      </c>
      <c r="AB18" s="362">
        <v>0</v>
      </c>
      <c r="AC18" s="362">
        <v>0</v>
      </c>
      <c r="AD18" s="361">
        <v>0</v>
      </c>
      <c r="AE18" s="362">
        <v>0</v>
      </c>
      <c r="AF18" s="362">
        <v>0</v>
      </c>
      <c r="AG18" s="362">
        <v>3</v>
      </c>
      <c r="AH18" s="362">
        <v>2</v>
      </c>
      <c r="AI18" s="362">
        <v>0</v>
      </c>
      <c r="AJ18" s="362">
        <v>0</v>
      </c>
      <c r="AK18" s="361">
        <v>13</v>
      </c>
      <c r="AL18" s="361">
        <v>10</v>
      </c>
      <c r="AM18" s="361">
        <v>0</v>
      </c>
      <c r="AN18" s="362">
        <v>0</v>
      </c>
      <c r="AO18" s="362">
        <v>0</v>
      </c>
      <c r="AP18" s="362">
        <v>0</v>
      </c>
      <c r="AQ18" s="362">
        <v>0</v>
      </c>
      <c r="AR18" s="361">
        <v>0</v>
      </c>
      <c r="AS18" s="361">
        <v>0</v>
      </c>
      <c r="AT18" s="14"/>
    </row>
    <row r="19" spans="1:46">
      <c r="A19" s="14"/>
      <c r="B19" s="14"/>
      <c r="C19" s="360" t="s">
        <v>38</v>
      </c>
      <c r="D19" s="361">
        <v>79</v>
      </c>
      <c r="E19" s="362">
        <v>79</v>
      </c>
      <c r="F19" s="362">
        <v>0</v>
      </c>
      <c r="G19" s="362">
        <v>0</v>
      </c>
      <c r="H19" s="362">
        <v>0</v>
      </c>
      <c r="I19" s="362">
        <v>8</v>
      </c>
      <c r="J19" s="362">
        <v>0</v>
      </c>
      <c r="K19" s="362">
        <v>16</v>
      </c>
      <c r="L19" s="362">
        <v>9</v>
      </c>
      <c r="M19" s="362">
        <v>87</v>
      </c>
      <c r="N19" s="362">
        <v>0</v>
      </c>
      <c r="O19" s="362">
        <v>0</v>
      </c>
      <c r="P19" s="362">
        <v>0</v>
      </c>
      <c r="Q19" s="362">
        <v>2</v>
      </c>
      <c r="R19" s="362">
        <v>0</v>
      </c>
      <c r="S19" s="361">
        <v>113</v>
      </c>
      <c r="T19" s="361">
        <v>9</v>
      </c>
      <c r="U19" s="361">
        <v>0</v>
      </c>
      <c r="V19" s="368">
        <v>3</v>
      </c>
      <c r="W19" s="369">
        <v>3</v>
      </c>
      <c r="X19" s="368">
        <v>5</v>
      </c>
      <c r="Y19" s="369">
        <v>5</v>
      </c>
      <c r="Z19" s="362">
        <v>0</v>
      </c>
      <c r="AA19" s="362">
        <v>0</v>
      </c>
      <c r="AB19" s="362">
        <v>0</v>
      </c>
      <c r="AC19" s="362">
        <v>0</v>
      </c>
      <c r="AD19" s="361">
        <v>0</v>
      </c>
      <c r="AE19" s="362">
        <v>0</v>
      </c>
      <c r="AF19" s="362">
        <v>0</v>
      </c>
      <c r="AG19" s="362">
        <v>0</v>
      </c>
      <c r="AH19" s="362">
        <v>0</v>
      </c>
      <c r="AI19" s="362">
        <v>0</v>
      </c>
      <c r="AJ19" s="362">
        <v>0</v>
      </c>
      <c r="AK19" s="361">
        <v>8</v>
      </c>
      <c r="AL19" s="361">
        <v>0</v>
      </c>
      <c r="AM19" s="361">
        <v>0</v>
      </c>
      <c r="AN19" s="362">
        <v>1</v>
      </c>
      <c r="AO19" s="362">
        <v>1</v>
      </c>
      <c r="AP19" s="362">
        <v>0</v>
      </c>
      <c r="AQ19" s="362">
        <v>0</v>
      </c>
      <c r="AR19" s="361">
        <v>1</v>
      </c>
      <c r="AS19" s="361">
        <v>1</v>
      </c>
      <c r="AT19" s="14"/>
    </row>
    <row r="20" spans="1:46">
      <c r="A20" s="14"/>
      <c r="B20" s="14"/>
      <c r="C20" s="360" t="s">
        <v>39</v>
      </c>
      <c r="D20" s="361">
        <v>70</v>
      </c>
      <c r="E20" s="362">
        <v>57</v>
      </c>
      <c r="F20" s="362">
        <v>13</v>
      </c>
      <c r="G20" s="362">
        <v>0</v>
      </c>
      <c r="H20" s="362">
        <v>0</v>
      </c>
      <c r="I20" s="362">
        <v>11</v>
      </c>
      <c r="J20" s="362">
        <v>0</v>
      </c>
      <c r="K20" s="362">
        <v>18</v>
      </c>
      <c r="L20" s="362">
        <v>15</v>
      </c>
      <c r="M20" s="362">
        <v>155</v>
      </c>
      <c r="N20" s="362">
        <v>5</v>
      </c>
      <c r="O20" s="362" t="s">
        <v>673</v>
      </c>
      <c r="P20" s="362" t="s">
        <v>673</v>
      </c>
      <c r="Q20" s="362" t="s">
        <v>673</v>
      </c>
      <c r="R20" s="362" t="s">
        <v>673</v>
      </c>
      <c r="S20" s="361">
        <v>184</v>
      </c>
      <c r="T20" s="361">
        <v>15</v>
      </c>
      <c r="U20" s="361">
        <v>5</v>
      </c>
      <c r="V20" s="368">
        <v>6</v>
      </c>
      <c r="W20" s="369">
        <v>6</v>
      </c>
      <c r="X20" s="368">
        <v>0</v>
      </c>
      <c r="Y20" s="369">
        <v>0</v>
      </c>
      <c r="Z20" s="362">
        <v>28</v>
      </c>
      <c r="AA20" s="362">
        <v>28</v>
      </c>
      <c r="AB20" s="362">
        <v>0</v>
      </c>
      <c r="AC20" s="362">
        <v>0</v>
      </c>
      <c r="AD20" s="361">
        <v>0</v>
      </c>
      <c r="AE20" s="362">
        <v>0</v>
      </c>
      <c r="AF20" s="362">
        <v>0</v>
      </c>
      <c r="AG20" s="362">
        <v>29</v>
      </c>
      <c r="AH20" s="362">
        <v>29</v>
      </c>
      <c r="AI20" s="362">
        <v>13</v>
      </c>
      <c r="AJ20" s="362">
        <v>13</v>
      </c>
      <c r="AK20" s="361">
        <v>76</v>
      </c>
      <c r="AL20" s="361">
        <v>57</v>
      </c>
      <c r="AM20" s="361">
        <v>13</v>
      </c>
      <c r="AN20" s="362">
        <v>0</v>
      </c>
      <c r="AO20" s="362">
        <v>0</v>
      </c>
      <c r="AP20" s="362">
        <v>5</v>
      </c>
      <c r="AQ20" s="362" t="s">
        <v>673</v>
      </c>
      <c r="AR20" s="361">
        <v>5</v>
      </c>
      <c r="AS20" s="361">
        <v>0</v>
      </c>
      <c r="AT20" s="14"/>
    </row>
    <row r="21" spans="1:46">
      <c r="A21" s="14"/>
      <c r="B21" s="14"/>
      <c r="C21" s="360" t="s">
        <v>40</v>
      </c>
      <c r="D21" s="361">
        <v>74</v>
      </c>
      <c r="E21" s="362">
        <v>71</v>
      </c>
      <c r="F21" s="362">
        <v>3</v>
      </c>
      <c r="G21" s="362">
        <v>0</v>
      </c>
      <c r="H21" s="362">
        <v>0</v>
      </c>
      <c r="I21" s="362">
        <v>5</v>
      </c>
      <c r="J21" s="362">
        <v>0</v>
      </c>
      <c r="K21" s="362">
        <v>32</v>
      </c>
      <c r="L21" s="362">
        <v>4</v>
      </c>
      <c r="M21" s="362">
        <v>263</v>
      </c>
      <c r="N21" s="362">
        <v>2</v>
      </c>
      <c r="O21" s="362">
        <v>0</v>
      </c>
      <c r="P21" s="362">
        <v>0</v>
      </c>
      <c r="Q21" s="362">
        <v>12</v>
      </c>
      <c r="R21" s="362">
        <v>0</v>
      </c>
      <c r="S21" s="361">
        <v>312</v>
      </c>
      <c r="T21" s="361">
        <v>4</v>
      </c>
      <c r="U21" s="361">
        <v>2</v>
      </c>
      <c r="V21" s="368">
        <v>10</v>
      </c>
      <c r="W21" s="369">
        <v>4</v>
      </c>
      <c r="X21" s="368">
        <v>10</v>
      </c>
      <c r="Y21" s="369">
        <v>0</v>
      </c>
      <c r="Z21" s="362">
        <v>63</v>
      </c>
      <c r="AA21" s="362">
        <v>57</v>
      </c>
      <c r="AB21" s="362">
        <v>0</v>
      </c>
      <c r="AC21" s="362">
        <v>0</v>
      </c>
      <c r="AD21" s="361">
        <v>0</v>
      </c>
      <c r="AE21" s="362">
        <v>0</v>
      </c>
      <c r="AF21" s="362">
        <v>0</v>
      </c>
      <c r="AG21" s="362">
        <v>14</v>
      </c>
      <c r="AH21" s="362">
        <v>14</v>
      </c>
      <c r="AI21" s="362">
        <v>3</v>
      </c>
      <c r="AJ21" s="362">
        <v>3</v>
      </c>
      <c r="AK21" s="361">
        <v>84</v>
      </c>
      <c r="AL21" s="361">
        <v>71</v>
      </c>
      <c r="AM21" s="361">
        <v>3</v>
      </c>
      <c r="AN21" s="362">
        <v>0</v>
      </c>
      <c r="AO21" s="362">
        <v>0</v>
      </c>
      <c r="AP21" s="362">
        <v>2</v>
      </c>
      <c r="AQ21" s="362">
        <v>2</v>
      </c>
      <c r="AR21" s="361">
        <v>2</v>
      </c>
      <c r="AS21" s="361">
        <v>2</v>
      </c>
      <c r="AT21" s="14"/>
    </row>
    <row r="22" spans="1:46">
      <c r="A22" s="14"/>
      <c r="B22" s="14"/>
      <c r="C22" s="360" t="s">
        <v>41</v>
      </c>
      <c r="D22" s="361">
        <v>194</v>
      </c>
      <c r="E22" s="362">
        <v>180</v>
      </c>
      <c r="F22" s="362">
        <v>14</v>
      </c>
      <c r="G22" s="362">
        <v>0</v>
      </c>
      <c r="H22" s="362">
        <v>0</v>
      </c>
      <c r="I22" s="362">
        <v>28</v>
      </c>
      <c r="J22" s="362">
        <v>0</v>
      </c>
      <c r="K22" s="362">
        <v>185</v>
      </c>
      <c r="L22" s="362">
        <v>96</v>
      </c>
      <c r="M22" s="362">
        <v>1028</v>
      </c>
      <c r="N22" s="362">
        <v>6</v>
      </c>
      <c r="O22" s="362">
        <v>4</v>
      </c>
      <c r="P22" s="362">
        <v>4</v>
      </c>
      <c r="Q22" s="362">
        <v>61</v>
      </c>
      <c r="R22" s="362">
        <v>0</v>
      </c>
      <c r="S22" s="361">
        <v>1306</v>
      </c>
      <c r="T22" s="361">
        <v>100</v>
      </c>
      <c r="U22" s="361">
        <v>6</v>
      </c>
      <c r="V22" s="368">
        <v>10</v>
      </c>
      <c r="W22" s="369">
        <v>10</v>
      </c>
      <c r="X22" s="368">
        <v>4</v>
      </c>
      <c r="Y22" s="369">
        <v>2</v>
      </c>
      <c r="Z22" s="362">
        <v>134</v>
      </c>
      <c r="AA22" s="362">
        <v>132</v>
      </c>
      <c r="AB22" s="362">
        <v>1</v>
      </c>
      <c r="AC22" s="362">
        <v>1</v>
      </c>
      <c r="AD22" s="361">
        <v>0</v>
      </c>
      <c r="AE22" s="362">
        <v>0</v>
      </c>
      <c r="AF22" s="362">
        <v>0</v>
      </c>
      <c r="AG22" s="362">
        <v>0</v>
      </c>
      <c r="AH22" s="362">
        <v>0</v>
      </c>
      <c r="AI22" s="362">
        <v>0</v>
      </c>
      <c r="AJ22" s="362">
        <v>0</v>
      </c>
      <c r="AK22" s="361">
        <v>147</v>
      </c>
      <c r="AL22" s="361">
        <v>132</v>
      </c>
      <c r="AM22" s="361">
        <v>1</v>
      </c>
      <c r="AN22" s="362">
        <v>2</v>
      </c>
      <c r="AO22" s="362">
        <v>2</v>
      </c>
      <c r="AP22" s="362">
        <v>0</v>
      </c>
      <c r="AQ22" s="362">
        <v>0</v>
      </c>
      <c r="AR22" s="361">
        <v>2</v>
      </c>
      <c r="AS22" s="361">
        <v>2</v>
      </c>
      <c r="AT22" s="14"/>
    </row>
    <row r="23" spans="1:46">
      <c r="A23" s="14"/>
      <c r="B23" s="14"/>
      <c r="C23" s="360" t="s">
        <v>42</v>
      </c>
      <c r="D23" s="361">
        <v>150</v>
      </c>
      <c r="E23" s="362">
        <v>146</v>
      </c>
      <c r="F23" s="362">
        <v>4</v>
      </c>
      <c r="G23" s="362">
        <v>17</v>
      </c>
      <c r="H23" s="362">
        <v>0</v>
      </c>
      <c r="I23" s="362">
        <v>18</v>
      </c>
      <c r="J23" s="362">
        <v>0</v>
      </c>
      <c r="K23" s="362">
        <v>51</v>
      </c>
      <c r="L23" s="362">
        <v>29</v>
      </c>
      <c r="M23" s="362">
        <v>634</v>
      </c>
      <c r="N23" s="362">
        <v>0</v>
      </c>
      <c r="O23" s="362">
        <v>0</v>
      </c>
      <c r="P23" s="362">
        <v>0</v>
      </c>
      <c r="Q23" s="362">
        <v>0</v>
      </c>
      <c r="R23" s="362">
        <v>0</v>
      </c>
      <c r="S23" s="361">
        <v>720</v>
      </c>
      <c r="T23" s="361">
        <v>29</v>
      </c>
      <c r="U23" s="361">
        <v>0</v>
      </c>
      <c r="V23" s="368">
        <v>9</v>
      </c>
      <c r="W23" s="369">
        <v>4</v>
      </c>
      <c r="X23" s="368">
        <v>9</v>
      </c>
      <c r="Y23" s="369">
        <v>3</v>
      </c>
      <c r="Z23" s="362">
        <v>12</v>
      </c>
      <c r="AA23" s="362">
        <v>12</v>
      </c>
      <c r="AB23" s="362">
        <v>0</v>
      </c>
      <c r="AC23" s="362">
        <v>0</v>
      </c>
      <c r="AD23" s="361">
        <v>12</v>
      </c>
      <c r="AE23" s="362">
        <v>12</v>
      </c>
      <c r="AF23" s="362">
        <v>0</v>
      </c>
      <c r="AG23" s="362">
        <v>2</v>
      </c>
      <c r="AH23" s="362">
        <v>1</v>
      </c>
      <c r="AI23" s="362">
        <v>0</v>
      </c>
      <c r="AJ23" s="362">
        <v>0</v>
      </c>
      <c r="AK23" s="361">
        <v>33</v>
      </c>
      <c r="AL23" s="361">
        <v>25</v>
      </c>
      <c r="AM23" s="361">
        <v>0</v>
      </c>
      <c r="AN23" s="362">
        <v>1</v>
      </c>
      <c r="AO23" s="362">
        <v>1</v>
      </c>
      <c r="AP23" s="362">
        <v>7</v>
      </c>
      <c r="AQ23" s="362">
        <v>7</v>
      </c>
      <c r="AR23" s="361">
        <v>8</v>
      </c>
      <c r="AS23" s="361">
        <v>8</v>
      </c>
      <c r="AT23" s="14"/>
    </row>
    <row r="24" spans="1:46">
      <c r="A24" s="14"/>
      <c r="B24" s="14"/>
      <c r="C24" s="364" t="s">
        <v>43</v>
      </c>
      <c r="D24" s="361">
        <v>0</v>
      </c>
      <c r="E24" s="362" t="s">
        <v>673</v>
      </c>
      <c r="F24" s="362" t="s">
        <v>673</v>
      </c>
      <c r="G24" s="362" t="s">
        <v>673</v>
      </c>
      <c r="H24" s="362" t="s">
        <v>673</v>
      </c>
      <c r="I24" s="362">
        <v>71</v>
      </c>
      <c r="J24" s="362" t="s">
        <v>673</v>
      </c>
      <c r="K24" s="362">
        <v>0</v>
      </c>
      <c r="L24" s="362" t="s">
        <v>673</v>
      </c>
      <c r="M24" s="362">
        <v>0</v>
      </c>
      <c r="N24" s="362" t="s">
        <v>673</v>
      </c>
      <c r="O24" s="362" t="s">
        <v>673</v>
      </c>
      <c r="P24" s="362" t="s">
        <v>673</v>
      </c>
      <c r="Q24" s="362" t="s">
        <v>673</v>
      </c>
      <c r="R24" s="362" t="s">
        <v>673</v>
      </c>
      <c r="S24" s="361">
        <v>71</v>
      </c>
      <c r="T24" s="361">
        <v>0</v>
      </c>
      <c r="U24" s="361">
        <v>0</v>
      </c>
      <c r="V24" s="368">
        <v>13</v>
      </c>
      <c r="W24" s="369" t="s">
        <v>673</v>
      </c>
      <c r="X24" s="368" t="s">
        <v>673</v>
      </c>
      <c r="Y24" s="369" t="s">
        <v>673</v>
      </c>
      <c r="Z24" s="362">
        <v>49</v>
      </c>
      <c r="AA24" s="362" t="s">
        <v>673</v>
      </c>
      <c r="AB24" s="362" t="s">
        <v>673</v>
      </c>
      <c r="AC24" s="362" t="s">
        <v>673</v>
      </c>
      <c r="AD24" s="361">
        <v>0</v>
      </c>
      <c r="AE24" s="362" t="s">
        <v>673</v>
      </c>
      <c r="AF24" s="362" t="s">
        <v>673</v>
      </c>
      <c r="AG24" s="362" t="s">
        <v>673</v>
      </c>
      <c r="AH24" s="362" t="s">
        <v>673</v>
      </c>
      <c r="AI24" s="362" t="s">
        <v>673</v>
      </c>
      <c r="AJ24" s="362" t="s">
        <v>673</v>
      </c>
      <c r="AK24" s="361">
        <v>49</v>
      </c>
      <c r="AL24" s="361">
        <v>0</v>
      </c>
      <c r="AM24" s="361">
        <v>0</v>
      </c>
      <c r="AN24" s="362">
        <v>2</v>
      </c>
      <c r="AO24" s="362" t="s">
        <v>673</v>
      </c>
      <c r="AP24" s="362">
        <v>2</v>
      </c>
      <c r="AQ24" s="362" t="s">
        <v>673</v>
      </c>
      <c r="AR24" s="361">
        <v>4</v>
      </c>
      <c r="AS24" s="361">
        <v>0</v>
      </c>
      <c r="AT24" s="14"/>
    </row>
    <row r="25" spans="1:46">
      <c r="A25" s="14"/>
      <c r="B25" s="14"/>
      <c r="C25" s="360" t="s">
        <v>44</v>
      </c>
      <c r="D25" s="361">
        <v>175</v>
      </c>
      <c r="E25" s="362">
        <v>168</v>
      </c>
      <c r="F25" s="362">
        <v>7</v>
      </c>
      <c r="G25" s="362" t="s">
        <v>673</v>
      </c>
      <c r="H25" s="362" t="s">
        <v>673</v>
      </c>
      <c r="I25" s="362">
        <v>47</v>
      </c>
      <c r="J25" s="362">
        <v>5</v>
      </c>
      <c r="K25" s="362">
        <v>5</v>
      </c>
      <c r="L25" s="362">
        <v>4</v>
      </c>
      <c r="M25" s="362">
        <v>31</v>
      </c>
      <c r="N25" s="362">
        <v>0</v>
      </c>
      <c r="O25" s="362">
        <v>4</v>
      </c>
      <c r="P25" s="362">
        <v>4</v>
      </c>
      <c r="Q25" s="362">
        <v>0</v>
      </c>
      <c r="R25" s="362">
        <v>0</v>
      </c>
      <c r="S25" s="361">
        <v>87</v>
      </c>
      <c r="T25" s="361">
        <v>8</v>
      </c>
      <c r="U25" s="361">
        <v>0</v>
      </c>
      <c r="V25" s="368">
        <v>12</v>
      </c>
      <c r="W25" s="369">
        <v>12</v>
      </c>
      <c r="X25" s="368">
        <v>2</v>
      </c>
      <c r="Y25" s="369">
        <v>1</v>
      </c>
      <c r="Z25" s="362">
        <v>23</v>
      </c>
      <c r="AA25" s="362">
        <v>23</v>
      </c>
      <c r="AB25" s="362" t="s">
        <v>673</v>
      </c>
      <c r="AC25" s="362" t="s">
        <v>673</v>
      </c>
      <c r="AD25" s="361">
        <v>0</v>
      </c>
      <c r="AE25" s="362" t="s">
        <v>673</v>
      </c>
      <c r="AF25" s="362" t="s">
        <v>673</v>
      </c>
      <c r="AG25" s="362" t="s">
        <v>673</v>
      </c>
      <c r="AH25" s="362" t="s">
        <v>673</v>
      </c>
      <c r="AI25" s="362" t="s">
        <v>673</v>
      </c>
      <c r="AJ25" s="362" t="s">
        <v>673</v>
      </c>
      <c r="AK25" s="361">
        <v>36</v>
      </c>
      <c r="AL25" s="361">
        <v>23</v>
      </c>
      <c r="AM25" s="361">
        <v>0</v>
      </c>
      <c r="AN25" s="362" t="s">
        <v>673</v>
      </c>
      <c r="AO25" s="362" t="s">
        <v>673</v>
      </c>
      <c r="AP25" s="362">
        <v>22</v>
      </c>
      <c r="AQ25" s="362">
        <v>17</v>
      </c>
      <c r="AR25" s="361">
        <v>22</v>
      </c>
      <c r="AS25" s="361">
        <v>17</v>
      </c>
      <c r="AT25" s="14"/>
    </row>
    <row r="26" spans="1:46">
      <c r="A26" s="14"/>
      <c r="B26" s="14"/>
      <c r="C26" s="360" t="s">
        <v>45</v>
      </c>
      <c r="D26" s="361">
        <v>63</v>
      </c>
      <c r="E26" s="362">
        <v>63</v>
      </c>
      <c r="F26" s="362">
        <v>0</v>
      </c>
      <c r="G26" s="362">
        <v>0</v>
      </c>
      <c r="H26" s="362">
        <v>0</v>
      </c>
      <c r="I26" s="362">
        <v>14</v>
      </c>
      <c r="J26" s="362">
        <v>0</v>
      </c>
      <c r="K26" s="362">
        <v>0</v>
      </c>
      <c r="L26" s="362">
        <v>0</v>
      </c>
      <c r="M26" s="362">
        <v>18</v>
      </c>
      <c r="N26" s="362">
        <v>0</v>
      </c>
      <c r="O26" s="362">
        <v>0</v>
      </c>
      <c r="P26" s="362">
        <v>0</v>
      </c>
      <c r="Q26" s="362">
        <v>0</v>
      </c>
      <c r="R26" s="362">
        <v>0</v>
      </c>
      <c r="S26" s="361">
        <v>32</v>
      </c>
      <c r="T26" s="361">
        <v>0</v>
      </c>
      <c r="U26" s="361">
        <v>0</v>
      </c>
      <c r="V26" s="368">
        <v>7</v>
      </c>
      <c r="W26" s="369">
        <v>1</v>
      </c>
      <c r="X26" s="368">
        <v>7</v>
      </c>
      <c r="Y26" s="369">
        <v>0</v>
      </c>
      <c r="Z26" s="362">
        <v>8</v>
      </c>
      <c r="AA26" s="362">
        <v>7</v>
      </c>
      <c r="AB26" s="362">
        <v>0</v>
      </c>
      <c r="AC26" s="362">
        <v>0</v>
      </c>
      <c r="AD26" s="361">
        <v>1</v>
      </c>
      <c r="AE26" s="362">
        <v>1</v>
      </c>
      <c r="AF26" s="362">
        <v>0</v>
      </c>
      <c r="AG26" s="362">
        <v>0</v>
      </c>
      <c r="AH26" s="362">
        <v>0</v>
      </c>
      <c r="AI26" s="362">
        <v>0</v>
      </c>
      <c r="AJ26" s="362">
        <v>0</v>
      </c>
      <c r="AK26" s="361">
        <v>10</v>
      </c>
      <c r="AL26" s="361">
        <v>8</v>
      </c>
      <c r="AM26" s="361">
        <v>0</v>
      </c>
      <c r="AN26" s="362">
        <v>0</v>
      </c>
      <c r="AO26" s="362">
        <v>0</v>
      </c>
      <c r="AP26" s="362">
        <v>0</v>
      </c>
      <c r="AQ26" s="362">
        <v>0</v>
      </c>
      <c r="AR26" s="361">
        <v>0</v>
      </c>
      <c r="AS26" s="361">
        <v>0</v>
      </c>
      <c r="AT26" s="14"/>
    </row>
    <row r="27" spans="1:46">
      <c r="A27" s="14"/>
      <c r="B27" s="14"/>
      <c r="C27" s="360" t="s">
        <v>46</v>
      </c>
      <c r="D27" s="361">
        <v>10</v>
      </c>
      <c r="E27" s="362">
        <v>10</v>
      </c>
      <c r="F27" s="362">
        <v>0</v>
      </c>
      <c r="G27" s="362">
        <v>1</v>
      </c>
      <c r="H27" s="362">
        <v>0</v>
      </c>
      <c r="I27" s="362">
        <v>3</v>
      </c>
      <c r="J27" s="362">
        <v>0</v>
      </c>
      <c r="K27" s="362">
        <v>8</v>
      </c>
      <c r="L27" s="362">
        <v>3</v>
      </c>
      <c r="M27" s="362">
        <v>83</v>
      </c>
      <c r="N27" s="362">
        <v>0</v>
      </c>
      <c r="O27" s="362">
        <v>0</v>
      </c>
      <c r="P27" s="362">
        <v>0</v>
      </c>
      <c r="Q27" s="362">
        <v>0</v>
      </c>
      <c r="R27" s="362">
        <v>0</v>
      </c>
      <c r="S27" s="361">
        <v>95</v>
      </c>
      <c r="T27" s="361">
        <v>3</v>
      </c>
      <c r="U27" s="361">
        <v>0</v>
      </c>
      <c r="V27" s="368">
        <v>0</v>
      </c>
      <c r="W27" s="369">
        <v>0</v>
      </c>
      <c r="X27" s="368">
        <v>0</v>
      </c>
      <c r="Y27" s="369">
        <v>0</v>
      </c>
      <c r="Z27" s="362">
        <v>10</v>
      </c>
      <c r="AA27" s="362">
        <v>10</v>
      </c>
      <c r="AB27" s="362">
        <v>0</v>
      </c>
      <c r="AC27" s="362">
        <v>0</v>
      </c>
      <c r="AD27" s="361">
        <v>0</v>
      </c>
      <c r="AE27" s="362">
        <v>0</v>
      </c>
      <c r="AF27" s="362">
        <v>0</v>
      </c>
      <c r="AG27" s="362">
        <v>0</v>
      </c>
      <c r="AH27" s="362">
        <v>0</v>
      </c>
      <c r="AI27" s="362">
        <v>0</v>
      </c>
      <c r="AJ27" s="362">
        <v>0</v>
      </c>
      <c r="AK27" s="361">
        <v>10</v>
      </c>
      <c r="AL27" s="361">
        <v>10</v>
      </c>
      <c r="AM27" s="361">
        <v>0</v>
      </c>
      <c r="AN27" s="362">
        <v>0</v>
      </c>
      <c r="AO27" s="362">
        <v>0</v>
      </c>
      <c r="AP27" s="362">
        <v>0</v>
      </c>
      <c r="AQ27" s="362">
        <v>0</v>
      </c>
      <c r="AR27" s="361">
        <v>0</v>
      </c>
      <c r="AS27" s="361">
        <v>0</v>
      </c>
      <c r="AT27" s="14"/>
    </row>
    <row r="28" spans="1:46">
      <c r="A28" s="14"/>
      <c r="B28" s="14"/>
      <c r="C28" s="360" t="s">
        <v>47</v>
      </c>
      <c r="D28" s="361">
        <v>21</v>
      </c>
      <c r="E28" s="362">
        <v>21</v>
      </c>
      <c r="F28" s="362">
        <v>0</v>
      </c>
      <c r="G28" s="362">
        <v>0</v>
      </c>
      <c r="H28" s="362">
        <v>0</v>
      </c>
      <c r="I28" s="362">
        <v>2</v>
      </c>
      <c r="J28" s="362">
        <v>0</v>
      </c>
      <c r="K28" s="362">
        <v>4</v>
      </c>
      <c r="L28" s="362">
        <v>0</v>
      </c>
      <c r="M28" s="362">
        <v>108</v>
      </c>
      <c r="N28" s="362">
        <v>0</v>
      </c>
      <c r="O28" s="362">
        <v>0</v>
      </c>
      <c r="P28" s="362">
        <v>0</v>
      </c>
      <c r="Q28" s="362">
        <v>0</v>
      </c>
      <c r="R28" s="362">
        <v>0</v>
      </c>
      <c r="S28" s="361">
        <v>114</v>
      </c>
      <c r="T28" s="361">
        <v>0</v>
      </c>
      <c r="U28" s="361">
        <v>0</v>
      </c>
      <c r="V28" s="368">
        <v>0</v>
      </c>
      <c r="W28" s="369">
        <v>0</v>
      </c>
      <c r="X28" s="368">
        <v>0</v>
      </c>
      <c r="Y28" s="369">
        <v>0</v>
      </c>
      <c r="Z28" s="362">
        <v>6</v>
      </c>
      <c r="AA28" s="362">
        <v>6</v>
      </c>
      <c r="AB28" s="362">
        <v>0</v>
      </c>
      <c r="AC28" s="362">
        <v>0</v>
      </c>
      <c r="AD28" s="361">
        <v>0</v>
      </c>
      <c r="AE28" s="362">
        <v>0</v>
      </c>
      <c r="AF28" s="362">
        <v>0</v>
      </c>
      <c r="AG28" s="362">
        <v>11</v>
      </c>
      <c r="AH28" s="362">
        <v>11</v>
      </c>
      <c r="AI28" s="362">
        <v>0</v>
      </c>
      <c r="AJ28" s="362">
        <v>0</v>
      </c>
      <c r="AK28" s="361">
        <v>17</v>
      </c>
      <c r="AL28" s="361">
        <v>17</v>
      </c>
      <c r="AM28" s="361">
        <v>0</v>
      </c>
      <c r="AN28" s="362">
        <v>0</v>
      </c>
      <c r="AO28" s="362">
        <v>0</v>
      </c>
      <c r="AP28" s="362">
        <v>4</v>
      </c>
      <c r="AQ28" s="362">
        <v>4</v>
      </c>
      <c r="AR28" s="361">
        <v>4</v>
      </c>
      <c r="AS28" s="361">
        <v>4</v>
      </c>
      <c r="AT28" s="14"/>
    </row>
    <row r="29" spans="1:46">
      <c r="A29" s="14"/>
      <c r="B29" s="14"/>
      <c r="C29" s="360" t="s">
        <v>48</v>
      </c>
      <c r="D29" s="361">
        <v>50</v>
      </c>
      <c r="E29" s="362">
        <v>40</v>
      </c>
      <c r="F29" s="362">
        <v>10</v>
      </c>
      <c r="G29" s="362">
        <v>3</v>
      </c>
      <c r="H29" s="362">
        <v>0</v>
      </c>
      <c r="I29" s="362">
        <v>1</v>
      </c>
      <c r="J29" s="362">
        <v>0</v>
      </c>
      <c r="K29" s="362">
        <v>18</v>
      </c>
      <c r="L29" s="362">
        <v>14</v>
      </c>
      <c r="M29" s="362">
        <v>156</v>
      </c>
      <c r="N29" s="362">
        <v>8</v>
      </c>
      <c r="O29" s="362">
        <v>16</v>
      </c>
      <c r="P29" s="362">
        <v>16</v>
      </c>
      <c r="Q29" s="362">
        <v>2</v>
      </c>
      <c r="R29" s="362">
        <v>2</v>
      </c>
      <c r="S29" s="361">
        <v>196</v>
      </c>
      <c r="T29" s="361">
        <v>30</v>
      </c>
      <c r="U29" s="361">
        <v>10</v>
      </c>
      <c r="V29" s="368">
        <v>2</v>
      </c>
      <c r="W29" s="369">
        <v>5</v>
      </c>
      <c r="X29" s="368">
        <v>2</v>
      </c>
      <c r="Y29" s="369">
        <v>0</v>
      </c>
      <c r="Z29" s="362">
        <v>3</v>
      </c>
      <c r="AA29" s="362">
        <v>3</v>
      </c>
      <c r="AB29" s="362">
        <v>0</v>
      </c>
      <c r="AC29" s="362">
        <v>0</v>
      </c>
      <c r="AD29" s="361">
        <v>0</v>
      </c>
      <c r="AE29" s="362">
        <v>0</v>
      </c>
      <c r="AF29" s="362">
        <v>0</v>
      </c>
      <c r="AG29" s="362">
        <v>0</v>
      </c>
      <c r="AH29" s="362">
        <v>0</v>
      </c>
      <c r="AI29" s="362">
        <v>0</v>
      </c>
      <c r="AJ29" s="362">
        <v>0</v>
      </c>
      <c r="AK29" s="361">
        <v>8</v>
      </c>
      <c r="AL29" s="361">
        <v>3</v>
      </c>
      <c r="AM29" s="361">
        <v>0</v>
      </c>
      <c r="AN29" s="362">
        <v>0</v>
      </c>
      <c r="AO29" s="362">
        <v>0</v>
      </c>
      <c r="AP29" s="362">
        <v>2</v>
      </c>
      <c r="AQ29" s="362">
        <v>2</v>
      </c>
      <c r="AR29" s="361">
        <v>2</v>
      </c>
      <c r="AS29" s="361">
        <v>2</v>
      </c>
      <c r="AT29" s="14"/>
    </row>
    <row r="30" spans="1:46">
      <c r="A30" s="14"/>
      <c r="B30" s="14"/>
      <c r="C30" s="360" t="s">
        <v>49</v>
      </c>
      <c r="D30" s="361">
        <v>7</v>
      </c>
      <c r="E30" s="362">
        <v>7</v>
      </c>
      <c r="F30" s="362">
        <v>0</v>
      </c>
      <c r="G30" s="362">
        <v>2</v>
      </c>
      <c r="H30" s="362">
        <v>0</v>
      </c>
      <c r="I30" s="362">
        <v>0</v>
      </c>
      <c r="J30" s="362">
        <v>0</v>
      </c>
      <c r="K30" s="362">
        <v>0</v>
      </c>
      <c r="L30" s="362">
        <v>0</v>
      </c>
      <c r="M30" s="362">
        <v>0</v>
      </c>
      <c r="N30" s="362">
        <v>0</v>
      </c>
      <c r="O30" s="362">
        <v>0</v>
      </c>
      <c r="P30" s="362">
        <v>0</v>
      </c>
      <c r="Q30" s="362">
        <v>0</v>
      </c>
      <c r="R30" s="362">
        <v>0</v>
      </c>
      <c r="S30" s="361">
        <v>2</v>
      </c>
      <c r="T30" s="361">
        <v>0</v>
      </c>
      <c r="U30" s="361">
        <v>0</v>
      </c>
      <c r="V30" s="368">
        <v>2</v>
      </c>
      <c r="W30" s="369">
        <v>1</v>
      </c>
      <c r="X30" s="368">
        <v>0</v>
      </c>
      <c r="Y30" s="369">
        <v>0</v>
      </c>
      <c r="Z30" s="362">
        <v>7</v>
      </c>
      <c r="AA30" s="362">
        <v>7</v>
      </c>
      <c r="AB30" s="362">
        <v>0</v>
      </c>
      <c r="AC30" s="362">
        <v>0</v>
      </c>
      <c r="AD30" s="361">
        <v>0</v>
      </c>
      <c r="AE30" s="362">
        <v>0</v>
      </c>
      <c r="AF30" s="362">
        <v>0</v>
      </c>
      <c r="AG30" s="362">
        <v>0</v>
      </c>
      <c r="AH30" s="362">
        <v>0</v>
      </c>
      <c r="AI30" s="362">
        <v>0</v>
      </c>
      <c r="AJ30" s="362">
        <v>0</v>
      </c>
      <c r="AK30" s="361">
        <v>8</v>
      </c>
      <c r="AL30" s="361">
        <v>7</v>
      </c>
      <c r="AM30" s="361">
        <v>0</v>
      </c>
      <c r="AN30" s="362">
        <v>0</v>
      </c>
      <c r="AO30" s="362">
        <v>0</v>
      </c>
      <c r="AP30" s="362">
        <v>0</v>
      </c>
      <c r="AQ30" s="362">
        <v>0</v>
      </c>
      <c r="AR30" s="361">
        <v>0</v>
      </c>
      <c r="AS30" s="361">
        <v>0</v>
      </c>
      <c r="AT30" s="14"/>
    </row>
    <row r="31" spans="1:46">
      <c r="A31" s="14"/>
      <c r="B31" s="14"/>
      <c r="C31" s="360" t="s">
        <v>50</v>
      </c>
      <c r="D31" s="361">
        <v>66</v>
      </c>
      <c r="E31" s="362">
        <v>63</v>
      </c>
      <c r="F31" s="362">
        <v>3</v>
      </c>
      <c r="G31" s="362">
        <v>2</v>
      </c>
      <c r="H31" s="362">
        <v>1</v>
      </c>
      <c r="I31" s="362">
        <v>9</v>
      </c>
      <c r="J31" s="362">
        <v>0</v>
      </c>
      <c r="K31" s="362">
        <v>222</v>
      </c>
      <c r="L31" s="362">
        <v>18</v>
      </c>
      <c r="M31" s="362">
        <v>431</v>
      </c>
      <c r="N31" s="362">
        <v>2</v>
      </c>
      <c r="O31" s="362">
        <v>0</v>
      </c>
      <c r="P31" s="362">
        <v>0</v>
      </c>
      <c r="Q31" s="362">
        <v>0</v>
      </c>
      <c r="R31" s="362">
        <v>0</v>
      </c>
      <c r="S31" s="361">
        <v>664</v>
      </c>
      <c r="T31" s="361">
        <v>18</v>
      </c>
      <c r="U31" s="361">
        <v>2</v>
      </c>
      <c r="V31" s="368">
        <v>0</v>
      </c>
      <c r="W31" s="369">
        <v>0</v>
      </c>
      <c r="X31" s="368">
        <v>0</v>
      </c>
      <c r="Y31" s="369">
        <v>0</v>
      </c>
      <c r="Z31" s="362">
        <v>38</v>
      </c>
      <c r="AA31" s="362">
        <v>33</v>
      </c>
      <c r="AB31" s="362">
        <v>0</v>
      </c>
      <c r="AC31" s="362">
        <v>0</v>
      </c>
      <c r="AD31" s="361">
        <v>0</v>
      </c>
      <c r="AE31" s="362">
        <v>0</v>
      </c>
      <c r="AF31" s="362">
        <v>0</v>
      </c>
      <c r="AG31" s="362">
        <v>4</v>
      </c>
      <c r="AH31" s="362">
        <v>3</v>
      </c>
      <c r="AI31" s="362">
        <v>0</v>
      </c>
      <c r="AJ31" s="362">
        <v>0</v>
      </c>
      <c r="AK31" s="361">
        <v>42</v>
      </c>
      <c r="AL31" s="361">
        <v>36</v>
      </c>
      <c r="AM31" s="361">
        <v>0</v>
      </c>
      <c r="AN31" s="362">
        <v>1</v>
      </c>
      <c r="AO31" s="362">
        <v>1</v>
      </c>
      <c r="AP31" s="362">
        <v>1</v>
      </c>
      <c r="AQ31" s="362">
        <v>1</v>
      </c>
      <c r="AR31" s="361">
        <v>2</v>
      </c>
      <c r="AS31" s="361">
        <v>2</v>
      </c>
      <c r="AT31" s="14"/>
    </row>
    <row r="32" spans="1:46">
      <c r="A32" s="14"/>
      <c r="B32" s="14"/>
      <c r="C32" s="360" t="s">
        <v>79</v>
      </c>
      <c r="D32" s="361">
        <v>66</v>
      </c>
      <c r="E32" s="362">
        <v>62</v>
      </c>
      <c r="F32" s="362">
        <v>4</v>
      </c>
      <c r="G32" s="362">
        <v>3</v>
      </c>
      <c r="H32" s="362">
        <v>0</v>
      </c>
      <c r="I32" s="362">
        <v>6</v>
      </c>
      <c r="J32" s="362">
        <v>0</v>
      </c>
      <c r="K32" s="362">
        <v>2</v>
      </c>
      <c r="L32" s="362">
        <v>0</v>
      </c>
      <c r="M32" s="362">
        <v>380</v>
      </c>
      <c r="N32" s="362">
        <v>0</v>
      </c>
      <c r="O32" s="362">
        <v>1</v>
      </c>
      <c r="P32" s="362">
        <v>0</v>
      </c>
      <c r="Q32" s="362">
        <v>49</v>
      </c>
      <c r="R32" s="362">
        <v>0</v>
      </c>
      <c r="S32" s="361">
        <v>441</v>
      </c>
      <c r="T32" s="361">
        <v>0</v>
      </c>
      <c r="U32" s="361">
        <v>0</v>
      </c>
      <c r="V32" s="368">
        <v>0</v>
      </c>
      <c r="W32" s="369">
        <v>0</v>
      </c>
      <c r="X32" s="368">
        <v>5</v>
      </c>
      <c r="Y32" s="369">
        <v>4</v>
      </c>
      <c r="Z32" s="362">
        <v>30</v>
      </c>
      <c r="AA32" s="362">
        <v>30</v>
      </c>
      <c r="AB32" s="362">
        <v>0</v>
      </c>
      <c r="AC32" s="362">
        <v>0</v>
      </c>
      <c r="AD32" s="361">
        <v>0</v>
      </c>
      <c r="AE32" s="362">
        <v>0</v>
      </c>
      <c r="AF32" s="362">
        <v>0</v>
      </c>
      <c r="AG32" s="362">
        <v>25</v>
      </c>
      <c r="AH32" s="362">
        <v>0</v>
      </c>
      <c r="AI32" s="362">
        <v>4</v>
      </c>
      <c r="AJ32" s="362">
        <v>4</v>
      </c>
      <c r="AK32" s="361">
        <v>63</v>
      </c>
      <c r="AL32" s="361">
        <v>30</v>
      </c>
      <c r="AM32" s="361">
        <v>4</v>
      </c>
      <c r="AN32" s="362">
        <v>0</v>
      </c>
      <c r="AO32" s="362">
        <v>0</v>
      </c>
      <c r="AP32" s="362">
        <v>0</v>
      </c>
      <c r="AQ32" s="362">
        <v>0</v>
      </c>
      <c r="AR32" s="361">
        <v>0</v>
      </c>
      <c r="AS32" s="361">
        <v>0</v>
      </c>
      <c r="AT32" s="14"/>
    </row>
    <row r="33" spans="1:46">
      <c r="A33" s="14"/>
      <c r="B33" s="14"/>
      <c r="C33" s="364" t="s">
        <v>51</v>
      </c>
      <c r="D33" s="361">
        <v>76</v>
      </c>
      <c r="E33" s="362">
        <v>72</v>
      </c>
      <c r="F33" s="362">
        <v>4</v>
      </c>
      <c r="G33" s="362">
        <v>15</v>
      </c>
      <c r="H33" s="362">
        <v>0</v>
      </c>
      <c r="I33" s="362">
        <v>15</v>
      </c>
      <c r="J33" s="362">
        <v>0</v>
      </c>
      <c r="K33" s="362">
        <v>52</v>
      </c>
      <c r="L33" s="362">
        <v>23</v>
      </c>
      <c r="M33" s="362">
        <v>1189</v>
      </c>
      <c r="N33" s="362">
        <v>4</v>
      </c>
      <c r="O33" s="362">
        <v>0</v>
      </c>
      <c r="P33" s="362">
        <v>0</v>
      </c>
      <c r="Q33" s="362">
        <v>0</v>
      </c>
      <c r="R33" s="362">
        <v>0</v>
      </c>
      <c r="S33" s="361">
        <v>1271</v>
      </c>
      <c r="T33" s="361">
        <v>23</v>
      </c>
      <c r="U33" s="361">
        <v>4</v>
      </c>
      <c r="V33" s="368">
        <v>12</v>
      </c>
      <c r="W33" s="369">
        <v>8</v>
      </c>
      <c r="X33" s="368" t="s">
        <v>673</v>
      </c>
      <c r="Y33" s="369" t="s">
        <v>673</v>
      </c>
      <c r="Z33" s="362">
        <v>51</v>
      </c>
      <c r="AA33" s="362">
        <v>49</v>
      </c>
      <c r="AB33" s="362">
        <v>0</v>
      </c>
      <c r="AC33" s="362">
        <v>0</v>
      </c>
      <c r="AD33" s="361">
        <v>0</v>
      </c>
      <c r="AE33" s="362">
        <v>0</v>
      </c>
      <c r="AF33" s="362">
        <v>0</v>
      </c>
      <c r="AG33" s="362">
        <v>0</v>
      </c>
      <c r="AH33" s="362">
        <v>0</v>
      </c>
      <c r="AI33" s="362">
        <v>0</v>
      </c>
      <c r="AJ33" s="362">
        <v>0</v>
      </c>
      <c r="AK33" s="361">
        <v>59</v>
      </c>
      <c r="AL33" s="361">
        <v>49</v>
      </c>
      <c r="AM33" s="361">
        <v>0</v>
      </c>
      <c r="AN33" s="362">
        <v>1</v>
      </c>
      <c r="AO33" s="362">
        <v>1</v>
      </c>
      <c r="AP33" s="362">
        <v>0</v>
      </c>
      <c r="AQ33" s="362">
        <v>0</v>
      </c>
      <c r="AR33" s="361">
        <v>1</v>
      </c>
      <c r="AS33" s="361">
        <v>1</v>
      </c>
      <c r="AT33" s="14"/>
    </row>
    <row r="34" spans="1:46">
      <c r="A34" s="14"/>
      <c r="B34" s="14"/>
      <c r="C34" s="360" t="s">
        <v>52</v>
      </c>
      <c r="D34" s="361">
        <v>76</v>
      </c>
      <c r="E34" s="362">
        <v>66</v>
      </c>
      <c r="F34" s="362">
        <v>10</v>
      </c>
      <c r="G34" s="362">
        <v>2</v>
      </c>
      <c r="H34" s="362">
        <v>0</v>
      </c>
      <c r="I34" s="362">
        <v>36</v>
      </c>
      <c r="J34" s="362">
        <v>0</v>
      </c>
      <c r="K34" s="362">
        <v>14</v>
      </c>
      <c r="L34" s="362">
        <v>3</v>
      </c>
      <c r="M34" s="362">
        <v>455</v>
      </c>
      <c r="N34" s="362">
        <v>2</v>
      </c>
      <c r="O34" s="362">
        <v>0</v>
      </c>
      <c r="P34" s="362">
        <v>0</v>
      </c>
      <c r="Q34" s="362">
        <v>15</v>
      </c>
      <c r="R34" s="362">
        <v>0</v>
      </c>
      <c r="S34" s="361">
        <v>522</v>
      </c>
      <c r="T34" s="361">
        <v>3</v>
      </c>
      <c r="U34" s="361">
        <v>2</v>
      </c>
      <c r="V34" s="368">
        <v>0</v>
      </c>
      <c r="W34" s="369">
        <v>0</v>
      </c>
      <c r="X34" s="368">
        <v>0</v>
      </c>
      <c r="Y34" s="369">
        <v>0</v>
      </c>
      <c r="Z34" s="362">
        <v>29</v>
      </c>
      <c r="AA34" s="362">
        <v>29</v>
      </c>
      <c r="AB34" s="362">
        <v>0</v>
      </c>
      <c r="AC34" s="362">
        <v>0</v>
      </c>
      <c r="AD34" s="361">
        <v>0</v>
      </c>
      <c r="AE34" s="362">
        <v>0</v>
      </c>
      <c r="AF34" s="362">
        <v>0</v>
      </c>
      <c r="AG34" s="362">
        <v>4</v>
      </c>
      <c r="AH34" s="362">
        <v>4</v>
      </c>
      <c r="AI34" s="362">
        <v>3</v>
      </c>
      <c r="AJ34" s="362">
        <v>3</v>
      </c>
      <c r="AK34" s="361">
        <v>36</v>
      </c>
      <c r="AL34" s="361">
        <v>33</v>
      </c>
      <c r="AM34" s="361">
        <v>3</v>
      </c>
      <c r="AN34" s="362">
        <v>1</v>
      </c>
      <c r="AO34" s="362">
        <v>1</v>
      </c>
      <c r="AP34" s="362">
        <v>17</v>
      </c>
      <c r="AQ34" s="362">
        <v>17</v>
      </c>
      <c r="AR34" s="361">
        <v>18</v>
      </c>
      <c r="AS34" s="361">
        <v>18</v>
      </c>
      <c r="AT34" s="14"/>
    </row>
    <row r="35" spans="1:46">
      <c r="A35" s="14"/>
      <c r="B35" s="14"/>
      <c r="C35" s="360" t="s">
        <v>53</v>
      </c>
      <c r="D35" s="361">
        <v>59</v>
      </c>
      <c r="E35" s="362">
        <v>53</v>
      </c>
      <c r="F35" s="362">
        <v>6</v>
      </c>
      <c r="G35" s="362">
        <v>0</v>
      </c>
      <c r="H35" s="362">
        <v>0</v>
      </c>
      <c r="I35" s="362">
        <v>11</v>
      </c>
      <c r="J35" s="362">
        <v>0</v>
      </c>
      <c r="K35" s="362">
        <v>5</v>
      </c>
      <c r="L35" s="362">
        <v>2</v>
      </c>
      <c r="M35" s="362">
        <v>60</v>
      </c>
      <c r="N35" s="362">
        <v>2</v>
      </c>
      <c r="O35" s="362">
        <v>0</v>
      </c>
      <c r="P35" s="362">
        <v>0</v>
      </c>
      <c r="Q35" s="362">
        <v>0</v>
      </c>
      <c r="R35" s="362">
        <v>0</v>
      </c>
      <c r="S35" s="361">
        <v>76</v>
      </c>
      <c r="T35" s="361">
        <v>2</v>
      </c>
      <c r="U35" s="361">
        <v>2</v>
      </c>
      <c r="V35" s="368">
        <v>3</v>
      </c>
      <c r="W35" s="369">
        <v>4</v>
      </c>
      <c r="X35" s="368">
        <v>1</v>
      </c>
      <c r="Y35" s="369">
        <v>1</v>
      </c>
      <c r="Z35" s="362">
        <v>0</v>
      </c>
      <c r="AA35" s="362">
        <v>0</v>
      </c>
      <c r="AB35" s="362">
        <v>0</v>
      </c>
      <c r="AC35" s="362">
        <v>0</v>
      </c>
      <c r="AD35" s="361">
        <v>0</v>
      </c>
      <c r="AE35" s="362">
        <v>0</v>
      </c>
      <c r="AF35" s="362">
        <v>0</v>
      </c>
      <c r="AG35" s="362">
        <v>1</v>
      </c>
      <c r="AH35" s="362">
        <v>1</v>
      </c>
      <c r="AI35" s="362">
        <v>0</v>
      </c>
      <c r="AJ35" s="362">
        <v>0</v>
      </c>
      <c r="AK35" s="361">
        <v>6</v>
      </c>
      <c r="AL35" s="361">
        <v>1</v>
      </c>
      <c r="AM35" s="361">
        <v>0</v>
      </c>
      <c r="AN35" s="362">
        <v>0</v>
      </c>
      <c r="AO35" s="362">
        <v>0</v>
      </c>
      <c r="AP35" s="362">
        <v>0</v>
      </c>
      <c r="AQ35" s="362">
        <v>0</v>
      </c>
      <c r="AR35" s="361">
        <v>0</v>
      </c>
      <c r="AS35" s="361">
        <v>0</v>
      </c>
      <c r="AT35" s="14"/>
    </row>
    <row r="36" spans="1:46">
      <c r="A36" s="14"/>
      <c r="B36" s="14"/>
      <c r="C36" s="360" t="s">
        <v>54</v>
      </c>
      <c r="D36" s="361">
        <v>31</v>
      </c>
      <c r="E36" s="362">
        <v>31</v>
      </c>
      <c r="F36" s="362">
        <v>0</v>
      </c>
      <c r="G36" s="362" t="s">
        <v>673</v>
      </c>
      <c r="H36" s="362" t="s">
        <v>673</v>
      </c>
      <c r="I36" s="362">
        <v>5</v>
      </c>
      <c r="J36" s="362" t="s">
        <v>673</v>
      </c>
      <c r="K36" s="362" t="s">
        <v>673</v>
      </c>
      <c r="L36" s="362" t="s">
        <v>673</v>
      </c>
      <c r="M36" s="362" t="s">
        <v>673</v>
      </c>
      <c r="N36" s="362" t="s">
        <v>673</v>
      </c>
      <c r="O36" s="362" t="s">
        <v>673</v>
      </c>
      <c r="P36" s="362" t="s">
        <v>673</v>
      </c>
      <c r="Q36" s="362" t="s">
        <v>673</v>
      </c>
      <c r="R36" s="362" t="s">
        <v>673</v>
      </c>
      <c r="S36" s="361">
        <v>5</v>
      </c>
      <c r="T36" s="361">
        <v>0</v>
      </c>
      <c r="U36" s="361">
        <v>0</v>
      </c>
      <c r="V36" s="368">
        <v>7</v>
      </c>
      <c r="W36" s="369">
        <v>8</v>
      </c>
      <c r="X36" s="368" t="s">
        <v>673</v>
      </c>
      <c r="Y36" s="369" t="s">
        <v>673</v>
      </c>
      <c r="Z36" s="362" t="s">
        <v>673</v>
      </c>
      <c r="AA36" s="362" t="s">
        <v>673</v>
      </c>
      <c r="AB36" s="362" t="s">
        <v>673</v>
      </c>
      <c r="AC36" s="362" t="s">
        <v>673</v>
      </c>
      <c r="AD36" s="361">
        <v>2</v>
      </c>
      <c r="AE36" s="362">
        <v>2</v>
      </c>
      <c r="AF36" s="362">
        <v>0</v>
      </c>
      <c r="AG36" s="362" t="s">
        <v>673</v>
      </c>
      <c r="AH36" s="362" t="s">
        <v>673</v>
      </c>
      <c r="AI36" s="362" t="s">
        <v>673</v>
      </c>
      <c r="AJ36" s="362" t="s">
        <v>673</v>
      </c>
      <c r="AK36" s="361">
        <v>10</v>
      </c>
      <c r="AL36" s="361">
        <v>2</v>
      </c>
      <c r="AM36" s="361">
        <v>0</v>
      </c>
      <c r="AN36" s="362" t="s">
        <v>673</v>
      </c>
      <c r="AO36" s="362" t="s">
        <v>673</v>
      </c>
      <c r="AP36" s="362" t="s">
        <v>673</v>
      </c>
      <c r="AQ36" s="362" t="s">
        <v>673</v>
      </c>
      <c r="AR36" s="361">
        <v>0</v>
      </c>
      <c r="AS36" s="361">
        <v>0</v>
      </c>
      <c r="AT36" s="14"/>
    </row>
    <row r="37" spans="1:46">
      <c r="A37" s="14"/>
      <c r="B37" s="14"/>
      <c r="C37" s="360" t="s">
        <v>55</v>
      </c>
      <c r="D37" s="361">
        <v>26</v>
      </c>
      <c r="E37" s="362">
        <v>26</v>
      </c>
      <c r="F37" s="362">
        <v>0</v>
      </c>
      <c r="G37" s="362">
        <v>0</v>
      </c>
      <c r="H37" s="362">
        <v>0</v>
      </c>
      <c r="I37" s="362">
        <v>10</v>
      </c>
      <c r="J37" s="362">
        <v>0</v>
      </c>
      <c r="K37" s="362">
        <v>3</v>
      </c>
      <c r="L37" s="362">
        <v>3</v>
      </c>
      <c r="M37" s="362">
        <v>0</v>
      </c>
      <c r="N37" s="362">
        <v>0</v>
      </c>
      <c r="O37" s="362">
        <v>0</v>
      </c>
      <c r="P37" s="362">
        <v>0</v>
      </c>
      <c r="Q37" s="362">
        <v>0</v>
      </c>
      <c r="R37" s="362">
        <v>0</v>
      </c>
      <c r="S37" s="361">
        <v>13</v>
      </c>
      <c r="T37" s="361">
        <v>3</v>
      </c>
      <c r="U37" s="361">
        <v>0</v>
      </c>
      <c r="V37" s="368">
        <v>0</v>
      </c>
      <c r="W37" s="369">
        <v>0</v>
      </c>
      <c r="X37" s="368">
        <v>0</v>
      </c>
      <c r="Y37" s="369">
        <v>0</v>
      </c>
      <c r="Z37" s="362">
        <v>26</v>
      </c>
      <c r="AA37" s="362">
        <v>26</v>
      </c>
      <c r="AB37" s="362">
        <v>0</v>
      </c>
      <c r="AC37" s="362">
        <v>0</v>
      </c>
      <c r="AD37" s="361">
        <v>0</v>
      </c>
      <c r="AE37" s="362">
        <v>0</v>
      </c>
      <c r="AF37" s="362">
        <v>0</v>
      </c>
      <c r="AG37" s="362">
        <v>0</v>
      </c>
      <c r="AH37" s="362">
        <v>0</v>
      </c>
      <c r="AI37" s="362">
        <v>0</v>
      </c>
      <c r="AJ37" s="362">
        <v>0</v>
      </c>
      <c r="AK37" s="361">
        <v>26</v>
      </c>
      <c r="AL37" s="361">
        <v>26</v>
      </c>
      <c r="AM37" s="361">
        <v>0</v>
      </c>
      <c r="AN37" s="362">
        <v>0</v>
      </c>
      <c r="AO37" s="362">
        <v>0</v>
      </c>
      <c r="AP37" s="362">
        <v>0</v>
      </c>
      <c r="AQ37" s="362">
        <v>0</v>
      </c>
      <c r="AR37" s="361">
        <v>0</v>
      </c>
      <c r="AS37" s="361">
        <v>0</v>
      </c>
      <c r="AT37" s="14"/>
    </row>
    <row r="38" spans="1:46">
      <c r="A38" s="14"/>
      <c r="B38" s="14"/>
      <c r="C38" s="360" t="s">
        <v>56</v>
      </c>
      <c r="D38" s="361">
        <v>40</v>
      </c>
      <c r="E38" s="362">
        <v>40</v>
      </c>
      <c r="F38" s="362">
        <v>0</v>
      </c>
      <c r="G38" s="362">
        <v>0</v>
      </c>
      <c r="H38" s="362">
        <v>0</v>
      </c>
      <c r="I38" s="362">
        <v>31</v>
      </c>
      <c r="J38" s="362">
        <v>0</v>
      </c>
      <c r="K38" s="362">
        <v>0</v>
      </c>
      <c r="L38" s="362">
        <v>0</v>
      </c>
      <c r="M38" s="362">
        <v>0</v>
      </c>
      <c r="N38" s="362">
        <v>0</v>
      </c>
      <c r="O38" s="362">
        <v>0</v>
      </c>
      <c r="P38" s="362">
        <v>0</v>
      </c>
      <c r="Q38" s="362">
        <v>0</v>
      </c>
      <c r="R38" s="362">
        <v>0</v>
      </c>
      <c r="S38" s="361">
        <v>31</v>
      </c>
      <c r="T38" s="361">
        <v>0</v>
      </c>
      <c r="U38" s="361">
        <v>0</v>
      </c>
      <c r="V38" s="368">
        <v>7</v>
      </c>
      <c r="W38" s="369">
        <v>36</v>
      </c>
      <c r="X38" s="368">
        <v>0</v>
      </c>
      <c r="Y38" s="369">
        <v>0</v>
      </c>
      <c r="Z38" s="362">
        <v>25</v>
      </c>
      <c r="AA38" s="362">
        <v>25</v>
      </c>
      <c r="AB38" s="362">
        <v>0</v>
      </c>
      <c r="AC38" s="362">
        <v>0</v>
      </c>
      <c r="AD38" s="361">
        <v>0</v>
      </c>
      <c r="AE38" s="362">
        <v>0</v>
      </c>
      <c r="AF38" s="362">
        <v>0</v>
      </c>
      <c r="AG38" s="362">
        <v>12</v>
      </c>
      <c r="AH38" s="362">
        <v>12</v>
      </c>
      <c r="AI38" s="362">
        <v>0</v>
      </c>
      <c r="AJ38" s="362">
        <v>0</v>
      </c>
      <c r="AK38" s="361">
        <v>73</v>
      </c>
      <c r="AL38" s="361">
        <v>37</v>
      </c>
      <c r="AM38" s="361">
        <v>0</v>
      </c>
      <c r="AN38" s="362">
        <v>3</v>
      </c>
      <c r="AO38" s="362">
        <v>3</v>
      </c>
      <c r="AP38" s="362">
        <v>0</v>
      </c>
      <c r="AQ38" s="362">
        <v>0</v>
      </c>
      <c r="AR38" s="361">
        <v>3</v>
      </c>
      <c r="AS38" s="361">
        <v>3</v>
      </c>
      <c r="AT38" s="14"/>
    </row>
    <row r="39" spans="1:46">
      <c r="A39" s="14"/>
      <c r="B39" s="14"/>
      <c r="C39" s="360" t="s">
        <v>57</v>
      </c>
      <c r="D39" s="361">
        <v>68</v>
      </c>
      <c r="E39" s="362">
        <v>68</v>
      </c>
      <c r="F39" s="362">
        <v>0</v>
      </c>
      <c r="G39" s="362">
        <v>1</v>
      </c>
      <c r="H39" s="362">
        <v>0</v>
      </c>
      <c r="I39" s="362">
        <v>12</v>
      </c>
      <c r="J39" s="362">
        <v>0</v>
      </c>
      <c r="K39" s="362">
        <v>6</v>
      </c>
      <c r="L39" s="362">
        <v>3</v>
      </c>
      <c r="M39" s="362">
        <v>76</v>
      </c>
      <c r="N39" s="362">
        <v>0</v>
      </c>
      <c r="O39" s="362">
        <v>0</v>
      </c>
      <c r="P39" s="362">
        <v>0</v>
      </c>
      <c r="Q39" s="362">
        <v>0</v>
      </c>
      <c r="R39" s="362">
        <v>0</v>
      </c>
      <c r="S39" s="361">
        <v>95</v>
      </c>
      <c r="T39" s="361">
        <v>3</v>
      </c>
      <c r="U39" s="361">
        <v>0</v>
      </c>
      <c r="V39" s="368">
        <v>0</v>
      </c>
      <c r="W39" s="369">
        <v>0</v>
      </c>
      <c r="X39" s="368">
        <v>1</v>
      </c>
      <c r="Y39" s="369">
        <v>0</v>
      </c>
      <c r="Z39" s="362">
        <v>24</v>
      </c>
      <c r="AA39" s="362">
        <v>23</v>
      </c>
      <c r="AB39" s="362">
        <v>0</v>
      </c>
      <c r="AC39" s="362">
        <v>0</v>
      </c>
      <c r="AD39" s="361">
        <v>0</v>
      </c>
      <c r="AE39" s="362">
        <v>0</v>
      </c>
      <c r="AF39" s="362">
        <v>0</v>
      </c>
      <c r="AG39" s="362">
        <v>0</v>
      </c>
      <c r="AH39" s="362">
        <v>0</v>
      </c>
      <c r="AI39" s="362">
        <v>0</v>
      </c>
      <c r="AJ39" s="362">
        <v>0</v>
      </c>
      <c r="AK39" s="361">
        <v>24</v>
      </c>
      <c r="AL39" s="361">
        <v>23</v>
      </c>
      <c r="AM39" s="361">
        <v>0</v>
      </c>
      <c r="AN39" s="362">
        <v>2</v>
      </c>
      <c r="AO39" s="362">
        <v>2</v>
      </c>
      <c r="AP39" s="362">
        <v>4</v>
      </c>
      <c r="AQ39" s="362">
        <v>4</v>
      </c>
      <c r="AR39" s="361">
        <v>6</v>
      </c>
      <c r="AS39" s="361">
        <v>6</v>
      </c>
      <c r="AT39" s="14"/>
    </row>
    <row r="40" spans="1:46">
      <c r="A40" s="14"/>
      <c r="B40" s="14"/>
      <c r="C40" s="360" t="s">
        <v>58</v>
      </c>
      <c r="D40" s="361">
        <v>42</v>
      </c>
      <c r="E40" s="362">
        <v>42</v>
      </c>
      <c r="F40" s="362">
        <v>0</v>
      </c>
      <c r="G40" s="362">
        <v>0</v>
      </c>
      <c r="H40" s="362">
        <v>0</v>
      </c>
      <c r="I40" s="362">
        <v>11</v>
      </c>
      <c r="J40" s="362">
        <v>0</v>
      </c>
      <c r="K40" s="362">
        <v>0</v>
      </c>
      <c r="L40" s="362">
        <v>0</v>
      </c>
      <c r="M40" s="362">
        <v>13</v>
      </c>
      <c r="N40" s="362">
        <v>0</v>
      </c>
      <c r="O40" s="362">
        <v>0</v>
      </c>
      <c r="P40" s="362">
        <v>0</v>
      </c>
      <c r="Q40" s="362">
        <v>0</v>
      </c>
      <c r="R40" s="362">
        <v>0</v>
      </c>
      <c r="S40" s="361">
        <v>24</v>
      </c>
      <c r="T40" s="361">
        <v>0</v>
      </c>
      <c r="U40" s="361">
        <v>0</v>
      </c>
      <c r="V40" s="368">
        <v>2</v>
      </c>
      <c r="W40" s="369">
        <v>11</v>
      </c>
      <c r="X40" s="368">
        <v>0</v>
      </c>
      <c r="Y40" s="369">
        <v>0</v>
      </c>
      <c r="Z40" s="362">
        <v>0</v>
      </c>
      <c r="AA40" s="362">
        <v>0</v>
      </c>
      <c r="AB40" s="362">
        <v>0</v>
      </c>
      <c r="AC40" s="362">
        <v>0</v>
      </c>
      <c r="AD40" s="361">
        <v>0</v>
      </c>
      <c r="AE40" s="362">
        <v>0</v>
      </c>
      <c r="AF40" s="362">
        <v>0</v>
      </c>
      <c r="AG40" s="362">
        <v>0</v>
      </c>
      <c r="AH40" s="362">
        <v>0</v>
      </c>
      <c r="AI40" s="362">
        <v>0</v>
      </c>
      <c r="AJ40" s="362">
        <v>0</v>
      </c>
      <c r="AK40" s="361">
        <v>11</v>
      </c>
      <c r="AL40" s="361">
        <v>0</v>
      </c>
      <c r="AM40" s="361">
        <v>0</v>
      </c>
      <c r="AN40" s="362">
        <v>0</v>
      </c>
      <c r="AO40" s="362">
        <v>0</v>
      </c>
      <c r="AP40" s="362">
        <v>3</v>
      </c>
      <c r="AQ40" s="362">
        <v>3</v>
      </c>
      <c r="AR40" s="361">
        <v>3</v>
      </c>
      <c r="AS40" s="361">
        <v>3</v>
      </c>
      <c r="AT40" s="14"/>
    </row>
    <row r="41" spans="1:46">
      <c r="A41" s="14"/>
      <c r="B41" s="14"/>
      <c r="C41" s="360" t="s">
        <v>59</v>
      </c>
      <c r="D41" s="361">
        <v>54</v>
      </c>
      <c r="E41" s="362">
        <v>50</v>
      </c>
      <c r="F41" s="362">
        <v>4</v>
      </c>
      <c r="G41" s="362">
        <v>0</v>
      </c>
      <c r="H41" s="362">
        <v>0</v>
      </c>
      <c r="I41" s="362">
        <v>6</v>
      </c>
      <c r="J41" s="362">
        <v>0</v>
      </c>
      <c r="K41" s="362">
        <v>0</v>
      </c>
      <c r="L41" s="362">
        <v>0</v>
      </c>
      <c r="M41" s="362">
        <v>0</v>
      </c>
      <c r="N41" s="362">
        <v>0</v>
      </c>
      <c r="O41" s="362">
        <v>0</v>
      </c>
      <c r="P41" s="362">
        <v>0</v>
      </c>
      <c r="Q41" s="362">
        <v>0</v>
      </c>
      <c r="R41" s="362">
        <v>0</v>
      </c>
      <c r="S41" s="361">
        <v>6</v>
      </c>
      <c r="T41" s="361">
        <v>0</v>
      </c>
      <c r="U41" s="361">
        <v>0</v>
      </c>
      <c r="V41" s="368">
        <v>5</v>
      </c>
      <c r="W41" s="369">
        <v>6</v>
      </c>
      <c r="X41" s="368">
        <v>0</v>
      </c>
      <c r="Y41" s="369">
        <v>0</v>
      </c>
      <c r="Z41" s="362">
        <v>0</v>
      </c>
      <c r="AA41" s="362">
        <v>0</v>
      </c>
      <c r="AB41" s="362">
        <v>0</v>
      </c>
      <c r="AC41" s="362">
        <v>0</v>
      </c>
      <c r="AD41" s="361">
        <v>0</v>
      </c>
      <c r="AE41" s="362">
        <v>0</v>
      </c>
      <c r="AF41" s="362">
        <v>0</v>
      </c>
      <c r="AG41" s="362">
        <v>0</v>
      </c>
      <c r="AH41" s="362">
        <v>0</v>
      </c>
      <c r="AI41" s="362">
        <v>0</v>
      </c>
      <c r="AJ41" s="362">
        <v>0</v>
      </c>
      <c r="AK41" s="361">
        <v>6</v>
      </c>
      <c r="AL41" s="361">
        <v>0</v>
      </c>
      <c r="AM41" s="361">
        <v>0</v>
      </c>
      <c r="AN41" s="362">
        <v>0</v>
      </c>
      <c r="AO41" s="362">
        <v>0</v>
      </c>
      <c r="AP41" s="362">
        <v>2</v>
      </c>
      <c r="AQ41" s="362">
        <v>2</v>
      </c>
      <c r="AR41" s="361">
        <v>2</v>
      </c>
      <c r="AS41" s="361">
        <v>2</v>
      </c>
      <c r="AT41" s="14"/>
    </row>
    <row r="42" spans="1:46">
      <c r="A42" s="14"/>
      <c r="B42" s="14"/>
      <c r="C42" s="360" t="s">
        <v>60</v>
      </c>
      <c r="D42" s="361">
        <v>18</v>
      </c>
      <c r="E42" s="362">
        <v>18</v>
      </c>
      <c r="F42" s="362">
        <v>0</v>
      </c>
      <c r="G42" s="362">
        <v>0</v>
      </c>
      <c r="H42" s="362">
        <v>0</v>
      </c>
      <c r="I42" s="362">
        <v>4</v>
      </c>
      <c r="J42" s="362">
        <v>0</v>
      </c>
      <c r="K42" s="362">
        <v>0</v>
      </c>
      <c r="L42" s="362">
        <v>0</v>
      </c>
      <c r="M42" s="362">
        <v>0</v>
      </c>
      <c r="N42" s="362">
        <v>0</v>
      </c>
      <c r="O42" s="362">
        <v>0</v>
      </c>
      <c r="P42" s="362">
        <v>0</v>
      </c>
      <c r="Q42" s="362">
        <v>0</v>
      </c>
      <c r="R42" s="362">
        <v>0</v>
      </c>
      <c r="S42" s="361">
        <v>4</v>
      </c>
      <c r="T42" s="361">
        <v>0</v>
      </c>
      <c r="U42" s="361">
        <v>0</v>
      </c>
      <c r="V42" s="368">
        <v>0</v>
      </c>
      <c r="W42" s="369">
        <v>0</v>
      </c>
      <c r="X42" s="368">
        <v>0</v>
      </c>
      <c r="Y42" s="369">
        <v>0</v>
      </c>
      <c r="Z42" s="362">
        <v>2</v>
      </c>
      <c r="AA42" s="362">
        <v>2</v>
      </c>
      <c r="AB42" s="362">
        <v>0</v>
      </c>
      <c r="AC42" s="362">
        <v>0</v>
      </c>
      <c r="AD42" s="361">
        <v>1</v>
      </c>
      <c r="AE42" s="362">
        <v>1</v>
      </c>
      <c r="AF42" s="362">
        <v>0</v>
      </c>
      <c r="AG42" s="362">
        <v>2</v>
      </c>
      <c r="AH42" s="362">
        <v>2</v>
      </c>
      <c r="AI42" s="362">
        <v>0</v>
      </c>
      <c r="AJ42" s="362">
        <v>0</v>
      </c>
      <c r="AK42" s="361">
        <v>5</v>
      </c>
      <c r="AL42" s="361">
        <v>5</v>
      </c>
      <c r="AM42" s="361">
        <v>0</v>
      </c>
      <c r="AN42" s="362">
        <v>0</v>
      </c>
      <c r="AO42" s="362">
        <v>0</v>
      </c>
      <c r="AP42" s="362">
        <v>0</v>
      </c>
      <c r="AQ42" s="362">
        <v>0</v>
      </c>
      <c r="AR42" s="361">
        <v>0</v>
      </c>
      <c r="AS42" s="361">
        <v>0</v>
      </c>
      <c r="AT42" s="14"/>
    </row>
    <row r="43" spans="1:46">
      <c r="A43" s="14"/>
      <c r="B43" s="14"/>
      <c r="C43" s="360" t="s">
        <v>61</v>
      </c>
      <c r="D43" s="361">
        <v>25</v>
      </c>
      <c r="E43" s="362">
        <v>25</v>
      </c>
      <c r="F43" s="362">
        <v>0</v>
      </c>
      <c r="G43" s="362">
        <v>0</v>
      </c>
      <c r="H43" s="362">
        <v>0</v>
      </c>
      <c r="I43" s="362">
        <v>3</v>
      </c>
      <c r="J43" s="362">
        <v>0</v>
      </c>
      <c r="K43" s="362">
        <v>1</v>
      </c>
      <c r="L43" s="362">
        <v>0</v>
      </c>
      <c r="M43" s="362">
        <v>58</v>
      </c>
      <c r="N43" s="362">
        <v>0</v>
      </c>
      <c r="O43" s="362">
        <v>0</v>
      </c>
      <c r="P43" s="362">
        <v>0</v>
      </c>
      <c r="Q43" s="362">
        <v>0</v>
      </c>
      <c r="R43" s="362">
        <v>0</v>
      </c>
      <c r="S43" s="361">
        <v>62</v>
      </c>
      <c r="T43" s="361">
        <v>0</v>
      </c>
      <c r="U43" s="361">
        <v>0</v>
      </c>
      <c r="V43" s="368">
        <v>0</v>
      </c>
      <c r="W43" s="369">
        <v>0</v>
      </c>
      <c r="X43" s="368">
        <v>0</v>
      </c>
      <c r="Y43" s="369">
        <v>0</v>
      </c>
      <c r="Z43" s="362">
        <v>10</v>
      </c>
      <c r="AA43" s="362">
        <v>10</v>
      </c>
      <c r="AB43" s="362">
        <v>0</v>
      </c>
      <c r="AC43" s="362">
        <v>0</v>
      </c>
      <c r="AD43" s="361">
        <v>0</v>
      </c>
      <c r="AE43" s="362">
        <v>0</v>
      </c>
      <c r="AF43" s="362">
        <v>0</v>
      </c>
      <c r="AG43" s="362">
        <v>4</v>
      </c>
      <c r="AH43" s="362">
        <v>4</v>
      </c>
      <c r="AI43" s="362">
        <v>0</v>
      </c>
      <c r="AJ43" s="362">
        <v>0</v>
      </c>
      <c r="AK43" s="361">
        <v>14</v>
      </c>
      <c r="AL43" s="361">
        <v>14</v>
      </c>
      <c r="AM43" s="361">
        <v>0</v>
      </c>
      <c r="AN43" s="362">
        <v>0</v>
      </c>
      <c r="AO43" s="362">
        <v>0</v>
      </c>
      <c r="AP43" s="362">
        <v>4</v>
      </c>
      <c r="AQ43" s="362">
        <v>4</v>
      </c>
      <c r="AR43" s="361">
        <v>4</v>
      </c>
      <c r="AS43" s="361">
        <v>4</v>
      </c>
      <c r="AT43" s="14"/>
    </row>
    <row r="44" spans="1:46">
      <c r="A44" s="14"/>
      <c r="B44" s="14"/>
      <c r="C44" s="360" t="s">
        <v>62</v>
      </c>
      <c r="D44" s="361">
        <v>90</v>
      </c>
      <c r="E44" s="362">
        <v>86</v>
      </c>
      <c r="F44" s="362">
        <v>4</v>
      </c>
      <c r="G44" s="362">
        <v>0</v>
      </c>
      <c r="H44" s="362">
        <v>0</v>
      </c>
      <c r="I44" s="362">
        <v>3</v>
      </c>
      <c r="J44" s="362">
        <v>0</v>
      </c>
      <c r="K44" s="362">
        <v>68</v>
      </c>
      <c r="L44" s="362">
        <v>0</v>
      </c>
      <c r="M44" s="362">
        <v>532</v>
      </c>
      <c r="N44" s="362">
        <v>0</v>
      </c>
      <c r="O44" s="362">
        <v>0</v>
      </c>
      <c r="P44" s="362">
        <v>0</v>
      </c>
      <c r="Q44" s="362">
        <v>0</v>
      </c>
      <c r="R44" s="362">
        <v>0</v>
      </c>
      <c r="S44" s="361">
        <v>603</v>
      </c>
      <c r="T44" s="361">
        <v>0</v>
      </c>
      <c r="U44" s="361">
        <v>0</v>
      </c>
      <c r="V44" s="368">
        <v>1</v>
      </c>
      <c r="W44" s="369">
        <v>1</v>
      </c>
      <c r="X44" s="368">
        <v>2</v>
      </c>
      <c r="Y44" s="369">
        <v>1</v>
      </c>
      <c r="Z44" s="362">
        <v>24</v>
      </c>
      <c r="AA44" s="362">
        <v>20</v>
      </c>
      <c r="AB44" s="362">
        <v>0</v>
      </c>
      <c r="AC44" s="362">
        <v>0</v>
      </c>
      <c r="AD44" s="361">
        <v>0</v>
      </c>
      <c r="AE44" s="362">
        <v>0</v>
      </c>
      <c r="AF44" s="362">
        <v>0</v>
      </c>
      <c r="AG44" s="362">
        <v>67</v>
      </c>
      <c r="AH44" s="362">
        <v>61</v>
      </c>
      <c r="AI44" s="362">
        <v>4</v>
      </c>
      <c r="AJ44" s="362">
        <v>4</v>
      </c>
      <c r="AK44" s="361">
        <v>97</v>
      </c>
      <c r="AL44" s="361">
        <v>81</v>
      </c>
      <c r="AM44" s="361">
        <v>4</v>
      </c>
      <c r="AN44" s="362">
        <v>0</v>
      </c>
      <c r="AO44" s="362">
        <v>0</v>
      </c>
      <c r="AP44" s="362">
        <v>0</v>
      </c>
      <c r="AQ44" s="362">
        <v>0</v>
      </c>
      <c r="AR44" s="361">
        <v>0</v>
      </c>
      <c r="AS44" s="361">
        <v>0</v>
      </c>
      <c r="AT44" s="14"/>
    </row>
    <row r="45" spans="1:46">
      <c r="A45" s="14"/>
      <c r="B45" s="14"/>
      <c r="C45" s="360" t="s">
        <v>63</v>
      </c>
      <c r="D45" s="361">
        <v>69</v>
      </c>
      <c r="E45" s="362">
        <v>60</v>
      </c>
      <c r="F45" s="362">
        <v>9</v>
      </c>
      <c r="G45" s="362">
        <v>1</v>
      </c>
      <c r="H45" s="362">
        <v>0</v>
      </c>
      <c r="I45" s="362">
        <v>6</v>
      </c>
      <c r="J45" s="362">
        <v>0</v>
      </c>
      <c r="K45" s="362">
        <v>13</v>
      </c>
      <c r="L45" s="362">
        <v>10</v>
      </c>
      <c r="M45" s="362">
        <v>213</v>
      </c>
      <c r="N45" s="362">
        <v>3</v>
      </c>
      <c r="O45" s="362">
        <v>3</v>
      </c>
      <c r="P45" s="362">
        <v>3</v>
      </c>
      <c r="Q45" s="362">
        <v>0</v>
      </c>
      <c r="R45" s="362">
        <v>0</v>
      </c>
      <c r="S45" s="361">
        <v>236</v>
      </c>
      <c r="T45" s="361">
        <v>13</v>
      </c>
      <c r="U45" s="361">
        <v>3</v>
      </c>
      <c r="V45" s="368">
        <v>4</v>
      </c>
      <c r="W45" s="369">
        <v>4</v>
      </c>
      <c r="X45" s="368">
        <v>4</v>
      </c>
      <c r="Y45" s="369">
        <v>4</v>
      </c>
      <c r="Z45" s="362">
        <v>0</v>
      </c>
      <c r="AA45" s="362">
        <v>0</v>
      </c>
      <c r="AB45" s="362">
        <v>0</v>
      </c>
      <c r="AC45" s="362">
        <v>0</v>
      </c>
      <c r="AD45" s="361">
        <v>0</v>
      </c>
      <c r="AE45" s="362">
        <v>0</v>
      </c>
      <c r="AF45" s="362">
        <v>0</v>
      </c>
      <c r="AG45" s="362">
        <v>0</v>
      </c>
      <c r="AH45" s="362">
        <v>0</v>
      </c>
      <c r="AI45" s="362">
        <v>0</v>
      </c>
      <c r="AJ45" s="362">
        <v>0</v>
      </c>
      <c r="AK45" s="361">
        <v>8</v>
      </c>
      <c r="AL45" s="361">
        <v>0</v>
      </c>
      <c r="AM45" s="361">
        <v>0</v>
      </c>
      <c r="AN45" s="362">
        <v>0</v>
      </c>
      <c r="AO45" s="362">
        <v>0</v>
      </c>
      <c r="AP45" s="362">
        <v>3</v>
      </c>
      <c r="AQ45" s="362">
        <v>3</v>
      </c>
      <c r="AR45" s="361">
        <v>3</v>
      </c>
      <c r="AS45" s="361">
        <v>3</v>
      </c>
      <c r="AT45" s="14"/>
    </row>
    <row r="46" spans="1:46">
      <c r="A46" s="14"/>
      <c r="B46" s="14"/>
      <c r="C46" s="360" t="s">
        <v>64</v>
      </c>
      <c r="D46" s="361">
        <v>47</v>
      </c>
      <c r="E46" s="362">
        <v>46</v>
      </c>
      <c r="F46" s="362">
        <v>1</v>
      </c>
      <c r="G46" s="362">
        <v>3</v>
      </c>
      <c r="H46" s="362">
        <v>0</v>
      </c>
      <c r="I46" s="362">
        <v>9</v>
      </c>
      <c r="J46" s="362">
        <v>0</v>
      </c>
      <c r="K46" s="362">
        <v>17</v>
      </c>
      <c r="L46" s="362">
        <v>7</v>
      </c>
      <c r="M46" s="362">
        <v>151</v>
      </c>
      <c r="N46" s="362">
        <v>0</v>
      </c>
      <c r="O46" s="362">
        <v>2</v>
      </c>
      <c r="P46" s="362">
        <v>2</v>
      </c>
      <c r="Q46" s="362">
        <v>0</v>
      </c>
      <c r="R46" s="362">
        <v>0</v>
      </c>
      <c r="S46" s="361">
        <v>182</v>
      </c>
      <c r="T46" s="361">
        <v>9</v>
      </c>
      <c r="U46" s="361">
        <v>0</v>
      </c>
      <c r="V46" s="368">
        <v>5</v>
      </c>
      <c r="W46" s="369">
        <v>0</v>
      </c>
      <c r="X46" s="368">
        <v>5</v>
      </c>
      <c r="Y46" s="369">
        <v>4</v>
      </c>
      <c r="Z46" s="362">
        <v>9</v>
      </c>
      <c r="AA46" s="362">
        <v>8</v>
      </c>
      <c r="AB46" s="362">
        <v>1</v>
      </c>
      <c r="AC46" s="362">
        <v>1</v>
      </c>
      <c r="AD46" s="361">
        <v>1</v>
      </c>
      <c r="AE46" s="362">
        <v>1</v>
      </c>
      <c r="AF46" s="362">
        <v>0</v>
      </c>
      <c r="AG46" s="362">
        <v>0</v>
      </c>
      <c r="AH46" s="362">
        <v>0</v>
      </c>
      <c r="AI46" s="362">
        <v>0</v>
      </c>
      <c r="AJ46" s="362">
        <v>0</v>
      </c>
      <c r="AK46" s="361">
        <v>15</v>
      </c>
      <c r="AL46" s="361">
        <v>9</v>
      </c>
      <c r="AM46" s="361">
        <v>1</v>
      </c>
      <c r="AN46" s="362">
        <v>0</v>
      </c>
      <c r="AO46" s="362">
        <v>0</v>
      </c>
      <c r="AP46" s="362">
        <v>1</v>
      </c>
      <c r="AQ46" s="362">
        <v>1</v>
      </c>
      <c r="AR46" s="361">
        <v>1</v>
      </c>
      <c r="AS46" s="361">
        <v>1</v>
      </c>
      <c r="AT46" s="14"/>
    </row>
    <row r="47" spans="1:46">
      <c r="A47" s="14"/>
      <c r="B47" s="14"/>
      <c r="C47" s="360" t="s">
        <v>65</v>
      </c>
      <c r="D47" s="361">
        <v>20</v>
      </c>
      <c r="E47" s="362">
        <v>20</v>
      </c>
      <c r="F47" s="362">
        <v>0</v>
      </c>
      <c r="G47" s="362">
        <v>0</v>
      </c>
      <c r="H47" s="362">
        <v>0</v>
      </c>
      <c r="I47" s="362">
        <v>2</v>
      </c>
      <c r="J47" s="362">
        <v>0</v>
      </c>
      <c r="K47" s="362">
        <v>0</v>
      </c>
      <c r="L47" s="362">
        <v>0</v>
      </c>
      <c r="M47" s="362">
        <v>87</v>
      </c>
      <c r="N47" s="362">
        <v>0</v>
      </c>
      <c r="O47" s="362">
        <v>0</v>
      </c>
      <c r="P47" s="362">
        <v>0</v>
      </c>
      <c r="Q47" s="362">
        <v>0</v>
      </c>
      <c r="R47" s="362">
        <v>0</v>
      </c>
      <c r="S47" s="361">
        <v>89</v>
      </c>
      <c r="T47" s="361">
        <v>0</v>
      </c>
      <c r="U47" s="361">
        <v>0</v>
      </c>
      <c r="V47" s="368">
        <v>2</v>
      </c>
      <c r="W47" s="369">
        <v>2</v>
      </c>
      <c r="X47" s="368">
        <v>0</v>
      </c>
      <c r="Y47" s="369">
        <v>0</v>
      </c>
      <c r="Z47" s="362">
        <v>0</v>
      </c>
      <c r="AA47" s="362">
        <v>0</v>
      </c>
      <c r="AB47" s="362">
        <v>0</v>
      </c>
      <c r="AC47" s="362">
        <v>0</v>
      </c>
      <c r="AD47" s="361">
        <v>0</v>
      </c>
      <c r="AE47" s="362">
        <v>0</v>
      </c>
      <c r="AF47" s="362">
        <v>0</v>
      </c>
      <c r="AG47" s="362">
        <v>0</v>
      </c>
      <c r="AH47" s="362">
        <v>0</v>
      </c>
      <c r="AI47" s="362">
        <v>0</v>
      </c>
      <c r="AJ47" s="362">
        <v>0</v>
      </c>
      <c r="AK47" s="361">
        <v>2</v>
      </c>
      <c r="AL47" s="361">
        <v>0</v>
      </c>
      <c r="AM47" s="361">
        <v>0</v>
      </c>
      <c r="AN47" s="362">
        <v>0</v>
      </c>
      <c r="AO47" s="362">
        <v>0</v>
      </c>
      <c r="AP47" s="362">
        <v>2</v>
      </c>
      <c r="AQ47" s="362">
        <v>2</v>
      </c>
      <c r="AR47" s="361">
        <v>2</v>
      </c>
      <c r="AS47" s="361">
        <v>2</v>
      </c>
      <c r="AT47" s="14"/>
    </row>
    <row r="48" spans="1:46">
      <c r="A48" s="14"/>
      <c r="B48" s="14"/>
      <c r="C48" s="360" t="s">
        <v>66</v>
      </c>
      <c r="D48" s="361">
        <v>59</v>
      </c>
      <c r="E48" s="362">
        <v>49</v>
      </c>
      <c r="F48" s="362">
        <v>10</v>
      </c>
      <c r="G48" s="362">
        <v>0</v>
      </c>
      <c r="H48" s="362">
        <v>0</v>
      </c>
      <c r="I48" s="362">
        <v>1</v>
      </c>
      <c r="J48" s="362">
        <v>0</v>
      </c>
      <c r="K48" s="362">
        <v>21</v>
      </c>
      <c r="L48" s="362">
        <v>19</v>
      </c>
      <c r="M48" s="362">
        <v>118</v>
      </c>
      <c r="N48" s="362">
        <v>0</v>
      </c>
      <c r="O48" s="362">
        <v>0</v>
      </c>
      <c r="P48" s="362">
        <v>0</v>
      </c>
      <c r="Q48" s="362">
        <v>0</v>
      </c>
      <c r="R48" s="362">
        <v>0</v>
      </c>
      <c r="S48" s="361">
        <v>140</v>
      </c>
      <c r="T48" s="361">
        <v>19</v>
      </c>
      <c r="U48" s="361">
        <v>0</v>
      </c>
      <c r="V48" s="368">
        <v>2</v>
      </c>
      <c r="W48" s="369">
        <v>2</v>
      </c>
      <c r="X48" s="368">
        <v>0</v>
      </c>
      <c r="Y48" s="369">
        <v>0</v>
      </c>
      <c r="Z48" s="362">
        <v>9</v>
      </c>
      <c r="AA48" s="362">
        <v>9</v>
      </c>
      <c r="AB48" s="362">
        <v>0</v>
      </c>
      <c r="AC48" s="362">
        <v>0</v>
      </c>
      <c r="AD48" s="361">
        <v>2</v>
      </c>
      <c r="AE48" s="362">
        <v>2</v>
      </c>
      <c r="AF48" s="362">
        <v>0</v>
      </c>
      <c r="AG48" s="362">
        <v>0</v>
      </c>
      <c r="AH48" s="362">
        <v>0</v>
      </c>
      <c r="AI48" s="362">
        <v>0</v>
      </c>
      <c r="AJ48" s="362">
        <v>0</v>
      </c>
      <c r="AK48" s="361">
        <v>13</v>
      </c>
      <c r="AL48" s="361">
        <v>11</v>
      </c>
      <c r="AM48" s="361">
        <v>0</v>
      </c>
      <c r="AN48" s="362">
        <v>1</v>
      </c>
      <c r="AO48" s="362">
        <v>1</v>
      </c>
      <c r="AP48" s="362">
        <v>0</v>
      </c>
      <c r="AQ48" s="362">
        <v>0</v>
      </c>
      <c r="AR48" s="361">
        <v>1</v>
      </c>
      <c r="AS48" s="361">
        <v>1</v>
      </c>
      <c r="AT48" s="14"/>
    </row>
    <row r="49" spans="1:46">
      <c r="A49" s="14"/>
      <c r="B49" s="14"/>
      <c r="C49" s="360" t="s">
        <v>67</v>
      </c>
      <c r="D49" s="361">
        <v>60</v>
      </c>
      <c r="E49" s="362">
        <v>58</v>
      </c>
      <c r="F49" s="362">
        <v>2</v>
      </c>
      <c r="G49" s="362">
        <v>0</v>
      </c>
      <c r="H49" s="362">
        <v>0</v>
      </c>
      <c r="I49" s="362">
        <v>8</v>
      </c>
      <c r="J49" s="362">
        <v>0</v>
      </c>
      <c r="K49" s="362">
        <v>0</v>
      </c>
      <c r="L49" s="362">
        <v>0</v>
      </c>
      <c r="M49" s="362">
        <v>33</v>
      </c>
      <c r="N49" s="362">
        <v>0</v>
      </c>
      <c r="O49" s="362">
        <v>0</v>
      </c>
      <c r="P49" s="362">
        <v>0</v>
      </c>
      <c r="Q49" s="362">
        <v>0</v>
      </c>
      <c r="R49" s="362">
        <v>0</v>
      </c>
      <c r="S49" s="361">
        <v>41</v>
      </c>
      <c r="T49" s="361">
        <v>0</v>
      </c>
      <c r="U49" s="361">
        <v>0</v>
      </c>
      <c r="V49" s="368">
        <v>4</v>
      </c>
      <c r="W49" s="369">
        <v>2</v>
      </c>
      <c r="X49" s="368">
        <v>0</v>
      </c>
      <c r="Y49" s="369">
        <v>0</v>
      </c>
      <c r="Z49" s="362">
        <v>22</v>
      </c>
      <c r="AA49" s="362">
        <v>22</v>
      </c>
      <c r="AB49" s="362">
        <v>0</v>
      </c>
      <c r="AC49" s="362">
        <v>0</v>
      </c>
      <c r="AD49" s="361">
        <v>0</v>
      </c>
      <c r="AE49" s="362">
        <v>0</v>
      </c>
      <c r="AF49" s="362">
        <v>0</v>
      </c>
      <c r="AG49" s="362">
        <v>5</v>
      </c>
      <c r="AH49" s="362">
        <v>5</v>
      </c>
      <c r="AI49" s="362">
        <v>0</v>
      </c>
      <c r="AJ49" s="362">
        <v>0</v>
      </c>
      <c r="AK49" s="361">
        <v>29</v>
      </c>
      <c r="AL49" s="361">
        <v>27</v>
      </c>
      <c r="AM49" s="361">
        <v>0</v>
      </c>
      <c r="AN49" s="362">
        <v>0</v>
      </c>
      <c r="AO49" s="362">
        <v>0</v>
      </c>
      <c r="AP49" s="362">
        <v>0</v>
      </c>
      <c r="AQ49" s="362">
        <v>0</v>
      </c>
      <c r="AR49" s="361">
        <v>0</v>
      </c>
      <c r="AS49" s="361">
        <v>0</v>
      </c>
      <c r="AT49" s="14"/>
    </row>
    <row r="50" spans="1:46">
      <c r="A50" s="14"/>
      <c r="B50" s="14"/>
      <c r="C50" s="364" t="s">
        <v>68</v>
      </c>
      <c r="D50" s="361">
        <v>7</v>
      </c>
      <c r="E50" s="362">
        <v>7</v>
      </c>
      <c r="F50" s="362">
        <v>0</v>
      </c>
      <c r="G50" s="362">
        <v>0</v>
      </c>
      <c r="H50" s="362">
        <v>0</v>
      </c>
      <c r="I50" s="362">
        <v>1</v>
      </c>
      <c r="J50" s="362">
        <v>0</v>
      </c>
      <c r="K50" s="362">
        <v>0</v>
      </c>
      <c r="L50" s="362">
        <v>0</v>
      </c>
      <c r="M50" s="362">
        <v>0</v>
      </c>
      <c r="N50" s="362">
        <v>0</v>
      </c>
      <c r="O50" s="362">
        <v>0</v>
      </c>
      <c r="P50" s="362">
        <v>0</v>
      </c>
      <c r="Q50" s="362">
        <v>0</v>
      </c>
      <c r="R50" s="362">
        <v>0</v>
      </c>
      <c r="S50" s="361">
        <v>1</v>
      </c>
      <c r="T50" s="361">
        <v>0</v>
      </c>
      <c r="U50" s="361">
        <v>0</v>
      </c>
      <c r="V50" s="368">
        <v>0</v>
      </c>
      <c r="W50" s="369">
        <v>0</v>
      </c>
      <c r="X50" s="368">
        <v>0</v>
      </c>
      <c r="Y50" s="369">
        <v>0</v>
      </c>
      <c r="Z50" s="362">
        <v>3</v>
      </c>
      <c r="AA50" s="362">
        <v>3</v>
      </c>
      <c r="AB50" s="362">
        <v>0</v>
      </c>
      <c r="AC50" s="362">
        <v>0</v>
      </c>
      <c r="AD50" s="361">
        <v>0</v>
      </c>
      <c r="AE50" s="362">
        <v>0</v>
      </c>
      <c r="AF50" s="362">
        <v>0</v>
      </c>
      <c r="AG50" s="362">
        <v>2</v>
      </c>
      <c r="AH50" s="362">
        <v>2</v>
      </c>
      <c r="AI50" s="362">
        <v>0</v>
      </c>
      <c r="AJ50" s="362">
        <v>0</v>
      </c>
      <c r="AK50" s="361">
        <v>5</v>
      </c>
      <c r="AL50" s="361">
        <v>5</v>
      </c>
      <c r="AM50" s="361">
        <v>0</v>
      </c>
      <c r="AN50" s="362">
        <v>0</v>
      </c>
      <c r="AO50" s="362">
        <v>0</v>
      </c>
      <c r="AP50" s="362">
        <v>2</v>
      </c>
      <c r="AQ50" s="362">
        <v>2</v>
      </c>
      <c r="AR50" s="361">
        <v>2</v>
      </c>
      <c r="AS50" s="361">
        <v>2</v>
      </c>
      <c r="AT50" s="14"/>
    </row>
    <row r="51" spans="1:46">
      <c r="A51" s="14"/>
      <c r="B51" s="14"/>
      <c r="C51" s="360" t="s">
        <v>674</v>
      </c>
      <c r="D51" s="361">
        <v>14</v>
      </c>
      <c r="E51" s="362">
        <v>14</v>
      </c>
      <c r="F51" s="362">
        <v>0</v>
      </c>
      <c r="G51" s="362" t="s">
        <v>673</v>
      </c>
      <c r="H51" s="362" t="s">
        <v>673</v>
      </c>
      <c r="I51" s="362">
        <v>17</v>
      </c>
      <c r="J51" s="362">
        <v>0</v>
      </c>
      <c r="K51" s="362">
        <v>127</v>
      </c>
      <c r="L51" s="362" t="s">
        <v>673</v>
      </c>
      <c r="M51" s="362">
        <v>0</v>
      </c>
      <c r="N51" s="362">
        <v>0</v>
      </c>
      <c r="O51" s="362">
        <v>0</v>
      </c>
      <c r="P51" s="362">
        <v>0</v>
      </c>
      <c r="Q51" s="362">
        <v>0</v>
      </c>
      <c r="R51" s="362">
        <v>0</v>
      </c>
      <c r="S51" s="361">
        <v>144</v>
      </c>
      <c r="T51" s="361">
        <v>0</v>
      </c>
      <c r="U51" s="361">
        <v>0</v>
      </c>
      <c r="V51" s="368" t="s">
        <v>673</v>
      </c>
      <c r="W51" s="369" t="s">
        <v>673</v>
      </c>
      <c r="X51" s="368" t="s">
        <v>673</v>
      </c>
      <c r="Y51" s="369" t="s">
        <v>673</v>
      </c>
      <c r="Z51" s="362">
        <v>14</v>
      </c>
      <c r="AA51" s="362">
        <v>14</v>
      </c>
      <c r="AB51" s="362">
        <v>0</v>
      </c>
      <c r="AC51" s="362">
        <v>0</v>
      </c>
      <c r="AD51" s="361">
        <v>0</v>
      </c>
      <c r="AE51" s="362">
        <v>0</v>
      </c>
      <c r="AF51" s="362">
        <v>0</v>
      </c>
      <c r="AG51" s="362">
        <v>0</v>
      </c>
      <c r="AH51" s="362">
        <v>0</v>
      </c>
      <c r="AI51" s="362">
        <v>0</v>
      </c>
      <c r="AJ51" s="362">
        <v>0</v>
      </c>
      <c r="AK51" s="361">
        <v>14</v>
      </c>
      <c r="AL51" s="361">
        <v>14</v>
      </c>
      <c r="AM51" s="361">
        <v>0</v>
      </c>
      <c r="AN51" s="362">
        <v>1</v>
      </c>
      <c r="AO51" s="362">
        <v>1</v>
      </c>
      <c r="AP51" s="362">
        <v>0</v>
      </c>
      <c r="AQ51" s="362">
        <v>0</v>
      </c>
      <c r="AR51" s="361">
        <v>1</v>
      </c>
      <c r="AS51" s="361">
        <v>1</v>
      </c>
      <c r="AT51" s="14"/>
    </row>
    <row r="52" spans="1:46">
      <c r="A52" s="14"/>
      <c r="B52" s="14"/>
      <c r="C52" s="360" t="s">
        <v>70</v>
      </c>
      <c r="D52" s="361">
        <v>45</v>
      </c>
      <c r="E52" s="362">
        <v>40</v>
      </c>
      <c r="F52" s="362">
        <v>5</v>
      </c>
      <c r="G52" s="362">
        <v>1</v>
      </c>
      <c r="H52" s="362">
        <v>0</v>
      </c>
      <c r="I52" s="362">
        <v>6</v>
      </c>
      <c r="J52" s="362">
        <v>0</v>
      </c>
      <c r="K52" s="362" t="s">
        <v>673</v>
      </c>
      <c r="L52" s="362" t="s">
        <v>673</v>
      </c>
      <c r="M52" s="362" t="s">
        <v>673</v>
      </c>
      <c r="N52" s="362" t="s">
        <v>673</v>
      </c>
      <c r="O52" s="362">
        <v>0</v>
      </c>
      <c r="P52" s="362">
        <v>0</v>
      </c>
      <c r="Q52" s="362">
        <v>0</v>
      </c>
      <c r="R52" s="362">
        <v>0</v>
      </c>
      <c r="S52" s="361">
        <v>7</v>
      </c>
      <c r="T52" s="361">
        <v>0</v>
      </c>
      <c r="U52" s="361">
        <v>0</v>
      </c>
      <c r="V52" s="368">
        <v>0</v>
      </c>
      <c r="W52" s="369">
        <v>0</v>
      </c>
      <c r="X52" s="368">
        <v>0</v>
      </c>
      <c r="Y52" s="369">
        <v>0</v>
      </c>
      <c r="Z52" s="362">
        <v>2</v>
      </c>
      <c r="AA52" s="362">
        <v>2</v>
      </c>
      <c r="AB52" s="362">
        <v>0</v>
      </c>
      <c r="AC52" s="362">
        <v>0</v>
      </c>
      <c r="AD52" s="361">
        <v>0</v>
      </c>
      <c r="AE52" s="362">
        <v>0</v>
      </c>
      <c r="AF52" s="362">
        <v>0</v>
      </c>
      <c r="AG52" s="362">
        <v>1</v>
      </c>
      <c r="AH52" s="362">
        <v>1</v>
      </c>
      <c r="AI52" s="362">
        <v>0</v>
      </c>
      <c r="AJ52" s="362">
        <v>0</v>
      </c>
      <c r="AK52" s="361">
        <v>3</v>
      </c>
      <c r="AL52" s="361">
        <v>3</v>
      </c>
      <c r="AM52" s="361">
        <v>0</v>
      </c>
      <c r="AN52" s="362">
        <v>0</v>
      </c>
      <c r="AO52" s="362">
        <v>0</v>
      </c>
      <c r="AP52" s="362">
        <v>4</v>
      </c>
      <c r="AQ52" s="362">
        <v>4</v>
      </c>
      <c r="AR52" s="361">
        <v>4</v>
      </c>
      <c r="AS52" s="361">
        <v>4</v>
      </c>
      <c r="AT52" s="14"/>
    </row>
    <row r="53" spans="1:46">
      <c r="A53" s="14"/>
      <c r="B53" s="14"/>
      <c r="C53" s="360" t="s">
        <v>71</v>
      </c>
      <c r="D53" s="361">
        <v>58</v>
      </c>
      <c r="E53" s="362">
        <v>55</v>
      </c>
      <c r="F53" s="362">
        <v>3</v>
      </c>
      <c r="G53" s="362">
        <v>0</v>
      </c>
      <c r="H53" s="362">
        <v>0</v>
      </c>
      <c r="I53" s="362">
        <v>5</v>
      </c>
      <c r="J53" s="362">
        <v>0</v>
      </c>
      <c r="K53" s="362">
        <v>49</v>
      </c>
      <c r="L53" s="362">
        <v>10</v>
      </c>
      <c r="M53" s="362">
        <v>366</v>
      </c>
      <c r="N53" s="362">
        <v>1</v>
      </c>
      <c r="O53" s="362">
        <v>5</v>
      </c>
      <c r="P53" s="362">
        <v>0</v>
      </c>
      <c r="Q53" s="362">
        <v>9</v>
      </c>
      <c r="R53" s="362">
        <v>0</v>
      </c>
      <c r="S53" s="361">
        <v>434</v>
      </c>
      <c r="T53" s="361">
        <v>10</v>
      </c>
      <c r="U53" s="361">
        <v>1</v>
      </c>
      <c r="V53" s="368">
        <v>1</v>
      </c>
      <c r="W53" s="369">
        <v>1</v>
      </c>
      <c r="X53" s="368">
        <v>0</v>
      </c>
      <c r="Y53" s="369">
        <v>0</v>
      </c>
      <c r="Z53" s="362">
        <v>36</v>
      </c>
      <c r="AA53" s="362">
        <v>35</v>
      </c>
      <c r="AB53" s="362">
        <v>0</v>
      </c>
      <c r="AC53" s="362">
        <v>0</v>
      </c>
      <c r="AD53" s="361">
        <v>0</v>
      </c>
      <c r="AE53" s="362">
        <v>0</v>
      </c>
      <c r="AF53" s="362">
        <v>0</v>
      </c>
      <c r="AG53" s="362">
        <v>19</v>
      </c>
      <c r="AH53" s="362">
        <v>16</v>
      </c>
      <c r="AI53" s="362">
        <v>3</v>
      </c>
      <c r="AJ53" s="362">
        <v>3</v>
      </c>
      <c r="AK53" s="361">
        <v>59</v>
      </c>
      <c r="AL53" s="361">
        <v>51</v>
      </c>
      <c r="AM53" s="361">
        <v>3</v>
      </c>
      <c r="AN53" s="362">
        <v>0</v>
      </c>
      <c r="AO53" s="362">
        <v>0</v>
      </c>
      <c r="AP53" s="362">
        <v>4</v>
      </c>
      <c r="AQ53" s="362">
        <v>4</v>
      </c>
      <c r="AR53" s="361">
        <v>4</v>
      </c>
      <c r="AS53" s="361">
        <v>4</v>
      </c>
      <c r="AT53" s="14"/>
    </row>
    <row r="54" spans="1:46">
      <c r="A54" s="14"/>
      <c r="B54" s="14"/>
      <c r="C54" s="365" t="s">
        <v>72</v>
      </c>
      <c r="D54" s="361">
        <v>85</v>
      </c>
      <c r="E54" s="362">
        <v>80</v>
      </c>
      <c r="F54" s="362">
        <v>5</v>
      </c>
      <c r="G54" s="362">
        <v>0</v>
      </c>
      <c r="H54" s="362">
        <v>0</v>
      </c>
      <c r="I54" s="362">
        <v>2</v>
      </c>
      <c r="J54" s="362">
        <v>2</v>
      </c>
      <c r="K54" s="362">
        <v>0</v>
      </c>
      <c r="L54" s="362">
        <v>0</v>
      </c>
      <c r="M54" s="362">
        <v>426</v>
      </c>
      <c r="N54" s="362">
        <v>0</v>
      </c>
      <c r="O54" s="362">
        <v>0</v>
      </c>
      <c r="P54" s="362">
        <v>0</v>
      </c>
      <c r="Q54" s="362">
        <v>0</v>
      </c>
      <c r="R54" s="362">
        <v>0</v>
      </c>
      <c r="S54" s="361">
        <v>428</v>
      </c>
      <c r="T54" s="361">
        <v>0</v>
      </c>
      <c r="U54" s="361">
        <v>0</v>
      </c>
      <c r="V54" s="368">
        <v>2</v>
      </c>
      <c r="W54" s="369">
        <v>2</v>
      </c>
      <c r="X54" s="368">
        <v>2</v>
      </c>
      <c r="Y54" s="369">
        <v>2</v>
      </c>
      <c r="Z54" s="362">
        <v>0</v>
      </c>
      <c r="AA54" s="362">
        <v>0</v>
      </c>
      <c r="AB54" s="362">
        <v>0</v>
      </c>
      <c r="AC54" s="362">
        <v>0</v>
      </c>
      <c r="AD54" s="361">
        <v>0</v>
      </c>
      <c r="AE54" s="362">
        <v>0</v>
      </c>
      <c r="AF54" s="362">
        <v>0</v>
      </c>
      <c r="AG54" s="362">
        <v>0</v>
      </c>
      <c r="AH54" s="362">
        <v>0</v>
      </c>
      <c r="AI54" s="362">
        <v>0</v>
      </c>
      <c r="AJ54" s="362">
        <v>0</v>
      </c>
      <c r="AK54" s="361">
        <v>4</v>
      </c>
      <c r="AL54" s="361">
        <v>0</v>
      </c>
      <c r="AM54" s="361">
        <v>0</v>
      </c>
      <c r="AN54" s="362">
        <v>1</v>
      </c>
      <c r="AO54" s="362">
        <v>1</v>
      </c>
      <c r="AP54" s="362">
        <v>0</v>
      </c>
      <c r="AQ54" s="362">
        <v>0</v>
      </c>
      <c r="AR54" s="361">
        <v>1</v>
      </c>
      <c r="AS54" s="361">
        <v>1</v>
      </c>
      <c r="AT54" s="14"/>
    </row>
    <row r="55" spans="1:46">
      <c r="A55" s="14"/>
      <c r="B55" s="14"/>
      <c r="C55" s="360" t="s">
        <v>675</v>
      </c>
      <c r="D55" s="361">
        <v>8</v>
      </c>
      <c r="E55" s="362">
        <v>8</v>
      </c>
      <c r="F55" s="362">
        <v>0</v>
      </c>
      <c r="G55" s="362">
        <v>1</v>
      </c>
      <c r="H55" s="362">
        <v>0</v>
      </c>
      <c r="I55" s="362">
        <v>2</v>
      </c>
      <c r="J55" s="362">
        <v>0</v>
      </c>
      <c r="K55" s="362">
        <v>2</v>
      </c>
      <c r="L55" s="362">
        <v>2</v>
      </c>
      <c r="M55" s="362">
        <v>35</v>
      </c>
      <c r="N55" s="362">
        <v>0</v>
      </c>
      <c r="O55" s="362">
        <v>2</v>
      </c>
      <c r="P55" s="362">
        <v>2</v>
      </c>
      <c r="Q55" s="362">
        <v>6</v>
      </c>
      <c r="R55" s="362">
        <v>0</v>
      </c>
      <c r="S55" s="361">
        <v>48</v>
      </c>
      <c r="T55" s="361">
        <v>4</v>
      </c>
      <c r="U55" s="361">
        <v>0</v>
      </c>
      <c r="V55" s="368">
        <v>5</v>
      </c>
      <c r="W55" s="369">
        <v>5</v>
      </c>
      <c r="X55" s="368">
        <v>2</v>
      </c>
      <c r="Y55" s="369">
        <v>1</v>
      </c>
      <c r="Z55" s="362">
        <v>0</v>
      </c>
      <c r="AA55" s="362">
        <v>0</v>
      </c>
      <c r="AB55" s="362">
        <v>0</v>
      </c>
      <c r="AC55" s="362">
        <v>0</v>
      </c>
      <c r="AD55" s="361">
        <v>0</v>
      </c>
      <c r="AE55" s="362">
        <v>0</v>
      </c>
      <c r="AF55" s="362">
        <v>0</v>
      </c>
      <c r="AG55" s="362">
        <v>1</v>
      </c>
      <c r="AH55" s="362">
        <v>1</v>
      </c>
      <c r="AI55" s="362">
        <v>0</v>
      </c>
      <c r="AJ55" s="362">
        <v>0</v>
      </c>
      <c r="AK55" s="361">
        <v>7</v>
      </c>
      <c r="AL55" s="361">
        <v>1</v>
      </c>
      <c r="AM55" s="361">
        <v>0</v>
      </c>
      <c r="AN55" s="362">
        <v>0</v>
      </c>
      <c r="AO55" s="362">
        <v>0</v>
      </c>
      <c r="AP55" s="362">
        <v>1</v>
      </c>
      <c r="AQ55" s="362">
        <v>1</v>
      </c>
      <c r="AR55" s="361">
        <v>1</v>
      </c>
      <c r="AS55" s="361">
        <v>1</v>
      </c>
      <c r="AT55" s="14"/>
    </row>
    <row r="56" spans="1:46">
      <c r="A56" s="14"/>
      <c r="B56" s="14"/>
      <c r="C56" s="360" t="s">
        <v>74</v>
      </c>
      <c r="D56" s="361">
        <v>65</v>
      </c>
      <c r="E56" s="362">
        <v>59</v>
      </c>
      <c r="F56" s="362">
        <v>6</v>
      </c>
      <c r="G56" s="362">
        <v>5</v>
      </c>
      <c r="H56" s="362">
        <v>0</v>
      </c>
      <c r="I56" s="362">
        <v>7</v>
      </c>
      <c r="J56" s="362">
        <v>0</v>
      </c>
      <c r="K56" s="362">
        <v>85</v>
      </c>
      <c r="L56" s="362">
        <v>37</v>
      </c>
      <c r="M56" s="362">
        <v>531</v>
      </c>
      <c r="N56" s="362">
        <v>3</v>
      </c>
      <c r="O56" s="362">
        <v>5</v>
      </c>
      <c r="P56" s="362">
        <v>3</v>
      </c>
      <c r="Q56" s="362">
        <v>5</v>
      </c>
      <c r="R56" s="362">
        <v>0</v>
      </c>
      <c r="S56" s="361">
        <v>638</v>
      </c>
      <c r="T56" s="361">
        <v>40</v>
      </c>
      <c r="U56" s="361">
        <v>3</v>
      </c>
      <c r="V56" s="368">
        <v>4</v>
      </c>
      <c r="W56" s="369">
        <v>0</v>
      </c>
      <c r="X56" s="368">
        <v>1</v>
      </c>
      <c r="Y56" s="369">
        <v>1</v>
      </c>
      <c r="Z56" s="362">
        <v>5</v>
      </c>
      <c r="AA56" s="362">
        <v>5</v>
      </c>
      <c r="AB56" s="362">
        <v>0</v>
      </c>
      <c r="AC56" s="362">
        <v>0</v>
      </c>
      <c r="AD56" s="361">
        <v>2</v>
      </c>
      <c r="AE56" s="362">
        <v>2</v>
      </c>
      <c r="AF56" s="362">
        <v>0</v>
      </c>
      <c r="AG56" s="362">
        <v>49</v>
      </c>
      <c r="AH56" s="362">
        <v>49</v>
      </c>
      <c r="AI56" s="362">
        <v>6</v>
      </c>
      <c r="AJ56" s="362">
        <v>6</v>
      </c>
      <c r="AK56" s="361">
        <v>63</v>
      </c>
      <c r="AL56" s="361">
        <v>56</v>
      </c>
      <c r="AM56" s="361">
        <v>6</v>
      </c>
      <c r="AN56" s="362">
        <v>0</v>
      </c>
      <c r="AO56" s="362">
        <v>0</v>
      </c>
      <c r="AP56" s="362">
        <v>1</v>
      </c>
      <c r="AQ56" s="362">
        <v>1</v>
      </c>
      <c r="AR56" s="361">
        <v>1</v>
      </c>
      <c r="AS56" s="361">
        <v>1</v>
      </c>
      <c r="AT56" s="14"/>
    </row>
    <row r="57" spans="1:46">
      <c r="A57" s="14"/>
      <c r="B57" s="14"/>
      <c r="C57" s="360" t="s">
        <v>75</v>
      </c>
      <c r="D57" s="361">
        <v>99</v>
      </c>
      <c r="E57" s="362">
        <v>92</v>
      </c>
      <c r="F57" s="362">
        <v>7</v>
      </c>
      <c r="G57" s="362">
        <v>0</v>
      </c>
      <c r="H57" s="362">
        <v>0</v>
      </c>
      <c r="I57" s="362">
        <v>3</v>
      </c>
      <c r="J57" s="362">
        <v>0</v>
      </c>
      <c r="K57" s="362">
        <v>96</v>
      </c>
      <c r="L57" s="362">
        <v>13</v>
      </c>
      <c r="M57" s="362">
        <v>624</v>
      </c>
      <c r="N57" s="362">
        <v>1</v>
      </c>
      <c r="O57" s="362">
        <v>38</v>
      </c>
      <c r="P57" s="362">
        <v>3</v>
      </c>
      <c r="Q57" s="362">
        <v>240</v>
      </c>
      <c r="R57" s="362">
        <v>1</v>
      </c>
      <c r="S57" s="361">
        <v>1001</v>
      </c>
      <c r="T57" s="361">
        <v>16</v>
      </c>
      <c r="U57" s="361">
        <v>2</v>
      </c>
      <c r="V57" s="368">
        <v>0</v>
      </c>
      <c r="W57" s="369">
        <v>0</v>
      </c>
      <c r="X57" s="368">
        <v>0</v>
      </c>
      <c r="Y57" s="369">
        <v>0</v>
      </c>
      <c r="Z57" s="362">
        <v>39</v>
      </c>
      <c r="AA57" s="362">
        <v>28</v>
      </c>
      <c r="AB57" s="362">
        <v>14</v>
      </c>
      <c r="AC57" s="362">
        <v>3</v>
      </c>
      <c r="AD57" s="361">
        <v>2</v>
      </c>
      <c r="AE57" s="362">
        <v>2</v>
      </c>
      <c r="AF57" s="362">
        <v>0</v>
      </c>
      <c r="AG57" s="362">
        <v>35</v>
      </c>
      <c r="AH57" s="362">
        <v>35</v>
      </c>
      <c r="AI57" s="362">
        <v>4</v>
      </c>
      <c r="AJ57" s="362">
        <v>4</v>
      </c>
      <c r="AK57" s="361">
        <v>94</v>
      </c>
      <c r="AL57" s="361">
        <v>65</v>
      </c>
      <c r="AM57" s="361">
        <v>7</v>
      </c>
      <c r="AN57" s="362">
        <v>0</v>
      </c>
      <c r="AO57" s="362">
        <v>0</v>
      </c>
      <c r="AP57" s="362">
        <v>3</v>
      </c>
      <c r="AQ57" s="362">
        <v>3</v>
      </c>
      <c r="AR57" s="361">
        <v>3</v>
      </c>
      <c r="AS57" s="361">
        <v>3</v>
      </c>
      <c r="AT57" s="14"/>
    </row>
    <row r="58" spans="1:46">
      <c r="A58" s="14"/>
      <c r="B58" s="14"/>
      <c r="C58" s="360" t="s">
        <v>76</v>
      </c>
      <c r="D58" s="361">
        <v>26</v>
      </c>
      <c r="E58" s="362">
        <v>26</v>
      </c>
      <c r="F58" s="362">
        <v>0</v>
      </c>
      <c r="G58" s="362">
        <v>0</v>
      </c>
      <c r="H58" s="362">
        <v>0</v>
      </c>
      <c r="I58" s="362">
        <v>0</v>
      </c>
      <c r="J58" s="362">
        <v>0</v>
      </c>
      <c r="K58" s="362">
        <v>0</v>
      </c>
      <c r="L58" s="362">
        <v>0</v>
      </c>
      <c r="M58" s="362">
        <v>0</v>
      </c>
      <c r="N58" s="362">
        <v>0</v>
      </c>
      <c r="O58" s="362">
        <v>0</v>
      </c>
      <c r="P58" s="362">
        <v>0</v>
      </c>
      <c r="Q58" s="362">
        <v>0</v>
      </c>
      <c r="R58" s="362">
        <v>0</v>
      </c>
      <c r="S58" s="361">
        <v>0</v>
      </c>
      <c r="T58" s="361">
        <v>0</v>
      </c>
      <c r="U58" s="361">
        <v>0</v>
      </c>
      <c r="V58" s="368">
        <v>5</v>
      </c>
      <c r="W58" s="369">
        <v>1</v>
      </c>
      <c r="X58" s="368">
        <v>5</v>
      </c>
      <c r="Y58" s="369">
        <v>0</v>
      </c>
      <c r="Z58" s="362">
        <v>4</v>
      </c>
      <c r="AA58" s="362">
        <v>4</v>
      </c>
      <c r="AB58" s="362">
        <v>0</v>
      </c>
      <c r="AC58" s="362">
        <v>0</v>
      </c>
      <c r="AD58" s="361">
        <v>0</v>
      </c>
      <c r="AE58" s="362">
        <v>0</v>
      </c>
      <c r="AF58" s="362">
        <v>0</v>
      </c>
      <c r="AG58" s="362">
        <v>3</v>
      </c>
      <c r="AH58" s="362">
        <v>3</v>
      </c>
      <c r="AI58" s="362">
        <v>0</v>
      </c>
      <c r="AJ58" s="362">
        <v>0</v>
      </c>
      <c r="AK58" s="361">
        <v>8</v>
      </c>
      <c r="AL58" s="361">
        <v>7</v>
      </c>
      <c r="AM58" s="361">
        <v>0</v>
      </c>
      <c r="AN58" s="362">
        <v>1</v>
      </c>
      <c r="AO58" s="362">
        <v>1</v>
      </c>
      <c r="AP58" s="362">
        <v>0</v>
      </c>
      <c r="AQ58" s="362">
        <v>0</v>
      </c>
      <c r="AR58" s="361">
        <v>1</v>
      </c>
      <c r="AS58" s="361">
        <v>1</v>
      </c>
      <c r="AT58" s="14"/>
    </row>
    <row r="59" spans="1:46">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row>
    <row r="60" spans="1:46">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row>
  </sheetData>
  <sheetProtection formatCells="0" selectLockedCells="1"/>
  <mergeCells count="26">
    <mergeCell ref="V10:W10"/>
    <mergeCell ref="C4:AQ4"/>
    <mergeCell ref="AP7:AS7"/>
    <mergeCell ref="AP8:AS8"/>
    <mergeCell ref="C9:C11"/>
    <mergeCell ref="D9:F10"/>
    <mergeCell ref="G9:U9"/>
    <mergeCell ref="V9:AM9"/>
    <mergeCell ref="AN9:AS9"/>
    <mergeCell ref="G10:H10"/>
    <mergeCell ref="I10:J10"/>
    <mergeCell ref="K10:L10"/>
    <mergeCell ref="M10:N10"/>
    <mergeCell ref="O10:P10"/>
    <mergeCell ref="Q10:R10"/>
    <mergeCell ref="S10:U10"/>
    <mergeCell ref="AK10:AM10"/>
    <mergeCell ref="AN10:AO10"/>
    <mergeCell ref="AP10:AQ10"/>
    <mergeCell ref="AR10:AS10"/>
    <mergeCell ref="X10:Y10"/>
    <mergeCell ref="Z10:AA10"/>
    <mergeCell ref="AB10:AC10"/>
    <mergeCell ref="AD10:AF10"/>
    <mergeCell ref="AG10:AH10"/>
    <mergeCell ref="AI10:AJ10"/>
  </mergeCells>
  <phoneticPr fontId="2"/>
  <printOptions horizontalCentered="1" gridLinesSet="0"/>
  <pageMargins left="0.35433070866141736" right="0.27559055118110237" top="0.70866141732283472" bottom="0.51181102362204722" header="0.39370078740157483" footer="0.15748031496062992"/>
  <pageSetup paperSize="8" scale="6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DAB55-62CC-4E1B-BA37-08381E27718A}">
  <sheetPr>
    <pageSetUpPr fitToPage="1"/>
  </sheetPr>
  <dimension ref="A1:AQ73"/>
  <sheetViews>
    <sheetView view="pageBreakPreview" zoomScale="70" zoomScaleNormal="100" zoomScaleSheetLayoutView="70" workbookViewId="0">
      <pane xSplit="3" ySplit="11" topLeftCell="D57" activePane="bottomRight" state="frozen"/>
      <selection pane="topRight" activeCell="D1" sqref="D1"/>
      <selection pane="bottomLeft" activeCell="A12" sqref="A12"/>
      <selection pane="bottomRight" activeCell="AG59" sqref="AG59"/>
    </sheetView>
  </sheetViews>
  <sheetFormatPr defaultRowHeight="13.5"/>
  <cols>
    <col min="1" max="2" width="1.625" style="35" customWidth="1"/>
    <col min="3" max="3" width="10.75" style="35" bestFit="1" customWidth="1"/>
    <col min="4" max="4" width="32.125" style="35" customWidth="1"/>
    <col min="5" max="7" width="12.5" style="35" customWidth="1"/>
    <col min="8" max="8" width="12.375" style="35" customWidth="1"/>
    <col min="9" max="13" width="11.75" style="35" customWidth="1"/>
    <col min="14" max="14" width="10.5" style="35" customWidth="1"/>
    <col min="15" max="15" width="13.625" style="35" customWidth="1"/>
    <col min="16" max="16" width="10.625" style="35" customWidth="1"/>
    <col min="17" max="17" width="13.625" style="35" customWidth="1"/>
    <col min="18" max="18" width="11.625" style="35" customWidth="1"/>
    <col min="19" max="19" width="13.625" style="35" customWidth="1"/>
    <col min="20" max="21" width="10.5" style="35" customWidth="1"/>
    <col min="22" max="22" width="30.625" style="35" customWidth="1"/>
    <col min="23" max="24" width="10.5" style="35" customWidth="1"/>
    <col min="25" max="25" width="12.5" style="35" bestFit="1" customWidth="1"/>
    <col min="26" max="27" width="12.5" style="35" customWidth="1"/>
    <col min="28" max="29" width="10.5" style="35" customWidth="1"/>
    <col min="30" max="30" width="10.25" style="35" customWidth="1"/>
    <col min="31" max="31" width="9" style="35" customWidth="1"/>
    <col min="32" max="33" width="10.25" style="35" customWidth="1"/>
    <col min="34" max="34" width="9" style="35" customWidth="1"/>
    <col min="35" max="36" width="10.25" style="35" customWidth="1"/>
    <col min="37" max="39" width="10.25" style="110" customWidth="1"/>
    <col min="40" max="42" width="9" style="110"/>
    <col min="43" max="16384" width="9" style="35"/>
  </cols>
  <sheetData>
    <row r="1" spans="1:43" ht="11.1" customHeight="1"/>
    <row r="2" spans="1:43" ht="11.1" customHeight="1"/>
    <row r="3" spans="1:43" ht="24.75" customHeight="1">
      <c r="AE3" s="111"/>
      <c r="AF3" s="111"/>
      <c r="AG3" s="111"/>
      <c r="AH3" s="111"/>
      <c r="AI3" s="111"/>
      <c r="AJ3" s="111"/>
      <c r="AK3" s="112"/>
      <c r="AL3" s="112"/>
      <c r="AM3" s="112"/>
      <c r="AP3" s="113" t="s">
        <v>329</v>
      </c>
    </row>
    <row r="4" spans="1:43" ht="33" customHeight="1">
      <c r="C4" s="464" t="s">
        <v>330</v>
      </c>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38"/>
      <c r="AL4" s="38"/>
      <c r="AM4" s="38"/>
    </row>
    <row r="5" spans="1:43" ht="6.75" customHeight="1">
      <c r="C5" s="114"/>
      <c r="D5" s="114"/>
      <c r="E5" s="114"/>
      <c r="F5" s="114"/>
      <c r="G5" s="114"/>
      <c r="H5" s="114"/>
      <c r="I5" s="114"/>
      <c r="J5" s="114"/>
      <c r="K5" s="114"/>
      <c r="L5" s="114"/>
      <c r="M5" s="114"/>
      <c r="N5" s="114"/>
      <c r="O5" s="114"/>
      <c r="P5" s="114"/>
      <c r="Q5" s="114"/>
      <c r="R5" s="115"/>
      <c r="S5" s="115"/>
      <c r="T5" s="114"/>
      <c r="U5" s="114"/>
      <c r="V5" s="114"/>
      <c r="W5" s="114"/>
      <c r="X5" s="114"/>
      <c r="Y5" s="114"/>
      <c r="Z5" s="114"/>
      <c r="AA5" s="114"/>
      <c r="AB5" s="114"/>
      <c r="AC5" s="114"/>
      <c r="AD5" s="116"/>
      <c r="AE5" s="116"/>
      <c r="AF5" s="116"/>
      <c r="AG5" s="116"/>
      <c r="AH5" s="116"/>
      <c r="AI5" s="116"/>
      <c r="AJ5" s="116"/>
      <c r="AK5" s="117"/>
      <c r="AL5" s="117"/>
      <c r="AM5" s="117"/>
    </row>
    <row r="6" spans="1:43" ht="20.25" customHeight="1" thickBot="1">
      <c r="C6" s="465" t="s">
        <v>331</v>
      </c>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65"/>
      <c r="AM6" s="465"/>
    </row>
    <row r="7" spans="1:43" ht="30" customHeight="1">
      <c r="C7" s="466" t="s">
        <v>83</v>
      </c>
      <c r="D7" s="468" t="s">
        <v>84</v>
      </c>
      <c r="E7" s="470" t="s">
        <v>332</v>
      </c>
      <c r="F7" s="470" t="s">
        <v>333</v>
      </c>
      <c r="G7" s="472" t="s">
        <v>334</v>
      </c>
      <c r="H7" s="118"/>
      <c r="I7" s="119"/>
      <c r="J7" s="119"/>
      <c r="K7" s="119"/>
      <c r="L7" s="119"/>
      <c r="M7" s="119"/>
      <c r="N7" s="119"/>
      <c r="O7" s="119"/>
      <c r="P7" s="119"/>
      <c r="Q7" s="119"/>
      <c r="R7" s="119"/>
      <c r="S7" s="119"/>
      <c r="T7" s="120"/>
      <c r="U7" s="474" t="s">
        <v>335</v>
      </c>
      <c r="V7" s="121"/>
      <c r="W7" s="474" t="s">
        <v>336</v>
      </c>
      <c r="X7" s="121"/>
      <c r="Y7" s="121"/>
      <c r="Z7" s="474" t="s">
        <v>337</v>
      </c>
      <c r="AA7" s="122"/>
      <c r="AB7" s="483" t="s">
        <v>338</v>
      </c>
      <c r="AC7" s="484"/>
      <c r="AD7" s="479" t="s">
        <v>339</v>
      </c>
      <c r="AE7" s="479" t="s">
        <v>340</v>
      </c>
      <c r="AF7" s="485" t="s">
        <v>341</v>
      </c>
      <c r="AG7" s="486"/>
      <c r="AH7" s="479" t="s">
        <v>342</v>
      </c>
      <c r="AI7" s="485" t="s">
        <v>341</v>
      </c>
      <c r="AJ7" s="486"/>
      <c r="AK7" s="477" t="s">
        <v>343</v>
      </c>
      <c r="AL7" s="479" t="s">
        <v>344</v>
      </c>
      <c r="AM7" s="480"/>
      <c r="AN7" s="479" t="s">
        <v>345</v>
      </c>
      <c r="AO7" s="477" t="s">
        <v>346</v>
      </c>
      <c r="AP7" s="479" t="s">
        <v>347</v>
      </c>
      <c r="AQ7" s="480"/>
    </row>
    <row r="8" spans="1:43" ht="30" customHeight="1">
      <c r="C8" s="467"/>
      <c r="D8" s="469"/>
      <c r="E8" s="471"/>
      <c r="F8" s="471"/>
      <c r="G8" s="473"/>
      <c r="H8" s="492" t="s">
        <v>348</v>
      </c>
      <c r="I8" s="123"/>
      <c r="J8" s="123"/>
      <c r="K8" s="123"/>
      <c r="L8" s="123"/>
      <c r="M8" s="123"/>
      <c r="N8" s="123"/>
      <c r="O8" s="124"/>
      <c r="P8" s="123"/>
      <c r="Q8" s="124"/>
      <c r="R8" s="123"/>
      <c r="S8" s="124"/>
      <c r="T8" s="493" t="s">
        <v>349</v>
      </c>
      <c r="U8" s="475"/>
      <c r="V8" s="494" t="s">
        <v>350</v>
      </c>
      <c r="W8" s="475"/>
      <c r="X8" s="495" t="s">
        <v>351</v>
      </c>
      <c r="Y8" s="125"/>
      <c r="Z8" s="475"/>
      <c r="AA8" s="494" t="s">
        <v>352</v>
      </c>
      <c r="AB8" s="487" t="s">
        <v>353</v>
      </c>
      <c r="AC8" s="488" t="s">
        <v>354</v>
      </c>
      <c r="AD8" s="481"/>
      <c r="AE8" s="481"/>
      <c r="AF8" s="490" t="s">
        <v>355</v>
      </c>
      <c r="AG8" s="491"/>
      <c r="AH8" s="481"/>
      <c r="AI8" s="490" t="s">
        <v>356</v>
      </c>
      <c r="AJ8" s="491"/>
      <c r="AK8" s="478"/>
      <c r="AL8" s="481"/>
      <c r="AM8" s="482"/>
      <c r="AN8" s="481"/>
      <c r="AO8" s="478"/>
      <c r="AP8" s="504"/>
      <c r="AQ8" s="505"/>
    </row>
    <row r="9" spans="1:43" ht="30" customHeight="1">
      <c r="C9" s="467"/>
      <c r="D9" s="469"/>
      <c r="E9" s="471"/>
      <c r="F9" s="471"/>
      <c r="G9" s="473"/>
      <c r="H9" s="492"/>
      <c r="I9" s="497" t="s">
        <v>357</v>
      </c>
      <c r="J9" s="498"/>
      <c r="K9" s="498"/>
      <c r="L9" s="498"/>
      <c r="M9" s="499"/>
      <c r="N9" s="500" t="s">
        <v>358</v>
      </c>
      <c r="O9" s="125"/>
      <c r="P9" s="500" t="s">
        <v>359</v>
      </c>
      <c r="Q9" s="126"/>
      <c r="R9" s="500" t="s">
        <v>360</v>
      </c>
      <c r="S9" s="125"/>
      <c r="T9" s="493"/>
      <c r="U9" s="475"/>
      <c r="V9" s="493"/>
      <c r="W9" s="475"/>
      <c r="X9" s="496"/>
      <c r="Y9" s="495" t="s">
        <v>361</v>
      </c>
      <c r="Z9" s="475"/>
      <c r="AA9" s="493"/>
      <c r="AB9" s="487"/>
      <c r="AC9" s="489"/>
      <c r="AD9" s="481"/>
      <c r="AE9" s="481"/>
      <c r="AF9" s="476" t="s">
        <v>362</v>
      </c>
      <c r="AG9" s="488" t="s">
        <v>363</v>
      </c>
      <c r="AH9" s="481"/>
      <c r="AI9" s="476" t="s">
        <v>362</v>
      </c>
      <c r="AJ9" s="488" t="s">
        <v>363</v>
      </c>
      <c r="AK9" s="478"/>
      <c r="AL9" s="503" t="s">
        <v>364</v>
      </c>
      <c r="AM9" s="488" t="s">
        <v>365</v>
      </c>
      <c r="AN9" s="481"/>
      <c r="AO9" s="478"/>
      <c r="AP9" s="503" t="s">
        <v>366</v>
      </c>
      <c r="AQ9" s="488" t="s">
        <v>367</v>
      </c>
    </row>
    <row r="10" spans="1:43" ht="30" customHeight="1">
      <c r="C10" s="467"/>
      <c r="D10" s="469"/>
      <c r="E10" s="471"/>
      <c r="F10" s="471"/>
      <c r="G10" s="473"/>
      <c r="H10" s="492"/>
      <c r="I10" s="127" t="s">
        <v>368</v>
      </c>
      <c r="J10" s="127" t="s">
        <v>369</v>
      </c>
      <c r="K10" s="127" t="s">
        <v>370</v>
      </c>
      <c r="L10" s="128" t="s">
        <v>371</v>
      </c>
      <c r="M10" s="129" t="s">
        <v>372</v>
      </c>
      <c r="N10" s="501"/>
      <c r="O10" s="130" t="s">
        <v>373</v>
      </c>
      <c r="P10" s="501"/>
      <c r="Q10" s="130" t="s">
        <v>373</v>
      </c>
      <c r="R10" s="502"/>
      <c r="S10" s="130" t="s">
        <v>374</v>
      </c>
      <c r="T10" s="493"/>
      <c r="U10" s="475"/>
      <c r="V10" s="493"/>
      <c r="W10" s="475"/>
      <c r="X10" s="496"/>
      <c r="Y10" s="496"/>
      <c r="Z10" s="475"/>
      <c r="AA10" s="493"/>
      <c r="AB10" s="487"/>
      <c r="AC10" s="489"/>
      <c r="AD10" s="481"/>
      <c r="AE10" s="481"/>
      <c r="AF10" s="476"/>
      <c r="AG10" s="489"/>
      <c r="AH10" s="481"/>
      <c r="AI10" s="476"/>
      <c r="AJ10" s="489"/>
      <c r="AK10" s="478"/>
      <c r="AL10" s="487"/>
      <c r="AM10" s="489"/>
      <c r="AN10" s="481"/>
      <c r="AO10" s="478"/>
      <c r="AP10" s="487"/>
      <c r="AQ10" s="489"/>
    </row>
    <row r="11" spans="1:43" ht="15" customHeight="1" thickBot="1">
      <c r="C11" s="131"/>
      <c r="D11" s="132"/>
      <c r="E11" s="133"/>
      <c r="F11" s="134"/>
      <c r="G11" s="135"/>
      <c r="H11" s="136"/>
      <c r="I11" s="136"/>
      <c r="J11" s="136"/>
      <c r="K11" s="136"/>
      <c r="L11" s="136"/>
      <c r="M11" s="137"/>
      <c r="N11" s="138"/>
      <c r="O11" s="139"/>
      <c r="P11" s="140"/>
      <c r="Q11" s="139"/>
      <c r="R11" s="140"/>
      <c r="S11" s="141"/>
      <c r="T11" s="142"/>
      <c r="U11" s="140"/>
      <c r="V11" s="143"/>
      <c r="W11" s="144"/>
      <c r="X11" s="141"/>
      <c r="Y11" s="142"/>
      <c r="Z11" s="140"/>
      <c r="AA11" s="142"/>
      <c r="AB11" s="145"/>
      <c r="AC11" s="146"/>
      <c r="AD11" s="147"/>
      <c r="AE11" s="145"/>
      <c r="AF11" s="148"/>
      <c r="AG11" s="149"/>
      <c r="AH11" s="145"/>
      <c r="AI11" s="148"/>
      <c r="AJ11" s="146"/>
      <c r="AK11" s="147"/>
      <c r="AL11" s="145"/>
      <c r="AM11" s="146"/>
      <c r="AN11" s="147"/>
      <c r="AO11" s="147"/>
      <c r="AP11" s="145"/>
      <c r="AQ11" s="149"/>
    </row>
    <row r="12" spans="1:43" s="170" customFormat="1" ht="267.75" customHeight="1">
      <c r="A12" s="35"/>
      <c r="B12" s="35"/>
      <c r="C12" s="150" t="s">
        <v>375</v>
      </c>
      <c r="D12" s="151" t="s">
        <v>376</v>
      </c>
      <c r="E12" s="152">
        <v>38443</v>
      </c>
      <c r="F12" s="81" t="s">
        <v>377</v>
      </c>
      <c r="G12" s="153">
        <v>638</v>
      </c>
      <c r="H12" s="154">
        <v>381</v>
      </c>
      <c r="I12" s="154">
        <v>234</v>
      </c>
      <c r="J12" s="154">
        <v>20</v>
      </c>
      <c r="K12" s="154">
        <v>30</v>
      </c>
      <c r="L12" s="154">
        <v>73</v>
      </c>
      <c r="M12" s="155">
        <v>24</v>
      </c>
      <c r="N12" s="156">
        <v>0</v>
      </c>
      <c r="O12" s="157"/>
      <c r="P12" s="153">
        <v>0</v>
      </c>
      <c r="Q12" s="158"/>
      <c r="R12" s="153">
        <v>0</v>
      </c>
      <c r="S12" s="50"/>
      <c r="T12" s="155">
        <v>257</v>
      </c>
      <c r="U12" s="159">
        <v>1</v>
      </c>
      <c r="V12" s="81" t="s">
        <v>378</v>
      </c>
      <c r="W12" s="160">
        <v>1</v>
      </c>
      <c r="X12" s="50">
        <v>1</v>
      </c>
      <c r="Y12" s="161" t="s">
        <v>379</v>
      </c>
      <c r="Z12" s="159">
        <v>0</v>
      </c>
      <c r="AA12" s="81" t="s">
        <v>380</v>
      </c>
      <c r="AB12" s="160">
        <v>1</v>
      </c>
      <c r="AC12" s="161" t="s">
        <v>381</v>
      </c>
      <c r="AD12" s="162">
        <v>1</v>
      </c>
      <c r="AE12" s="160">
        <v>1</v>
      </c>
      <c r="AF12" s="50">
        <v>1</v>
      </c>
      <c r="AG12" s="161">
        <v>0</v>
      </c>
      <c r="AH12" s="159">
        <v>1</v>
      </c>
      <c r="AI12" s="50">
        <v>1</v>
      </c>
      <c r="AJ12" s="81">
        <v>0</v>
      </c>
      <c r="AK12" s="163">
        <v>1291</v>
      </c>
      <c r="AL12" s="164">
        <v>1</v>
      </c>
      <c r="AM12" s="165">
        <v>1</v>
      </c>
      <c r="AN12" s="166" t="s">
        <v>382</v>
      </c>
      <c r="AO12" s="167">
        <v>10328</v>
      </c>
      <c r="AP12" s="168">
        <v>1</v>
      </c>
      <c r="AQ12" s="169">
        <v>1</v>
      </c>
    </row>
    <row r="13" spans="1:43" s="170" customFormat="1" ht="208.5" customHeight="1">
      <c r="A13" s="35"/>
      <c r="B13" s="35"/>
      <c r="C13" s="171" t="s">
        <v>375</v>
      </c>
      <c r="D13" s="172" t="s">
        <v>383</v>
      </c>
      <c r="E13" s="173">
        <v>42051</v>
      </c>
      <c r="F13" s="77" t="s">
        <v>384</v>
      </c>
      <c r="G13" s="174">
        <v>616</v>
      </c>
      <c r="H13" s="175">
        <v>466</v>
      </c>
      <c r="I13" s="175">
        <v>278</v>
      </c>
      <c r="J13" s="175">
        <v>118</v>
      </c>
      <c r="K13" s="175">
        <v>13</v>
      </c>
      <c r="L13" s="175">
        <v>70</v>
      </c>
      <c r="M13" s="176">
        <v>0</v>
      </c>
      <c r="N13" s="177">
        <v>0</v>
      </c>
      <c r="O13" s="178"/>
      <c r="P13" s="174">
        <v>0</v>
      </c>
      <c r="Q13" s="179"/>
      <c r="R13" s="174">
        <v>18</v>
      </c>
      <c r="S13" s="55" t="s">
        <v>385</v>
      </c>
      <c r="T13" s="176">
        <v>137</v>
      </c>
      <c r="U13" s="180">
        <v>1</v>
      </c>
      <c r="V13" s="77" t="s">
        <v>386</v>
      </c>
      <c r="W13" s="181">
        <v>1</v>
      </c>
      <c r="X13" s="55">
        <v>0</v>
      </c>
      <c r="Y13" s="182">
        <v>0</v>
      </c>
      <c r="Z13" s="180">
        <v>0</v>
      </c>
      <c r="AA13" s="77" t="s">
        <v>387</v>
      </c>
      <c r="AB13" s="181">
        <v>1</v>
      </c>
      <c r="AC13" s="182" t="s">
        <v>388</v>
      </c>
      <c r="AD13" s="183">
        <v>1</v>
      </c>
      <c r="AE13" s="181">
        <v>1</v>
      </c>
      <c r="AF13" s="55">
        <v>0</v>
      </c>
      <c r="AG13" s="182">
        <v>1</v>
      </c>
      <c r="AH13" s="180">
        <v>0</v>
      </c>
      <c r="AI13" s="55">
        <v>0</v>
      </c>
      <c r="AJ13" s="77">
        <v>0</v>
      </c>
      <c r="AK13" s="184">
        <v>301</v>
      </c>
      <c r="AL13" s="185">
        <v>2</v>
      </c>
      <c r="AM13" s="186">
        <v>1</v>
      </c>
      <c r="AN13" s="187" t="s">
        <v>382</v>
      </c>
      <c r="AO13" s="188">
        <v>14401</v>
      </c>
      <c r="AP13" s="189">
        <v>1</v>
      </c>
      <c r="AQ13" s="190">
        <v>1</v>
      </c>
    </row>
    <row r="14" spans="1:43" s="170" customFormat="1" ht="111" customHeight="1">
      <c r="A14" s="35"/>
      <c r="B14" s="35"/>
      <c r="C14" s="171" t="s">
        <v>375</v>
      </c>
      <c r="D14" s="172" t="s">
        <v>389</v>
      </c>
      <c r="E14" s="173">
        <v>40098</v>
      </c>
      <c r="F14" s="77" t="s">
        <v>390</v>
      </c>
      <c r="G14" s="174">
        <f>H14+T14</f>
        <v>497</v>
      </c>
      <c r="H14" s="175">
        <f>SUM(I14:J14,L14)</f>
        <v>329</v>
      </c>
      <c r="I14" s="175">
        <v>178</v>
      </c>
      <c r="J14" s="175">
        <v>119</v>
      </c>
      <c r="K14" s="175">
        <v>0</v>
      </c>
      <c r="L14" s="175">
        <v>32</v>
      </c>
      <c r="M14" s="176">
        <v>0</v>
      </c>
      <c r="N14" s="177">
        <v>0</v>
      </c>
      <c r="O14" s="178">
        <v>0</v>
      </c>
      <c r="P14" s="174">
        <v>0</v>
      </c>
      <c r="Q14" s="179">
        <v>0</v>
      </c>
      <c r="R14" s="174">
        <v>8</v>
      </c>
      <c r="S14" s="55" t="s">
        <v>391</v>
      </c>
      <c r="T14" s="176">
        <v>168</v>
      </c>
      <c r="U14" s="180">
        <v>1</v>
      </c>
      <c r="V14" s="77" t="s">
        <v>392</v>
      </c>
      <c r="W14" s="181">
        <v>1</v>
      </c>
      <c r="X14" s="55">
        <v>1</v>
      </c>
      <c r="Y14" s="182" t="s">
        <v>393</v>
      </c>
      <c r="Z14" s="180">
        <v>0</v>
      </c>
      <c r="AA14" s="77" t="s">
        <v>394</v>
      </c>
      <c r="AB14" s="181">
        <v>1</v>
      </c>
      <c r="AC14" s="182" t="s">
        <v>381</v>
      </c>
      <c r="AD14" s="183">
        <v>1</v>
      </c>
      <c r="AE14" s="181">
        <v>1</v>
      </c>
      <c r="AF14" s="55">
        <v>0</v>
      </c>
      <c r="AG14" s="182">
        <v>1</v>
      </c>
      <c r="AH14" s="180">
        <v>1</v>
      </c>
      <c r="AI14" s="55">
        <v>1</v>
      </c>
      <c r="AJ14" s="77">
        <v>1</v>
      </c>
      <c r="AK14" s="184">
        <v>834</v>
      </c>
      <c r="AL14" s="185">
        <v>1</v>
      </c>
      <c r="AM14" s="186">
        <v>1</v>
      </c>
      <c r="AN14" s="187" t="s">
        <v>382</v>
      </c>
      <c r="AO14" s="188">
        <v>5806</v>
      </c>
      <c r="AP14" s="189">
        <v>1</v>
      </c>
      <c r="AQ14" s="190">
        <v>1</v>
      </c>
    </row>
    <row r="15" spans="1:43" s="170" customFormat="1" ht="111" customHeight="1" thickBot="1">
      <c r="A15" s="35"/>
      <c r="B15" s="35"/>
      <c r="C15" s="191" t="s">
        <v>375</v>
      </c>
      <c r="D15" s="192" t="s">
        <v>395</v>
      </c>
      <c r="E15" s="193">
        <v>40091</v>
      </c>
      <c r="F15" s="78" t="s">
        <v>377</v>
      </c>
      <c r="G15" s="194">
        <v>357</v>
      </c>
      <c r="H15" s="195">
        <v>224</v>
      </c>
      <c r="I15" s="195">
        <v>104</v>
      </c>
      <c r="J15" s="195">
        <v>84</v>
      </c>
      <c r="K15" s="195">
        <v>12</v>
      </c>
      <c r="L15" s="195">
        <v>24</v>
      </c>
      <c r="M15" s="196">
        <v>0</v>
      </c>
      <c r="N15" s="197">
        <v>0</v>
      </c>
      <c r="O15" s="198"/>
      <c r="P15" s="194">
        <v>0</v>
      </c>
      <c r="Q15" s="199"/>
      <c r="R15" s="194">
        <v>0</v>
      </c>
      <c r="S15" s="60"/>
      <c r="T15" s="196">
        <v>133</v>
      </c>
      <c r="U15" s="200">
        <v>1</v>
      </c>
      <c r="V15" s="78" t="s">
        <v>396</v>
      </c>
      <c r="W15" s="201">
        <v>1</v>
      </c>
      <c r="X15" s="60">
        <v>1</v>
      </c>
      <c r="Y15" s="202" t="s">
        <v>397</v>
      </c>
      <c r="Z15" s="200">
        <v>0</v>
      </c>
      <c r="AA15" s="78"/>
      <c r="AB15" s="201">
        <v>1</v>
      </c>
      <c r="AC15" s="202" t="s">
        <v>398</v>
      </c>
      <c r="AD15" s="203">
        <v>1</v>
      </c>
      <c r="AE15" s="201">
        <v>1</v>
      </c>
      <c r="AF15" s="60">
        <v>0</v>
      </c>
      <c r="AG15" s="202">
        <v>1</v>
      </c>
      <c r="AH15" s="200">
        <v>1</v>
      </c>
      <c r="AI15" s="60">
        <v>1</v>
      </c>
      <c r="AJ15" s="78">
        <v>1</v>
      </c>
      <c r="AK15" s="204">
        <v>508</v>
      </c>
      <c r="AL15" s="205">
        <v>1</v>
      </c>
      <c r="AM15" s="206">
        <v>1</v>
      </c>
      <c r="AN15" s="207" t="s">
        <v>382</v>
      </c>
      <c r="AO15" s="208">
        <v>5462</v>
      </c>
      <c r="AP15" s="209">
        <v>1</v>
      </c>
      <c r="AQ15" s="210">
        <v>1</v>
      </c>
    </row>
    <row r="16" spans="1:43" s="170" customFormat="1" ht="46.5" customHeight="1">
      <c r="A16" s="35"/>
      <c r="B16" s="35"/>
      <c r="C16" s="211" t="s">
        <v>399</v>
      </c>
      <c r="D16" s="212" t="s">
        <v>400</v>
      </c>
      <c r="E16" s="213">
        <v>41183</v>
      </c>
      <c r="F16" s="75" t="s">
        <v>401</v>
      </c>
      <c r="G16" s="214">
        <f>SUM(H16,T16)</f>
        <v>509</v>
      </c>
      <c r="H16" s="215">
        <f>SUM(I16:M16)</f>
        <v>348</v>
      </c>
      <c r="I16" s="215">
        <f>283-26-K16</f>
        <v>257</v>
      </c>
      <c r="J16" s="215">
        <v>30</v>
      </c>
      <c r="K16" s="215"/>
      <c r="L16" s="215">
        <v>28</v>
      </c>
      <c r="M16" s="216">
        <f>35-2</f>
        <v>33</v>
      </c>
      <c r="N16" s="217">
        <v>0</v>
      </c>
      <c r="O16" s="218"/>
      <c r="P16" s="214">
        <v>0</v>
      </c>
      <c r="Q16" s="219"/>
      <c r="R16" s="214">
        <v>0</v>
      </c>
      <c r="S16" s="65">
        <v>0</v>
      </c>
      <c r="T16" s="216">
        <v>161</v>
      </c>
      <c r="U16" s="220">
        <v>1</v>
      </c>
      <c r="V16" s="75" t="s">
        <v>402</v>
      </c>
      <c r="W16" s="221">
        <v>0</v>
      </c>
      <c r="X16" s="65">
        <v>0</v>
      </c>
      <c r="Y16" s="222"/>
      <c r="Z16" s="220">
        <v>0</v>
      </c>
      <c r="AA16" s="75"/>
      <c r="AB16" s="221">
        <v>1</v>
      </c>
      <c r="AC16" s="222" t="s">
        <v>381</v>
      </c>
      <c r="AD16" s="223">
        <v>1</v>
      </c>
      <c r="AE16" s="221">
        <v>1</v>
      </c>
      <c r="AF16" s="65">
        <v>1</v>
      </c>
      <c r="AG16" s="222">
        <v>0</v>
      </c>
      <c r="AH16" s="220">
        <v>1</v>
      </c>
      <c r="AI16" s="65">
        <v>1</v>
      </c>
      <c r="AJ16" s="75">
        <v>0</v>
      </c>
      <c r="AK16" s="224">
        <v>749</v>
      </c>
      <c r="AL16" s="225">
        <v>1</v>
      </c>
      <c r="AM16" s="226">
        <v>1</v>
      </c>
      <c r="AN16" s="227" t="s">
        <v>382</v>
      </c>
      <c r="AO16" s="228" t="s">
        <v>403</v>
      </c>
      <c r="AP16" s="229">
        <v>1</v>
      </c>
      <c r="AQ16" s="230">
        <v>1</v>
      </c>
    </row>
    <row r="17" spans="1:43" s="170" customFormat="1" ht="46.5" customHeight="1" thickBot="1">
      <c r="A17" s="35"/>
      <c r="B17" s="35"/>
      <c r="C17" s="191" t="s">
        <v>399</v>
      </c>
      <c r="D17" s="192" t="s">
        <v>404</v>
      </c>
      <c r="E17" s="193">
        <v>39897</v>
      </c>
      <c r="F17" s="78" t="s">
        <v>405</v>
      </c>
      <c r="G17" s="194">
        <f>SUM(H17,T17)</f>
        <v>406</v>
      </c>
      <c r="H17" s="195">
        <f>SUM(I17:M17)</f>
        <v>333</v>
      </c>
      <c r="I17" s="195">
        <f>289-13-K17</f>
        <v>276</v>
      </c>
      <c r="J17" s="195">
        <v>29</v>
      </c>
      <c r="K17" s="195"/>
      <c r="L17" s="195">
        <v>13</v>
      </c>
      <c r="M17" s="196">
        <v>15</v>
      </c>
      <c r="N17" s="197">
        <f>12+3</f>
        <v>15</v>
      </c>
      <c r="O17" s="198" t="s">
        <v>406</v>
      </c>
      <c r="P17" s="194">
        <f>12+9</f>
        <v>21</v>
      </c>
      <c r="Q17" s="199" t="s">
        <v>407</v>
      </c>
      <c r="R17" s="194">
        <v>0</v>
      </c>
      <c r="S17" s="60">
        <v>0</v>
      </c>
      <c r="T17" s="196">
        <v>73</v>
      </c>
      <c r="U17" s="200">
        <v>1</v>
      </c>
      <c r="V17" s="78" t="s">
        <v>402</v>
      </c>
      <c r="W17" s="201">
        <v>0</v>
      </c>
      <c r="X17" s="60">
        <v>0</v>
      </c>
      <c r="Y17" s="202"/>
      <c r="Z17" s="200">
        <v>0</v>
      </c>
      <c r="AA17" s="78"/>
      <c r="AB17" s="201">
        <v>1</v>
      </c>
      <c r="AC17" s="202" t="s">
        <v>381</v>
      </c>
      <c r="AD17" s="203">
        <v>1</v>
      </c>
      <c r="AE17" s="201">
        <v>1</v>
      </c>
      <c r="AF17" s="60">
        <v>1</v>
      </c>
      <c r="AG17" s="202">
        <v>0</v>
      </c>
      <c r="AH17" s="200">
        <v>1</v>
      </c>
      <c r="AI17" s="60">
        <v>1</v>
      </c>
      <c r="AJ17" s="78">
        <v>0</v>
      </c>
      <c r="AK17" s="204">
        <v>749</v>
      </c>
      <c r="AL17" s="205">
        <v>1</v>
      </c>
      <c r="AM17" s="206">
        <v>1</v>
      </c>
      <c r="AN17" s="207" t="s">
        <v>382</v>
      </c>
      <c r="AO17" s="231" t="s">
        <v>403</v>
      </c>
      <c r="AP17" s="209">
        <v>1</v>
      </c>
      <c r="AQ17" s="210">
        <v>1</v>
      </c>
    </row>
    <row r="18" spans="1:43" s="170" customFormat="1" ht="46.5" customHeight="1" thickBot="1">
      <c r="A18" s="35"/>
      <c r="B18" s="35"/>
      <c r="C18" s="232" t="s">
        <v>106</v>
      </c>
      <c r="D18" s="233" t="s">
        <v>107</v>
      </c>
      <c r="E18" s="234" t="s">
        <v>408</v>
      </c>
      <c r="F18" s="99" t="s">
        <v>409</v>
      </c>
      <c r="G18" s="235">
        <v>583</v>
      </c>
      <c r="H18" s="236">
        <v>371</v>
      </c>
      <c r="I18" s="236">
        <v>263</v>
      </c>
      <c r="J18" s="236">
        <v>34</v>
      </c>
      <c r="K18" s="236">
        <v>16</v>
      </c>
      <c r="L18" s="236">
        <v>58</v>
      </c>
      <c r="M18" s="237">
        <v>0</v>
      </c>
      <c r="N18" s="238">
        <v>10</v>
      </c>
      <c r="O18" s="239" t="s">
        <v>410</v>
      </c>
      <c r="P18" s="235">
        <v>0</v>
      </c>
      <c r="Q18" s="240"/>
      <c r="R18" s="235">
        <v>0</v>
      </c>
      <c r="S18" s="70"/>
      <c r="T18" s="237">
        <v>212</v>
      </c>
      <c r="U18" s="241">
        <v>1</v>
      </c>
      <c r="V18" s="99" t="s">
        <v>402</v>
      </c>
      <c r="W18" s="242">
        <v>1</v>
      </c>
      <c r="X18" s="70">
        <v>0</v>
      </c>
      <c r="Y18" s="243"/>
      <c r="Z18" s="241">
        <v>0</v>
      </c>
      <c r="AA18" s="99"/>
      <c r="AB18" s="242">
        <v>1</v>
      </c>
      <c r="AC18" s="243" t="s">
        <v>398</v>
      </c>
      <c r="AD18" s="244">
        <v>1</v>
      </c>
      <c r="AE18" s="242">
        <v>1</v>
      </c>
      <c r="AF18" s="70">
        <v>1</v>
      </c>
      <c r="AG18" s="243">
        <v>0</v>
      </c>
      <c r="AH18" s="241">
        <v>1</v>
      </c>
      <c r="AI18" s="70">
        <v>1</v>
      </c>
      <c r="AJ18" s="99">
        <v>0</v>
      </c>
      <c r="AK18" s="245">
        <v>633</v>
      </c>
      <c r="AL18" s="246">
        <v>1</v>
      </c>
      <c r="AM18" s="247">
        <v>1</v>
      </c>
      <c r="AN18" s="248" t="s">
        <v>382</v>
      </c>
      <c r="AO18" s="249">
        <v>7128</v>
      </c>
      <c r="AP18" s="250">
        <v>1</v>
      </c>
      <c r="AQ18" s="251">
        <v>1</v>
      </c>
    </row>
    <row r="19" spans="1:43" s="170" customFormat="1" ht="46.5" customHeight="1" thickBot="1">
      <c r="A19" s="35"/>
      <c r="B19" s="35"/>
      <c r="C19" s="232" t="s">
        <v>112</v>
      </c>
      <c r="D19" s="233" t="s">
        <v>411</v>
      </c>
      <c r="E19" s="234">
        <v>42671</v>
      </c>
      <c r="F19" s="99" t="s">
        <v>412</v>
      </c>
      <c r="G19" s="235">
        <v>417</v>
      </c>
      <c r="H19" s="236">
        <v>357</v>
      </c>
      <c r="I19" s="236">
        <v>272</v>
      </c>
      <c r="J19" s="236">
        <v>41</v>
      </c>
      <c r="K19" s="236">
        <v>9</v>
      </c>
      <c r="L19" s="236">
        <v>35</v>
      </c>
      <c r="M19" s="237">
        <v>0</v>
      </c>
      <c r="N19" s="238">
        <v>2</v>
      </c>
      <c r="O19" s="239" t="s">
        <v>413</v>
      </c>
      <c r="P19" s="235">
        <v>6</v>
      </c>
      <c r="Q19" s="240" t="s">
        <v>414</v>
      </c>
      <c r="R19" s="235">
        <v>0</v>
      </c>
      <c r="S19" s="70">
        <v>0</v>
      </c>
      <c r="T19" s="237">
        <v>60</v>
      </c>
      <c r="U19" s="241">
        <v>1</v>
      </c>
      <c r="V19" s="99" t="s">
        <v>415</v>
      </c>
      <c r="W19" s="242">
        <v>1</v>
      </c>
      <c r="X19" s="70">
        <v>0</v>
      </c>
      <c r="Y19" s="243"/>
      <c r="Z19" s="241">
        <v>0</v>
      </c>
      <c r="AA19" s="99"/>
      <c r="AB19" s="242">
        <v>1</v>
      </c>
      <c r="AC19" s="243" t="s">
        <v>416</v>
      </c>
      <c r="AD19" s="244">
        <v>1</v>
      </c>
      <c r="AE19" s="242">
        <v>1</v>
      </c>
      <c r="AF19" s="70">
        <v>1</v>
      </c>
      <c r="AG19" s="243">
        <v>0</v>
      </c>
      <c r="AH19" s="241">
        <v>1</v>
      </c>
      <c r="AI19" s="70">
        <v>1</v>
      </c>
      <c r="AJ19" s="99">
        <v>0</v>
      </c>
      <c r="AK19" s="245">
        <v>446</v>
      </c>
      <c r="AL19" s="246">
        <v>0</v>
      </c>
      <c r="AM19" s="247">
        <v>0</v>
      </c>
      <c r="AN19" s="248" t="s">
        <v>382</v>
      </c>
      <c r="AO19" s="249">
        <v>7799</v>
      </c>
      <c r="AP19" s="250">
        <v>1</v>
      </c>
      <c r="AQ19" s="251">
        <v>1</v>
      </c>
    </row>
    <row r="20" spans="1:43" s="82" customFormat="1" ht="46.5" customHeight="1" thickBot="1">
      <c r="A20" s="35"/>
      <c r="B20" s="35"/>
      <c r="C20" s="232" t="s">
        <v>130</v>
      </c>
      <c r="D20" s="233" t="s">
        <v>417</v>
      </c>
      <c r="E20" s="234">
        <v>40931</v>
      </c>
      <c r="F20" s="99" t="s">
        <v>418</v>
      </c>
      <c r="G20" s="235">
        <v>471</v>
      </c>
      <c r="H20" s="236">
        <v>288</v>
      </c>
      <c r="I20" s="236">
        <v>170</v>
      </c>
      <c r="J20" s="236">
        <v>70</v>
      </c>
      <c r="K20" s="236">
        <v>15</v>
      </c>
      <c r="L20" s="236">
        <v>33</v>
      </c>
      <c r="M20" s="237">
        <v>0</v>
      </c>
      <c r="N20" s="238">
        <v>1</v>
      </c>
      <c r="O20" s="239" t="s">
        <v>419</v>
      </c>
      <c r="P20" s="235">
        <v>9</v>
      </c>
      <c r="Q20" s="240" t="s">
        <v>420</v>
      </c>
      <c r="R20" s="235">
        <v>0</v>
      </c>
      <c r="S20" s="70">
        <v>0</v>
      </c>
      <c r="T20" s="237">
        <v>183</v>
      </c>
      <c r="U20" s="241">
        <v>1</v>
      </c>
      <c r="V20" s="99" t="s">
        <v>421</v>
      </c>
      <c r="W20" s="242">
        <v>1</v>
      </c>
      <c r="X20" s="70">
        <v>1</v>
      </c>
      <c r="Y20" s="243" t="s">
        <v>422</v>
      </c>
      <c r="Z20" s="241">
        <v>0</v>
      </c>
      <c r="AA20" s="99"/>
      <c r="AB20" s="242">
        <v>1</v>
      </c>
      <c r="AC20" s="243" t="s">
        <v>398</v>
      </c>
      <c r="AD20" s="244">
        <v>1</v>
      </c>
      <c r="AE20" s="242">
        <v>1</v>
      </c>
      <c r="AF20" s="70">
        <v>1</v>
      </c>
      <c r="AG20" s="243">
        <v>0</v>
      </c>
      <c r="AH20" s="241">
        <v>1</v>
      </c>
      <c r="AI20" s="70">
        <v>1</v>
      </c>
      <c r="AJ20" s="99">
        <v>0</v>
      </c>
      <c r="AK20" s="245">
        <v>412</v>
      </c>
      <c r="AL20" s="246">
        <v>1</v>
      </c>
      <c r="AM20" s="247">
        <v>0</v>
      </c>
      <c r="AN20" s="248" t="s">
        <v>382</v>
      </c>
      <c r="AO20" s="249">
        <v>6557</v>
      </c>
      <c r="AP20" s="250">
        <v>1</v>
      </c>
      <c r="AQ20" s="251">
        <v>1</v>
      </c>
    </row>
    <row r="21" spans="1:43" s="82" customFormat="1" ht="63.75" customHeight="1" thickBot="1">
      <c r="A21" s="35"/>
      <c r="B21" s="35"/>
      <c r="C21" s="232" t="s">
        <v>119</v>
      </c>
      <c r="D21" s="233" t="s">
        <v>128</v>
      </c>
      <c r="E21" s="234">
        <v>41228</v>
      </c>
      <c r="F21" s="99" t="s">
        <v>423</v>
      </c>
      <c r="G21" s="235">
        <v>316</v>
      </c>
      <c r="H21" s="236">
        <v>259</v>
      </c>
      <c r="I21" s="236">
        <v>205</v>
      </c>
      <c r="J21" s="236">
        <v>17</v>
      </c>
      <c r="K21" s="236">
        <v>10</v>
      </c>
      <c r="L21" s="236">
        <v>27</v>
      </c>
      <c r="M21" s="237">
        <v>0</v>
      </c>
      <c r="N21" s="238">
        <v>0</v>
      </c>
      <c r="O21" s="239"/>
      <c r="P21" s="235">
        <v>6</v>
      </c>
      <c r="Q21" s="240" t="s">
        <v>424</v>
      </c>
      <c r="R21" s="235">
        <v>0</v>
      </c>
      <c r="S21" s="70"/>
      <c r="T21" s="237">
        <v>57</v>
      </c>
      <c r="U21" s="241">
        <v>1</v>
      </c>
      <c r="V21" s="99" t="s">
        <v>425</v>
      </c>
      <c r="W21" s="242">
        <v>1</v>
      </c>
      <c r="X21" s="70">
        <v>1</v>
      </c>
      <c r="Y21" s="243" t="s">
        <v>426</v>
      </c>
      <c r="Z21" s="241">
        <v>0</v>
      </c>
      <c r="AA21" s="99"/>
      <c r="AB21" s="242">
        <v>1</v>
      </c>
      <c r="AC21" s="243" t="s">
        <v>398</v>
      </c>
      <c r="AD21" s="244">
        <v>1</v>
      </c>
      <c r="AE21" s="242">
        <v>1</v>
      </c>
      <c r="AF21" s="70">
        <v>1</v>
      </c>
      <c r="AG21" s="243">
        <v>0</v>
      </c>
      <c r="AH21" s="241">
        <v>1</v>
      </c>
      <c r="AI21" s="70">
        <v>1</v>
      </c>
      <c r="AJ21" s="99">
        <v>0</v>
      </c>
      <c r="AK21" s="245">
        <v>755</v>
      </c>
      <c r="AL21" s="246">
        <v>1</v>
      </c>
      <c r="AM21" s="247">
        <v>1</v>
      </c>
      <c r="AN21" s="248" t="s">
        <v>382</v>
      </c>
      <c r="AO21" s="249">
        <v>6389</v>
      </c>
      <c r="AP21" s="250">
        <v>1</v>
      </c>
      <c r="AQ21" s="251">
        <v>1</v>
      </c>
    </row>
    <row r="22" spans="1:43" s="82" customFormat="1" ht="63.75" customHeight="1" thickBot="1">
      <c r="A22" s="35"/>
      <c r="B22" s="35"/>
      <c r="C22" s="232" t="s">
        <v>134</v>
      </c>
      <c r="D22" s="233" t="s">
        <v>427</v>
      </c>
      <c r="E22" s="234">
        <v>39475</v>
      </c>
      <c r="F22" s="99" t="s">
        <v>428</v>
      </c>
      <c r="G22" s="235">
        <v>407</v>
      </c>
      <c r="H22" s="236">
        <v>323</v>
      </c>
      <c r="I22" s="236">
        <v>283</v>
      </c>
      <c r="J22" s="236">
        <v>14</v>
      </c>
      <c r="K22" s="236">
        <v>5</v>
      </c>
      <c r="L22" s="236">
        <v>21</v>
      </c>
      <c r="M22" s="237">
        <v>0</v>
      </c>
      <c r="N22" s="238">
        <v>4</v>
      </c>
      <c r="O22" s="239" t="s">
        <v>429</v>
      </c>
      <c r="P22" s="235">
        <v>8</v>
      </c>
      <c r="Q22" s="240" t="s">
        <v>430</v>
      </c>
      <c r="R22" s="235">
        <v>0</v>
      </c>
      <c r="S22" s="70"/>
      <c r="T22" s="237">
        <v>84</v>
      </c>
      <c r="U22" s="241">
        <v>1</v>
      </c>
      <c r="V22" s="252" t="s">
        <v>431</v>
      </c>
      <c r="W22" s="242">
        <v>1</v>
      </c>
      <c r="X22" s="70">
        <v>1</v>
      </c>
      <c r="Y22" s="243" t="s">
        <v>432</v>
      </c>
      <c r="Z22" s="241">
        <v>0</v>
      </c>
      <c r="AA22" s="99"/>
      <c r="AB22" s="242">
        <v>1</v>
      </c>
      <c r="AC22" s="243" t="s">
        <v>398</v>
      </c>
      <c r="AD22" s="244">
        <v>1</v>
      </c>
      <c r="AE22" s="242">
        <v>1</v>
      </c>
      <c r="AF22" s="70">
        <v>1</v>
      </c>
      <c r="AG22" s="243">
        <v>0</v>
      </c>
      <c r="AH22" s="241">
        <v>1</v>
      </c>
      <c r="AI22" s="70">
        <v>1</v>
      </c>
      <c r="AJ22" s="99">
        <v>0</v>
      </c>
      <c r="AK22" s="245">
        <v>461</v>
      </c>
      <c r="AL22" s="246">
        <v>1</v>
      </c>
      <c r="AM22" s="247">
        <v>1</v>
      </c>
      <c r="AN22" s="248" t="s">
        <v>382</v>
      </c>
      <c r="AO22" s="249">
        <v>5589</v>
      </c>
      <c r="AP22" s="250">
        <v>1</v>
      </c>
      <c r="AQ22" s="251">
        <v>0</v>
      </c>
    </row>
    <row r="23" spans="1:43" s="82" customFormat="1" ht="63.75" customHeight="1" thickBot="1">
      <c r="A23" s="35"/>
      <c r="B23" s="35"/>
      <c r="C23" s="232" t="s">
        <v>144</v>
      </c>
      <c r="D23" s="233" t="s">
        <v>433</v>
      </c>
      <c r="E23" s="234">
        <v>40360</v>
      </c>
      <c r="F23" s="99" t="s">
        <v>434</v>
      </c>
      <c r="G23" s="235">
        <v>1319</v>
      </c>
      <c r="H23" s="236">
        <v>813</v>
      </c>
      <c r="I23" s="236">
        <v>423</v>
      </c>
      <c r="J23" s="236">
        <v>31</v>
      </c>
      <c r="K23" s="236">
        <v>101</v>
      </c>
      <c r="L23" s="236">
        <v>258</v>
      </c>
      <c r="M23" s="237">
        <v>0</v>
      </c>
      <c r="N23" s="238">
        <v>3</v>
      </c>
      <c r="O23" s="239" t="s">
        <v>435</v>
      </c>
      <c r="P23" s="235">
        <v>23</v>
      </c>
      <c r="Q23" s="240" t="s">
        <v>436</v>
      </c>
      <c r="R23" s="235">
        <v>0</v>
      </c>
      <c r="S23" s="70"/>
      <c r="T23" s="237">
        <v>506</v>
      </c>
      <c r="U23" s="241">
        <v>1</v>
      </c>
      <c r="V23" s="99" t="s">
        <v>437</v>
      </c>
      <c r="W23" s="242">
        <v>1</v>
      </c>
      <c r="X23" s="70">
        <v>0</v>
      </c>
      <c r="Y23" s="243"/>
      <c r="Z23" s="241">
        <v>0</v>
      </c>
      <c r="AA23" s="99"/>
      <c r="AB23" s="242">
        <v>1</v>
      </c>
      <c r="AC23" s="243" t="s">
        <v>398</v>
      </c>
      <c r="AD23" s="244">
        <v>0</v>
      </c>
      <c r="AE23" s="242">
        <v>1</v>
      </c>
      <c r="AF23" s="70">
        <v>1</v>
      </c>
      <c r="AG23" s="243">
        <v>0</v>
      </c>
      <c r="AH23" s="241">
        <v>1</v>
      </c>
      <c r="AI23" s="70">
        <v>1</v>
      </c>
      <c r="AJ23" s="99">
        <v>0</v>
      </c>
      <c r="AK23" s="245">
        <v>1090</v>
      </c>
      <c r="AL23" s="246">
        <v>1</v>
      </c>
      <c r="AM23" s="247">
        <v>0</v>
      </c>
      <c r="AN23" s="248" t="s">
        <v>382</v>
      </c>
      <c r="AO23" s="249"/>
      <c r="AP23" s="250">
        <v>1</v>
      </c>
      <c r="AQ23" s="251">
        <v>0</v>
      </c>
    </row>
    <row r="24" spans="1:43" s="82" customFormat="1" ht="46.5" customHeight="1" thickBot="1">
      <c r="A24" s="35"/>
      <c r="B24" s="35"/>
      <c r="C24" s="232" t="s">
        <v>152</v>
      </c>
      <c r="D24" s="233" t="s">
        <v>153</v>
      </c>
      <c r="E24" s="234">
        <v>40198</v>
      </c>
      <c r="F24" s="99" t="s">
        <v>438</v>
      </c>
      <c r="G24" s="235">
        <v>699</v>
      </c>
      <c r="H24" s="236">
        <v>632</v>
      </c>
      <c r="I24" s="236">
        <v>476</v>
      </c>
      <c r="J24" s="236">
        <v>59</v>
      </c>
      <c r="K24" s="236">
        <v>24</v>
      </c>
      <c r="L24" s="236">
        <v>72</v>
      </c>
      <c r="M24" s="237">
        <v>1</v>
      </c>
      <c r="N24" s="238">
        <v>32</v>
      </c>
      <c r="O24" s="239" t="s">
        <v>439</v>
      </c>
      <c r="P24" s="235">
        <v>11</v>
      </c>
      <c r="Q24" s="240" t="s">
        <v>440</v>
      </c>
      <c r="R24" s="235">
        <v>0</v>
      </c>
      <c r="S24" s="70">
        <v>0</v>
      </c>
      <c r="T24" s="237">
        <v>67</v>
      </c>
      <c r="U24" s="241">
        <v>1</v>
      </c>
      <c r="V24" s="99" t="s">
        <v>441</v>
      </c>
      <c r="W24" s="242">
        <v>1</v>
      </c>
      <c r="X24" s="70">
        <v>1</v>
      </c>
      <c r="Y24" s="243" t="s">
        <v>442</v>
      </c>
      <c r="Z24" s="241">
        <v>0</v>
      </c>
      <c r="AA24" s="99"/>
      <c r="AB24" s="242">
        <v>1</v>
      </c>
      <c r="AC24" s="243" t="s">
        <v>398</v>
      </c>
      <c r="AD24" s="244">
        <v>1</v>
      </c>
      <c r="AE24" s="242">
        <v>1</v>
      </c>
      <c r="AF24" s="70">
        <v>1</v>
      </c>
      <c r="AG24" s="243">
        <v>0</v>
      </c>
      <c r="AH24" s="241">
        <v>1</v>
      </c>
      <c r="AI24" s="70">
        <v>1</v>
      </c>
      <c r="AJ24" s="99">
        <v>0</v>
      </c>
      <c r="AK24" s="245">
        <v>630</v>
      </c>
      <c r="AL24" s="246">
        <v>1</v>
      </c>
      <c r="AM24" s="247">
        <v>1</v>
      </c>
      <c r="AN24" s="248" t="s">
        <v>382</v>
      </c>
      <c r="AO24" s="249">
        <v>11443</v>
      </c>
      <c r="AP24" s="250">
        <v>1</v>
      </c>
      <c r="AQ24" s="251">
        <v>1</v>
      </c>
    </row>
    <row r="25" spans="1:43" s="82" customFormat="1" ht="46.5" customHeight="1" thickBot="1">
      <c r="A25" s="35"/>
      <c r="B25" s="35"/>
      <c r="C25" s="232" t="s">
        <v>184</v>
      </c>
      <c r="D25" s="233" t="s">
        <v>443</v>
      </c>
      <c r="E25" s="234">
        <v>39861</v>
      </c>
      <c r="F25" s="99" t="s">
        <v>444</v>
      </c>
      <c r="G25" s="235">
        <v>807</v>
      </c>
      <c r="H25" s="236">
        <v>807</v>
      </c>
      <c r="I25" s="236">
        <v>365</v>
      </c>
      <c r="J25" s="236">
        <v>55</v>
      </c>
      <c r="K25" s="236">
        <v>0</v>
      </c>
      <c r="L25" s="236">
        <v>160</v>
      </c>
      <c r="M25" s="237">
        <v>0</v>
      </c>
      <c r="N25" s="238">
        <v>2</v>
      </c>
      <c r="O25" s="239" t="s">
        <v>445</v>
      </c>
      <c r="P25" s="235">
        <v>23</v>
      </c>
      <c r="Q25" s="240" t="s">
        <v>446</v>
      </c>
      <c r="R25" s="235">
        <v>0</v>
      </c>
      <c r="S25" s="70">
        <v>0</v>
      </c>
      <c r="T25" s="237">
        <v>227</v>
      </c>
      <c r="U25" s="241">
        <v>1</v>
      </c>
      <c r="V25" s="99" t="s">
        <v>447</v>
      </c>
      <c r="W25" s="242">
        <v>1</v>
      </c>
      <c r="X25" s="70">
        <v>1</v>
      </c>
      <c r="Y25" s="243" t="s">
        <v>448</v>
      </c>
      <c r="Z25" s="241">
        <v>0</v>
      </c>
      <c r="AA25" s="99"/>
      <c r="AB25" s="242">
        <v>1</v>
      </c>
      <c r="AC25" s="243" t="s">
        <v>398</v>
      </c>
      <c r="AD25" s="244">
        <v>1</v>
      </c>
      <c r="AE25" s="242">
        <v>1</v>
      </c>
      <c r="AF25" s="70">
        <v>1</v>
      </c>
      <c r="AG25" s="243"/>
      <c r="AH25" s="241">
        <v>1</v>
      </c>
      <c r="AI25" s="70">
        <v>1</v>
      </c>
      <c r="AJ25" s="99"/>
      <c r="AK25" s="245">
        <v>855</v>
      </c>
      <c r="AL25" s="246">
        <v>1</v>
      </c>
      <c r="AM25" s="247">
        <v>1</v>
      </c>
      <c r="AN25" s="248" t="s">
        <v>382</v>
      </c>
      <c r="AO25" s="249">
        <v>11004</v>
      </c>
      <c r="AP25" s="250">
        <v>1</v>
      </c>
      <c r="AQ25" s="251">
        <v>1</v>
      </c>
    </row>
    <row r="26" spans="1:43" s="82" customFormat="1" ht="46.5" customHeight="1" thickBot="1">
      <c r="A26" s="35"/>
      <c r="B26" s="35"/>
      <c r="C26" s="232" t="s">
        <v>165</v>
      </c>
      <c r="D26" s="233" t="s">
        <v>449</v>
      </c>
      <c r="E26" s="234">
        <v>39380</v>
      </c>
      <c r="F26" s="99" t="s">
        <v>450</v>
      </c>
      <c r="G26" s="235">
        <v>590</v>
      </c>
      <c r="H26" s="236">
        <v>445</v>
      </c>
      <c r="I26" s="236">
        <v>359</v>
      </c>
      <c r="J26" s="236">
        <v>12</v>
      </c>
      <c r="K26" s="236">
        <v>25</v>
      </c>
      <c r="L26" s="236">
        <v>49</v>
      </c>
      <c r="M26" s="237">
        <v>0</v>
      </c>
      <c r="N26" s="238">
        <v>0</v>
      </c>
      <c r="O26" s="239"/>
      <c r="P26" s="235">
        <v>2</v>
      </c>
      <c r="Q26" s="240" t="s">
        <v>451</v>
      </c>
      <c r="R26" s="235">
        <v>0</v>
      </c>
      <c r="S26" s="70"/>
      <c r="T26" s="237">
        <v>145</v>
      </c>
      <c r="U26" s="241">
        <v>1</v>
      </c>
      <c r="V26" s="99" t="s">
        <v>452</v>
      </c>
      <c r="W26" s="242">
        <v>1</v>
      </c>
      <c r="X26" s="70">
        <v>0</v>
      </c>
      <c r="Y26" s="243"/>
      <c r="Z26" s="241">
        <v>0</v>
      </c>
      <c r="AA26" s="99"/>
      <c r="AB26" s="242">
        <v>1</v>
      </c>
      <c r="AC26" s="243" t="s">
        <v>398</v>
      </c>
      <c r="AD26" s="244">
        <v>1</v>
      </c>
      <c r="AE26" s="242">
        <v>1</v>
      </c>
      <c r="AF26" s="70">
        <v>1</v>
      </c>
      <c r="AG26" s="243">
        <v>0</v>
      </c>
      <c r="AH26" s="241">
        <v>1</v>
      </c>
      <c r="AI26" s="70">
        <v>1</v>
      </c>
      <c r="AJ26" s="99">
        <v>0</v>
      </c>
      <c r="AK26" s="245">
        <v>603</v>
      </c>
      <c r="AL26" s="246">
        <v>1</v>
      </c>
      <c r="AM26" s="247">
        <v>1</v>
      </c>
      <c r="AN26" s="253" t="s">
        <v>453</v>
      </c>
      <c r="AO26" s="249"/>
      <c r="AP26" s="250">
        <v>1</v>
      </c>
      <c r="AQ26" s="251">
        <v>1</v>
      </c>
    </row>
    <row r="27" spans="1:43" s="82" customFormat="1" ht="40.5">
      <c r="A27" s="35"/>
      <c r="B27" s="35"/>
      <c r="C27" s="211" t="s">
        <v>146</v>
      </c>
      <c r="D27" s="212" t="s">
        <v>454</v>
      </c>
      <c r="E27" s="213" t="s">
        <v>455</v>
      </c>
      <c r="F27" s="75" t="s">
        <v>456</v>
      </c>
      <c r="G27" s="214">
        <v>1846</v>
      </c>
      <c r="H27" s="215">
        <v>1139</v>
      </c>
      <c r="I27" s="215">
        <v>760</v>
      </c>
      <c r="J27" s="215">
        <v>28</v>
      </c>
      <c r="K27" s="215">
        <v>45</v>
      </c>
      <c r="L27" s="215">
        <v>306</v>
      </c>
      <c r="M27" s="216">
        <v>0</v>
      </c>
      <c r="N27" s="217">
        <v>386</v>
      </c>
      <c r="O27" s="218" t="s">
        <v>457</v>
      </c>
      <c r="P27" s="214">
        <v>148</v>
      </c>
      <c r="Q27" s="219" t="s">
        <v>458</v>
      </c>
      <c r="R27" s="214">
        <v>0</v>
      </c>
      <c r="S27" s="65">
        <v>0</v>
      </c>
      <c r="T27" s="216">
        <v>707</v>
      </c>
      <c r="U27" s="220">
        <v>1</v>
      </c>
      <c r="V27" s="75" t="s">
        <v>459</v>
      </c>
      <c r="W27" s="221">
        <v>1</v>
      </c>
      <c r="X27" s="65">
        <v>0</v>
      </c>
      <c r="Y27" s="222">
        <v>0</v>
      </c>
      <c r="Z27" s="220">
        <v>0</v>
      </c>
      <c r="AA27" s="75">
        <v>0</v>
      </c>
      <c r="AB27" s="221">
        <v>1</v>
      </c>
      <c r="AC27" s="222" t="s">
        <v>398</v>
      </c>
      <c r="AD27" s="223">
        <v>1</v>
      </c>
      <c r="AE27" s="221">
        <v>1</v>
      </c>
      <c r="AF27" s="65">
        <v>1</v>
      </c>
      <c r="AG27" s="222">
        <v>0</v>
      </c>
      <c r="AH27" s="220">
        <v>1</v>
      </c>
      <c r="AI27" s="65">
        <v>1</v>
      </c>
      <c r="AJ27" s="75">
        <v>0</v>
      </c>
      <c r="AK27" s="224">
        <v>947</v>
      </c>
      <c r="AL27" s="225">
        <v>1</v>
      </c>
      <c r="AM27" s="226">
        <v>1</v>
      </c>
      <c r="AN27" s="227" t="s">
        <v>382</v>
      </c>
      <c r="AO27" s="254">
        <v>17210</v>
      </c>
      <c r="AP27" s="229">
        <v>1</v>
      </c>
      <c r="AQ27" s="230">
        <v>1</v>
      </c>
    </row>
    <row r="28" spans="1:43" s="82" customFormat="1" ht="41.25" thickBot="1">
      <c r="A28" s="35"/>
      <c r="B28" s="35"/>
      <c r="C28" s="191" t="s">
        <v>146</v>
      </c>
      <c r="D28" s="192" t="s">
        <v>169</v>
      </c>
      <c r="E28" s="193" t="s">
        <v>460</v>
      </c>
      <c r="F28" s="78" t="s">
        <v>461</v>
      </c>
      <c r="G28" s="194">
        <v>605</v>
      </c>
      <c r="H28" s="195">
        <v>415</v>
      </c>
      <c r="I28" s="195">
        <v>293</v>
      </c>
      <c r="J28" s="195">
        <v>21</v>
      </c>
      <c r="K28" s="195">
        <v>14</v>
      </c>
      <c r="L28" s="195">
        <v>87</v>
      </c>
      <c r="M28" s="196">
        <v>0</v>
      </c>
      <c r="N28" s="197">
        <v>0</v>
      </c>
      <c r="O28" s="198">
        <v>0</v>
      </c>
      <c r="P28" s="194">
        <v>4</v>
      </c>
      <c r="Q28" s="199" t="s">
        <v>462</v>
      </c>
      <c r="R28" s="194">
        <v>0</v>
      </c>
      <c r="S28" s="60">
        <v>0</v>
      </c>
      <c r="T28" s="196">
        <v>190</v>
      </c>
      <c r="U28" s="200">
        <v>1</v>
      </c>
      <c r="V28" s="78" t="s">
        <v>459</v>
      </c>
      <c r="W28" s="201">
        <v>1</v>
      </c>
      <c r="X28" s="60">
        <v>0</v>
      </c>
      <c r="Y28" s="202">
        <v>0</v>
      </c>
      <c r="Z28" s="200">
        <v>0</v>
      </c>
      <c r="AA28" s="78">
        <v>0</v>
      </c>
      <c r="AB28" s="201">
        <v>1</v>
      </c>
      <c r="AC28" s="202" t="s">
        <v>388</v>
      </c>
      <c r="AD28" s="203">
        <v>1</v>
      </c>
      <c r="AE28" s="201">
        <v>1</v>
      </c>
      <c r="AF28" s="60">
        <v>1</v>
      </c>
      <c r="AG28" s="202">
        <v>0</v>
      </c>
      <c r="AH28" s="200">
        <v>1</v>
      </c>
      <c r="AI28" s="60">
        <v>1</v>
      </c>
      <c r="AJ28" s="78">
        <v>0</v>
      </c>
      <c r="AK28" s="204">
        <v>947</v>
      </c>
      <c r="AL28" s="205">
        <v>0</v>
      </c>
      <c r="AM28" s="206">
        <v>0</v>
      </c>
      <c r="AN28" s="207" t="s">
        <v>382</v>
      </c>
      <c r="AO28" s="208">
        <v>7066</v>
      </c>
      <c r="AP28" s="209">
        <v>1</v>
      </c>
      <c r="AQ28" s="210">
        <v>1</v>
      </c>
    </row>
    <row r="29" spans="1:43" s="82" customFormat="1" ht="46.5" customHeight="1" thickBot="1">
      <c r="A29" s="35"/>
      <c r="B29" s="35"/>
      <c r="C29" s="232" t="s">
        <v>170</v>
      </c>
      <c r="D29" s="233" t="s">
        <v>171</v>
      </c>
      <c r="E29" s="234">
        <v>44651</v>
      </c>
      <c r="F29" s="99" t="s">
        <v>463</v>
      </c>
      <c r="G29" s="235">
        <v>6</v>
      </c>
      <c r="H29" s="236">
        <v>6</v>
      </c>
      <c r="I29" s="236">
        <v>0</v>
      </c>
      <c r="J29" s="236">
        <v>0</v>
      </c>
      <c r="K29" s="236">
        <v>0</v>
      </c>
      <c r="L29" s="236">
        <v>6</v>
      </c>
      <c r="M29" s="237">
        <v>0</v>
      </c>
      <c r="N29" s="238">
        <v>0</v>
      </c>
      <c r="O29" s="239">
        <v>0</v>
      </c>
      <c r="P29" s="235">
        <v>0</v>
      </c>
      <c r="Q29" s="240">
        <v>0</v>
      </c>
      <c r="R29" s="235">
        <v>0</v>
      </c>
      <c r="S29" s="70">
        <v>0</v>
      </c>
      <c r="T29" s="237">
        <v>0</v>
      </c>
      <c r="U29" s="241">
        <v>1</v>
      </c>
      <c r="V29" s="99" t="s">
        <v>464</v>
      </c>
      <c r="W29" s="242">
        <v>1</v>
      </c>
      <c r="X29" s="70">
        <v>1</v>
      </c>
      <c r="Y29" s="243" t="s">
        <v>432</v>
      </c>
      <c r="Z29" s="241">
        <v>0</v>
      </c>
      <c r="AA29" s="99" t="s">
        <v>465</v>
      </c>
      <c r="AB29" s="242">
        <v>1</v>
      </c>
      <c r="AC29" s="243" t="s">
        <v>398</v>
      </c>
      <c r="AD29" s="244">
        <v>1</v>
      </c>
      <c r="AE29" s="242">
        <v>0</v>
      </c>
      <c r="AF29" s="70">
        <v>0</v>
      </c>
      <c r="AG29" s="243">
        <v>0</v>
      </c>
      <c r="AH29" s="241">
        <v>1</v>
      </c>
      <c r="AI29" s="70">
        <v>0</v>
      </c>
      <c r="AJ29" s="99">
        <v>1</v>
      </c>
      <c r="AK29" s="245">
        <v>98</v>
      </c>
      <c r="AL29" s="246">
        <v>3</v>
      </c>
      <c r="AM29" s="247">
        <v>0</v>
      </c>
      <c r="AN29" s="248" t="s">
        <v>382</v>
      </c>
      <c r="AO29" s="249">
        <v>0</v>
      </c>
      <c r="AP29" s="250">
        <v>0</v>
      </c>
      <c r="AQ29" s="251">
        <v>0</v>
      </c>
    </row>
    <row r="30" spans="1:43" s="82" customFormat="1" ht="63.75" customHeight="1" thickBot="1">
      <c r="A30" s="35"/>
      <c r="B30" s="35"/>
      <c r="C30" s="255" t="s">
        <v>172</v>
      </c>
      <c r="D30" s="256" t="s">
        <v>466</v>
      </c>
      <c r="E30" s="257">
        <v>37438</v>
      </c>
      <c r="F30" s="101" t="s">
        <v>444</v>
      </c>
      <c r="G30" s="258">
        <v>198</v>
      </c>
      <c r="H30" s="259">
        <v>172</v>
      </c>
      <c r="I30" s="259">
        <v>148</v>
      </c>
      <c r="J30" s="259">
        <v>24</v>
      </c>
      <c r="K30" s="259">
        <v>0</v>
      </c>
      <c r="L30" s="259">
        <v>0</v>
      </c>
      <c r="M30" s="260">
        <v>0</v>
      </c>
      <c r="N30" s="261">
        <v>14</v>
      </c>
      <c r="O30" s="262" t="s">
        <v>467</v>
      </c>
      <c r="P30" s="258">
        <v>6</v>
      </c>
      <c r="Q30" s="263" t="s">
        <v>468</v>
      </c>
      <c r="R30" s="258">
        <v>0</v>
      </c>
      <c r="S30" s="95">
        <v>0</v>
      </c>
      <c r="T30" s="260">
        <v>26</v>
      </c>
      <c r="U30" s="264">
        <v>1</v>
      </c>
      <c r="V30" s="101" t="s">
        <v>469</v>
      </c>
      <c r="W30" s="265">
        <v>1</v>
      </c>
      <c r="X30" s="95">
        <v>1</v>
      </c>
      <c r="Y30" s="266" t="s">
        <v>470</v>
      </c>
      <c r="Z30" s="264">
        <v>0</v>
      </c>
      <c r="AA30" s="101"/>
      <c r="AB30" s="265">
        <v>1</v>
      </c>
      <c r="AC30" s="266" t="s">
        <v>398</v>
      </c>
      <c r="AD30" s="267">
        <v>1</v>
      </c>
      <c r="AE30" s="265">
        <v>1</v>
      </c>
      <c r="AF30" s="95">
        <v>1</v>
      </c>
      <c r="AG30" s="266">
        <v>0</v>
      </c>
      <c r="AH30" s="264">
        <v>1</v>
      </c>
      <c r="AI30" s="95">
        <v>1</v>
      </c>
      <c r="AJ30" s="101">
        <v>0</v>
      </c>
      <c r="AK30" s="268">
        <v>170</v>
      </c>
      <c r="AL30" s="269">
        <v>0</v>
      </c>
      <c r="AM30" s="270">
        <v>1</v>
      </c>
      <c r="AN30" s="271" t="s">
        <v>471</v>
      </c>
      <c r="AO30" s="272">
        <v>3009</v>
      </c>
      <c r="AP30" s="273">
        <v>1</v>
      </c>
      <c r="AQ30" s="274">
        <v>1</v>
      </c>
    </row>
    <row r="31" spans="1:43" s="82" customFormat="1" ht="46.5" customHeight="1">
      <c r="A31" s="35"/>
      <c r="B31" s="35"/>
      <c r="C31" s="211" t="s">
        <v>177</v>
      </c>
      <c r="D31" s="212" t="s">
        <v>472</v>
      </c>
      <c r="E31" s="213">
        <v>41212</v>
      </c>
      <c r="F31" s="75" t="s">
        <v>473</v>
      </c>
      <c r="G31" s="214">
        <v>1652</v>
      </c>
      <c r="H31" s="215">
        <v>1214</v>
      </c>
      <c r="I31" s="215">
        <v>697</v>
      </c>
      <c r="J31" s="215">
        <v>74</v>
      </c>
      <c r="K31" s="215">
        <v>194</v>
      </c>
      <c r="L31" s="215">
        <v>249</v>
      </c>
      <c r="M31" s="216"/>
      <c r="N31" s="217">
        <v>0</v>
      </c>
      <c r="O31" s="218"/>
      <c r="P31" s="214">
        <v>2</v>
      </c>
      <c r="Q31" s="219" t="s">
        <v>474</v>
      </c>
      <c r="R31" s="214">
        <v>30</v>
      </c>
      <c r="S31" s="65" t="s">
        <v>475</v>
      </c>
      <c r="T31" s="216">
        <v>438</v>
      </c>
      <c r="U31" s="220">
        <v>1</v>
      </c>
      <c r="V31" s="75" t="s">
        <v>476</v>
      </c>
      <c r="W31" s="221">
        <v>1</v>
      </c>
      <c r="X31" s="65">
        <v>1</v>
      </c>
      <c r="Y31" s="222" t="s">
        <v>477</v>
      </c>
      <c r="Z31" s="220">
        <v>0</v>
      </c>
      <c r="AA31" s="75"/>
      <c r="AB31" s="221">
        <v>1</v>
      </c>
      <c r="AC31" s="222" t="s">
        <v>381</v>
      </c>
      <c r="AD31" s="223">
        <v>1</v>
      </c>
      <c r="AE31" s="221">
        <v>1</v>
      </c>
      <c r="AF31" s="65">
        <v>1</v>
      </c>
      <c r="AG31" s="222">
        <v>1</v>
      </c>
      <c r="AH31" s="220">
        <v>1</v>
      </c>
      <c r="AI31" s="65">
        <v>1</v>
      </c>
      <c r="AJ31" s="75">
        <v>1</v>
      </c>
      <c r="AK31" s="224">
        <v>924</v>
      </c>
      <c r="AL31" s="225">
        <v>1</v>
      </c>
      <c r="AM31" s="226">
        <v>1</v>
      </c>
      <c r="AN31" s="227" t="s">
        <v>382</v>
      </c>
      <c r="AO31" s="254">
        <v>20526</v>
      </c>
      <c r="AP31" s="229">
        <v>1</v>
      </c>
      <c r="AQ31" s="230">
        <v>1</v>
      </c>
    </row>
    <row r="32" spans="1:43" s="82" customFormat="1" ht="46.5" customHeight="1" thickBot="1">
      <c r="A32" s="35"/>
      <c r="B32" s="35"/>
      <c r="C32" s="191" t="s">
        <v>177</v>
      </c>
      <c r="D32" s="192" t="s">
        <v>478</v>
      </c>
      <c r="E32" s="193">
        <v>42823</v>
      </c>
      <c r="F32" s="78" t="s">
        <v>473</v>
      </c>
      <c r="G32" s="194">
        <v>1118</v>
      </c>
      <c r="H32" s="195">
        <v>886</v>
      </c>
      <c r="I32" s="195">
        <v>607</v>
      </c>
      <c r="J32" s="195">
        <v>80</v>
      </c>
      <c r="K32" s="195">
        <v>48</v>
      </c>
      <c r="L32" s="195">
        <v>151</v>
      </c>
      <c r="M32" s="196"/>
      <c r="N32" s="197">
        <v>0</v>
      </c>
      <c r="O32" s="198"/>
      <c r="P32" s="194">
        <v>0</v>
      </c>
      <c r="Q32" s="199"/>
      <c r="R32" s="194">
        <v>4</v>
      </c>
      <c r="S32" s="60" t="s">
        <v>479</v>
      </c>
      <c r="T32" s="196">
        <v>232</v>
      </c>
      <c r="U32" s="200">
        <v>1</v>
      </c>
      <c r="V32" s="78" t="s">
        <v>476</v>
      </c>
      <c r="W32" s="201">
        <v>1</v>
      </c>
      <c r="X32" s="60">
        <v>1</v>
      </c>
      <c r="Y32" s="202" t="s">
        <v>477</v>
      </c>
      <c r="Z32" s="200">
        <v>0</v>
      </c>
      <c r="AA32" s="78"/>
      <c r="AB32" s="201">
        <v>1</v>
      </c>
      <c r="AC32" s="202" t="s">
        <v>381</v>
      </c>
      <c r="AD32" s="203">
        <v>1</v>
      </c>
      <c r="AE32" s="201">
        <v>1</v>
      </c>
      <c r="AF32" s="60">
        <v>1</v>
      </c>
      <c r="AG32" s="202">
        <v>0</v>
      </c>
      <c r="AH32" s="200">
        <v>1</v>
      </c>
      <c r="AI32" s="60">
        <v>1</v>
      </c>
      <c r="AJ32" s="78">
        <v>0</v>
      </c>
      <c r="AK32" s="204">
        <v>924</v>
      </c>
      <c r="AL32" s="205">
        <v>0</v>
      </c>
      <c r="AM32" s="206">
        <v>1</v>
      </c>
      <c r="AN32" s="207" t="s">
        <v>382</v>
      </c>
      <c r="AO32" s="208">
        <v>23336</v>
      </c>
      <c r="AP32" s="209">
        <v>1</v>
      </c>
      <c r="AQ32" s="210">
        <v>1</v>
      </c>
    </row>
    <row r="33" spans="1:43" s="82" customFormat="1" ht="46.5" customHeight="1" thickBot="1">
      <c r="A33" s="35"/>
      <c r="B33" s="35"/>
      <c r="C33" s="232" t="s">
        <v>186</v>
      </c>
      <c r="D33" s="233" t="s">
        <v>187</v>
      </c>
      <c r="E33" s="234">
        <v>42240</v>
      </c>
      <c r="F33" s="99" t="s">
        <v>480</v>
      </c>
      <c r="G33" s="235">
        <v>680</v>
      </c>
      <c r="H33" s="236">
        <v>645</v>
      </c>
      <c r="I33" s="236">
        <v>286</v>
      </c>
      <c r="J33" s="236">
        <v>26</v>
      </c>
      <c r="K33" s="236">
        <v>52</v>
      </c>
      <c r="L33" s="236">
        <v>281</v>
      </c>
      <c r="M33" s="237">
        <v>0</v>
      </c>
      <c r="N33" s="238">
        <v>16</v>
      </c>
      <c r="O33" s="239" t="s">
        <v>481</v>
      </c>
      <c r="P33" s="235">
        <v>3</v>
      </c>
      <c r="Q33" s="240" t="s">
        <v>482</v>
      </c>
      <c r="R33" s="235">
        <v>0</v>
      </c>
      <c r="S33" s="70">
        <v>0</v>
      </c>
      <c r="T33" s="237">
        <v>35</v>
      </c>
      <c r="U33" s="241">
        <v>1</v>
      </c>
      <c r="V33" s="99" t="s">
        <v>483</v>
      </c>
      <c r="W33" s="242">
        <v>1</v>
      </c>
      <c r="X33" s="70">
        <v>1</v>
      </c>
      <c r="Y33" s="243" t="s">
        <v>432</v>
      </c>
      <c r="Z33" s="241">
        <v>0</v>
      </c>
      <c r="AA33" s="99"/>
      <c r="AB33" s="242">
        <v>1</v>
      </c>
      <c r="AC33" s="243" t="s">
        <v>398</v>
      </c>
      <c r="AD33" s="244">
        <v>1</v>
      </c>
      <c r="AE33" s="242">
        <v>1</v>
      </c>
      <c r="AF33" s="70">
        <v>0</v>
      </c>
      <c r="AG33" s="243">
        <v>1</v>
      </c>
      <c r="AH33" s="241">
        <v>1</v>
      </c>
      <c r="AI33" s="70">
        <v>1</v>
      </c>
      <c r="AJ33" s="99">
        <v>0</v>
      </c>
      <c r="AK33" s="245">
        <v>612</v>
      </c>
      <c r="AL33" s="246">
        <v>2</v>
      </c>
      <c r="AM33" s="247">
        <v>0</v>
      </c>
      <c r="AN33" s="248" t="s">
        <v>382</v>
      </c>
      <c r="AO33" s="249">
        <v>6413</v>
      </c>
      <c r="AP33" s="250">
        <v>1</v>
      </c>
      <c r="AQ33" s="251">
        <v>1</v>
      </c>
    </row>
    <row r="34" spans="1:43" s="82" customFormat="1" ht="46.5" customHeight="1" thickBot="1">
      <c r="A34" s="35"/>
      <c r="B34" s="35"/>
      <c r="C34" s="232" t="s">
        <v>190</v>
      </c>
      <c r="D34" s="233" t="s">
        <v>484</v>
      </c>
      <c r="E34" s="234">
        <v>43367</v>
      </c>
      <c r="F34" s="99" t="s">
        <v>409</v>
      </c>
      <c r="G34" s="235">
        <v>798</v>
      </c>
      <c r="H34" s="236">
        <v>451</v>
      </c>
      <c r="I34" s="236">
        <v>231</v>
      </c>
      <c r="J34" s="236">
        <v>53</v>
      </c>
      <c r="K34" s="236">
        <v>58</v>
      </c>
      <c r="L34" s="236">
        <v>109</v>
      </c>
      <c r="M34" s="237">
        <v>0</v>
      </c>
      <c r="N34" s="238">
        <v>0</v>
      </c>
      <c r="O34" s="239"/>
      <c r="P34" s="235">
        <v>2</v>
      </c>
      <c r="Q34" s="240" t="s">
        <v>485</v>
      </c>
      <c r="R34" s="235">
        <v>0</v>
      </c>
      <c r="S34" s="70"/>
      <c r="T34" s="237">
        <v>347</v>
      </c>
      <c r="U34" s="241">
        <v>1</v>
      </c>
      <c r="V34" s="99" t="s">
        <v>486</v>
      </c>
      <c r="W34" s="242">
        <v>1</v>
      </c>
      <c r="X34" s="70">
        <v>0</v>
      </c>
      <c r="Y34" s="243"/>
      <c r="Z34" s="241">
        <v>0</v>
      </c>
      <c r="AA34" s="99"/>
      <c r="AB34" s="242">
        <v>1</v>
      </c>
      <c r="AC34" s="243" t="s">
        <v>381</v>
      </c>
      <c r="AD34" s="244">
        <v>1</v>
      </c>
      <c r="AE34" s="242">
        <v>1</v>
      </c>
      <c r="AF34" s="70">
        <v>0</v>
      </c>
      <c r="AG34" s="243">
        <v>1</v>
      </c>
      <c r="AH34" s="241">
        <v>1</v>
      </c>
      <c r="AI34" s="70">
        <v>1</v>
      </c>
      <c r="AJ34" s="99">
        <v>1</v>
      </c>
      <c r="AK34" s="245">
        <v>591</v>
      </c>
      <c r="AL34" s="246">
        <v>1</v>
      </c>
      <c r="AM34" s="247">
        <v>1</v>
      </c>
      <c r="AN34" s="248" t="s">
        <v>382</v>
      </c>
      <c r="AO34" s="249">
        <v>6555</v>
      </c>
      <c r="AP34" s="250">
        <v>1</v>
      </c>
      <c r="AQ34" s="251">
        <v>1</v>
      </c>
    </row>
    <row r="35" spans="1:43" s="82" customFormat="1" ht="63.75" customHeight="1" thickBot="1">
      <c r="A35" s="35"/>
      <c r="B35" s="35"/>
      <c r="C35" s="232" t="s">
        <v>194</v>
      </c>
      <c r="D35" s="233" t="s">
        <v>487</v>
      </c>
      <c r="E35" s="234">
        <v>43975</v>
      </c>
      <c r="F35" s="99" t="s">
        <v>488</v>
      </c>
      <c r="G35" s="235">
        <v>471</v>
      </c>
      <c r="H35" s="236">
        <v>346</v>
      </c>
      <c r="I35" s="236">
        <v>233</v>
      </c>
      <c r="J35" s="236">
        <v>14</v>
      </c>
      <c r="K35" s="236">
        <v>35</v>
      </c>
      <c r="L35" s="236">
        <v>64</v>
      </c>
      <c r="M35" s="237">
        <v>0</v>
      </c>
      <c r="N35" s="238">
        <v>0</v>
      </c>
      <c r="O35" s="239">
        <v>0</v>
      </c>
      <c r="P35" s="235">
        <v>0</v>
      </c>
      <c r="Q35" s="240">
        <v>0</v>
      </c>
      <c r="R35" s="235">
        <v>0</v>
      </c>
      <c r="S35" s="70">
        <v>0</v>
      </c>
      <c r="T35" s="237">
        <v>125</v>
      </c>
      <c r="U35" s="241">
        <v>1</v>
      </c>
      <c r="V35" s="99" t="s">
        <v>415</v>
      </c>
      <c r="W35" s="242">
        <v>1</v>
      </c>
      <c r="X35" s="70">
        <v>0</v>
      </c>
      <c r="Y35" s="243"/>
      <c r="Z35" s="241">
        <v>0</v>
      </c>
      <c r="AA35" s="99"/>
      <c r="AB35" s="242">
        <v>1</v>
      </c>
      <c r="AC35" s="243" t="s">
        <v>398</v>
      </c>
      <c r="AD35" s="244">
        <v>1</v>
      </c>
      <c r="AE35" s="242">
        <v>1</v>
      </c>
      <c r="AF35" s="70">
        <v>0</v>
      </c>
      <c r="AG35" s="243">
        <v>1</v>
      </c>
      <c r="AH35" s="241">
        <v>1</v>
      </c>
      <c r="AI35" s="70">
        <v>1</v>
      </c>
      <c r="AJ35" s="99">
        <v>0</v>
      </c>
      <c r="AK35" s="245">
        <v>354</v>
      </c>
      <c r="AL35" s="246">
        <v>1</v>
      </c>
      <c r="AM35" s="247">
        <v>1</v>
      </c>
      <c r="AN35" s="248" t="s">
        <v>382</v>
      </c>
      <c r="AO35" s="249">
        <v>4359</v>
      </c>
      <c r="AP35" s="250">
        <v>1</v>
      </c>
      <c r="AQ35" s="251">
        <v>1</v>
      </c>
    </row>
    <row r="36" spans="1:43" s="82" customFormat="1" ht="63.75" customHeight="1" thickBot="1">
      <c r="A36" s="35"/>
      <c r="B36" s="35"/>
      <c r="C36" s="232" t="s">
        <v>198</v>
      </c>
      <c r="D36" s="233" t="s">
        <v>489</v>
      </c>
      <c r="E36" s="234">
        <v>41000</v>
      </c>
      <c r="F36" s="99" t="s">
        <v>490</v>
      </c>
      <c r="G36" s="235">
        <v>604</v>
      </c>
      <c r="H36" s="236">
        <v>485</v>
      </c>
      <c r="I36" s="236">
        <v>388</v>
      </c>
      <c r="J36" s="236">
        <v>40</v>
      </c>
      <c r="K36" s="236"/>
      <c r="L36" s="236">
        <v>57</v>
      </c>
      <c r="M36" s="237"/>
      <c r="N36" s="238">
        <v>0</v>
      </c>
      <c r="O36" s="239"/>
      <c r="P36" s="235">
        <v>7</v>
      </c>
      <c r="Q36" s="240" t="s">
        <v>491</v>
      </c>
      <c r="R36" s="235"/>
      <c r="S36" s="70"/>
      <c r="T36" s="237">
        <v>119</v>
      </c>
      <c r="U36" s="241">
        <v>1</v>
      </c>
      <c r="V36" s="99" t="s">
        <v>415</v>
      </c>
      <c r="W36" s="242">
        <v>1</v>
      </c>
      <c r="X36" s="70">
        <v>0</v>
      </c>
      <c r="Y36" s="243"/>
      <c r="Z36" s="241">
        <v>0</v>
      </c>
      <c r="AA36" s="99"/>
      <c r="AB36" s="242">
        <v>1</v>
      </c>
      <c r="AC36" s="243" t="s">
        <v>398</v>
      </c>
      <c r="AD36" s="244">
        <v>1</v>
      </c>
      <c r="AE36" s="242">
        <v>1</v>
      </c>
      <c r="AF36" s="70">
        <v>0</v>
      </c>
      <c r="AG36" s="243">
        <v>1</v>
      </c>
      <c r="AH36" s="241">
        <v>1</v>
      </c>
      <c r="AI36" s="70">
        <v>1</v>
      </c>
      <c r="AJ36" s="99">
        <v>1</v>
      </c>
      <c r="AK36" s="245">
        <v>451</v>
      </c>
      <c r="AL36" s="246">
        <v>2</v>
      </c>
      <c r="AM36" s="247">
        <v>0</v>
      </c>
      <c r="AN36" s="248" t="s">
        <v>382</v>
      </c>
      <c r="AO36" s="249">
        <v>7878</v>
      </c>
      <c r="AP36" s="250">
        <v>1</v>
      </c>
      <c r="AQ36" s="251">
        <v>1</v>
      </c>
    </row>
    <row r="37" spans="1:43" s="82" customFormat="1" ht="63.75" customHeight="1">
      <c r="A37" s="35"/>
      <c r="B37" s="35"/>
      <c r="C37" s="211" t="s">
        <v>203</v>
      </c>
      <c r="D37" s="212" t="s">
        <v>204</v>
      </c>
      <c r="E37" s="213">
        <v>38534</v>
      </c>
      <c r="F37" s="75" t="s">
        <v>492</v>
      </c>
      <c r="G37" s="214">
        <v>357</v>
      </c>
      <c r="H37" s="215">
        <v>325</v>
      </c>
      <c r="I37" s="215">
        <v>274</v>
      </c>
      <c r="J37" s="215">
        <v>22</v>
      </c>
      <c r="K37" s="215">
        <v>6</v>
      </c>
      <c r="L37" s="215">
        <v>23</v>
      </c>
      <c r="M37" s="216">
        <v>0</v>
      </c>
      <c r="N37" s="217">
        <v>4</v>
      </c>
      <c r="O37" s="218" t="s">
        <v>493</v>
      </c>
      <c r="P37" s="214">
        <v>1</v>
      </c>
      <c r="Q37" s="219" t="s">
        <v>494</v>
      </c>
      <c r="R37" s="214">
        <v>0</v>
      </c>
      <c r="S37" s="65"/>
      <c r="T37" s="216">
        <v>32</v>
      </c>
      <c r="U37" s="220">
        <v>1</v>
      </c>
      <c r="V37" s="75" t="s">
        <v>495</v>
      </c>
      <c r="W37" s="221">
        <v>1</v>
      </c>
      <c r="X37" s="65">
        <v>1</v>
      </c>
      <c r="Y37" s="222" t="s">
        <v>496</v>
      </c>
      <c r="Z37" s="220">
        <v>0</v>
      </c>
      <c r="AA37" s="75"/>
      <c r="AB37" s="221">
        <v>1</v>
      </c>
      <c r="AC37" s="222" t="s">
        <v>416</v>
      </c>
      <c r="AD37" s="223">
        <v>1</v>
      </c>
      <c r="AE37" s="221">
        <v>1</v>
      </c>
      <c r="AF37" s="65">
        <v>1</v>
      </c>
      <c r="AG37" s="222">
        <v>0</v>
      </c>
      <c r="AH37" s="220">
        <v>1</v>
      </c>
      <c r="AI37" s="65">
        <v>1</v>
      </c>
      <c r="AJ37" s="75">
        <v>0</v>
      </c>
      <c r="AK37" s="224">
        <v>1300</v>
      </c>
      <c r="AL37" s="225">
        <v>1</v>
      </c>
      <c r="AM37" s="226">
        <v>1</v>
      </c>
      <c r="AN37" s="227" t="s">
        <v>382</v>
      </c>
      <c r="AO37" s="254">
        <v>7182</v>
      </c>
      <c r="AP37" s="229">
        <v>1</v>
      </c>
      <c r="AQ37" s="230">
        <v>1</v>
      </c>
    </row>
    <row r="38" spans="1:43" s="82" customFormat="1" ht="63.75" customHeight="1" thickBot="1">
      <c r="A38" s="35"/>
      <c r="B38" s="35"/>
      <c r="C38" s="191" t="s">
        <v>203</v>
      </c>
      <c r="D38" s="192" t="s">
        <v>207</v>
      </c>
      <c r="E38" s="193">
        <v>40817</v>
      </c>
      <c r="F38" s="78" t="s">
        <v>492</v>
      </c>
      <c r="G38" s="194">
        <v>478</v>
      </c>
      <c r="H38" s="195">
        <v>390</v>
      </c>
      <c r="I38" s="195">
        <v>263</v>
      </c>
      <c r="J38" s="195">
        <v>89</v>
      </c>
      <c r="K38" s="195">
        <v>15</v>
      </c>
      <c r="L38" s="195">
        <v>23</v>
      </c>
      <c r="M38" s="196">
        <v>0</v>
      </c>
      <c r="N38" s="197">
        <v>0</v>
      </c>
      <c r="O38" s="198"/>
      <c r="P38" s="194">
        <v>3</v>
      </c>
      <c r="Q38" s="199" t="s">
        <v>497</v>
      </c>
      <c r="R38" s="194">
        <v>0</v>
      </c>
      <c r="S38" s="60"/>
      <c r="T38" s="196">
        <v>88</v>
      </c>
      <c r="U38" s="200">
        <v>1</v>
      </c>
      <c r="V38" s="78" t="s">
        <v>495</v>
      </c>
      <c r="W38" s="201">
        <v>1</v>
      </c>
      <c r="X38" s="60">
        <v>1</v>
      </c>
      <c r="Y38" s="202" t="s">
        <v>496</v>
      </c>
      <c r="Z38" s="200">
        <v>0</v>
      </c>
      <c r="AA38" s="78"/>
      <c r="AB38" s="201">
        <v>1</v>
      </c>
      <c r="AC38" s="202" t="s">
        <v>416</v>
      </c>
      <c r="AD38" s="203">
        <v>1</v>
      </c>
      <c r="AE38" s="201">
        <v>1</v>
      </c>
      <c r="AF38" s="60">
        <v>0</v>
      </c>
      <c r="AG38" s="202">
        <v>1</v>
      </c>
      <c r="AH38" s="200">
        <v>1</v>
      </c>
      <c r="AI38" s="60">
        <v>1</v>
      </c>
      <c r="AJ38" s="78">
        <v>1</v>
      </c>
      <c r="AK38" s="204">
        <v>1300</v>
      </c>
      <c r="AL38" s="205">
        <v>1</v>
      </c>
      <c r="AM38" s="206">
        <v>1</v>
      </c>
      <c r="AN38" s="207" t="s">
        <v>382</v>
      </c>
      <c r="AO38" s="208">
        <v>6335</v>
      </c>
      <c r="AP38" s="209">
        <v>1</v>
      </c>
      <c r="AQ38" s="210">
        <v>1</v>
      </c>
    </row>
    <row r="39" spans="1:43" s="82" customFormat="1" ht="63.75" customHeight="1" thickBot="1">
      <c r="A39" s="35"/>
      <c r="B39" s="35"/>
      <c r="C39" s="232" t="s">
        <v>188</v>
      </c>
      <c r="D39" s="233" t="s">
        <v>498</v>
      </c>
      <c r="E39" s="234">
        <v>40583</v>
      </c>
      <c r="F39" s="99" t="s">
        <v>499</v>
      </c>
      <c r="G39" s="235">
        <v>485</v>
      </c>
      <c r="H39" s="236">
        <v>406</v>
      </c>
      <c r="I39" s="236">
        <v>230</v>
      </c>
      <c r="J39" s="236">
        <v>84</v>
      </c>
      <c r="K39" s="236">
        <v>0</v>
      </c>
      <c r="L39" s="236">
        <v>92</v>
      </c>
      <c r="M39" s="237">
        <v>0</v>
      </c>
      <c r="N39" s="238">
        <v>1</v>
      </c>
      <c r="O39" s="239" t="s">
        <v>500</v>
      </c>
      <c r="P39" s="235">
        <v>12</v>
      </c>
      <c r="Q39" s="240" t="s">
        <v>501</v>
      </c>
      <c r="R39" s="235">
        <v>0</v>
      </c>
      <c r="S39" s="70" t="s">
        <v>502</v>
      </c>
      <c r="T39" s="237">
        <v>79</v>
      </c>
      <c r="U39" s="241">
        <v>1</v>
      </c>
      <c r="V39" s="99" t="s">
        <v>415</v>
      </c>
      <c r="W39" s="242">
        <v>0</v>
      </c>
      <c r="X39" s="70">
        <v>0</v>
      </c>
      <c r="Y39" s="243"/>
      <c r="Z39" s="241">
        <v>0</v>
      </c>
      <c r="AA39" s="99"/>
      <c r="AB39" s="242">
        <v>0</v>
      </c>
      <c r="AC39" s="243"/>
      <c r="AD39" s="244">
        <v>0</v>
      </c>
      <c r="AE39" s="242">
        <v>1</v>
      </c>
      <c r="AF39" s="70">
        <v>1</v>
      </c>
      <c r="AG39" s="243">
        <v>0</v>
      </c>
      <c r="AH39" s="241">
        <v>1</v>
      </c>
      <c r="AI39" s="70">
        <v>1</v>
      </c>
      <c r="AJ39" s="99">
        <v>0</v>
      </c>
      <c r="AK39" s="245">
        <v>878</v>
      </c>
      <c r="AL39" s="246">
        <v>1</v>
      </c>
      <c r="AM39" s="247">
        <v>1</v>
      </c>
      <c r="AN39" s="248" t="s">
        <v>471</v>
      </c>
      <c r="AO39" s="249">
        <v>0</v>
      </c>
      <c r="AP39" s="250">
        <v>0</v>
      </c>
      <c r="AQ39" s="251">
        <v>0</v>
      </c>
    </row>
    <row r="40" spans="1:43" s="82" customFormat="1" ht="102" customHeight="1">
      <c r="A40" s="275"/>
      <c r="B40" s="275"/>
      <c r="C40" s="276" t="s">
        <v>213</v>
      </c>
      <c r="D40" s="151" t="s">
        <v>503</v>
      </c>
      <c r="E40" s="152">
        <v>38078</v>
      </c>
      <c r="F40" s="81" t="s">
        <v>504</v>
      </c>
      <c r="G40" s="153">
        <v>1196</v>
      </c>
      <c r="H40" s="154">
        <v>937</v>
      </c>
      <c r="I40" s="154">
        <v>672</v>
      </c>
      <c r="J40" s="154">
        <v>153</v>
      </c>
      <c r="K40" s="154">
        <v>71</v>
      </c>
      <c r="L40" s="154">
        <v>41</v>
      </c>
      <c r="M40" s="155">
        <v>0</v>
      </c>
      <c r="N40" s="156">
        <v>0</v>
      </c>
      <c r="O40" s="157"/>
      <c r="P40" s="153">
        <v>30</v>
      </c>
      <c r="Q40" s="158" t="s">
        <v>505</v>
      </c>
      <c r="R40" s="153">
        <v>3</v>
      </c>
      <c r="S40" s="50" t="s">
        <v>506</v>
      </c>
      <c r="T40" s="155">
        <v>259</v>
      </c>
      <c r="U40" s="159">
        <v>1</v>
      </c>
      <c r="V40" s="81" t="s">
        <v>507</v>
      </c>
      <c r="W40" s="160">
        <v>1</v>
      </c>
      <c r="X40" s="50">
        <v>0</v>
      </c>
      <c r="Y40" s="161"/>
      <c r="Z40" s="159">
        <v>0</v>
      </c>
      <c r="AA40" s="81"/>
      <c r="AB40" s="160">
        <v>1</v>
      </c>
      <c r="AC40" s="161" t="s">
        <v>398</v>
      </c>
      <c r="AD40" s="162">
        <v>1</v>
      </c>
      <c r="AE40" s="160">
        <v>1</v>
      </c>
      <c r="AF40" s="50">
        <v>0</v>
      </c>
      <c r="AG40" s="161">
        <v>1</v>
      </c>
      <c r="AH40" s="159">
        <v>1</v>
      </c>
      <c r="AI40" s="50">
        <v>1</v>
      </c>
      <c r="AJ40" s="81">
        <v>0</v>
      </c>
      <c r="AK40" s="163">
        <v>517</v>
      </c>
      <c r="AL40" s="164">
        <v>1</v>
      </c>
      <c r="AM40" s="165">
        <v>1</v>
      </c>
      <c r="AN40" s="166" t="s">
        <v>508</v>
      </c>
      <c r="AO40" s="167">
        <v>9118</v>
      </c>
      <c r="AP40" s="168">
        <v>1</v>
      </c>
      <c r="AQ40" s="169">
        <v>1</v>
      </c>
    </row>
    <row r="41" spans="1:43" s="82" customFormat="1" ht="46.5" customHeight="1" thickBot="1">
      <c r="A41" s="275"/>
      <c r="B41" s="275"/>
      <c r="C41" s="191" t="s">
        <v>213</v>
      </c>
      <c r="D41" s="192" t="s">
        <v>509</v>
      </c>
      <c r="E41" s="193">
        <v>37165</v>
      </c>
      <c r="F41" s="78" t="s">
        <v>510</v>
      </c>
      <c r="G41" s="194">
        <v>345</v>
      </c>
      <c r="H41" s="195">
        <v>294</v>
      </c>
      <c r="I41" s="195">
        <v>175</v>
      </c>
      <c r="J41" s="195">
        <v>12</v>
      </c>
      <c r="K41" s="195">
        <v>37</v>
      </c>
      <c r="L41" s="195">
        <v>70</v>
      </c>
      <c r="M41" s="196">
        <v>0</v>
      </c>
      <c r="N41" s="197">
        <v>1</v>
      </c>
      <c r="O41" s="198" t="s">
        <v>511</v>
      </c>
      <c r="P41" s="194">
        <v>7</v>
      </c>
      <c r="Q41" s="199" t="s">
        <v>512</v>
      </c>
      <c r="R41" s="194">
        <v>0</v>
      </c>
      <c r="S41" s="60">
        <v>0</v>
      </c>
      <c r="T41" s="196">
        <v>51</v>
      </c>
      <c r="U41" s="200">
        <v>1</v>
      </c>
      <c r="V41" s="78" t="s">
        <v>513</v>
      </c>
      <c r="W41" s="201">
        <v>1</v>
      </c>
      <c r="X41" s="60">
        <v>1</v>
      </c>
      <c r="Y41" s="202" t="s">
        <v>514</v>
      </c>
      <c r="Z41" s="200">
        <v>0</v>
      </c>
      <c r="AA41" s="78"/>
      <c r="AB41" s="201">
        <v>1</v>
      </c>
      <c r="AC41" s="202" t="s">
        <v>398</v>
      </c>
      <c r="AD41" s="203">
        <v>1</v>
      </c>
      <c r="AE41" s="201">
        <v>1</v>
      </c>
      <c r="AF41" s="60">
        <v>1</v>
      </c>
      <c r="AG41" s="202">
        <v>0</v>
      </c>
      <c r="AH41" s="200">
        <v>1</v>
      </c>
      <c r="AI41" s="60">
        <v>1</v>
      </c>
      <c r="AJ41" s="78">
        <v>0</v>
      </c>
      <c r="AK41" s="204">
        <v>743</v>
      </c>
      <c r="AL41" s="205">
        <v>1</v>
      </c>
      <c r="AM41" s="206">
        <v>1</v>
      </c>
      <c r="AN41" s="207" t="s">
        <v>382</v>
      </c>
      <c r="AO41" s="208">
        <v>4448</v>
      </c>
      <c r="AP41" s="209">
        <v>1</v>
      </c>
      <c r="AQ41" s="210">
        <v>1</v>
      </c>
    </row>
    <row r="42" spans="1:43" s="82" customFormat="1" ht="46.5" customHeight="1">
      <c r="A42" s="35"/>
      <c r="B42" s="35"/>
      <c r="C42" s="211" t="s">
        <v>220</v>
      </c>
      <c r="D42" s="212" t="s">
        <v>221</v>
      </c>
      <c r="E42" s="213">
        <v>37257</v>
      </c>
      <c r="F42" s="75" t="s">
        <v>377</v>
      </c>
      <c r="G42" s="214">
        <v>531</v>
      </c>
      <c r="H42" s="215">
        <v>418</v>
      </c>
      <c r="I42" s="215">
        <v>290</v>
      </c>
      <c r="J42" s="215">
        <v>31</v>
      </c>
      <c r="K42" s="215">
        <v>20</v>
      </c>
      <c r="L42" s="215">
        <v>77</v>
      </c>
      <c r="M42" s="216">
        <v>0</v>
      </c>
      <c r="N42" s="217">
        <v>0</v>
      </c>
      <c r="O42" s="218" t="s">
        <v>465</v>
      </c>
      <c r="P42" s="214">
        <v>8</v>
      </c>
      <c r="Q42" s="219" t="s">
        <v>515</v>
      </c>
      <c r="R42" s="214">
        <v>0</v>
      </c>
      <c r="S42" s="65" t="s">
        <v>465</v>
      </c>
      <c r="T42" s="216">
        <v>113</v>
      </c>
      <c r="U42" s="220">
        <v>1</v>
      </c>
      <c r="V42" s="75" t="s">
        <v>516</v>
      </c>
      <c r="W42" s="221">
        <v>1</v>
      </c>
      <c r="X42" s="65">
        <v>0</v>
      </c>
      <c r="Y42" s="222"/>
      <c r="Z42" s="220">
        <v>0</v>
      </c>
      <c r="AA42" s="75" t="s">
        <v>465</v>
      </c>
      <c r="AB42" s="221">
        <v>1</v>
      </c>
      <c r="AC42" s="222" t="s">
        <v>398</v>
      </c>
      <c r="AD42" s="223">
        <v>1</v>
      </c>
      <c r="AE42" s="221">
        <v>1</v>
      </c>
      <c r="AF42" s="65">
        <v>1</v>
      </c>
      <c r="AG42" s="222"/>
      <c r="AH42" s="220">
        <v>1</v>
      </c>
      <c r="AI42" s="65">
        <v>1</v>
      </c>
      <c r="AJ42" s="75"/>
      <c r="AK42" s="224">
        <v>1970</v>
      </c>
      <c r="AL42" s="225">
        <v>1</v>
      </c>
      <c r="AM42" s="226">
        <v>1</v>
      </c>
      <c r="AN42" s="227" t="s">
        <v>382</v>
      </c>
      <c r="AO42" s="254">
        <v>9031</v>
      </c>
      <c r="AP42" s="229">
        <v>1</v>
      </c>
      <c r="AQ42" s="230">
        <v>1</v>
      </c>
    </row>
    <row r="43" spans="1:43" s="82" customFormat="1" ht="85.5" customHeight="1" thickBot="1">
      <c r="A43" s="35"/>
      <c r="B43" s="35"/>
      <c r="C43" s="191" t="s">
        <v>222</v>
      </c>
      <c r="D43" s="192" t="s">
        <v>223</v>
      </c>
      <c r="E43" s="193" t="s">
        <v>517</v>
      </c>
      <c r="F43" s="78" t="s">
        <v>518</v>
      </c>
      <c r="G43" s="194">
        <v>470</v>
      </c>
      <c r="H43" s="195">
        <v>295</v>
      </c>
      <c r="I43" s="195">
        <v>250</v>
      </c>
      <c r="J43" s="195">
        <v>32</v>
      </c>
      <c r="K43" s="195">
        <v>13</v>
      </c>
      <c r="L43" s="195">
        <v>0</v>
      </c>
      <c r="M43" s="196">
        <v>0</v>
      </c>
      <c r="N43" s="197">
        <v>2</v>
      </c>
      <c r="O43" s="198" t="s">
        <v>519</v>
      </c>
      <c r="P43" s="194">
        <v>8</v>
      </c>
      <c r="Q43" s="199" t="s">
        <v>520</v>
      </c>
      <c r="R43" s="194">
        <v>2</v>
      </c>
      <c r="S43" s="100" t="s">
        <v>521</v>
      </c>
      <c r="T43" s="196">
        <v>169</v>
      </c>
      <c r="U43" s="200">
        <v>1</v>
      </c>
      <c r="V43" s="78" t="s">
        <v>522</v>
      </c>
      <c r="W43" s="201">
        <v>1</v>
      </c>
      <c r="X43" s="60">
        <v>1</v>
      </c>
      <c r="Y43" s="202" t="s">
        <v>523</v>
      </c>
      <c r="Z43" s="200">
        <v>0</v>
      </c>
      <c r="AA43" s="78"/>
      <c r="AB43" s="201">
        <v>1</v>
      </c>
      <c r="AC43" s="202" t="s">
        <v>398</v>
      </c>
      <c r="AD43" s="203">
        <v>1</v>
      </c>
      <c r="AE43" s="201">
        <v>1</v>
      </c>
      <c r="AF43" s="60">
        <v>0</v>
      </c>
      <c r="AG43" s="202">
        <v>1</v>
      </c>
      <c r="AH43" s="200">
        <v>1</v>
      </c>
      <c r="AI43" s="60">
        <v>1</v>
      </c>
      <c r="AJ43" s="78">
        <v>1</v>
      </c>
      <c r="AK43" s="204">
        <v>643</v>
      </c>
      <c r="AL43" s="205">
        <v>1</v>
      </c>
      <c r="AM43" s="206">
        <v>1</v>
      </c>
      <c r="AN43" s="207" t="s">
        <v>382</v>
      </c>
      <c r="AO43" s="208">
        <v>1353</v>
      </c>
      <c r="AP43" s="209">
        <v>1</v>
      </c>
      <c r="AQ43" s="210">
        <v>1</v>
      </c>
    </row>
    <row r="44" spans="1:43" s="82" customFormat="1" ht="81.75" customHeight="1" thickBot="1">
      <c r="A44" s="35"/>
      <c r="B44" s="35"/>
      <c r="C44" s="232" t="s">
        <v>228</v>
      </c>
      <c r="D44" s="233" t="s">
        <v>524</v>
      </c>
      <c r="E44" s="234">
        <v>42095</v>
      </c>
      <c r="F44" s="99" t="s">
        <v>525</v>
      </c>
      <c r="G44" s="235">
        <v>397</v>
      </c>
      <c r="H44" s="236">
        <v>344</v>
      </c>
      <c r="I44" s="236">
        <v>274</v>
      </c>
      <c r="J44" s="236">
        <v>26</v>
      </c>
      <c r="K44" s="236">
        <v>8</v>
      </c>
      <c r="L44" s="236">
        <v>36</v>
      </c>
      <c r="M44" s="237">
        <v>0</v>
      </c>
      <c r="N44" s="238">
        <v>3</v>
      </c>
      <c r="O44" s="239" t="s">
        <v>526</v>
      </c>
      <c r="P44" s="235">
        <v>8</v>
      </c>
      <c r="Q44" s="240" t="s">
        <v>527</v>
      </c>
      <c r="R44" s="235">
        <v>0</v>
      </c>
      <c r="S44" s="70"/>
      <c r="T44" s="237">
        <v>53</v>
      </c>
      <c r="U44" s="241">
        <v>1</v>
      </c>
      <c r="V44" s="99" t="s">
        <v>528</v>
      </c>
      <c r="W44" s="242">
        <v>1</v>
      </c>
      <c r="X44" s="70">
        <v>1</v>
      </c>
      <c r="Y44" s="243" t="s">
        <v>529</v>
      </c>
      <c r="Z44" s="241">
        <v>0</v>
      </c>
      <c r="AA44" s="99"/>
      <c r="AB44" s="242">
        <v>1</v>
      </c>
      <c r="AC44" s="243" t="s">
        <v>398</v>
      </c>
      <c r="AD44" s="244">
        <v>1</v>
      </c>
      <c r="AE44" s="242">
        <v>1</v>
      </c>
      <c r="AF44" s="70">
        <v>1</v>
      </c>
      <c r="AG44" s="243">
        <v>0</v>
      </c>
      <c r="AH44" s="241">
        <v>1</v>
      </c>
      <c r="AI44" s="70">
        <v>1</v>
      </c>
      <c r="AJ44" s="99">
        <v>0</v>
      </c>
      <c r="AK44" s="245">
        <v>772</v>
      </c>
      <c r="AL44" s="246">
        <v>1</v>
      </c>
      <c r="AM44" s="247">
        <v>0</v>
      </c>
      <c r="AN44" s="248" t="s">
        <v>382</v>
      </c>
      <c r="AO44" s="249">
        <v>6013</v>
      </c>
      <c r="AP44" s="250">
        <v>1</v>
      </c>
      <c r="AQ44" s="251">
        <v>1</v>
      </c>
    </row>
    <row r="45" spans="1:43" s="82" customFormat="1" ht="15" customHeight="1" thickBot="1">
      <c r="A45" s="35"/>
      <c r="B45" s="35"/>
      <c r="C45" s="232" t="s">
        <v>230</v>
      </c>
      <c r="D45" s="277"/>
      <c r="E45" s="278"/>
      <c r="F45" s="279"/>
      <c r="G45" s="280"/>
      <c r="H45" s="281"/>
      <c r="I45" s="281"/>
      <c r="J45" s="281"/>
      <c r="K45" s="281"/>
      <c r="L45" s="281"/>
      <c r="M45" s="282"/>
      <c r="N45" s="283"/>
      <c r="O45" s="284"/>
      <c r="P45" s="280"/>
      <c r="Q45" s="285"/>
      <c r="R45" s="280"/>
      <c r="S45" s="286"/>
      <c r="T45" s="282"/>
      <c r="U45" s="287"/>
      <c r="V45" s="279"/>
      <c r="W45" s="288"/>
      <c r="X45" s="286"/>
      <c r="Y45" s="289"/>
      <c r="Z45" s="287"/>
      <c r="AA45" s="279"/>
      <c r="AB45" s="288"/>
      <c r="AC45" s="289"/>
      <c r="AD45" s="290"/>
      <c r="AE45" s="288"/>
      <c r="AF45" s="286"/>
      <c r="AG45" s="289"/>
      <c r="AH45" s="287"/>
      <c r="AI45" s="286"/>
      <c r="AJ45" s="279"/>
      <c r="AK45" s="291"/>
      <c r="AL45" s="292"/>
      <c r="AM45" s="293"/>
      <c r="AN45" s="294"/>
      <c r="AO45" s="295"/>
      <c r="AP45" s="296"/>
      <c r="AQ45" s="297"/>
    </row>
    <row r="46" spans="1:43" s="82" customFormat="1" ht="110.25" customHeight="1" thickBot="1">
      <c r="A46" s="35"/>
      <c r="B46" s="35"/>
      <c r="C46" s="232" t="s">
        <v>233</v>
      </c>
      <c r="D46" s="233" t="s">
        <v>530</v>
      </c>
      <c r="E46" s="234">
        <v>39463</v>
      </c>
      <c r="F46" s="99" t="s">
        <v>531</v>
      </c>
      <c r="G46" s="235">
        <v>167</v>
      </c>
      <c r="H46" s="236">
        <v>152</v>
      </c>
      <c r="I46" s="236">
        <v>111</v>
      </c>
      <c r="J46" s="236">
        <v>19</v>
      </c>
      <c r="K46" s="236">
        <v>0</v>
      </c>
      <c r="L46" s="236">
        <v>18</v>
      </c>
      <c r="M46" s="237">
        <v>4</v>
      </c>
      <c r="N46" s="238">
        <v>6</v>
      </c>
      <c r="O46" s="239" t="s">
        <v>532</v>
      </c>
      <c r="P46" s="235">
        <v>10</v>
      </c>
      <c r="Q46" s="240" t="s">
        <v>533</v>
      </c>
      <c r="R46" s="235">
        <v>0</v>
      </c>
      <c r="S46" s="70">
        <v>0</v>
      </c>
      <c r="T46" s="237">
        <v>15</v>
      </c>
      <c r="U46" s="241">
        <v>1</v>
      </c>
      <c r="V46" s="99" t="s">
        <v>534</v>
      </c>
      <c r="W46" s="242">
        <v>1</v>
      </c>
      <c r="X46" s="70">
        <v>1</v>
      </c>
      <c r="Y46" s="243" t="s">
        <v>535</v>
      </c>
      <c r="Z46" s="241">
        <v>0</v>
      </c>
      <c r="AA46" s="99"/>
      <c r="AB46" s="242">
        <v>1</v>
      </c>
      <c r="AC46" s="243" t="s">
        <v>398</v>
      </c>
      <c r="AD46" s="244">
        <v>0</v>
      </c>
      <c r="AE46" s="242">
        <v>0</v>
      </c>
      <c r="AF46" s="70">
        <v>0</v>
      </c>
      <c r="AG46" s="243">
        <v>0</v>
      </c>
      <c r="AH46" s="241">
        <v>0</v>
      </c>
      <c r="AI46" s="70">
        <v>0</v>
      </c>
      <c r="AJ46" s="99">
        <v>0</v>
      </c>
      <c r="AK46" s="245">
        <v>253</v>
      </c>
      <c r="AL46" s="246">
        <v>0</v>
      </c>
      <c r="AM46" s="247">
        <v>0</v>
      </c>
      <c r="AN46" s="248" t="s">
        <v>382</v>
      </c>
      <c r="AO46" s="249">
        <v>0</v>
      </c>
      <c r="AP46" s="250">
        <v>0</v>
      </c>
      <c r="AQ46" s="251">
        <v>0</v>
      </c>
    </row>
    <row r="47" spans="1:43" s="82" customFormat="1" ht="83.25" customHeight="1">
      <c r="A47" s="35"/>
      <c r="B47" s="35"/>
      <c r="C47" s="211" t="s">
        <v>241</v>
      </c>
      <c r="D47" s="212" t="s">
        <v>536</v>
      </c>
      <c r="E47" s="213">
        <v>41608</v>
      </c>
      <c r="F47" s="75" t="s">
        <v>531</v>
      </c>
      <c r="G47" s="214">
        <v>616</v>
      </c>
      <c r="H47" s="215">
        <v>531</v>
      </c>
      <c r="I47" s="215">
        <v>425</v>
      </c>
      <c r="J47" s="215">
        <v>39</v>
      </c>
      <c r="K47" s="215">
        <v>18</v>
      </c>
      <c r="L47" s="215">
        <v>49</v>
      </c>
      <c r="M47" s="216">
        <v>0</v>
      </c>
      <c r="N47" s="217">
        <v>0</v>
      </c>
      <c r="O47" s="218"/>
      <c r="P47" s="214">
        <v>11</v>
      </c>
      <c r="Q47" s="219" t="s">
        <v>537</v>
      </c>
      <c r="R47" s="214">
        <v>10</v>
      </c>
      <c r="S47" s="65" t="s">
        <v>538</v>
      </c>
      <c r="T47" s="216">
        <v>85</v>
      </c>
      <c r="U47" s="220">
        <v>1</v>
      </c>
      <c r="V47" s="75" t="s">
        <v>539</v>
      </c>
      <c r="W47" s="221">
        <v>1</v>
      </c>
      <c r="X47" s="65">
        <v>0</v>
      </c>
      <c r="Y47" s="222"/>
      <c r="Z47" s="220">
        <v>0</v>
      </c>
      <c r="AA47" s="75"/>
      <c r="AB47" s="221">
        <v>1</v>
      </c>
      <c r="AC47" s="222" t="s">
        <v>398</v>
      </c>
      <c r="AD47" s="223">
        <v>1</v>
      </c>
      <c r="AE47" s="221">
        <v>1</v>
      </c>
      <c r="AF47" s="65">
        <v>1</v>
      </c>
      <c r="AG47" s="222">
        <v>0</v>
      </c>
      <c r="AH47" s="220">
        <v>1</v>
      </c>
      <c r="AI47" s="65">
        <v>1</v>
      </c>
      <c r="AJ47" s="75">
        <v>0</v>
      </c>
      <c r="AK47" s="224">
        <v>565</v>
      </c>
      <c r="AL47" s="225">
        <v>1</v>
      </c>
      <c r="AM47" s="226">
        <v>1</v>
      </c>
      <c r="AN47" s="227" t="s">
        <v>382</v>
      </c>
      <c r="AO47" s="254">
        <v>10316</v>
      </c>
      <c r="AP47" s="229">
        <v>1</v>
      </c>
      <c r="AQ47" s="230">
        <v>1</v>
      </c>
    </row>
    <row r="48" spans="1:43" s="82" customFormat="1" ht="46.5" customHeight="1" thickBot="1">
      <c r="A48" s="35"/>
      <c r="B48" s="35"/>
      <c r="C48" s="191" t="s">
        <v>241</v>
      </c>
      <c r="D48" s="192" t="s">
        <v>540</v>
      </c>
      <c r="E48" s="193">
        <v>40279</v>
      </c>
      <c r="F48" s="78" t="s">
        <v>531</v>
      </c>
      <c r="G48" s="194">
        <v>2504</v>
      </c>
      <c r="H48" s="195">
        <v>2504</v>
      </c>
      <c r="I48" s="195">
        <v>1182</v>
      </c>
      <c r="J48" s="195">
        <v>94</v>
      </c>
      <c r="K48" s="195">
        <v>692</v>
      </c>
      <c r="L48" s="195">
        <v>536</v>
      </c>
      <c r="M48" s="196">
        <v>0</v>
      </c>
      <c r="N48" s="197">
        <v>613</v>
      </c>
      <c r="O48" s="198" t="s">
        <v>541</v>
      </c>
      <c r="P48" s="194">
        <v>360</v>
      </c>
      <c r="Q48" s="199" t="s">
        <v>542</v>
      </c>
      <c r="R48" s="194">
        <v>0</v>
      </c>
      <c r="S48" s="60">
        <v>0</v>
      </c>
      <c r="T48" s="196">
        <v>0</v>
      </c>
      <c r="U48" s="200">
        <v>1</v>
      </c>
      <c r="V48" s="78" t="s">
        <v>402</v>
      </c>
      <c r="W48" s="201">
        <v>1</v>
      </c>
      <c r="X48" s="60">
        <v>0</v>
      </c>
      <c r="Y48" s="202"/>
      <c r="Z48" s="200">
        <v>0</v>
      </c>
      <c r="AA48" s="78"/>
      <c r="AB48" s="201">
        <v>1</v>
      </c>
      <c r="AC48" s="202" t="s">
        <v>398</v>
      </c>
      <c r="AD48" s="203">
        <v>1</v>
      </c>
      <c r="AE48" s="201">
        <v>1</v>
      </c>
      <c r="AF48" s="60">
        <v>1</v>
      </c>
      <c r="AG48" s="202">
        <v>0</v>
      </c>
      <c r="AH48" s="200">
        <v>1</v>
      </c>
      <c r="AI48" s="60">
        <v>1</v>
      </c>
      <c r="AJ48" s="78">
        <v>0</v>
      </c>
      <c r="AK48" s="204">
        <v>733</v>
      </c>
      <c r="AL48" s="205">
        <v>0</v>
      </c>
      <c r="AM48" s="206">
        <v>1</v>
      </c>
      <c r="AN48" s="207" t="s">
        <v>382</v>
      </c>
      <c r="AO48" s="208">
        <v>22949</v>
      </c>
      <c r="AP48" s="209">
        <v>1</v>
      </c>
      <c r="AQ48" s="210">
        <v>1</v>
      </c>
    </row>
    <row r="49" spans="1:43" s="82" customFormat="1" ht="46.5" customHeight="1" thickBot="1">
      <c r="A49" s="35"/>
      <c r="B49" s="35"/>
      <c r="C49" s="232" t="s">
        <v>249</v>
      </c>
      <c r="D49" s="233" t="s">
        <v>250</v>
      </c>
      <c r="E49" s="234">
        <v>42815</v>
      </c>
      <c r="F49" s="99" t="s">
        <v>543</v>
      </c>
      <c r="G49" s="235">
        <v>541</v>
      </c>
      <c r="H49" s="236">
        <v>480</v>
      </c>
      <c r="I49" s="236">
        <v>371</v>
      </c>
      <c r="J49" s="236">
        <v>35</v>
      </c>
      <c r="K49" s="236">
        <v>61</v>
      </c>
      <c r="L49" s="236">
        <v>74</v>
      </c>
      <c r="M49" s="237">
        <v>0</v>
      </c>
      <c r="N49" s="238">
        <v>22</v>
      </c>
      <c r="O49" s="239" t="s">
        <v>544</v>
      </c>
      <c r="P49" s="235">
        <v>16</v>
      </c>
      <c r="Q49" s="240" t="s">
        <v>545</v>
      </c>
      <c r="R49" s="235">
        <v>0</v>
      </c>
      <c r="S49" s="70" t="s">
        <v>465</v>
      </c>
      <c r="T49" s="237">
        <v>61</v>
      </c>
      <c r="U49" s="241">
        <v>1</v>
      </c>
      <c r="V49" s="99" t="s">
        <v>546</v>
      </c>
      <c r="W49" s="242">
        <v>1</v>
      </c>
      <c r="X49" s="70">
        <v>1</v>
      </c>
      <c r="Y49" s="243" t="s">
        <v>547</v>
      </c>
      <c r="Z49" s="241">
        <v>0</v>
      </c>
      <c r="AA49" s="99"/>
      <c r="AB49" s="242">
        <v>1</v>
      </c>
      <c r="AC49" s="243" t="s">
        <v>398</v>
      </c>
      <c r="AD49" s="244">
        <v>1</v>
      </c>
      <c r="AE49" s="242">
        <v>0</v>
      </c>
      <c r="AF49" s="70">
        <v>0</v>
      </c>
      <c r="AG49" s="243">
        <v>0</v>
      </c>
      <c r="AH49" s="241">
        <v>1</v>
      </c>
      <c r="AI49" s="70">
        <v>0</v>
      </c>
      <c r="AJ49" s="99">
        <v>1</v>
      </c>
      <c r="AK49" s="245">
        <v>258</v>
      </c>
      <c r="AL49" s="246">
        <v>2</v>
      </c>
      <c r="AM49" s="247">
        <v>1</v>
      </c>
      <c r="AN49" s="248" t="s">
        <v>382</v>
      </c>
      <c r="AO49" s="298" t="s">
        <v>403</v>
      </c>
      <c r="AP49" s="250">
        <v>1</v>
      </c>
      <c r="AQ49" s="251">
        <v>1</v>
      </c>
    </row>
    <row r="50" spans="1:43" s="82" customFormat="1" ht="63.75" customHeight="1" thickBot="1">
      <c r="A50" s="35"/>
      <c r="B50" s="35"/>
      <c r="C50" s="232" t="s">
        <v>548</v>
      </c>
      <c r="D50" s="233" t="s">
        <v>549</v>
      </c>
      <c r="E50" s="234">
        <v>37622</v>
      </c>
      <c r="F50" s="99" t="s">
        <v>525</v>
      </c>
      <c r="G50" s="235">
        <f>SUM(H50+T50)</f>
        <v>610</v>
      </c>
      <c r="H50" s="236">
        <v>514</v>
      </c>
      <c r="I50" s="236">
        <v>405</v>
      </c>
      <c r="J50" s="236">
        <v>79</v>
      </c>
      <c r="K50" s="236">
        <v>0</v>
      </c>
      <c r="L50" s="236">
        <v>30</v>
      </c>
      <c r="M50" s="237">
        <v>0</v>
      </c>
      <c r="N50" s="238">
        <v>1</v>
      </c>
      <c r="O50" s="239" t="s">
        <v>550</v>
      </c>
      <c r="P50" s="235">
        <v>17</v>
      </c>
      <c r="Q50" s="240" t="s">
        <v>551</v>
      </c>
      <c r="R50" s="235">
        <v>1</v>
      </c>
      <c r="S50" s="70" t="s">
        <v>552</v>
      </c>
      <c r="T50" s="237">
        <v>96</v>
      </c>
      <c r="U50" s="241">
        <v>1</v>
      </c>
      <c r="V50" s="99" t="s">
        <v>553</v>
      </c>
      <c r="W50" s="242">
        <v>1</v>
      </c>
      <c r="X50" s="70">
        <v>0</v>
      </c>
      <c r="Y50" s="243"/>
      <c r="Z50" s="241">
        <v>0</v>
      </c>
      <c r="AA50" s="99"/>
      <c r="AB50" s="242">
        <v>1</v>
      </c>
      <c r="AC50" s="243" t="s">
        <v>398</v>
      </c>
      <c r="AD50" s="244">
        <v>1</v>
      </c>
      <c r="AE50" s="242">
        <v>1</v>
      </c>
      <c r="AF50" s="70">
        <v>0</v>
      </c>
      <c r="AG50" s="243">
        <v>1</v>
      </c>
      <c r="AH50" s="241">
        <v>1</v>
      </c>
      <c r="AI50" s="70">
        <v>0</v>
      </c>
      <c r="AJ50" s="99">
        <v>1</v>
      </c>
      <c r="AK50" s="245">
        <v>1173</v>
      </c>
      <c r="AL50" s="246">
        <v>1</v>
      </c>
      <c r="AM50" s="247">
        <v>0</v>
      </c>
      <c r="AN50" s="248" t="s">
        <v>382</v>
      </c>
      <c r="AO50" s="249">
        <v>9958</v>
      </c>
      <c r="AP50" s="250">
        <v>1</v>
      </c>
      <c r="AQ50" s="251">
        <v>1</v>
      </c>
    </row>
    <row r="51" spans="1:43" s="82" customFormat="1" ht="46.5" customHeight="1" thickBot="1">
      <c r="A51" s="35"/>
      <c r="B51" s="35"/>
      <c r="C51" s="232" t="s">
        <v>259</v>
      </c>
      <c r="D51" s="233" t="s">
        <v>554</v>
      </c>
      <c r="E51" s="234">
        <v>43185</v>
      </c>
      <c r="F51" s="99" t="s">
        <v>463</v>
      </c>
      <c r="G51" s="235">
        <v>614</v>
      </c>
      <c r="H51" s="236">
        <v>487</v>
      </c>
      <c r="I51" s="236">
        <v>362</v>
      </c>
      <c r="J51" s="236">
        <v>26</v>
      </c>
      <c r="K51" s="236">
        <v>0</v>
      </c>
      <c r="L51" s="236">
        <v>99</v>
      </c>
      <c r="M51" s="237">
        <v>0</v>
      </c>
      <c r="N51" s="238">
        <v>145</v>
      </c>
      <c r="O51" s="239" t="s">
        <v>555</v>
      </c>
      <c r="P51" s="235">
        <v>26</v>
      </c>
      <c r="Q51" s="240" t="s">
        <v>556</v>
      </c>
      <c r="R51" s="235">
        <v>2</v>
      </c>
      <c r="S51" s="70" t="s">
        <v>557</v>
      </c>
      <c r="T51" s="237">
        <v>127</v>
      </c>
      <c r="U51" s="241">
        <v>1</v>
      </c>
      <c r="V51" s="99" t="s">
        <v>558</v>
      </c>
      <c r="W51" s="242">
        <v>1</v>
      </c>
      <c r="X51" s="70">
        <v>0</v>
      </c>
      <c r="Y51" s="243"/>
      <c r="Z51" s="241">
        <v>0</v>
      </c>
      <c r="AA51" s="99"/>
      <c r="AB51" s="242">
        <v>1</v>
      </c>
      <c r="AC51" s="243" t="s">
        <v>398</v>
      </c>
      <c r="AD51" s="244">
        <v>1</v>
      </c>
      <c r="AE51" s="242">
        <v>1</v>
      </c>
      <c r="AF51" s="70">
        <v>0</v>
      </c>
      <c r="AG51" s="243">
        <v>1</v>
      </c>
      <c r="AH51" s="241">
        <v>1</v>
      </c>
      <c r="AI51" s="70">
        <v>1</v>
      </c>
      <c r="AJ51" s="99">
        <v>0</v>
      </c>
      <c r="AK51" s="245">
        <v>255</v>
      </c>
      <c r="AL51" s="246">
        <v>1</v>
      </c>
      <c r="AM51" s="247">
        <v>1</v>
      </c>
      <c r="AN51" s="248" t="s">
        <v>382</v>
      </c>
      <c r="AO51" s="249">
        <v>4264</v>
      </c>
      <c r="AP51" s="250">
        <v>1</v>
      </c>
      <c r="AQ51" s="251">
        <v>1</v>
      </c>
    </row>
    <row r="52" spans="1:43" s="82" customFormat="1" ht="63.75" customHeight="1" thickBot="1">
      <c r="A52" s="35"/>
      <c r="B52" s="35"/>
      <c r="C52" s="232" t="s">
        <v>559</v>
      </c>
      <c r="D52" s="233" t="s">
        <v>266</v>
      </c>
      <c r="E52" s="234">
        <v>40707</v>
      </c>
      <c r="F52" s="99" t="s">
        <v>560</v>
      </c>
      <c r="G52" s="235">
        <v>794</v>
      </c>
      <c r="H52" s="236">
        <v>534</v>
      </c>
      <c r="I52" s="236">
        <v>307</v>
      </c>
      <c r="J52" s="236">
        <v>144</v>
      </c>
      <c r="K52" s="236">
        <v>24</v>
      </c>
      <c r="L52" s="236">
        <v>60</v>
      </c>
      <c r="M52" s="237">
        <v>0</v>
      </c>
      <c r="N52" s="238">
        <v>8</v>
      </c>
      <c r="O52" s="239" t="s">
        <v>561</v>
      </c>
      <c r="P52" s="235">
        <v>15</v>
      </c>
      <c r="Q52" s="240" t="s">
        <v>562</v>
      </c>
      <c r="R52" s="235">
        <v>97</v>
      </c>
      <c r="S52" s="70" t="s">
        <v>563</v>
      </c>
      <c r="T52" s="237">
        <v>77</v>
      </c>
      <c r="U52" s="241">
        <v>1</v>
      </c>
      <c r="V52" s="99" t="s">
        <v>564</v>
      </c>
      <c r="W52" s="242">
        <v>1</v>
      </c>
      <c r="X52" s="70">
        <v>1</v>
      </c>
      <c r="Y52" s="243" t="s">
        <v>565</v>
      </c>
      <c r="Z52" s="241">
        <v>0</v>
      </c>
      <c r="AA52" s="99"/>
      <c r="AB52" s="242">
        <v>1</v>
      </c>
      <c r="AC52" s="243" t="s">
        <v>398</v>
      </c>
      <c r="AD52" s="244">
        <v>1</v>
      </c>
      <c r="AE52" s="242">
        <v>1</v>
      </c>
      <c r="AF52" s="70">
        <v>0</v>
      </c>
      <c r="AG52" s="243">
        <v>1</v>
      </c>
      <c r="AH52" s="241">
        <v>1</v>
      </c>
      <c r="AI52" s="70">
        <v>1</v>
      </c>
      <c r="AJ52" s="99">
        <v>0</v>
      </c>
      <c r="AK52" s="245">
        <v>724</v>
      </c>
      <c r="AL52" s="246">
        <v>0</v>
      </c>
      <c r="AM52" s="247">
        <v>0</v>
      </c>
      <c r="AN52" s="248" t="s">
        <v>382</v>
      </c>
      <c r="AO52" s="249"/>
      <c r="AP52" s="250">
        <v>1</v>
      </c>
      <c r="AQ52" s="251">
        <v>1</v>
      </c>
    </row>
    <row r="53" spans="1:43" s="82" customFormat="1" ht="130.5" customHeight="1" thickBot="1">
      <c r="A53" s="35"/>
      <c r="B53" s="35"/>
      <c r="C53" s="232" t="s">
        <v>269</v>
      </c>
      <c r="D53" s="233" t="s">
        <v>566</v>
      </c>
      <c r="E53" s="234">
        <v>36982</v>
      </c>
      <c r="F53" s="99" t="s">
        <v>567</v>
      </c>
      <c r="G53" s="235">
        <v>445</v>
      </c>
      <c r="H53" s="236">
        <v>390</v>
      </c>
      <c r="I53" s="236">
        <v>278</v>
      </c>
      <c r="J53" s="236">
        <v>61</v>
      </c>
      <c r="K53" s="236">
        <v>17</v>
      </c>
      <c r="L53" s="236">
        <v>34</v>
      </c>
      <c r="M53" s="237">
        <v>0</v>
      </c>
      <c r="N53" s="238">
        <v>33</v>
      </c>
      <c r="O53" s="239" t="s">
        <v>568</v>
      </c>
      <c r="P53" s="235">
        <v>25</v>
      </c>
      <c r="Q53" s="240" t="s">
        <v>569</v>
      </c>
      <c r="R53" s="235">
        <v>6</v>
      </c>
      <c r="S53" s="70" t="s">
        <v>570</v>
      </c>
      <c r="T53" s="237">
        <v>55</v>
      </c>
      <c r="U53" s="241">
        <v>1</v>
      </c>
      <c r="V53" s="99" t="s">
        <v>571</v>
      </c>
      <c r="W53" s="242">
        <v>1</v>
      </c>
      <c r="X53" s="70">
        <v>1</v>
      </c>
      <c r="Y53" s="243" t="s">
        <v>572</v>
      </c>
      <c r="Z53" s="241">
        <v>0</v>
      </c>
      <c r="AA53" s="99"/>
      <c r="AB53" s="242">
        <v>1</v>
      </c>
      <c r="AC53" s="243" t="s">
        <v>398</v>
      </c>
      <c r="AD53" s="244">
        <v>0</v>
      </c>
      <c r="AE53" s="242">
        <v>1</v>
      </c>
      <c r="AF53" s="70">
        <v>1</v>
      </c>
      <c r="AG53" s="243">
        <v>0</v>
      </c>
      <c r="AH53" s="241">
        <v>0</v>
      </c>
      <c r="AI53" s="70">
        <v>0</v>
      </c>
      <c r="AJ53" s="99">
        <v>0</v>
      </c>
      <c r="AK53" s="245">
        <v>1365</v>
      </c>
      <c r="AL53" s="246">
        <v>1</v>
      </c>
      <c r="AM53" s="247">
        <v>1</v>
      </c>
      <c r="AN53" s="248" t="s">
        <v>382</v>
      </c>
      <c r="AO53" s="249">
        <v>7485.8</v>
      </c>
      <c r="AP53" s="250">
        <v>1</v>
      </c>
      <c r="AQ53" s="251">
        <v>1</v>
      </c>
    </row>
    <row r="54" spans="1:43" s="82" customFormat="1" ht="63.75" customHeight="1" thickBot="1">
      <c r="A54" s="35"/>
      <c r="B54" s="35"/>
      <c r="C54" s="232" t="s">
        <v>273</v>
      </c>
      <c r="D54" s="233" t="s">
        <v>274</v>
      </c>
      <c r="E54" s="234">
        <v>41395</v>
      </c>
      <c r="F54" s="99" t="s">
        <v>573</v>
      </c>
      <c r="G54" s="235">
        <v>488</v>
      </c>
      <c r="H54" s="236">
        <v>373</v>
      </c>
      <c r="I54" s="236">
        <v>235</v>
      </c>
      <c r="J54" s="236">
        <v>66</v>
      </c>
      <c r="K54" s="236">
        <v>25</v>
      </c>
      <c r="L54" s="236">
        <v>47</v>
      </c>
      <c r="M54" s="237">
        <v>0</v>
      </c>
      <c r="N54" s="238">
        <v>87</v>
      </c>
      <c r="O54" s="239" t="s">
        <v>574</v>
      </c>
      <c r="P54" s="235">
        <v>49</v>
      </c>
      <c r="Q54" s="239" t="s">
        <v>575</v>
      </c>
      <c r="R54" s="235"/>
      <c r="S54" s="70"/>
      <c r="T54" s="237">
        <v>115</v>
      </c>
      <c r="U54" s="241">
        <v>1</v>
      </c>
      <c r="V54" s="99" t="s">
        <v>522</v>
      </c>
      <c r="W54" s="242">
        <v>1</v>
      </c>
      <c r="X54" s="70">
        <v>1</v>
      </c>
      <c r="Y54" s="243" t="s">
        <v>576</v>
      </c>
      <c r="Z54" s="241">
        <v>0</v>
      </c>
      <c r="AA54" s="99"/>
      <c r="AB54" s="242">
        <v>1</v>
      </c>
      <c r="AC54" s="243" t="s">
        <v>381</v>
      </c>
      <c r="AD54" s="244">
        <v>1</v>
      </c>
      <c r="AE54" s="242">
        <v>1</v>
      </c>
      <c r="AF54" s="70">
        <v>0</v>
      </c>
      <c r="AG54" s="243">
        <v>1</v>
      </c>
      <c r="AH54" s="241">
        <v>1</v>
      </c>
      <c r="AI54" s="70">
        <v>0</v>
      </c>
      <c r="AJ54" s="99">
        <v>1</v>
      </c>
      <c r="AK54" s="245">
        <v>673</v>
      </c>
      <c r="AL54" s="246">
        <v>1</v>
      </c>
      <c r="AM54" s="247">
        <v>1</v>
      </c>
      <c r="AN54" s="248" t="s">
        <v>382</v>
      </c>
      <c r="AO54" s="249">
        <v>6545</v>
      </c>
      <c r="AP54" s="250">
        <v>1</v>
      </c>
      <c r="AQ54" s="251">
        <v>1</v>
      </c>
    </row>
    <row r="55" spans="1:43" ht="46.5" customHeight="1" thickBot="1">
      <c r="C55" s="232" t="s">
        <v>279</v>
      </c>
      <c r="D55" s="233" t="s">
        <v>577</v>
      </c>
      <c r="E55" s="234">
        <v>40566</v>
      </c>
      <c r="F55" s="99" t="s">
        <v>578</v>
      </c>
      <c r="G55" s="235">
        <v>320</v>
      </c>
      <c r="H55" s="236">
        <v>286</v>
      </c>
      <c r="I55" s="236">
        <v>123</v>
      </c>
      <c r="J55" s="236">
        <v>139</v>
      </c>
      <c r="K55" s="236">
        <v>0</v>
      </c>
      <c r="L55" s="236">
        <v>24</v>
      </c>
      <c r="M55" s="237">
        <v>0</v>
      </c>
      <c r="N55" s="238">
        <v>12</v>
      </c>
      <c r="O55" s="239" t="s">
        <v>579</v>
      </c>
      <c r="P55" s="235">
        <v>16</v>
      </c>
      <c r="Q55" s="240" t="s">
        <v>580</v>
      </c>
      <c r="R55" s="235">
        <v>5</v>
      </c>
      <c r="S55" s="70" t="s">
        <v>581</v>
      </c>
      <c r="T55" s="237">
        <v>34</v>
      </c>
      <c r="U55" s="241">
        <v>1</v>
      </c>
      <c r="V55" s="99" t="s">
        <v>415</v>
      </c>
      <c r="W55" s="242">
        <v>1</v>
      </c>
      <c r="X55" s="70">
        <v>1</v>
      </c>
      <c r="Y55" s="243" t="s">
        <v>576</v>
      </c>
      <c r="Z55" s="241">
        <v>0</v>
      </c>
      <c r="AA55" s="99"/>
      <c r="AB55" s="242">
        <v>1</v>
      </c>
      <c r="AC55" s="243" t="s">
        <v>398</v>
      </c>
      <c r="AD55" s="244">
        <v>1</v>
      </c>
      <c r="AE55" s="242">
        <v>1</v>
      </c>
      <c r="AF55" s="70">
        <v>1</v>
      </c>
      <c r="AG55" s="243">
        <v>0</v>
      </c>
      <c r="AH55" s="241">
        <v>1</v>
      </c>
      <c r="AI55" s="70">
        <v>1</v>
      </c>
      <c r="AJ55" s="99">
        <v>0</v>
      </c>
      <c r="AK55" s="245">
        <v>409</v>
      </c>
      <c r="AL55" s="246">
        <v>1</v>
      </c>
      <c r="AM55" s="247">
        <v>1</v>
      </c>
      <c r="AN55" s="248" t="s">
        <v>382</v>
      </c>
      <c r="AO55" s="249">
        <v>4585</v>
      </c>
      <c r="AP55" s="250">
        <v>1</v>
      </c>
      <c r="AQ55" s="251">
        <v>1</v>
      </c>
    </row>
    <row r="56" spans="1:43" s="82" customFormat="1" ht="87.75" customHeight="1" thickBot="1">
      <c r="A56" s="35"/>
      <c r="B56" s="35"/>
      <c r="C56" s="232" t="s">
        <v>283</v>
      </c>
      <c r="D56" s="233" t="s">
        <v>284</v>
      </c>
      <c r="E56" s="234">
        <v>41191</v>
      </c>
      <c r="F56" s="99" t="s">
        <v>582</v>
      </c>
      <c r="G56" s="235">
        <v>588</v>
      </c>
      <c r="H56" s="236">
        <v>492</v>
      </c>
      <c r="I56" s="236">
        <v>329</v>
      </c>
      <c r="J56" s="236">
        <v>128</v>
      </c>
      <c r="K56" s="236">
        <v>0</v>
      </c>
      <c r="L56" s="236">
        <v>35</v>
      </c>
      <c r="M56" s="237">
        <v>0</v>
      </c>
      <c r="N56" s="238">
        <v>7</v>
      </c>
      <c r="O56" s="239" t="s">
        <v>583</v>
      </c>
      <c r="P56" s="235">
        <v>14</v>
      </c>
      <c r="Q56" s="240" t="s">
        <v>584</v>
      </c>
      <c r="R56" s="235">
        <v>0</v>
      </c>
      <c r="S56" s="70" t="s">
        <v>465</v>
      </c>
      <c r="T56" s="237">
        <v>96</v>
      </c>
      <c r="U56" s="241">
        <v>1</v>
      </c>
      <c r="V56" s="99" t="s">
        <v>585</v>
      </c>
      <c r="W56" s="242">
        <v>1</v>
      </c>
      <c r="X56" s="70">
        <v>1</v>
      </c>
      <c r="Y56" s="243" t="s">
        <v>586</v>
      </c>
      <c r="Z56" s="241">
        <v>0</v>
      </c>
      <c r="AA56" s="99"/>
      <c r="AB56" s="242">
        <v>1</v>
      </c>
      <c r="AC56" s="243" t="s">
        <v>398</v>
      </c>
      <c r="AD56" s="244">
        <v>1</v>
      </c>
      <c r="AE56" s="242">
        <v>0</v>
      </c>
      <c r="AF56" s="70"/>
      <c r="AG56" s="243"/>
      <c r="AH56" s="241">
        <v>1</v>
      </c>
      <c r="AI56" s="70">
        <v>1</v>
      </c>
      <c r="AJ56" s="99"/>
      <c r="AK56" s="245">
        <v>284</v>
      </c>
      <c r="AL56" s="246">
        <v>1</v>
      </c>
      <c r="AM56" s="247">
        <v>1</v>
      </c>
      <c r="AN56" s="248" t="s">
        <v>382</v>
      </c>
      <c r="AO56" s="249" t="s">
        <v>587</v>
      </c>
      <c r="AP56" s="250">
        <v>1</v>
      </c>
      <c r="AQ56" s="251">
        <v>1</v>
      </c>
    </row>
    <row r="57" spans="1:43" s="82" customFormat="1" ht="124.5" customHeight="1" thickBot="1">
      <c r="A57" s="35"/>
      <c r="B57" s="35"/>
      <c r="C57" s="232" t="s">
        <v>277</v>
      </c>
      <c r="D57" s="233" t="s">
        <v>292</v>
      </c>
      <c r="E57" s="234" t="s">
        <v>588</v>
      </c>
      <c r="F57" s="99" t="s">
        <v>589</v>
      </c>
      <c r="G57" s="235">
        <v>356</v>
      </c>
      <c r="H57" s="236">
        <f>299+13</f>
        <v>312</v>
      </c>
      <c r="I57" s="236">
        <v>142</v>
      </c>
      <c r="J57" s="236">
        <v>138</v>
      </c>
      <c r="K57" s="236">
        <v>13</v>
      </c>
      <c r="L57" s="236">
        <v>19</v>
      </c>
      <c r="M57" s="237">
        <v>0</v>
      </c>
      <c r="N57" s="238">
        <v>0</v>
      </c>
      <c r="O57" s="239"/>
      <c r="P57" s="235">
        <v>17</v>
      </c>
      <c r="Q57" s="240" t="s">
        <v>590</v>
      </c>
      <c r="R57" s="235">
        <v>14</v>
      </c>
      <c r="S57" s="70" t="s">
        <v>591</v>
      </c>
      <c r="T57" s="237">
        <f>G57-H57</f>
        <v>44</v>
      </c>
      <c r="U57" s="241">
        <v>1</v>
      </c>
      <c r="V57" s="99" t="s">
        <v>592</v>
      </c>
      <c r="W57" s="242">
        <v>1</v>
      </c>
      <c r="X57" s="70">
        <v>0</v>
      </c>
      <c r="Y57" s="243"/>
      <c r="Z57" s="241">
        <v>0</v>
      </c>
      <c r="AA57" s="99"/>
      <c r="AB57" s="242">
        <v>1</v>
      </c>
      <c r="AC57" s="243" t="s">
        <v>398</v>
      </c>
      <c r="AD57" s="244">
        <v>0</v>
      </c>
      <c r="AE57" s="242">
        <v>1</v>
      </c>
      <c r="AF57" s="70">
        <v>0</v>
      </c>
      <c r="AG57" s="243">
        <v>1</v>
      </c>
      <c r="AH57" s="241">
        <v>0</v>
      </c>
      <c r="AI57" s="70">
        <v>0</v>
      </c>
      <c r="AJ57" s="99">
        <v>0</v>
      </c>
      <c r="AK57" s="245">
        <v>369</v>
      </c>
      <c r="AL57" s="246">
        <v>1</v>
      </c>
      <c r="AM57" s="247">
        <v>1</v>
      </c>
      <c r="AN57" s="248" t="s">
        <v>382</v>
      </c>
      <c r="AO57" s="249">
        <f>13000*299/1000</f>
        <v>3887</v>
      </c>
      <c r="AP57" s="250">
        <v>1</v>
      </c>
      <c r="AQ57" s="251">
        <v>0</v>
      </c>
    </row>
    <row r="58" spans="1:43" s="82" customFormat="1" ht="63.75" customHeight="1" thickBot="1">
      <c r="A58" s="275"/>
      <c r="B58" s="275"/>
      <c r="C58" s="232" t="s">
        <v>297</v>
      </c>
      <c r="D58" s="233" t="s">
        <v>593</v>
      </c>
      <c r="E58" s="234">
        <v>40618</v>
      </c>
      <c r="F58" s="99" t="s">
        <v>594</v>
      </c>
      <c r="G58" s="235">
        <v>769</v>
      </c>
      <c r="H58" s="236">
        <v>632</v>
      </c>
      <c r="I58" s="236">
        <v>372</v>
      </c>
      <c r="J58" s="236">
        <v>111</v>
      </c>
      <c r="K58" s="236">
        <v>0</v>
      </c>
      <c r="L58" s="236">
        <v>149</v>
      </c>
      <c r="M58" s="237">
        <v>0</v>
      </c>
      <c r="N58" s="238">
        <v>0</v>
      </c>
      <c r="O58" s="239"/>
      <c r="P58" s="235">
        <v>12</v>
      </c>
      <c r="Q58" s="240" t="s">
        <v>595</v>
      </c>
      <c r="R58" s="235">
        <v>0</v>
      </c>
      <c r="S58" s="70"/>
      <c r="T58" s="237">
        <v>132</v>
      </c>
      <c r="U58" s="241">
        <v>1</v>
      </c>
      <c r="V58" s="99" t="s">
        <v>596</v>
      </c>
      <c r="W58" s="242">
        <v>1</v>
      </c>
      <c r="X58" s="70">
        <v>0</v>
      </c>
      <c r="Y58" s="243"/>
      <c r="Z58" s="241">
        <v>0</v>
      </c>
      <c r="AA58" s="99"/>
      <c r="AB58" s="242">
        <v>1</v>
      </c>
      <c r="AC58" s="243" t="s">
        <v>398</v>
      </c>
      <c r="AD58" s="244">
        <v>1</v>
      </c>
      <c r="AE58" s="242">
        <v>1</v>
      </c>
      <c r="AF58" s="70">
        <v>1</v>
      </c>
      <c r="AG58" s="243">
        <v>0</v>
      </c>
      <c r="AH58" s="241">
        <v>1</v>
      </c>
      <c r="AI58" s="70">
        <v>1</v>
      </c>
      <c r="AJ58" s="99">
        <v>0</v>
      </c>
      <c r="AK58" s="245">
        <v>297</v>
      </c>
      <c r="AL58" s="246">
        <v>0</v>
      </c>
      <c r="AM58" s="247">
        <v>1</v>
      </c>
      <c r="AN58" s="248" t="s">
        <v>382</v>
      </c>
      <c r="AO58" s="249">
        <v>6809</v>
      </c>
      <c r="AP58" s="250">
        <v>1</v>
      </c>
      <c r="AQ58" s="251">
        <v>1</v>
      </c>
    </row>
    <row r="59" spans="1:43" s="82" customFormat="1" ht="129" customHeight="1" thickBot="1">
      <c r="A59" s="35"/>
      <c r="B59" s="35"/>
      <c r="C59" s="232" t="s">
        <v>301</v>
      </c>
      <c r="D59" s="233" t="s">
        <v>597</v>
      </c>
      <c r="E59" s="234">
        <v>38018</v>
      </c>
      <c r="F59" s="99" t="s">
        <v>598</v>
      </c>
      <c r="G59" s="235">
        <v>257</v>
      </c>
      <c r="H59" s="236">
        <v>238</v>
      </c>
      <c r="I59" s="236">
        <v>198</v>
      </c>
      <c r="J59" s="236">
        <v>38</v>
      </c>
      <c r="K59" s="236">
        <v>2</v>
      </c>
      <c r="L59" s="236">
        <v>0</v>
      </c>
      <c r="M59" s="237">
        <v>0</v>
      </c>
      <c r="N59" s="238">
        <v>21</v>
      </c>
      <c r="O59" s="239" t="s">
        <v>599</v>
      </c>
      <c r="P59" s="235">
        <v>5</v>
      </c>
      <c r="Q59" s="240" t="s">
        <v>600</v>
      </c>
      <c r="R59" s="235">
        <v>0</v>
      </c>
      <c r="S59" s="70">
        <v>0</v>
      </c>
      <c r="T59" s="237">
        <v>19</v>
      </c>
      <c r="U59" s="241">
        <v>1</v>
      </c>
      <c r="V59" s="99" t="s">
        <v>601</v>
      </c>
      <c r="W59" s="242">
        <v>1</v>
      </c>
      <c r="X59" s="70">
        <v>1</v>
      </c>
      <c r="Y59" s="243" t="s">
        <v>576</v>
      </c>
      <c r="Z59" s="241">
        <v>0</v>
      </c>
      <c r="AA59" s="99" t="s">
        <v>602</v>
      </c>
      <c r="AB59" s="242">
        <v>1</v>
      </c>
      <c r="AC59" s="243" t="s">
        <v>398</v>
      </c>
      <c r="AD59" s="244">
        <v>1</v>
      </c>
      <c r="AE59" s="242">
        <v>1</v>
      </c>
      <c r="AF59" s="70">
        <v>1</v>
      </c>
      <c r="AG59" s="243">
        <v>0</v>
      </c>
      <c r="AH59" s="241">
        <v>1</v>
      </c>
      <c r="AI59" s="70">
        <v>1</v>
      </c>
      <c r="AJ59" s="99">
        <v>0</v>
      </c>
      <c r="AK59" s="245">
        <v>759</v>
      </c>
      <c r="AL59" s="246">
        <v>1</v>
      </c>
      <c r="AM59" s="247">
        <v>1</v>
      </c>
      <c r="AN59" s="248" t="s">
        <v>382</v>
      </c>
      <c r="AO59" s="249">
        <v>7650</v>
      </c>
      <c r="AP59" s="250">
        <v>1</v>
      </c>
      <c r="AQ59" s="251">
        <v>1</v>
      </c>
    </row>
    <row r="60" spans="1:43" s="82" customFormat="1" ht="46.5" customHeight="1" thickBot="1">
      <c r="A60" s="35"/>
      <c r="B60" s="35"/>
      <c r="C60" s="232" t="s">
        <v>305</v>
      </c>
      <c r="D60" s="233" t="s">
        <v>603</v>
      </c>
      <c r="E60" s="234">
        <v>41656</v>
      </c>
      <c r="F60" s="99" t="s">
        <v>604</v>
      </c>
      <c r="G60" s="235">
        <v>470</v>
      </c>
      <c r="H60" s="236">
        <v>389</v>
      </c>
      <c r="I60" s="236">
        <v>282</v>
      </c>
      <c r="J60" s="236">
        <v>56</v>
      </c>
      <c r="K60" s="236">
        <v>81</v>
      </c>
      <c r="L60" s="236">
        <v>51</v>
      </c>
      <c r="M60" s="237">
        <v>0</v>
      </c>
      <c r="N60" s="238">
        <v>11</v>
      </c>
      <c r="O60" s="239" t="s">
        <v>605</v>
      </c>
      <c r="P60" s="235">
        <v>59</v>
      </c>
      <c r="Q60" s="240" t="s">
        <v>606</v>
      </c>
      <c r="R60" s="235">
        <v>1</v>
      </c>
      <c r="S60" s="70" t="s">
        <v>607</v>
      </c>
      <c r="T60" s="237">
        <v>81</v>
      </c>
      <c r="U60" s="241">
        <v>0</v>
      </c>
      <c r="V60" s="99"/>
      <c r="W60" s="242">
        <v>0</v>
      </c>
      <c r="X60" s="70">
        <v>0</v>
      </c>
      <c r="Y60" s="243"/>
      <c r="Z60" s="241">
        <v>0</v>
      </c>
      <c r="AA60" s="99"/>
      <c r="AB60" s="242">
        <v>1</v>
      </c>
      <c r="AC60" s="243" t="s">
        <v>398</v>
      </c>
      <c r="AD60" s="244">
        <v>1</v>
      </c>
      <c r="AE60" s="242">
        <v>1</v>
      </c>
      <c r="AF60" s="70">
        <v>1</v>
      </c>
      <c r="AG60" s="243">
        <v>0</v>
      </c>
      <c r="AH60" s="241">
        <v>1</v>
      </c>
      <c r="AI60" s="70">
        <v>1</v>
      </c>
      <c r="AJ60" s="99">
        <v>0</v>
      </c>
      <c r="AK60" s="245">
        <v>199</v>
      </c>
      <c r="AL60" s="246">
        <v>2</v>
      </c>
      <c r="AM60" s="247">
        <v>1</v>
      </c>
      <c r="AN60" s="248" t="s">
        <v>382</v>
      </c>
      <c r="AO60" s="249">
        <v>6395</v>
      </c>
      <c r="AP60" s="250">
        <v>1</v>
      </c>
      <c r="AQ60" s="251">
        <v>1</v>
      </c>
    </row>
    <row r="61" spans="1:43" s="82" customFormat="1" ht="111.75" customHeight="1" thickBot="1">
      <c r="A61" s="35"/>
      <c r="B61" s="35"/>
      <c r="C61" s="232" t="s">
        <v>311</v>
      </c>
      <c r="D61" s="233" t="s">
        <v>312</v>
      </c>
      <c r="E61" s="234">
        <v>39052</v>
      </c>
      <c r="F61" s="99" t="s">
        <v>531</v>
      </c>
      <c r="G61" s="235">
        <v>1063</v>
      </c>
      <c r="H61" s="236">
        <v>829</v>
      </c>
      <c r="I61" s="236">
        <v>415</v>
      </c>
      <c r="J61" s="236">
        <v>228</v>
      </c>
      <c r="K61" s="236">
        <v>23</v>
      </c>
      <c r="L61" s="236">
        <v>186</v>
      </c>
      <c r="M61" s="237">
        <v>0</v>
      </c>
      <c r="N61" s="238">
        <v>5</v>
      </c>
      <c r="O61" s="239" t="s">
        <v>600</v>
      </c>
      <c r="P61" s="235">
        <v>31</v>
      </c>
      <c r="Q61" s="240" t="s">
        <v>608</v>
      </c>
      <c r="R61" s="235">
        <v>158</v>
      </c>
      <c r="S61" s="70" t="s">
        <v>609</v>
      </c>
      <c r="T61" s="237">
        <v>211</v>
      </c>
      <c r="U61" s="241">
        <v>1</v>
      </c>
      <c r="V61" s="99" t="s">
        <v>610</v>
      </c>
      <c r="W61" s="242">
        <v>1</v>
      </c>
      <c r="X61" s="70">
        <v>1</v>
      </c>
      <c r="Y61" s="243" t="s">
        <v>611</v>
      </c>
      <c r="Z61" s="241">
        <v>0</v>
      </c>
      <c r="AA61" s="99"/>
      <c r="AB61" s="242">
        <v>1</v>
      </c>
      <c r="AC61" s="243" t="s">
        <v>398</v>
      </c>
      <c r="AD61" s="244">
        <v>0</v>
      </c>
      <c r="AE61" s="242">
        <v>1</v>
      </c>
      <c r="AF61" s="70">
        <v>1</v>
      </c>
      <c r="AG61" s="243">
        <v>0</v>
      </c>
      <c r="AH61" s="241">
        <v>1</v>
      </c>
      <c r="AI61" s="70">
        <v>1</v>
      </c>
      <c r="AJ61" s="99">
        <v>0</v>
      </c>
      <c r="AK61" s="245">
        <v>577</v>
      </c>
      <c r="AL61" s="246">
        <v>1</v>
      </c>
      <c r="AM61" s="247">
        <v>1</v>
      </c>
      <c r="AN61" s="248" t="s">
        <v>382</v>
      </c>
      <c r="AO61" s="249"/>
      <c r="AP61" s="250">
        <v>1</v>
      </c>
      <c r="AQ61" s="251">
        <v>1</v>
      </c>
    </row>
    <row r="62" spans="1:43" s="82" customFormat="1" ht="46.5" customHeight="1" thickBot="1">
      <c r="A62" s="35"/>
      <c r="B62" s="35"/>
      <c r="C62" s="232" t="s">
        <v>314</v>
      </c>
      <c r="D62" s="233" t="s">
        <v>612</v>
      </c>
      <c r="E62" s="234">
        <v>40924</v>
      </c>
      <c r="F62" s="99" t="s">
        <v>613</v>
      </c>
      <c r="G62" s="235">
        <v>757</v>
      </c>
      <c r="H62" s="236">
        <v>574</v>
      </c>
      <c r="I62" s="236">
        <v>436</v>
      </c>
      <c r="J62" s="236">
        <v>90</v>
      </c>
      <c r="K62" s="236">
        <v>58</v>
      </c>
      <c r="L62" s="236">
        <v>48</v>
      </c>
      <c r="M62" s="237">
        <v>0</v>
      </c>
      <c r="N62" s="238">
        <v>0</v>
      </c>
      <c r="O62" s="239"/>
      <c r="P62" s="235">
        <v>0</v>
      </c>
      <c r="Q62" s="240"/>
      <c r="R62" s="235">
        <v>1</v>
      </c>
      <c r="S62" s="70" t="s">
        <v>614</v>
      </c>
      <c r="T62" s="237">
        <v>183</v>
      </c>
      <c r="U62" s="241">
        <v>1</v>
      </c>
      <c r="V62" s="99" t="s">
        <v>615</v>
      </c>
      <c r="W62" s="242">
        <v>1</v>
      </c>
      <c r="X62" s="70">
        <v>0</v>
      </c>
      <c r="Y62" s="243"/>
      <c r="Z62" s="241">
        <v>0</v>
      </c>
      <c r="AA62" s="99"/>
      <c r="AB62" s="242">
        <v>1</v>
      </c>
      <c r="AC62" s="243" t="s">
        <v>398</v>
      </c>
      <c r="AD62" s="244">
        <v>1</v>
      </c>
      <c r="AE62" s="242">
        <v>1</v>
      </c>
      <c r="AF62" s="70">
        <v>1</v>
      </c>
      <c r="AG62" s="243">
        <v>0</v>
      </c>
      <c r="AH62" s="241">
        <v>1</v>
      </c>
      <c r="AI62" s="70">
        <v>1</v>
      </c>
      <c r="AJ62" s="99">
        <v>0</v>
      </c>
      <c r="AK62" s="245">
        <v>685</v>
      </c>
      <c r="AL62" s="246">
        <v>1</v>
      </c>
      <c r="AM62" s="247">
        <v>0</v>
      </c>
      <c r="AN62" s="248" t="s">
        <v>382</v>
      </c>
      <c r="AO62" s="249">
        <v>10000</v>
      </c>
      <c r="AP62" s="250">
        <v>1</v>
      </c>
      <c r="AQ62" s="251">
        <v>1</v>
      </c>
    </row>
    <row r="63" spans="1:43" s="82" customFormat="1" ht="126.75" customHeight="1" thickBot="1">
      <c r="A63" s="35"/>
      <c r="B63" s="35"/>
      <c r="C63" s="232" t="s">
        <v>303</v>
      </c>
      <c r="D63" s="233" t="s">
        <v>316</v>
      </c>
      <c r="E63" s="234">
        <v>41183</v>
      </c>
      <c r="F63" s="99" t="s">
        <v>616</v>
      </c>
      <c r="G63" s="235">
        <v>423</v>
      </c>
      <c r="H63" s="236">
        <v>357</v>
      </c>
      <c r="I63" s="236">
        <v>254</v>
      </c>
      <c r="J63" s="236">
        <v>90</v>
      </c>
      <c r="K63" s="236">
        <v>0</v>
      </c>
      <c r="L63" s="236">
        <v>13</v>
      </c>
      <c r="M63" s="237">
        <v>0</v>
      </c>
      <c r="N63" s="238">
        <v>0</v>
      </c>
      <c r="O63" s="239">
        <v>0</v>
      </c>
      <c r="P63" s="235">
        <v>0</v>
      </c>
      <c r="Q63" s="240">
        <v>0</v>
      </c>
      <c r="R63" s="235">
        <v>0</v>
      </c>
      <c r="S63" s="70">
        <v>0</v>
      </c>
      <c r="T63" s="237">
        <v>66</v>
      </c>
      <c r="U63" s="241">
        <v>1</v>
      </c>
      <c r="V63" s="99" t="s">
        <v>617</v>
      </c>
      <c r="W63" s="242">
        <v>1</v>
      </c>
      <c r="X63" s="70">
        <v>0</v>
      </c>
      <c r="Y63" s="243"/>
      <c r="Z63" s="241">
        <v>0</v>
      </c>
      <c r="AA63" s="99"/>
      <c r="AB63" s="242">
        <v>1</v>
      </c>
      <c r="AC63" s="243" t="s">
        <v>381</v>
      </c>
      <c r="AD63" s="244">
        <v>1</v>
      </c>
      <c r="AE63" s="242">
        <v>1</v>
      </c>
      <c r="AF63" s="70">
        <v>1</v>
      </c>
      <c r="AG63" s="243">
        <v>0</v>
      </c>
      <c r="AH63" s="241">
        <v>1</v>
      </c>
      <c r="AI63" s="70">
        <v>1</v>
      </c>
      <c r="AJ63" s="99">
        <v>0</v>
      </c>
      <c r="AK63" s="245">
        <v>411</v>
      </c>
      <c r="AL63" s="246">
        <v>1</v>
      </c>
      <c r="AM63" s="247">
        <v>1</v>
      </c>
      <c r="AN63" s="248" t="s">
        <v>382</v>
      </c>
      <c r="AO63" s="249">
        <v>7040</v>
      </c>
      <c r="AP63" s="250">
        <v>1</v>
      </c>
      <c r="AQ63" s="251">
        <v>1</v>
      </c>
    </row>
    <row r="64" spans="1:43" s="82" customFormat="1" ht="46.5" customHeight="1" thickBot="1">
      <c r="A64" s="35"/>
      <c r="B64" s="35"/>
      <c r="C64" s="232" t="s">
        <v>318</v>
      </c>
      <c r="D64" s="233" t="s">
        <v>319</v>
      </c>
      <c r="E64" s="234">
        <v>41017</v>
      </c>
      <c r="F64" s="99" t="s">
        <v>618</v>
      </c>
      <c r="G64" s="235">
        <v>486</v>
      </c>
      <c r="H64" s="236">
        <v>404</v>
      </c>
      <c r="I64" s="236">
        <v>269</v>
      </c>
      <c r="J64" s="236">
        <v>111</v>
      </c>
      <c r="K64" s="236">
        <v>82</v>
      </c>
      <c r="L64" s="236">
        <v>24</v>
      </c>
      <c r="M64" s="237">
        <v>0</v>
      </c>
      <c r="N64" s="238">
        <v>0</v>
      </c>
      <c r="O64" s="239">
        <v>0</v>
      </c>
      <c r="P64" s="235">
        <v>8</v>
      </c>
      <c r="Q64" s="240" t="s">
        <v>619</v>
      </c>
      <c r="R64" s="235">
        <v>0</v>
      </c>
      <c r="S64" s="70">
        <v>0</v>
      </c>
      <c r="T64" s="237">
        <v>82</v>
      </c>
      <c r="U64" s="241">
        <v>1</v>
      </c>
      <c r="V64" s="99" t="s">
        <v>620</v>
      </c>
      <c r="W64" s="242">
        <v>1</v>
      </c>
      <c r="X64" s="70">
        <v>1</v>
      </c>
      <c r="Y64" s="243" t="s">
        <v>621</v>
      </c>
      <c r="Z64" s="241">
        <v>0</v>
      </c>
      <c r="AA64" s="99">
        <v>0</v>
      </c>
      <c r="AB64" s="242">
        <v>1</v>
      </c>
      <c r="AC64" s="243" t="s">
        <v>388</v>
      </c>
      <c r="AD64" s="244">
        <v>1</v>
      </c>
      <c r="AE64" s="242">
        <v>1</v>
      </c>
      <c r="AF64" s="70">
        <v>1</v>
      </c>
      <c r="AG64" s="243">
        <v>0</v>
      </c>
      <c r="AH64" s="241">
        <v>1</v>
      </c>
      <c r="AI64" s="70">
        <v>1</v>
      </c>
      <c r="AJ64" s="99">
        <v>0</v>
      </c>
      <c r="AK64" s="245">
        <v>439</v>
      </c>
      <c r="AL64" s="246">
        <v>0</v>
      </c>
      <c r="AM64" s="247">
        <v>0</v>
      </c>
      <c r="AN64" s="248" t="s">
        <v>382</v>
      </c>
      <c r="AO64" s="249">
        <v>8537</v>
      </c>
      <c r="AP64" s="250">
        <v>1</v>
      </c>
      <c r="AQ64" s="251">
        <v>1</v>
      </c>
    </row>
    <row r="65" spans="1:43" s="82" customFormat="1" ht="46.5" customHeight="1">
      <c r="A65" s="35"/>
      <c r="B65" s="35"/>
      <c r="C65" s="211" t="s">
        <v>622</v>
      </c>
      <c r="D65" s="212" t="s">
        <v>623</v>
      </c>
      <c r="E65" s="299">
        <v>40903</v>
      </c>
      <c r="F65" s="300" t="s">
        <v>624</v>
      </c>
      <c r="G65" s="301">
        <v>1463</v>
      </c>
      <c r="H65" s="215">
        <v>977</v>
      </c>
      <c r="I65" s="215">
        <v>477</v>
      </c>
      <c r="J65" s="215">
        <v>196</v>
      </c>
      <c r="K65" s="215">
        <v>17</v>
      </c>
      <c r="L65" s="215">
        <v>0</v>
      </c>
      <c r="M65" s="216">
        <v>3</v>
      </c>
      <c r="N65" s="217">
        <v>0</v>
      </c>
      <c r="O65" s="218">
        <v>0</v>
      </c>
      <c r="P65" s="214">
        <v>21</v>
      </c>
      <c r="Q65" s="218" t="s">
        <v>625</v>
      </c>
      <c r="R65" s="214">
        <v>92</v>
      </c>
      <c r="S65" s="65" t="s">
        <v>626</v>
      </c>
      <c r="T65" s="216">
        <v>473</v>
      </c>
      <c r="U65" s="220">
        <v>1</v>
      </c>
      <c r="V65" s="75" t="s">
        <v>534</v>
      </c>
      <c r="W65" s="221">
        <v>1</v>
      </c>
      <c r="X65" s="65">
        <v>1</v>
      </c>
      <c r="Y65" s="222" t="s">
        <v>397</v>
      </c>
      <c r="Z65" s="220">
        <v>0</v>
      </c>
      <c r="AA65" s="75"/>
      <c r="AB65" s="221">
        <v>1</v>
      </c>
      <c r="AC65" s="222" t="s">
        <v>627</v>
      </c>
      <c r="AD65" s="223">
        <v>1</v>
      </c>
      <c r="AE65" s="221">
        <v>1</v>
      </c>
      <c r="AF65" s="65">
        <v>0</v>
      </c>
      <c r="AG65" s="222">
        <v>1</v>
      </c>
      <c r="AH65" s="220">
        <v>1</v>
      </c>
      <c r="AI65" s="65">
        <v>1</v>
      </c>
      <c r="AJ65" s="75">
        <v>1</v>
      </c>
      <c r="AK65" s="302">
        <v>862</v>
      </c>
      <c r="AL65" s="220">
        <v>1</v>
      </c>
      <c r="AM65" s="75">
        <v>1</v>
      </c>
      <c r="AN65" s="227" t="s">
        <v>382</v>
      </c>
      <c r="AO65" s="303">
        <v>16500</v>
      </c>
      <c r="AP65" s="221">
        <v>1</v>
      </c>
      <c r="AQ65" s="230">
        <v>1</v>
      </c>
    </row>
    <row r="66" spans="1:43" s="82" customFormat="1" ht="114.75" customHeight="1" thickBot="1">
      <c r="A66" s="35"/>
      <c r="B66" s="35"/>
      <c r="C66" s="191" t="s">
        <v>622</v>
      </c>
      <c r="D66" s="192" t="s">
        <v>324</v>
      </c>
      <c r="E66" s="304">
        <v>42731</v>
      </c>
      <c r="F66" s="305" t="s">
        <v>624</v>
      </c>
      <c r="G66" s="306">
        <v>400</v>
      </c>
      <c r="H66" s="195">
        <v>251</v>
      </c>
      <c r="I66" s="195">
        <v>92</v>
      </c>
      <c r="J66" s="195">
        <v>144</v>
      </c>
      <c r="K66" s="195">
        <v>15</v>
      </c>
      <c r="L66" s="195">
        <v>15</v>
      </c>
      <c r="M66" s="196">
        <v>0</v>
      </c>
      <c r="N66" s="197">
        <v>0</v>
      </c>
      <c r="O66" s="198">
        <v>0</v>
      </c>
      <c r="P66" s="194">
        <v>10</v>
      </c>
      <c r="Q66" s="198" t="s">
        <v>628</v>
      </c>
      <c r="R66" s="194">
        <v>251</v>
      </c>
      <c r="S66" s="60" t="s">
        <v>629</v>
      </c>
      <c r="T66" s="196">
        <v>149</v>
      </c>
      <c r="U66" s="200">
        <v>1</v>
      </c>
      <c r="V66" s="78" t="s">
        <v>534</v>
      </c>
      <c r="W66" s="201">
        <v>1</v>
      </c>
      <c r="X66" s="60">
        <v>1</v>
      </c>
      <c r="Y66" s="202" t="s">
        <v>397</v>
      </c>
      <c r="Z66" s="200">
        <v>0</v>
      </c>
      <c r="AA66" s="78"/>
      <c r="AB66" s="201">
        <v>1</v>
      </c>
      <c r="AC66" s="202" t="s">
        <v>627</v>
      </c>
      <c r="AD66" s="203">
        <v>1</v>
      </c>
      <c r="AE66" s="201">
        <v>1</v>
      </c>
      <c r="AF66" s="60">
        <v>0</v>
      </c>
      <c r="AG66" s="202">
        <v>1</v>
      </c>
      <c r="AH66" s="200">
        <v>1</v>
      </c>
      <c r="AI66" s="60">
        <v>1</v>
      </c>
      <c r="AJ66" s="78">
        <v>1</v>
      </c>
      <c r="AK66" s="307">
        <v>171</v>
      </c>
      <c r="AL66" s="200">
        <v>1</v>
      </c>
      <c r="AM66" s="78">
        <v>1</v>
      </c>
      <c r="AN66" s="207" t="s">
        <v>382</v>
      </c>
      <c r="AO66" s="308">
        <v>69862</v>
      </c>
      <c r="AP66" s="201">
        <v>1</v>
      </c>
      <c r="AQ66" s="210">
        <v>1</v>
      </c>
    </row>
    <row r="67" spans="1:43" s="82" customFormat="1" ht="217.5" customHeight="1" thickBot="1">
      <c r="A67" s="309"/>
      <c r="B67" s="309"/>
      <c r="C67" s="310" t="s">
        <v>630</v>
      </c>
      <c r="D67" s="311" t="s">
        <v>631</v>
      </c>
      <c r="E67" s="312">
        <v>39783</v>
      </c>
      <c r="F67" s="313" t="s">
        <v>632</v>
      </c>
      <c r="G67" s="314">
        <v>535</v>
      </c>
      <c r="H67" s="315">
        <v>426</v>
      </c>
      <c r="I67" s="315">
        <v>118</v>
      </c>
      <c r="J67" s="315">
        <v>186</v>
      </c>
      <c r="K67" s="315">
        <v>0</v>
      </c>
      <c r="L67" s="315">
        <v>84</v>
      </c>
      <c r="M67" s="316">
        <v>38</v>
      </c>
      <c r="N67" s="317">
        <v>10</v>
      </c>
      <c r="O67" s="318" t="s">
        <v>633</v>
      </c>
      <c r="P67" s="314">
        <v>0</v>
      </c>
      <c r="Q67" s="319">
        <v>0</v>
      </c>
      <c r="R67" s="314">
        <v>182</v>
      </c>
      <c r="S67" s="320" t="s">
        <v>634</v>
      </c>
      <c r="T67" s="316">
        <v>109</v>
      </c>
      <c r="U67" s="321">
        <v>1</v>
      </c>
      <c r="V67" s="313" t="s">
        <v>635</v>
      </c>
      <c r="W67" s="322">
        <v>1</v>
      </c>
      <c r="X67" s="320">
        <v>1</v>
      </c>
      <c r="Y67" s="323" t="s">
        <v>636</v>
      </c>
      <c r="Z67" s="321">
        <v>0</v>
      </c>
      <c r="AA67" s="313"/>
      <c r="AB67" s="322">
        <v>1</v>
      </c>
      <c r="AC67" s="323" t="s">
        <v>388</v>
      </c>
      <c r="AD67" s="324">
        <v>1</v>
      </c>
      <c r="AE67" s="322">
        <v>1</v>
      </c>
      <c r="AF67" s="320">
        <v>0</v>
      </c>
      <c r="AG67" s="323">
        <v>1</v>
      </c>
      <c r="AH67" s="321">
        <v>1</v>
      </c>
      <c r="AI67" s="320">
        <v>0</v>
      </c>
      <c r="AJ67" s="313">
        <v>1</v>
      </c>
      <c r="AK67" s="325">
        <v>339</v>
      </c>
      <c r="AL67" s="326">
        <v>1</v>
      </c>
      <c r="AM67" s="327">
        <v>1</v>
      </c>
      <c r="AN67" s="328" t="s">
        <v>471</v>
      </c>
      <c r="AO67" s="329">
        <v>9146</v>
      </c>
      <c r="AP67" s="330">
        <v>1</v>
      </c>
      <c r="AQ67" s="331">
        <v>1</v>
      </c>
    </row>
    <row r="68" spans="1:43" s="82" customFormat="1" ht="46.5" customHeight="1" thickTop="1" thickBot="1">
      <c r="A68" s="35"/>
      <c r="B68" s="35"/>
      <c r="C68" s="255" t="s">
        <v>637</v>
      </c>
      <c r="D68" s="256"/>
      <c r="E68" s="332"/>
      <c r="F68" s="333"/>
      <c r="G68" s="334">
        <f>SUM(G12:G67)</f>
        <v>35535</v>
      </c>
      <c r="H68" s="259">
        <f t="shared" ref="H68:AQ68" si="0">SUM(H12:H67)</f>
        <v>27676</v>
      </c>
      <c r="I68" s="259">
        <f t="shared" si="0"/>
        <v>17397</v>
      </c>
      <c r="J68" s="259">
        <f t="shared" si="0"/>
        <v>3760</v>
      </c>
      <c r="K68" s="259">
        <f t="shared" si="0"/>
        <v>2004</v>
      </c>
      <c r="L68" s="259">
        <f t="shared" si="0"/>
        <v>4220</v>
      </c>
      <c r="M68" s="260">
        <f t="shared" si="0"/>
        <v>118</v>
      </c>
      <c r="N68" s="261">
        <f t="shared" si="0"/>
        <v>1477</v>
      </c>
      <c r="O68" s="262"/>
      <c r="P68" s="258">
        <f t="shared" si="0"/>
        <v>1080</v>
      </c>
      <c r="Q68" s="262"/>
      <c r="R68" s="258">
        <f t="shared" si="0"/>
        <v>885</v>
      </c>
      <c r="S68" s="95"/>
      <c r="T68" s="260">
        <f t="shared" si="0"/>
        <v>7843</v>
      </c>
      <c r="U68" s="264">
        <f t="shared" si="0"/>
        <v>54</v>
      </c>
      <c r="V68" s="101"/>
      <c r="W68" s="265">
        <f t="shared" si="0"/>
        <v>51</v>
      </c>
      <c r="X68" s="95">
        <f t="shared" si="0"/>
        <v>31</v>
      </c>
      <c r="Y68" s="266"/>
      <c r="Z68" s="264">
        <f t="shared" si="0"/>
        <v>0</v>
      </c>
      <c r="AA68" s="101"/>
      <c r="AB68" s="265">
        <f t="shared" si="0"/>
        <v>54</v>
      </c>
      <c r="AC68" s="266"/>
      <c r="AD68" s="267">
        <f t="shared" si="0"/>
        <v>49</v>
      </c>
      <c r="AE68" s="265">
        <f t="shared" si="0"/>
        <v>51</v>
      </c>
      <c r="AF68" s="95">
        <f t="shared" si="0"/>
        <v>33</v>
      </c>
      <c r="AG68" s="266">
        <f t="shared" si="0"/>
        <v>19</v>
      </c>
      <c r="AH68" s="264">
        <f t="shared" si="0"/>
        <v>51</v>
      </c>
      <c r="AI68" s="95">
        <f t="shared" si="0"/>
        <v>46</v>
      </c>
      <c r="AJ68" s="101">
        <f t="shared" si="0"/>
        <v>14</v>
      </c>
      <c r="AK68" s="335">
        <f t="shared" si="0"/>
        <v>36258</v>
      </c>
      <c r="AL68" s="264">
        <f t="shared" si="0"/>
        <v>53</v>
      </c>
      <c r="AM68" s="101">
        <f t="shared" si="0"/>
        <v>42</v>
      </c>
      <c r="AN68" s="271"/>
      <c r="AO68" s="336">
        <f t="shared" si="0"/>
        <v>443666.8</v>
      </c>
      <c r="AP68" s="265">
        <f t="shared" si="0"/>
        <v>52</v>
      </c>
      <c r="AQ68" s="274">
        <f t="shared" si="0"/>
        <v>49</v>
      </c>
    </row>
    <row r="69" spans="1:43" s="82" customFormat="1" ht="26.25" customHeight="1">
      <c r="A69" s="35"/>
      <c r="B69" s="35"/>
      <c r="C69" s="337"/>
      <c r="D69" s="337"/>
      <c r="E69" s="338"/>
      <c r="F69" s="337"/>
      <c r="G69" s="339"/>
      <c r="H69" s="339"/>
      <c r="I69" s="339"/>
      <c r="J69" s="339"/>
      <c r="K69" s="339"/>
      <c r="L69" s="339"/>
      <c r="M69" s="339"/>
      <c r="N69" s="339"/>
      <c r="O69" s="339"/>
      <c r="P69" s="339"/>
      <c r="Q69" s="339"/>
      <c r="R69" s="339"/>
      <c r="S69" s="339"/>
      <c r="T69" s="339"/>
      <c r="U69" s="339"/>
      <c r="V69" s="339"/>
      <c r="W69" s="339"/>
      <c r="X69" s="339"/>
      <c r="Y69" s="339"/>
      <c r="Z69" s="339"/>
      <c r="AA69" s="339"/>
      <c r="AB69" s="339"/>
      <c r="AC69" s="339"/>
      <c r="AD69" s="339"/>
      <c r="AE69" s="339"/>
      <c r="AF69" s="339"/>
      <c r="AG69" s="339"/>
      <c r="AH69" s="339"/>
      <c r="AI69" s="339"/>
      <c r="AJ69" s="339"/>
      <c r="AK69" s="339"/>
      <c r="AL69" s="339"/>
      <c r="AM69" s="340"/>
      <c r="AN69" s="339"/>
      <c r="AO69" s="339"/>
    </row>
    <row r="70" spans="1:43" ht="21" customHeight="1">
      <c r="D70" s="341" t="s">
        <v>638</v>
      </c>
      <c r="E70" s="341"/>
      <c r="F70" s="341"/>
      <c r="G70" s="341"/>
      <c r="H70" s="341"/>
      <c r="I70" s="341"/>
      <c r="J70" s="341"/>
      <c r="K70" s="341"/>
      <c r="L70" s="341"/>
      <c r="M70" s="341"/>
      <c r="N70" s="341"/>
      <c r="O70" s="341"/>
      <c r="P70" s="342"/>
      <c r="Q70" s="342"/>
      <c r="R70" s="342"/>
      <c r="S70" s="342"/>
      <c r="T70" s="341"/>
      <c r="U70" s="341"/>
      <c r="V70" s="341"/>
      <c r="W70" s="341"/>
      <c r="X70" s="341"/>
      <c r="Y70" s="341"/>
      <c r="Z70" s="341"/>
      <c r="AA70" s="341"/>
      <c r="AB70" s="341"/>
      <c r="AC70" s="341"/>
      <c r="AD70" s="342"/>
      <c r="AE70" s="342"/>
      <c r="AF70" s="342"/>
      <c r="AG70" s="342"/>
      <c r="AH70" s="342"/>
      <c r="AI70" s="342"/>
      <c r="AJ70" s="342"/>
      <c r="AK70" s="343"/>
      <c r="AL70" s="343"/>
      <c r="AM70" s="343"/>
    </row>
    <row r="71" spans="1:43" ht="21" customHeight="1">
      <c r="D71" s="341" t="s">
        <v>639</v>
      </c>
      <c r="E71" s="342"/>
      <c r="F71" s="342"/>
      <c r="G71" s="342"/>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343"/>
      <c r="AL71" s="343"/>
      <c r="AM71" s="343"/>
    </row>
    <row r="72" spans="1:43" ht="21" customHeight="1">
      <c r="D72" s="341" t="s">
        <v>640</v>
      </c>
      <c r="E72" s="342"/>
      <c r="F72" s="342"/>
      <c r="G72" s="342"/>
      <c r="H72" s="342"/>
      <c r="I72" s="342"/>
      <c r="J72" s="342"/>
      <c r="K72" s="342"/>
      <c r="L72" s="342"/>
      <c r="M72" s="342"/>
      <c r="N72" s="342"/>
      <c r="O72" s="342"/>
      <c r="P72" s="342"/>
      <c r="Q72" s="342"/>
      <c r="R72" s="342"/>
      <c r="S72" s="342"/>
      <c r="T72" s="342"/>
      <c r="U72" s="342"/>
      <c r="V72" s="342"/>
      <c r="W72" s="342"/>
      <c r="X72" s="342"/>
      <c r="Y72" s="342"/>
      <c r="Z72" s="342"/>
      <c r="AA72" s="342"/>
      <c r="AB72" s="342"/>
      <c r="AC72" s="342"/>
      <c r="AD72" s="342"/>
      <c r="AE72" s="342"/>
      <c r="AF72" s="342"/>
      <c r="AG72" s="342"/>
      <c r="AH72" s="342"/>
      <c r="AI72" s="342"/>
      <c r="AJ72" s="342"/>
      <c r="AK72" s="343"/>
      <c r="AL72" s="343"/>
      <c r="AM72" s="343"/>
    </row>
    <row r="73" spans="1:43" ht="21" customHeight="1">
      <c r="D73" s="344" t="s">
        <v>641</v>
      </c>
      <c r="E73" s="345"/>
      <c r="F73" s="345"/>
      <c r="G73" s="345"/>
      <c r="H73" s="345"/>
      <c r="I73" s="345"/>
      <c r="J73" s="345"/>
      <c r="K73" s="345"/>
      <c r="L73" s="345"/>
      <c r="M73" s="345"/>
      <c r="N73" s="345"/>
      <c r="O73" s="345"/>
      <c r="P73" s="345"/>
      <c r="Q73" s="345"/>
      <c r="R73" s="345"/>
      <c r="S73" s="345"/>
      <c r="T73" s="345"/>
      <c r="U73" s="345"/>
      <c r="V73" s="345"/>
      <c r="W73" s="345"/>
      <c r="X73" s="345"/>
      <c r="Y73" s="345"/>
      <c r="Z73" s="345"/>
      <c r="AA73" s="345"/>
      <c r="AB73" s="345"/>
      <c r="AC73" s="345"/>
      <c r="AD73" s="345"/>
      <c r="AE73" s="345"/>
      <c r="AF73" s="345"/>
      <c r="AG73" s="345"/>
      <c r="AH73" s="345"/>
      <c r="AI73" s="345"/>
      <c r="AJ73" s="345"/>
      <c r="AK73" s="345"/>
      <c r="AL73" s="345"/>
      <c r="AM73" s="345"/>
    </row>
  </sheetData>
  <autoFilter ref="C11:AQ68" xr:uid="{00000000-0001-0000-0000-000000000000}"/>
  <mergeCells count="43">
    <mergeCell ref="AQ9:AQ10"/>
    <mergeCell ref="AG9:AG10"/>
    <mergeCell ref="AI9:AI10"/>
    <mergeCell ref="AJ9:AJ10"/>
    <mergeCell ref="AL9:AL10"/>
    <mergeCell ref="AM9:AM10"/>
    <mergeCell ref="AP9:AP10"/>
    <mergeCell ref="AN7:AN10"/>
    <mergeCell ref="AO7:AO10"/>
    <mergeCell ref="AP7:AQ8"/>
    <mergeCell ref="AI7:AJ7"/>
    <mergeCell ref="AI8:AJ8"/>
    <mergeCell ref="H8:H10"/>
    <mergeCell ref="T8:T10"/>
    <mergeCell ref="V8:V10"/>
    <mergeCell ref="X8:X10"/>
    <mergeCell ref="AA8:AA10"/>
    <mergeCell ref="I9:M9"/>
    <mergeCell ref="N9:N10"/>
    <mergeCell ref="P9:P10"/>
    <mergeCell ref="R9:R10"/>
    <mergeCell ref="Y9:Y10"/>
    <mergeCell ref="AF7:AG7"/>
    <mergeCell ref="AH7:AH10"/>
    <mergeCell ref="AB8:AB10"/>
    <mergeCell ref="AC8:AC10"/>
    <mergeCell ref="AF8:AG8"/>
    <mergeCell ref="C4:AJ4"/>
    <mergeCell ref="C6:AM6"/>
    <mergeCell ref="C7:C10"/>
    <mergeCell ref="D7:D10"/>
    <mergeCell ref="E7:E10"/>
    <mergeCell ref="F7:F10"/>
    <mergeCell ref="G7:G10"/>
    <mergeCell ref="U7:U10"/>
    <mergeCell ref="W7:W10"/>
    <mergeCell ref="Z7:Z10"/>
    <mergeCell ref="AF9:AF10"/>
    <mergeCell ref="AK7:AK10"/>
    <mergeCell ref="AL7:AM8"/>
    <mergeCell ref="AB7:AC7"/>
    <mergeCell ref="AD7:AD10"/>
    <mergeCell ref="AE7:AE10"/>
  </mergeCells>
  <phoneticPr fontId="2"/>
  <dataValidations count="6">
    <dataValidation operator="greaterThanOrEqual" allowBlank="1" showInputMessage="1" showErrorMessage="1" sqref="AO56" xr:uid="{942F7890-0EA9-4DAD-9C55-E8472D12A235}"/>
    <dataValidation type="list" allowBlank="1" showInputMessage="1" showErrorMessage="1" sqref="AN12:AN68" xr:uid="{AC123B05-7A0A-49AC-BC04-1F5FFD63C428}">
      <formula1>"○,2,未定,×"</formula1>
    </dataValidation>
    <dataValidation type="list" operator="greaterThanOrEqual" allowBlank="1" showInputMessage="1" showErrorMessage="1" sqref="AA43 AC12:AC64 AA69 AC67" xr:uid="{7EFECFE0-9D1E-4E86-AA2D-DE09797AEE1C}">
      <formula1>"常時,患者搬送時のみ,基本的にoff,その他"</formula1>
    </dataValidation>
    <dataValidation type="list" allowBlank="1" showInputMessage="1" showErrorMessage="1" sqref="AC65:AC66 AA65:AA66 AC68 AA68" xr:uid="{9388E011-4D85-4AC6-9378-C4D7CDF51762}">
      <formula1>"常時,患者搬送時のみ,基本的にoff,その他"</formula1>
    </dataValidation>
    <dataValidation type="list" allowBlank="1" showInputMessage="1" showErrorMessage="1" sqref="AD67:AJ67 AP67:AQ67 AB67 Z69 AM67 U69 AD12:AJ64 AK69:AL69 AN69:AO69 AB69:AH69 AM12:AM64 AB12:AB64 AP12:AQ64 Z12:Z64 U12:U64 W12:X64 U67 Z67 W67:X67 W69:X69" xr:uid="{C2579216-6029-4F20-96A8-DC3BE133656C}">
      <formula1>"0,1"</formula1>
    </dataValidation>
    <dataValidation type="whole" operator="greaterThanOrEqual" allowBlank="1" showInputMessage="1" showErrorMessage="1" sqref="Y18:Y21 Y23:Y24 Y27:Y28 Y33:Y36 Y40:Y42 Y46:Y48 P69 AO57:AO64 Y60 Y62:Y64 AO67 AK67:AL67 T69 R69 G67:N67 P12:P64 M69:N69 G69:K69 AI69:AJ69 AM69 Y12:Y15 AO12:AO55 AK12:AL64 T12:T64 R12:R64 G12:N64 R67 T67 P67 Y51:Y58" xr:uid="{5DED0803-A392-47F3-B417-2922223381AB}">
      <formula1>0</formula1>
    </dataValidation>
  </dataValidations>
  <pageMargins left="0.78740157480314965" right="0.15748031496062992" top="0.15748031496062992" bottom="0.15748031496062992" header="0.15748031496062992" footer="0.15748031496062992"/>
  <pageSetup paperSize="8" scale="3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1B503-854B-4571-855E-4B3F8702D0AC}">
  <sheetPr>
    <pageSetUpPr fitToPage="1"/>
  </sheetPr>
  <dimension ref="A1:K97"/>
  <sheetViews>
    <sheetView view="pageBreakPreview" zoomScale="75" zoomScaleNormal="100" zoomScaleSheetLayoutView="75" workbookViewId="0">
      <pane xSplit="3" ySplit="11" topLeftCell="D12" activePane="bottomRight" state="frozen"/>
      <selection pane="topRight" activeCell="D1" sqref="D1"/>
      <selection pane="bottomLeft" activeCell="A12" sqref="A12"/>
      <selection pane="bottomRight" activeCell="D14" sqref="D14"/>
    </sheetView>
  </sheetViews>
  <sheetFormatPr defaultRowHeight="13.5"/>
  <cols>
    <col min="1" max="2" width="1.625" style="35" customWidth="1"/>
    <col min="3" max="3" width="9" style="35"/>
    <col min="4" max="4" width="32.125" style="35" customWidth="1"/>
    <col min="5" max="5" width="12.5" style="35" customWidth="1"/>
    <col min="6" max="6" width="12.375" style="35" customWidth="1"/>
    <col min="7" max="7" width="23" style="35" customWidth="1"/>
    <col min="8" max="8" width="17.125" style="35" customWidth="1"/>
    <col min="9" max="9" width="14.5" style="35" customWidth="1"/>
    <col min="10" max="11" width="17.125" style="35" customWidth="1"/>
    <col min="12" max="16384" width="9" style="35"/>
  </cols>
  <sheetData>
    <row r="1" spans="3:11" ht="11.1" customHeight="1"/>
    <row r="2" spans="3:11" ht="11.1" customHeight="1"/>
    <row r="3" spans="3:11" ht="24.75" customHeight="1">
      <c r="J3" s="36"/>
      <c r="K3" s="37" t="s">
        <v>80</v>
      </c>
    </row>
    <row r="4" spans="3:11" ht="33" customHeight="1">
      <c r="C4" s="464" t="s">
        <v>81</v>
      </c>
      <c r="D4" s="464"/>
      <c r="E4" s="464"/>
      <c r="F4" s="464"/>
      <c r="G4" s="464"/>
      <c r="H4" s="464"/>
      <c r="I4" s="464"/>
      <c r="J4" s="464"/>
      <c r="K4" s="464"/>
    </row>
    <row r="5" spans="3:11" ht="6.75" customHeight="1">
      <c r="C5" s="39"/>
      <c r="D5" s="39"/>
      <c r="E5" s="39"/>
      <c r="F5" s="39"/>
      <c r="G5" s="39"/>
      <c r="H5" s="39"/>
      <c r="I5" s="39"/>
      <c r="J5" s="39"/>
    </row>
    <row r="6" spans="3:11" ht="19.5" customHeight="1" thickBot="1">
      <c r="C6" s="511" t="s">
        <v>82</v>
      </c>
      <c r="D6" s="511"/>
      <c r="E6" s="511"/>
      <c r="F6" s="511"/>
      <c r="G6" s="511"/>
      <c r="H6" s="511"/>
      <c r="I6" s="511"/>
      <c r="J6" s="511"/>
      <c r="K6" s="511"/>
    </row>
    <row r="7" spans="3:11" ht="33.75" customHeight="1">
      <c r="C7" s="512" t="s">
        <v>83</v>
      </c>
      <c r="D7" s="515" t="s">
        <v>84</v>
      </c>
      <c r="E7" s="518" t="s">
        <v>85</v>
      </c>
      <c r="F7" s="521"/>
      <c r="G7" s="521"/>
      <c r="H7" s="521"/>
      <c r="I7" s="518" t="s">
        <v>86</v>
      </c>
      <c r="J7" s="521"/>
      <c r="K7" s="522"/>
    </row>
    <row r="8" spans="3:11" ht="33.75" customHeight="1">
      <c r="C8" s="513"/>
      <c r="D8" s="516"/>
      <c r="E8" s="519"/>
      <c r="F8" s="508" t="s">
        <v>87</v>
      </c>
      <c r="G8" s="523"/>
      <c r="H8" s="523"/>
      <c r="I8" s="524" t="s">
        <v>88</v>
      </c>
      <c r="J8" s="527"/>
      <c r="K8" s="528"/>
    </row>
    <row r="9" spans="3:11" ht="29.25" customHeight="1">
      <c r="C9" s="513"/>
      <c r="D9" s="516"/>
      <c r="E9" s="519"/>
      <c r="F9" s="506" t="s">
        <v>89</v>
      </c>
      <c r="G9" s="508" t="s">
        <v>90</v>
      </c>
      <c r="H9" s="40"/>
      <c r="I9" s="525"/>
      <c r="J9" s="508" t="s">
        <v>91</v>
      </c>
      <c r="K9" s="509"/>
    </row>
    <row r="10" spans="3:11" ht="55.5" customHeight="1">
      <c r="C10" s="514"/>
      <c r="D10" s="517"/>
      <c r="E10" s="520"/>
      <c r="F10" s="507"/>
      <c r="G10" s="507"/>
      <c r="H10" s="41" t="s">
        <v>92</v>
      </c>
      <c r="I10" s="526"/>
      <c r="J10" s="41" t="s">
        <v>93</v>
      </c>
      <c r="K10" s="42" t="s">
        <v>94</v>
      </c>
    </row>
    <row r="11" spans="3:11" ht="12.75" customHeight="1" thickBot="1">
      <c r="C11" s="43"/>
      <c r="D11" s="44"/>
      <c r="E11" s="45"/>
      <c r="F11" s="46"/>
      <c r="G11" s="46"/>
      <c r="H11" s="46"/>
      <c r="I11" s="47"/>
      <c r="J11" s="46"/>
      <c r="K11" s="48"/>
    </row>
    <row r="12" spans="3:11" ht="36" customHeight="1">
      <c r="C12" s="49" t="s">
        <v>95</v>
      </c>
      <c r="D12" s="50" t="s">
        <v>96</v>
      </c>
      <c r="E12" s="51">
        <v>0</v>
      </c>
      <c r="F12" s="52" t="s">
        <v>97</v>
      </c>
      <c r="G12" s="51" t="s">
        <v>97</v>
      </c>
      <c r="H12" s="51" t="s">
        <v>97</v>
      </c>
      <c r="I12" s="51">
        <v>0</v>
      </c>
      <c r="J12" s="51" t="s">
        <v>97</v>
      </c>
      <c r="K12" s="53" t="s">
        <v>97</v>
      </c>
    </row>
    <row r="13" spans="3:11" ht="36" customHeight="1">
      <c r="C13" s="54" t="s">
        <v>95</v>
      </c>
      <c r="D13" s="55" t="s">
        <v>98</v>
      </c>
      <c r="E13" s="56">
        <v>0</v>
      </c>
      <c r="F13" s="57" t="s">
        <v>97</v>
      </c>
      <c r="G13" s="56" t="s">
        <v>97</v>
      </c>
      <c r="H13" s="56" t="s">
        <v>97</v>
      </c>
      <c r="I13" s="56">
        <v>0</v>
      </c>
      <c r="J13" s="56" t="s">
        <v>97</v>
      </c>
      <c r="K13" s="58" t="s">
        <v>97</v>
      </c>
    </row>
    <row r="14" spans="3:11" ht="36" customHeight="1">
      <c r="C14" s="54" t="s">
        <v>95</v>
      </c>
      <c r="D14" s="55" t="s">
        <v>99</v>
      </c>
      <c r="E14" s="56">
        <v>0</v>
      </c>
      <c r="F14" s="57" t="s">
        <v>97</v>
      </c>
      <c r="G14" s="56" t="s">
        <v>97</v>
      </c>
      <c r="H14" s="56" t="s">
        <v>97</v>
      </c>
      <c r="I14" s="56">
        <v>0</v>
      </c>
      <c r="J14" s="56" t="s">
        <v>97</v>
      </c>
      <c r="K14" s="58" t="s">
        <v>97</v>
      </c>
    </row>
    <row r="15" spans="3:11" ht="36" customHeight="1" thickBot="1">
      <c r="C15" s="59" t="s">
        <v>95</v>
      </c>
      <c r="D15" s="60" t="s">
        <v>100</v>
      </c>
      <c r="E15" s="61">
        <v>0</v>
      </c>
      <c r="F15" s="62" t="s">
        <v>97</v>
      </c>
      <c r="G15" s="61" t="s">
        <v>97</v>
      </c>
      <c r="H15" s="61" t="s">
        <v>97</v>
      </c>
      <c r="I15" s="61">
        <v>0</v>
      </c>
      <c r="J15" s="61" t="s">
        <v>97</v>
      </c>
      <c r="K15" s="63" t="s">
        <v>97</v>
      </c>
    </row>
    <row r="16" spans="3:11" ht="36" customHeight="1">
      <c r="C16" s="64" t="s">
        <v>101</v>
      </c>
      <c r="D16" s="65" t="s">
        <v>102</v>
      </c>
      <c r="E16" s="66">
        <v>1</v>
      </c>
      <c r="F16" s="67">
        <v>41913</v>
      </c>
      <c r="G16" s="65" t="s">
        <v>103</v>
      </c>
      <c r="H16" s="65" t="s">
        <v>104</v>
      </c>
      <c r="I16" s="66">
        <v>0</v>
      </c>
      <c r="J16" s="66" t="s">
        <v>97</v>
      </c>
      <c r="K16" s="68" t="s">
        <v>97</v>
      </c>
    </row>
    <row r="17" spans="3:11" ht="36" customHeight="1" thickBot="1">
      <c r="C17" s="59" t="s">
        <v>101</v>
      </c>
      <c r="D17" s="60" t="s">
        <v>105</v>
      </c>
      <c r="E17" s="61">
        <v>1</v>
      </c>
      <c r="F17" s="62">
        <v>41913</v>
      </c>
      <c r="G17" s="60" t="s">
        <v>103</v>
      </c>
      <c r="H17" s="60" t="s">
        <v>104</v>
      </c>
      <c r="I17" s="61">
        <v>0</v>
      </c>
      <c r="J17" s="61" t="s">
        <v>97</v>
      </c>
      <c r="K17" s="63" t="s">
        <v>97</v>
      </c>
    </row>
    <row r="18" spans="3:11" ht="36" customHeight="1">
      <c r="C18" s="64" t="s">
        <v>106</v>
      </c>
      <c r="D18" s="65" t="s">
        <v>107</v>
      </c>
      <c r="E18" s="66">
        <v>1</v>
      </c>
      <c r="F18" s="67" t="s">
        <v>108</v>
      </c>
      <c r="G18" s="65" t="s">
        <v>109</v>
      </c>
      <c r="H18" s="65" t="s">
        <v>110</v>
      </c>
      <c r="I18" s="66">
        <v>0</v>
      </c>
      <c r="J18" s="66" t="s">
        <v>97</v>
      </c>
      <c r="K18" s="68" t="s">
        <v>97</v>
      </c>
    </row>
    <row r="19" spans="3:11" ht="36" customHeight="1" thickBot="1">
      <c r="C19" s="59" t="s">
        <v>106</v>
      </c>
      <c r="D19" s="60" t="s">
        <v>107</v>
      </c>
      <c r="E19" s="61">
        <v>1</v>
      </c>
      <c r="F19" s="62" t="s">
        <v>111</v>
      </c>
      <c r="G19" s="60" t="s">
        <v>112</v>
      </c>
      <c r="H19" s="60" t="s">
        <v>113</v>
      </c>
      <c r="I19" s="61">
        <v>0</v>
      </c>
      <c r="J19" s="61" t="s">
        <v>97</v>
      </c>
      <c r="K19" s="63" t="s">
        <v>97</v>
      </c>
    </row>
    <row r="20" spans="3:11" ht="36" customHeight="1">
      <c r="C20" s="64" t="s">
        <v>114</v>
      </c>
      <c r="D20" s="65" t="s">
        <v>115</v>
      </c>
      <c r="E20" s="66">
        <v>1</v>
      </c>
      <c r="F20" s="67">
        <v>42825</v>
      </c>
      <c r="G20" s="65" t="s">
        <v>106</v>
      </c>
      <c r="H20" s="65" t="s">
        <v>116</v>
      </c>
      <c r="I20" s="66">
        <v>0</v>
      </c>
      <c r="J20" s="66" t="s">
        <v>97</v>
      </c>
      <c r="K20" s="68" t="s">
        <v>97</v>
      </c>
    </row>
    <row r="21" spans="3:11" ht="36" customHeight="1">
      <c r="C21" s="54" t="s">
        <v>114</v>
      </c>
      <c r="D21" s="55" t="s">
        <v>115</v>
      </c>
      <c r="E21" s="56">
        <v>1</v>
      </c>
      <c r="F21" s="57">
        <v>42817</v>
      </c>
      <c r="G21" s="55" t="s">
        <v>117</v>
      </c>
      <c r="H21" s="55" t="s">
        <v>118</v>
      </c>
      <c r="I21" s="56">
        <v>0</v>
      </c>
      <c r="J21" s="56" t="s">
        <v>97</v>
      </c>
      <c r="K21" s="58" t="s">
        <v>97</v>
      </c>
    </row>
    <row r="22" spans="3:11" ht="36" customHeight="1" thickBot="1">
      <c r="C22" s="59" t="s">
        <v>114</v>
      </c>
      <c r="D22" s="60" t="s">
        <v>115</v>
      </c>
      <c r="E22" s="61">
        <v>1</v>
      </c>
      <c r="F22" s="62">
        <v>42821</v>
      </c>
      <c r="G22" s="60" t="s">
        <v>119</v>
      </c>
      <c r="H22" s="60" t="s">
        <v>120</v>
      </c>
      <c r="I22" s="61">
        <v>0</v>
      </c>
      <c r="J22" s="61" t="s">
        <v>97</v>
      </c>
      <c r="K22" s="63" t="s">
        <v>97</v>
      </c>
    </row>
    <row r="23" spans="3:11" ht="36" customHeight="1">
      <c r="C23" s="64" t="s">
        <v>121</v>
      </c>
      <c r="D23" s="65" t="s">
        <v>122</v>
      </c>
      <c r="E23" s="66">
        <v>1</v>
      </c>
      <c r="F23" s="67">
        <v>41913</v>
      </c>
      <c r="G23" s="65" t="s">
        <v>123</v>
      </c>
      <c r="H23" s="65" t="s">
        <v>124</v>
      </c>
      <c r="I23" s="56">
        <v>0</v>
      </c>
      <c r="J23" s="56" t="s">
        <v>97</v>
      </c>
      <c r="K23" s="58" t="s">
        <v>97</v>
      </c>
    </row>
    <row r="24" spans="3:11" ht="36" customHeight="1" thickBot="1">
      <c r="C24" s="59" t="s">
        <v>121</v>
      </c>
      <c r="D24" s="60" t="s">
        <v>122</v>
      </c>
      <c r="E24" s="61">
        <v>1</v>
      </c>
      <c r="F24" s="62">
        <v>41963</v>
      </c>
      <c r="G24" s="60" t="s">
        <v>125</v>
      </c>
      <c r="H24" s="60" t="s">
        <v>126</v>
      </c>
      <c r="I24" s="61">
        <v>0</v>
      </c>
      <c r="J24" s="61" t="s">
        <v>97</v>
      </c>
      <c r="K24" s="63" t="s">
        <v>97</v>
      </c>
    </row>
    <row r="25" spans="3:11" ht="36" customHeight="1">
      <c r="C25" s="64" t="s">
        <v>127</v>
      </c>
      <c r="D25" s="65" t="s">
        <v>128</v>
      </c>
      <c r="E25" s="66">
        <v>1</v>
      </c>
      <c r="F25" s="67">
        <v>42821</v>
      </c>
      <c r="G25" s="65" t="s">
        <v>114</v>
      </c>
      <c r="H25" s="65" t="s">
        <v>129</v>
      </c>
      <c r="I25" s="66">
        <v>0</v>
      </c>
      <c r="J25" s="66" t="s">
        <v>97</v>
      </c>
      <c r="K25" s="68" t="s">
        <v>97</v>
      </c>
    </row>
    <row r="26" spans="3:11" ht="36" customHeight="1">
      <c r="C26" s="54" t="s">
        <v>127</v>
      </c>
      <c r="D26" s="55" t="s">
        <v>128</v>
      </c>
      <c r="E26" s="56">
        <v>1</v>
      </c>
      <c r="F26" s="57">
        <v>41963</v>
      </c>
      <c r="G26" s="55" t="s">
        <v>130</v>
      </c>
      <c r="H26" s="55" t="s">
        <v>131</v>
      </c>
      <c r="I26" s="56">
        <v>0</v>
      </c>
      <c r="J26" s="56" t="s">
        <v>97</v>
      </c>
      <c r="K26" s="58" t="s">
        <v>97</v>
      </c>
    </row>
    <row r="27" spans="3:11" ht="36" customHeight="1" thickBot="1">
      <c r="C27" s="59" t="s">
        <v>127</v>
      </c>
      <c r="D27" s="60" t="s">
        <v>128</v>
      </c>
      <c r="E27" s="61">
        <v>1</v>
      </c>
      <c r="F27" s="62">
        <v>41575</v>
      </c>
      <c r="G27" s="60" t="s">
        <v>132</v>
      </c>
      <c r="H27" s="60" t="s">
        <v>133</v>
      </c>
      <c r="I27" s="61">
        <v>0</v>
      </c>
      <c r="J27" s="61" t="s">
        <v>97</v>
      </c>
      <c r="K27" s="63" t="s">
        <v>97</v>
      </c>
    </row>
    <row r="28" spans="3:11" ht="36" customHeight="1">
      <c r="C28" s="64" t="s">
        <v>134</v>
      </c>
      <c r="D28" s="65" t="s">
        <v>135</v>
      </c>
      <c r="E28" s="66">
        <v>1</v>
      </c>
      <c r="F28" s="67">
        <v>41355</v>
      </c>
      <c r="G28" s="65" t="s">
        <v>136</v>
      </c>
      <c r="H28" s="65" t="s">
        <v>137</v>
      </c>
      <c r="I28" s="66">
        <v>0</v>
      </c>
      <c r="J28" s="66" t="s">
        <v>97</v>
      </c>
      <c r="K28" s="68" t="s">
        <v>97</v>
      </c>
    </row>
    <row r="29" spans="3:11" ht="36" customHeight="1">
      <c r="C29" s="64" t="s">
        <v>134</v>
      </c>
      <c r="D29" s="65" t="s">
        <v>135</v>
      </c>
      <c r="E29" s="66">
        <v>1</v>
      </c>
      <c r="F29" s="67">
        <v>41577</v>
      </c>
      <c r="G29" s="65" t="s">
        <v>138</v>
      </c>
      <c r="H29" s="65" t="s">
        <v>139</v>
      </c>
      <c r="I29" s="66">
        <v>0</v>
      </c>
      <c r="J29" s="66" t="s">
        <v>97</v>
      </c>
      <c r="K29" s="68" t="s">
        <v>97</v>
      </c>
    </row>
    <row r="30" spans="3:11" ht="36" customHeight="1">
      <c r="C30" s="64" t="s">
        <v>134</v>
      </c>
      <c r="D30" s="65" t="s">
        <v>135</v>
      </c>
      <c r="E30" s="66">
        <v>1</v>
      </c>
      <c r="F30" s="67">
        <v>41791</v>
      </c>
      <c r="G30" s="65" t="s">
        <v>140</v>
      </c>
      <c r="H30" s="65" t="s">
        <v>141</v>
      </c>
      <c r="I30" s="66">
        <v>0</v>
      </c>
      <c r="J30" s="66" t="s">
        <v>97</v>
      </c>
      <c r="K30" s="68" t="s">
        <v>97</v>
      </c>
    </row>
    <row r="31" spans="3:11" ht="36" customHeight="1" thickBot="1">
      <c r="C31" s="59" t="s">
        <v>134</v>
      </c>
      <c r="D31" s="60" t="s">
        <v>135</v>
      </c>
      <c r="E31" s="61">
        <v>1</v>
      </c>
      <c r="F31" s="62">
        <v>42826</v>
      </c>
      <c r="G31" s="60" t="s">
        <v>142</v>
      </c>
      <c r="H31" s="60" t="s">
        <v>143</v>
      </c>
      <c r="I31" s="61">
        <v>0</v>
      </c>
      <c r="J31" s="61" t="s">
        <v>97</v>
      </c>
      <c r="K31" s="63" t="s">
        <v>97</v>
      </c>
    </row>
    <row r="32" spans="3:11" ht="75" customHeight="1">
      <c r="C32" s="64" t="s">
        <v>144</v>
      </c>
      <c r="D32" s="65" t="s">
        <v>145</v>
      </c>
      <c r="E32" s="66">
        <v>1</v>
      </c>
      <c r="F32" s="67">
        <v>38167</v>
      </c>
      <c r="G32" s="65" t="s">
        <v>146</v>
      </c>
      <c r="H32" s="65" t="s">
        <v>147</v>
      </c>
      <c r="I32" s="66">
        <v>0</v>
      </c>
      <c r="J32" s="66" t="s">
        <v>97</v>
      </c>
      <c r="K32" s="68" t="s">
        <v>97</v>
      </c>
    </row>
    <row r="33" spans="3:11" ht="75" customHeight="1">
      <c r="C33" s="64" t="s">
        <v>144</v>
      </c>
      <c r="D33" s="65" t="s">
        <v>148</v>
      </c>
      <c r="E33" s="66">
        <v>1</v>
      </c>
      <c r="F33" s="67">
        <v>40628</v>
      </c>
      <c r="G33" s="65" t="s">
        <v>149</v>
      </c>
      <c r="H33" s="65" t="s">
        <v>150</v>
      </c>
      <c r="I33" s="66">
        <v>0</v>
      </c>
      <c r="J33" s="66" t="s">
        <v>97</v>
      </c>
      <c r="K33" s="68" t="s">
        <v>97</v>
      </c>
    </row>
    <row r="34" spans="3:11" ht="75" customHeight="1" thickBot="1">
      <c r="C34" s="59" t="s">
        <v>144</v>
      </c>
      <c r="D34" s="60" t="s">
        <v>148</v>
      </c>
      <c r="E34" s="61">
        <v>1</v>
      </c>
      <c r="F34" s="62">
        <v>41789</v>
      </c>
      <c r="G34" s="60" t="s">
        <v>151</v>
      </c>
      <c r="H34" s="60" t="s">
        <v>118</v>
      </c>
      <c r="I34" s="61">
        <v>0</v>
      </c>
      <c r="J34" s="61" t="s">
        <v>97</v>
      </c>
      <c r="K34" s="63" t="s">
        <v>97</v>
      </c>
    </row>
    <row r="35" spans="3:11" ht="36" customHeight="1" thickBot="1">
      <c r="C35" s="69" t="s">
        <v>152</v>
      </c>
      <c r="D35" s="70" t="s">
        <v>153</v>
      </c>
      <c r="E35" s="71">
        <v>1</v>
      </c>
      <c r="F35" s="72">
        <v>40628</v>
      </c>
      <c r="G35" s="70" t="s">
        <v>154</v>
      </c>
      <c r="H35" s="70" t="s">
        <v>155</v>
      </c>
      <c r="I35" s="71">
        <v>0</v>
      </c>
      <c r="J35" s="71" t="s">
        <v>97</v>
      </c>
      <c r="K35" s="73" t="s">
        <v>97</v>
      </c>
    </row>
    <row r="36" spans="3:11" ht="36" customHeight="1">
      <c r="C36" s="64" t="s">
        <v>156</v>
      </c>
      <c r="D36" s="74" t="s">
        <v>157</v>
      </c>
      <c r="E36" s="66">
        <v>1</v>
      </c>
      <c r="F36" s="67">
        <v>40621</v>
      </c>
      <c r="G36" s="65" t="s">
        <v>158</v>
      </c>
      <c r="H36" s="65" t="s">
        <v>159</v>
      </c>
      <c r="I36" s="66">
        <v>1</v>
      </c>
      <c r="J36" s="65" t="s">
        <v>160</v>
      </c>
      <c r="K36" s="75" t="s">
        <v>161</v>
      </c>
    </row>
    <row r="37" spans="3:11" ht="36" customHeight="1">
      <c r="C37" s="54" t="s">
        <v>156</v>
      </c>
      <c r="D37" s="76" t="s">
        <v>157</v>
      </c>
      <c r="E37" s="56">
        <v>1</v>
      </c>
      <c r="F37" s="57">
        <v>43553</v>
      </c>
      <c r="G37" s="55" t="s">
        <v>162</v>
      </c>
      <c r="H37" s="55" t="s">
        <v>163</v>
      </c>
      <c r="I37" s="56">
        <v>1</v>
      </c>
      <c r="J37" s="55" t="s">
        <v>160</v>
      </c>
      <c r="K37" s="77" t="s">
        <v>161</v>
      </c>
    </row>
    <row r="38" spans="3:11" ht="36" customHeight="1" thickBot="1">
      <c r="C38" s="59" t="s">
        <v>156</v>
      </c>
      <c r="D38" s="60" t="s">
        <v>157</v>
      </c>
      <c r="E38" s="61">
        <v>1</v>
      </c>
      <c r="F38" s="62">
        <v>43553</v>
      </c>
      <c r="G38" s="60" t="s">
        <v>164</v>
      </c>
      <c r="H38" s="60" t="s">
        <v>139</v>
      </c>
      <c r="I38" s="61">
        <v>1</v>
      </c>
      <c r="J38" s="60" t="s">
        <v>160</v>
      </c>
      <c r="K38" s="78" t="s">
        <v>161</v>
      </c>
    </row>
    <row r="39" spans="3:11" ht="36" customHeight="1" thickBot="1">
      <c r="C39" s="69" t="s">
        <v>165</v>
      </c>
      <c r="D39" s="70" t="s">
        <v>166</v>
      </c>
      <c r="E39" s="71">
        <v>1</v>
      </c>
      <c r="F39" s="72">
        <v>43553</v>
      </c>
      <c r="G39" s="70" t="s">
        <v>156</v>
      </c>
      <c r="H39" s="70" t="s">
        <v>167</v>
      </c>
      <c r="I39" s="71">
        <v>0</v>
      </c>
      <c r="J39" s="71" t="s">
        <v>97</v>
      </c>
      <c r="K39" s="73" t="s">
        <v>97</v>
      </c>
    </row>
    <row r="40" spans="3:11" ht="36" customHeight="1">
      <c r="C40" s="64" t="s">
        <v>146</v>
      </c>
      <c r="D40" s="65" t="s">
        <v>168</v>
      </c>
      <c r="E40" s="66">
        <v>1</v>
      </c>
      <c r="F40" s="67">
        <v>38167</v>
      </c>
      <c r="G40" s="65" t="s">
        <v>144</v>
      </c>
      <c r="H40" s="65" t="s">
        <v>147</v>
      </c>
      <c r="I40" s="66">
        <v>0</v>
      </c>
      <c r="J40" s="66" t="s">
        <v>97</v>
      </c>
      <c r="K40" s="68" t="s">
        <v>97</v>
      </c>
    </row>
    <row r="41" spans="3:11" ht="36" customHeight="1" thickBot="1">
      <c r="C41" s="59" t="s">
        <v>146</v>
      </c>
      <c r="D41" s="60" t="s">
        <v>169</v>
      </c>
      <c r="E41" s="61">
        <v>0</v>
      </c>
      <c r="F41" s="62" t="s">
        <v>97</v>
      </c>
      <c r="G41" s="61" t="s">
        <v>97</v>
      </c>
      <c r="H41" s="61" t="s">
        <v>97</v>
      </c>
      <c r="I41" s="61">
        <v>0</v>
      </c>
      <c r="J41" s="61" t="s">
        <v>97</v>
      </c>
      <c r="K41" s="63" t="s">
        <v>97</v>
      </c>
    </row>
    <row r="42" spans="3:11" ht="36" customHeight="1" thickBot="1">
      <c r="C42" s="69" t="s">
        <v>170</v>
      </c>
      <c r="D42" s="70" t="s">
        <v>171</v>
      </c>
      <c r="E42" s="71">
        <v>0</v>
      </c>
      <c r="F42" s="72" t="s">
        <v>97</v>
      </c>
      <c r="G42" s="71" t="s">
        <v>97</v>
      </c>
      <c r="H42" s="71" t="s">
        <v>97</v>
      </c>
      <c r="I42" s="71">
        <v>0</v>
      </c>
      <c r="J42" s="71" t="s">
        <v>97</v>
      </c>
      <c r="K42" s="73" t="s">
        <v>97</v>
      </c>
    </row>
    <row r="43" spans="3:11" ht="36" customHeight="1" thickBot="1">
      <c r="C43" s="69" t="s">
        <v>172</v>
      </c>
      <c r="D43" s="70" t="s">
        <v>173</v>
      </c>
      <c r="E43" s="71">
        <v>1</v>
      </c>
      <c r="F43" s="79" t="s">
        <v>174</v>
      </c>
      <c r="G43" s="70" t="s">
        <v>175</v>
      </c>
      <c r="H43" s="70" t="s">
        <v>176</v>
      </c>
      <c r="I43" s="71">
        <v>0</v>
      </c>
      <c r="J43" s="71" t="s">
        <v>97</v>
      </c>
      <c r="K43" s="73" t="s">
        <v>97</v>
      </c>
    </row>
    <row r="44" spans="3:11" ht="36" customHeight="1">
      <c r="C44" s="64" t="s">
        <v>177</v>
      </c>
      <c r="D44" s="65" t="s">
        <v>178</v>
      </c>
      <c r="E44" s="66">
        <v>1</v>
      </c>
      <c r="F44" s="67" t="s">
        <v>179</v>
      </c>
      <c r="G44" s="65" t="s">
        <v>180</v>
      </c>
      <c r="H44" s="65" t="s">
        <v>181</v>
      </c>
      <c r="I44" s="66">
        <v>0</v>
      </c>
      <c r="J44" s="66" t="s">
        <v>97</v>
      </c>
      <c r="K44" s="68" t="s">
        <v>97</v>
      </c>
    </row>
    <row r="45" spans="3:11" ht="36" customHeight="1" thickBot="1">
      <c r="C45" s="59" t="s">
        <v>177</v>
      </c>
      <c r="D45" s="60" t="s">
        <v>182</v>
      </c>
      <c r="E45" s="61">
        <v>1</v>
      </c>
      <c r="F45" s="62" t="s">
        <v>183</v>
      </c>
      <c r="G45" s="60" t="s">
        <v>184</v>
      </c>
      <c r="H45" s="60" t="s">
        <v>185</v>
      </c>
      <c r="I45" s="61">
        <v>0</v>
      </c>
      <c r="J45" s="61" t="s">
        <v>97</v>
      </c>
      <c r="K45" s="63" t="s">
        <v>97</v>
      </c>
    </row>
    <row r="46" spans="3:11" ht="36" customHeight="1" thickBot="1">
      <c r="C46" s="69" t="s">
        <v>186</v>
      </c>
      <c r="D46" s="70" t="s">
        <v>187</v>
      </c>
      <c r="E46" s="71">
        <v>1</v>
      </c>
      <c r="F46" s="72">
        <v>42195</v>
      </c>
      <c r="G46" s="70" t="s">
        <v>188</v>
      </c>
      <c r="H46" s="70" t="s">
        <v>189</v>
      </c>
      <c r="I46" s="71">
        <v>0</v>
      </c>
      <c r="J46" s="71" t="s">
        <v>97</v>
      </c>
      <c r="K46" s="73" t="s">
        <v>97</v>
      </c>
    </row>
    <row r="47" spans="3:11" ht="72.75" customHeight="1" thickBot="1">
      <c r="C47" s="69" t="s">
        <v>190</v>
      </c>
      <c r="D47" s="70" t="s">
        <v>191</v>
      </c>
      <c r="E47" s="71">
        <v>1</v>
      </c>
      <c r="F47" s="72">
        <v>44256</v>
      </c>
      <c r="G47" s="70" t="s">
        <v>192</v>
      </c>
      <c r="H47" s="70" t="s">
        <v>193</v>
      </c>
      <c r="I47" s="71">
        <v>0</v>
      </c>
      <c r="J47" s="71" t="s">
        <v>97</v>
      </c>
      <c r="K47" s="73" t="s">
        <v>97</v>
      </c>
    </row>
    <row r="48" spans="3:11" ht="36" customHeight="1">
      <c r="C48" s="64" t="s">
        <v>194</v>
      </c>
      <c r="D48" s="65" t="s">
        <v>195</v>
      </c>
      <c r="E48" s="66">
        <v>1</v>
      </c>
      <c r="F48" s="67">
        <v>43371</v>
      </c>
      <c r="G48" s="65" t="s">
        <v>196</v>
      </c>
      <c r="H48" s="65" t="s">
        <v>197</v>
      </c>
      <c r="I48" s="66">
        <v>0</v>
      </c>
      <c r="J48" s="66" t="s">
        <v>97</v>
      </c>
      <c r="K48" s="68" t="s">
        <v>97</v>
      </c>
    </row>
    <row r="49" spans="1:11" ht="36" customHeight="1" thickBot="1">
      <c r="C49" s="59" t="s">
        <v>194</v>
      </c>
      <c r="D49" s="60" t="s">
        <v>195</v>
      </c>
      <c r="E49" s="61">
        <v>1</v>
      </c>
      <c r="F49" s="62">
        <v>43592</v>
      </c>
      <c r="G49" s="60" t="s">
        <v>188</v>
      </c>
      <c r="H49" s="60" t="s">
        <v>197</v>
      </c>
      <c r="I49" s="61">
        <v>0</v>
      </c>
      <c r="J49" s="61" t="s">
        <v>97</v>
      </c>
      <c r="K49" s="63" t="s">
        <v>97</v>
      </c>
    </row>
    <row r="50" spans="1:11" ht="36" customHeight="1" thickBot="1">
      <c r="C50" s="69" t="s">
        <v>198</v>
      </c>
      <c r="D50" s="70" t="s">
        <v>199</v>
      </c>
      <c r="E50" s="71">
        <v>1</v>
      </c>
      <c r="F50" s="79" t="s">
        <v>200</v>
      </c>
      <c r="G50" s="80" t="s">
        <v>201</v>
      </c>
      <c r="H50" s="70" t="s">
        <v>202</v>
      </c>
      <c r="I50" s="71">
        <v>0</v>
      </c>
      <c r="J50" s="71" t="s">
        <v>97</v>
      </c>
      <c r="K50" s="73" t="s">
        <v>97</v>
      </c>
    </row>
    <row r="51" spans="1:11" ht="89.25" customHeight="1">
      <c r="C51" s="64" t="s">
        <v>203</v>
      </c>
      <c r="D51" s="65" t="s">
        <v>204</v>
      </c>
      <c r="E51" s="66">
        <v>1</v>
      </c>
      <c r="F51" s="67">
        <v>44621</v>
      </c>
      <c r="G51" s="65" t="s">
        <v>205</v>
      </c>
      <c r="H51" s="65" t="s">
        <v>206</v>
      </c>
      <c r="I51" s="66">
        <v>0</v>
      </c>
      <c r="J51" s="66" t="s">
        <v>97</v>
      </c>
      <c r="K51" s="68" t="s">
        <v>97</v>
      </c>
    </row>
    <row r="52" spans="1:11" ht="89.25" customHeight="1" thickBot="1">
      <c r="C52" s="59" t="s">
        <v>203</v>
      </c>
      <c r="D52" s="60" t="s">
        <v>207</v>
      </c>
      <c r="E52" s="61">
        <v>1</v>
      </c>
      <c r="F52" s="62">
        <v>44621</v>
      </c>
      <c r="G52" s="60" t="s">
        <v>205</v>
      </c>
      <c r="H52" s="60" t="s">
        <v>206</v>
      </c>
      <c r="I52" s="61">
        <v>0</v>
      </c>
      <c r="J52" s="61" t="s">
        <v>97</v>
      </c>
      <c r="K52" s="63" t="s">
        <v>97</v>
      </c>
    </row>
    <row r="53" spans="1:11" s="82" customFormat="1" ht="36" customHeight="1">
      <c r="A53" s="35"/>
      <c r="B53" s="35"/>
      <c r="C53" s="49" t="s">
        <v>188</v>
      </c>
      <c r="D53" s="50" t="s">
        <v>208</v>
      </c>
      <c r="E53" s="51">
        <v>1</v>
      </c>
      <c r="F53" s="52">
        <v>42195</v>
      </c>
      <c r="G53" s="50" t="s">
        <v>186</v>
      </c>
      <c r="H53" s="50" t="s">
        <v>189</v>
      </c>
      <c r="I53" s="51">
        <v>0</v>
      </c>
      <c r="J53" s="50"/>
      <c r="K53" s="81"/>
    </row>
    <row r="54" spans="1:11" s="82" customFormat="1" ht="36" customHeight="1">
      <c r="A54" s="35"/>
      <c r="B54" s="35"/>
      <c r="C54" s="54" t="s">
        <v>188</v>
      </c>
      <c r="D54" s="55" t="s">
        <v>208</v>
      </c>
      <c r="E54" s="56">
        <v>1</v>
      </c>
      <c r="F54" s="57">
        <v>43592</v>
      </c>
      <c r="G54" s="55" t="s">
        <v>194</v>
      </c>
      <c r="H54" s="55" t="s">
        <v>209</v>
      </c>
      <c r="I54" s="56">
        <v>0</v>
      </c>
      <c r="J54" s="55"/>
      <c r="K54" s="77"/>
    </row>
    <row r="55" spans="1:11" s="82" customFormat="1" ht="87" customHeight="1" thickBot="1">
      <c r="A55" s="35"/>
      <c r="B55" s="35"/>
      <c r="C55" s="59" t="s">
        <v>188</v>
      </c>
      <c r="D55" s="60" t="s">
        <v>208</v>
      </c>
      <c r="E55" s="61">
        <v>1</v>
      </c>
      <c r="F55" s="62" t="s">
        <v>210</v>
      </c>
      <c r="G55" s="60" t="s">
        <v>211</v>
      </c>
      <c r="H55" s="60" t="s">
        <v>212</v>
      </c>
      <c r="I55" s="61">
        <v>0</v>
      </c>
      <c r="J55" s="60"/>
      <c r="K55" s="78"/>
    </row>
    <row r="56" spans="1:11" ht="36" customHeight="1">
      <c r="C56" s="64" t="s">
        <v>213</v>
      </c>
      <c r="D56" s="65" t="s">
        <v>214</v>
      </c>
      <c r="E56" s="66">
        <v>1</v>
      </c>
      <c r="F56" s="67">
        <v>41852</v>
      </c>
      <c r="G56" s="65" t="s">
        <v>215</v>
      </c>
      <c r="H56" s="65" t="s">
        <v>216</v>
      </c>
      <c r="I56" s="66">
        <v>0</v>
      </c>
      <c r="J56" s="66" t="s">
        <v>97</v>
      </c>
      <c r="K56" s="68" t="s">
        <v>97</v>
      </c>
    </row>
    <row r="57" spans="1:11" ht="36" customHeight="1" thickBot="1">
      <c r="C57" s="59" t="s">
        <v>213</v>
      </c>
      <c r="D57" s="60" t="s">
        <v>217</v>
      </c>
      <c r="E57" s="61">
        <v>0</v>
      </c>
      <c r="F57" s="62" t="s">
        <v>97</v>
      </c>
      <c r="G57" s="61" t="s">
        <v>97</v>
      </c>
      <c r="H57" s="61" t="s">
        <v>97</v>
      </c>
      <c r="I57" s="61">
        <v>1</v>
      </c>
      <c r="J57" s="60" t="s">
        <v>218</v>
      </c>
      <c r="K57" s="78" t="s">
        <v>219</v>
      </c>
    </row>
    <row r="58" spans="1:11" ht="36" customHeight="1" thickBot="1">
      <c r="C58" s="69" t="s">
        <v>220</v>
      </c>
      <c r="D58" s="70" t="s">
        <v>221</v>
      </c>
      <c r="E58" s="71">
        <v>0</v>
      </c>
      <c r="F58" s="72" t="s">
        <v>97</v>
      </c>
      <c r="G58" s="71" t="s">
        <v>97</v>
      </c>
      <c r="H58" s="71" t="s">
        <v>97</v>
      </c>
      <c r="I58" s="71">
        <v>0</v>
      </c>
      <c r="J58" s="71" t="s">
        <v>97</v>
      </c>
      <c r="K58" s="73" t="s">
        <v>97</v>
      </c>
    </row>
    <row r="59" spans="1:11" ht="36" customHeight="1">
      <c r="C59" s="64" t="s">
        <v>222</v>
      </c>
      <c r="D59" s="65" t="s">
        <v>223</v>
      </c>
      <c r="E59" s="66">
        <v>1</v>
      </c>
      <c r="F59" s="67">
        <v>43454</v>
      </c>
      <c r="G59" s="65" t="s">
        <v>224</v>
      </c>
      <c r="H59" s="65" t="s">
        <v>225</v>
      </c>
      <c r="I59" s="66">
        <v>0</v>
      </c>
      <c r="J59" s="66" t="s">
        <v>97</v>
      </c>
      <c r="K59" s="68" t="s">
        <v>97</v>
      </c>
    </row>
    <row r="60" spans="1:11" ht="60.75" customHeight="1" thickBot="1">
      <c r="C60" s="59" t="s">
        <v>222</v>
      </c>
      <c r="D60" s="60" t="s">
        <v>223</v>
      </c>
      <c r="E60" s="61">
        <v>1</v>
      </c>
      <c r="F60" s="62">
        <v>43917</v>
      </c>
      <c r="G60" s="60" t="s">
        <v>226</v>
      </c>
      <c r="H60" s="60" t="s">
        <v>227</v>
      </c>
      <c r="I60" s="61">
        <v>0</v>
      </c>
      <c r="J60" s="61" t="s">
        <v>97</v>
      </c>
      <c r="K60" s="63" t="s">
        <v>97</v>
      </c>
    </row>
    <row r="61" spans="1:11" ht="36" customHeight="1" thickBot="1">
      <c r="C61" s="69" t="s">
        <v>228</v>
      </c>
      <c r="D61" s="70" t="s">
        <v>229</v>
      </c>
      <c r="E61" s="71">
        <v>1</v>
      </c>
      <c r="F61" s="72">
        <v>43371</v>
      </c>
      <c r="G61" s="70" t="s">
        <v>194</v>
      </c>
      <c r="H61" s="70" t="s">
        <v>197</v>
      </c>
      <c r="I61" s="71">
        <v>1</v>
      </c>
      <c r="J61" s="71" t="s">
        <v>230</v>
      </c>
      <c r="K61" s="73" t="s">
        <v>231</v>
      </c>
    </row>
    <row r="62" spans="1:11" s="82" customFormat="1" ht="14.25" thickBot="1">
      <c r="A62" s="35"/>
      <c r="B62" s="35"/>
      <c r="C62" s="69" t="s">
        <v>232</v>
      </c>
      <c r="D62" s="83"/>
      <c r="E62" s="84"/>
      <c r="F62" s="85"/>
      <c r="G62" s="83"/>
      <c r="H62" s="83"/>
      <c r="I62" s="84"/>
      <c r="J62" s="83"/>
      <c r="K62" s="86"/>
    </row>
    <row r="63" spans="1:11" ht="60.75" customHeight="1">
      <c r="C63" s="64" t="s">
        <v>233</v>
      </c>
      <c r="D63" s="65" t="s">
        <v>234</v>
      </c>
      <c r="E63" s="66">
        <v>1</v>
      </c>
      <c r="F63" s="67">
        <v>41365</v>
      </c>
      <c r="G63" s="65" t="s">
        <v>235</v>
      </c>
      <c r="H63" s="65" t="s">
        <v>236</v>
      </c>
      <c r="I63" s="66">
        <v>0</v>
      </c>
      <c r="J63" s="66" t="s">
        <v>97</v>
      </c>
      <c r="K63" s="68" t="s">
        <v>97</v>
      </c>
    </row>
    <row r="64" spans="1:11" ht="36" customHeight="1">
      <c r="C64" s="64" t="s">
        <v>233</v>
      </c>
      <c r="D64" s="65" t="s">
        <v>234</v>
      </c>
      <c r="E64" s="66">
        <v>1</v>
      </c>
      <c r="F64" s="67">
        <v>41365</v>
      </c>
      <c r="G64" s="65" t="s">
        <v>237</v>
      </c>
      <c r="H64" s="65" t="s">
        <v>238</v>
      </c>
      <c r="I64" s="66">
        <v>0</v>
      </c>
      <c r="J64" s="66" t="s">
        <v>97</v>
      </c>
      <c r="K64" s="68" t="s">
        <v>97</v>
      </c>
    </row>
    <row r="65" spans="1:11" ht="36" customHeight="1" thickBot="1">
      <c r="C65" s="59" t="s">
        <v>233</v>
      </c>
      <c r="D65" s="60" t="s">
        <v>234</v>
      </c>
      <c r="E65" s="61">
        <v>1</v>
      </c>
      <c r="F65" s="62">
        <v>41365</v>
      </c>
      <c r="G65" s="60" t="s">
        <v>239</v>
      </c>
      <c r="H65" s="60" t="s">
        <v>240</v>
      </c>
      <c r="I65" s="61">
        <v>0</v>
      </c>
      <c r="J65" s="61" t="s">
        <v>97</v>
      </c>
      <c r="K65" s="63" t="s">
        <v>97</v>
      </c>
    </row>
    <row r="66" spans="1:11" ht="60.75" customHeight="1">
      <c r="C66" s="64" t="s">
        <v>241</v>
      </c>
      <c r="D66" s="65" t="s">
        <v>242</v>
      </c>
      <c r="E66" s="66">
        <v>1</v>
      </c>
      <c r="F66" s="67">
        <v>41730</v>
      </c>
      <c r="G66" s="65" t="s">
        <v>243</v>
      </c>
      <c r="H66" s="65" t="s">
        <v>244</v>
      </c>
      <c r="I66" s="66">
        <v>0</v>
      </c>
      <c r="J66" s="66" t="s">
        <v>97</v>
      </c>
      <c r="K66" s="68" t="s">
        <v>97</v>
      </c>
    </row>
    <row r="67" spans="1:11" ht="81.75" thickBot="1">
      <c r="C67" s="59" t="s">
        <v>241</v>
      </c>
      <c r="D67" s="60" t="s">
        <v>245</v>
      </c>
      <c r="E67" s="61">
        <v>1</v>
      </c>
      <c r="F67" s="62" t="s">
        <v>246</v>
      </c>
      <c r="G67" s="60" t="s">
        <v>247</v>
      </c>
      <c r="H67" s="60" t="s">
        <v>248</v>
      </c>
      <c r="I67" s="61">
        <v>0</v>
      </c>
      <c r="J67" s="61" t="s">
        <v>97</v>
      </c>
      <c r="K67" s="63" t="s">
        <v>97</v>
      </c>
    </row>
    <row r="68" spans="1:11" ht="36" customHeight="1" thickBot="1">
      <c r="C68" s="69" t="s">
        <v>249</v>
      </c>
      <c r="D68" s="70" t="s">
        <v>250</v>
      </c>
      <c r="E68" s="71">
        <v>1</v>
      </c>
      <c r="F68" s="72">
        <v>43454</v>
      </c>
      <c r="G68" s="70" t="s">
        <v>251</v>
      </c>
      <c r="H68" s="70" t="s">
        <v>252</v>
      </c>
      <c r="I68" s="71">
        <v>0</v>
      </c>
      <c r="J68" s="71" t="s">
        <v>97</v>
      </c>
      <c r="K68" s="73" t="s">
        <v>97</v>
      </c>
    </row>
    <row r="69" spans="1:11" ht="36" customHeight="1">
      <c r="C69" s="64" t="s">
        <v>253</v>
      </c>
      <c r="D69" s="65" t="s">
        <v>254</v>
      </c>
      <c r="E69" s="66">
        <v>1</v>
      </c>
      <c r="F69" s="67">
        <v>43454</v>
      </c>
      <c r="G69" s="65" t="s">
        <v>255</v>
      </c>
      <c r="H69" s="65" t="s">
        <v>256</v>
      </c>
      <c r="I69" s="66">
        <v>0</v>
      </c>
      <c r="J69" s="66" t="s">
        <v>97</v>
      </c>
      <c r="K69" s="68" t="s">
        <v>97</v>
      </c>
    </row>
    <row r="70" spans="1:11" ht="36" customHeight="1" thickBot="1">
      <c r="C70" s="59" t="s">
        <v>253</v>
      </c>
      <c r="D70" s="60" t="s">
        <v>254</v>
      </c>
      <c r="E70" s="61">
        <v>1</v>
      </c>
      <c r="F70" s="62">
        <v>41365</v>
      </c>
      <c r="G70" s="60" t="s">
        <v>257</v>
      </c>
      <c r="H70" s="60" t="s">
        <v>258</v>
      </c>
      <c r="I70" s="61">
        <v>0</v>
      </c>
      <c r="J70" s="61" t="s">
        <v>97</v>
      </c>
      <c r="K70" s="63" t="s">
        <v>97</v>
      </c>
    </row>
    <row r="71" spans="1:11" ht="60.75" customHeight="1" thickBot="1">
      <c r="C71" s="69" t="s">
        <v>259</v>
      </c>
      <c r="D71" s="70" t="s">
        <v>260</v>
      </c>
      <c r="E71" s="71">
        <v>1</v>
      </c>
      <c r="F71" s="72">
        <v>41297</v>
      </c>
      <c r="G71" s="70" t="s">
        <v>261</v>
      </c>
      <c r="H71" s="70" t="s">
        <v>262</v>
      </c>
      <c r="I71" s="71">
        <v>1</v>
      </c>
      <c r="J71" s="87" t="s">
        <v>263</v>
      </c>
      <c r="K71" s="88" t="s">
        <v>264</v>
      </c>
    </row>
    <row r="72" spans="1:11" ht="60.75" customHeight="1" thickBot="1">
      <c r="C72" s="69" t="s">
        <v>265</v>
      </c>
      <c r="D72" s="70" t="s">
        <v>266</v>
      </c>
      <c r="E72" s="71">
        <v>1</v>
      </c>
      <c r="F72" s="72">
        <v>42891</v>
      </c>
      <c r="G72" s="70" t="s">
        <v>267</v>
      </c>
      <c r="H72" s="70" t="s">
        <v>268</v>
      </c>
      <c r="I72" s="71">
        <v>0</v>
      </c>
      <c r="J72" s="71" t="s">
        <v>97</v>
      </c>
      <c r="K72" s="73" t="s">
        <v>97</v>
      </c>
    </row>
    <row r="73" spans="1:11" ht="36" customHeight="1" thickBot="1">
      <c r="C73" s="69" t="s">
        <v>269</v>
      </c>
      <c r="D73" s="70" t="s">
        <v>270</v>
      </c>
      <c r="E73" s="71">
        <v>1</v>
      </c>
      <c r="F73" s="72">
        <v>42891</v>
      </c>
      <c r="G73" s="70" t="s">
        <v>271</v>
      </c>
      <c r="H73" s="70" t="s">
        <v>272</v>
      </c>
      <c r="I73" s="71">
        <v>0</v>
      </c>
      <c r="J73" s="71" t="s">
        <v>97</v>
      </c>
      <c r="K73" s="73" t="s">
        <v>97</v>
      </c>
    </row>
    <row r="74" spans="1:11" ht="60.75" customHeight="1">
      <c r="C74" s="64" t="s">
        <v>273</v>
      </c>
      <c r="D74" s="74" t="s">
        <v>274</v>
      </c>
      <c r="E74" s="66">
        <v>1</v>
      </c>
      <c r="F74" s="67">
        <v>41297</v>
      </c>
      <c r="G74" s="65" t="s">
        <v>275</v>
      </c>
      <c r="H74" s="65" t="s">
        <v>276</v>
      </c>
      <c r="I74" s="66">
        <v>0</v>
      </c>
      <c r="J74" s="66" t="s">
        <v>97</v>
      </c>
      <c r="K74" s="68" t="s">
        <v>97</v>
      </c>
    </row>
    <row r="75" spans="1:11" ht="36" customHeight="1" thickBot="1">
      <c r="C75" s="59" t="s">
        <v>273</v>
      </c>
      <c r="D75" s="60" t="s">
        <v>274</v>
      </c>
      <c r="E75" s="61">
        <v>1</v>
      </c>
      <c r="F75" s="62">
        <v>43313</v>
      </c>
      <c r="G75" s="60" t="s">
        <v>277</v>
      </c>
      <c r="H75" s="60" t="s">
        <v>278</v>
      </c>
      <c r="I75" s="61">
        <v>0</v>
      </c>
      <c r="J75" s="61" t="s">
        <v>97</v>
      </c>
      <c r="K75" s="63" t="s">
        <v>97</v>
      </c>
    </row>
    <row r="76" spans="1:11" ht="60.75" customHeight="1" thickBot="1">
      <c r="C76" s="69" t="s">
        <v>279</v>
      </c>
      <c r="D76" s="70" t="s">
        <v>280</v>
      </c>
      <c r="E76" s="71">
        <v>1</v>
      </c>
      <c r="F76" s="72">
        <v>42891</v>
      </c>
      <c r="G76" s="70" t="s">
        <v>281</v>
      </c>
      <c r="H76" s="70" t="s">
        <v>282</v>
      </c>
      <c r="I76" s="71">
        <v>0</v>
      </c>
      <c r="J76" s="71" t="s">
        <v>97</v>
      </c>
      <c r="K76" s="73" t="s">
        <v>97</v>
      </c>
    </row>
    <row r="77" spans="1:11" ht="36" customHeight="1">
      <c r="C77" s="89" t="s">
        <v>283</v>
      </c>
      <c r="D77" s="90" t="s">
        <v>284</v>
      </c>
      <c r="E77" s="91">
        <v>1</v>
      </c>
      <c r="F77" s="92">
        <v>41365</v>
      </c>
      <c r="G77" s="90" t="s">
        <v>253</v>
      </c>
      <c r="H77" s="90" t="s">
        <v>285</v>
      </c>
      <c r="I77" s="91">
        <v>1</v>
      </c>
      <c r="J77" s="90" t="s">
        <v>241</v>
      </c>
      <c r="K77" s="93" t="s">
        <v>286</v>
      </c>
    </row>
    <row r="78" spans="1:11" ht="36" customHeight="1">
      <c r="C78" s="54" t="s">
        <v>283</v>
      </c>
      <c r="D78" s="55" t="s">
        <v>284</v>
      </c>
      <c r="E78" s="56">
        <v>1</v>
      </c>
      <c r="F78" s="57">
        <v>41793</v>
      </c>
      <c r="G78" s="55" t="s">
        <v>287</v>
      </c>
      <c r="H78" s="55" t="s">
        <v>288</v>
      </c>
      <c r="I78" s="56">
        <v>0</v>
      </c>
      <c r="J78" s="56"/>
      <c r="K78" s="58"/>
    </row>
    <row r="79" spans="1:11" ht="36" customHeight="1" thickBot="1">
      <c r="C79" s="94" t="s">
        <v>283</v>
      </c>
      <c r="D79" s="95" t="s">
        <v>284</v>
      </c>
      <c r="E79" s="96">
        <v>1</v>
      </c>
      <c r="F79" s="97">
        <v>43256</v>
      </c>
      <c r="G79" s="95" t="s">
        <v>289</v>
      </c>
      <c r="H79" s="95" t="s">
        <v>290</v>
      </c>
      <c r="I79" s="96">
        <v>0</v>
      </c>
      <c r="J79" s="96"/>
      <c r="K79" s="98"/>
    </row>
    <row r="80" spans="1:11" s="82" customFormat="1" ht="14.25" thickBot="1">
      <c r="A80" s="35"/>
      <c r="B80" s="35"/>
      <c r="C80" s="69" t="s">
        <v>291</v>
      </c>
      <c r="D80" s="83"/>
      <c r="E80" s="84"/>
      <c r="F80" s="85"/>
      <c r="G80" s="83"/>
      <c r="H80" s="83"/>
      <c r="I80" s="84"/>
      <c r="J80" s="83"/>
      <c r="K80" s="86"/>
    </row>
    <row r="81" spans="3:11" ht="36" customHeight="1">
      <c r="C81" s="64" t="s">
        <v>277</v>
      </c>
      <c r="D81" s="65" t="s">
        <v>292</v>
      </c>
      <c r="E81" s="66">
        <v>1</v>
      </c>
      <c r="F81" s="67">
        <v>43256</v>
      </c>
      <c r="G81" s="65" t="s">
        <v>293</v>
      </c>
      <c r="H81" s="65" t="s">
        <v>294</v>
      </c>
      <c r="I81" s="66">
        <v>0</v>
      </c>
      <c r="J81" s="66" t="s">
        <v>97</v>
      </c>
      <c r="K81" s="68" t="s">
        <v>97</v>
      </c>
    </row>
    <row r="82" spans="3:11" ht="36" customHeight="1" thickBot="1">
      <c r="C82" s="59" t="s">
        <v>277</v>
      </c>
      <c r="D82" s="60" t="s">
        <v>292</v>
      </c>
      <c r="E82" s="61">
        <v>1</v>
      </c>
      <c r="F82" s="62">
        <v>43313</v>
      </c>
      <c r="G82" s="60" t="s">
        <v>295</v>
      </c>
      <c r="H82" s="60" t="s">
        <v>296</v>
      </c>
      <c r="I82" s="61">
        <v>0</v>
      </c>
      <c r="J82" s="61" t="s">
        <v>97</v>
      </c>
      <c r="K82" s="63" t="s">
        <v>97</v>
      </c>
    </row>
    <row r="83" spans="3:11" ht="36" customHeight="1" thickBot="1">
      <c r="C83" s="69" t="s">
        <v>297</v>
      </c>
      <c r="D83" s="70" t="s">
        <v>298</v>
      </c>
      <c r="E83" s="71">
        <v>1</v>
      </c>
      <c r="F83" s="72">
        <v>43256</v>
      </c>
      <c r="G83" s="70" t="s">
        <v>299</v>
      </c>
      <c r="H83" s="70" t="s">
        <v>300</v>
      </c>
      <c r="I83" s="71">
        <v>0</v>
      </c>
      <c r="J83" s="71" t="s">
        <v>97</v>
      </c>
      <c r="K83" s="73" t="s">
        <v>97</v>
      </c>
    </row>
    <row r="84" spans="3:11" ht="36" customHeight="1">
      <c r="C84" s="64" t="s">
        <v>301</v>
      </c>
      <c r="D84" s="65" t="s">
        <v>302</v>
      </c>
      <c r="E84" s="66">
        <v>1</v>
      </c>
      <c r="F84" s="67">
        <v>38832</v>
      </c>
      <c r="G84" s="65" t="s">
        <v>303</v>
      </c>
      <c r="H84" s="65" t="s">
        <v>304</v>
      </c>
      <c r="I84" s="66">
        <v>0</v>
      </c>
      <c r="J84" s="66" t="s">
        <v>97</v>
      </c>
      <c r="K84" s="68" t="s">
        <v>97</v>
      </c>
    </row>
    <row r="85" spans="3:11" ht="36" customHeight="1" thickBot="1">
      <c r="C85" s="59" t="s">
        <v>301</v>
      </c>
      <c r="D85" s="60" t="s">
        <v>302</v>
      </c>
      <c r="E85" s="61">
        <v>1</v>
      </c>
      <c r="F85" s="62">
        <v>41997</v>
      </c>
      <c r="G85" s="60" t="s">
        <v>305</v>
      </c>
      <c r="H85" s="60" t="s">
        <v>306</v>
      </c>
      <c r="I85" s="61">
        <v>0</v>
      </c>
      <c r="J85" s="61" t="s">
        <v>97</v>
      </c>
      <c r="K85" s="63" t="s">
        <v>97</v>
      </c>
    </row>
    <row r="86" spans="3:11" ht="36" customHeight="1">
      <c r="C86" s="64" t="s">
        <v>305</v>
      </c>
      <c r="D86" s="65" t="s">
        <v>307</v>
      </c>
      <c r="E86" s="66">
        <v>1</v>
      </c>
      <c r="F86" s="67">
        <v>41999</v>
      </c>
      <c r="G86" s="65" t="s">
        <v>301</v>
      </c>
      <c r="H86" s="65" t="s">
        <v>308</v>
      </c>
      <c r="I86" s="66">
        <v>0</v>
      </c>
      <c r="J86" s="66" t="s">
        <v>97</v>
      </c>
      <c r="K86" s="68" t="s">
        <v>97</v>
      </c>
    </row>
    <row r="87" spans="3:11" ht="36" customHeight="1" thickBot="1">
      <c r="C87" s="59" t="s">
        <v>305</v>
      </c>
      <c r="D87" s="60" t="s">
        <v>307</v>
      </c>
      <c r="E87" s="61">
        <v>1</v>
      </c>
      <c r="F87" s="62">
        <v>43188</v>
      </c>
      <c r="G87" s="60" t="s">
        <v>309</v>
      </c>
      <c r="H87" s="60" t="s">
        <v>310</v>
      </c>
      <c r="I87" s="61">
        <v>0</v>
      </c>
      <c r="J87" s="61" t="s">
        <v>97</v>
      </c>
      <c r="K87" s="63" t="s">
        <v>97</v>
      </c>
    </row>
    <row r="88" spans="3:11" ht="36" customHeight="1" thickBot="1">
      <c r="C88" s="69" t="s">
        <v>311</v>
      </c>
      <c r="D88" s="70" t="s">
        <v>312</v>
      </c>
      <c r="E88" s="71">
        <v>1</v>
      </c>
      <c r="F88" s="72">
        <v>43188</v>
      </c>
      <c r="G88" s="70" t="s">
        <v>305</v>
      </c>
      <c r="H88" s="70" t="s">
        <v>313</v>
      </c>
      <c r="I88" s="71">
        <v>0</v>
      </c>
      <c r="J88" s="71" t="s">
        <v>97</v>
      </c>
      <c r="K88" s="73" t="s">
        <v>97</v>
      </c>
    </row>
    <row r="89" spans="3:11" ht="36" customHeight="1" thickBot="1">
      <c r="C89" s="69" t="s">
        <v>314</v>
      </c>
      <c r="D89" s="70" t="s">
        <v>315</v>
      </c>
      <c r="E89" s="71">
        <v>0</v>
      </c>
      <c r="F89" s="72" t="s">
        <v>97</v>
      </c>
      <c r="G89" s="71" t="s">
        <v>97</v>
      </c>
      <c r="H89" s="71" t="s">
        <v>97</v>
      </c>
      <c r="I89" s="71">
        <v>0</v>
      </c>
      <c r="J89" s="71" t="s">
        <v>97</v>
      </c>
      <c r="K89" s="73" t="s">
        <v>97</v>
      </c>
    </row>
    <row r="90" spans="3:11" ht="36" customHeight="1" thickBot="1">
      <c r="C90" s="69" t="s">
        <v>303</v>
      </c>
      <c r="D90" s="70" t="s">
        <v>316</v>
      </c>
      <c r="E90" s="71">
        <v>1</v>
      </c>
      <c r="F90" s="72">
        <v>41997</v>
      </c>
      <c r="G90" s="70" t="s">
        <v>301</v>
      </c>
      <c r="H90" s="70" t="s">
        <v>317</v>
      </c>
      <c r="I90" s="71">
        <v>0</v>
      </c>
      <c r="J90" s="71" t="s">
        <v>97</v>
      </c>
      <c r="K90" s="73" t="s">
        <v>97</v>
      </c>
    </row>
    <row r="91" spans="3:11" ht="36" customHeight="1" thickBot="1">
      <c r="C91" s="69" t="s">
        <v>318</v>
      </c>
      <c r="D91" s="70" t="s">
        <v>319</v>
      </c>
      <c r="E91" s="71">
        <v>0</v>
      </c>
      <c r="F91" s="72" t="s">
        <v>97</v>
      </c>
      <c r="G91" s="71" t="s">
        <v>97</v>
      </c>
      <c r="H91" s="71" t="s">
        <v>97</v>
      </c>
      <c r="I91" s="71">
        <v>1</v>
      </c>
      <c r="J91" s="70" t="s">
        <v>320</v>
      </c>
      <c r="K91" s="99" t="s">
        <v>321</v>
      </c>
    </row>
    <row r="92" spans="3:11" ht="36" customHeight="1">
      <c r="C92" s="64" t="s">
        <v>322</v>
      </c>
      <c r="D92" s="74" t="s">
        <v>323</v>
      </c>
      <c r="E92" s="66">
        <v>0</v>
      </c>
      <c r="F92" s="67" t="s">
        <v>97</v>
      </c>
      <c r="G92" s="66" t="s">
        <v>97</v>
      </c>
      <c r="H92" s="66" t="s">
        <v>97</v>
      </c>
      <c r="I92" s="66">
        <v>0</v>
      </c>
      <c r="J92" s="66" t="s">
        <v>97</v>
      </c>
      <c r="K92" s="68" t="s">
        <v>97</v>
      </c>
    </row>
    <row r="93" spans="3:11" ht="36" customHeight="1" thickBot="1">
      <c r="C93" s="59" t="s">
        <v>322</v>
      </c>
      <c r="D93" s="100" t="s">
        <v>324</v>
      </c>
      <c r="E93" s="61">
        <v>0</v>
      </c>
      <c r="F93" s="62" t="s">
        <v>97</v>
      </c>
      <c r="G93" s="61" t="s">
        <v>97</v>
      </c>
      <c r="H93" s="61" t="s">
        <v>97</v>
      </c>
      <c r="I93" s="61">
        <v>0</v>
      </c>
      <c r="J93" s="61" t="s">
        <v>97</v>
      </c>
      <c r="K93" s="63" t="s">
        <v>97</v>
      </c>
    </row>
    <row r="94" spans="3:11" ht="36" customHeight="1" thickBot="1">
      <c r="C94" s="94" t="s">
        <v>325</v>
      </c>
      <c r="D94" s="95" t="s">
        <v>326</v>
      </c>
      <c r="E94" s="96">
        <v>0</v>
      </c>
      <c r="F94" s="97" t="s">
        <v>97</v>
      </c>
      <c r="G94" s="96" t="s">
        <v>97</v>
      </c>
      <c r="H94" s="96" t="s">
        <v>97</v>
      </c>
      <c r="I94" s="96">
        <v>1</v>
      </c>
      <c r="J94" s="95" t="s">
        <v>322</v>
      </c>
      <c r="K94" s="101" t="s">
        <v>231</v>
      </c>
    </row>
    <row r="95" spans="3:11" ht="33" customHeight="1">
      <c r="C95" s="102"/>
      <c r="D95" s="103"/>
      <c r="E95" s="104"/>
      <c r="F95" s="105"/>
      <c r="G95" s="106"/>
      <c r="H95" s="106"/>
      <c r="I95" s="104"/>
      <c r="J95" s="106"/>
      <c r="K95" s="106"/>
    </row>
    <row r="96" spans="3:11" ht="33" customHeight="1">
      <c r="C96" s="107"/>
      <c r="D96" s="108" t="s">
        <v>327</v>
      </c>
      <c r="E96" s="107"/>
      <c r="F96" s="107"/>
      <c r="G96" s="107"/>
      <c r="H96" s="107"/>
      <c r="I96" s="107"/>
      <c r="J96" s="107"/>
    </row>
    <row r="97" spans="3:11" ht="65.25" customHeight="1">
      <c r="C97" s="109"/>
      <c r="D97" s="510" t="s">
        <v>328</v>
      </c>
      <c r="E97" s="510"/>
      <c r="F97" s="510"/>
      <c r="G97" s="510"/>
      <c r="H97" s="510"/>
      <c r="I97" s="510"/>
      <c r="J97" s="510"/>
      <c r="K97" s="510"/>
    </row>
  </sheetData>
  <autoFilter ref="C11:K94" xr:uid="{00000000-0001-0000-0000-000000000000}"/>
  <mergeCells count="14">
    <mergeCell ref="F9:F10"/>
    <mergeCell ref="G9:G10"/>
    <mergeCell ref="J9:K9"/>
    <mergeCell ref="D97:K97"/>
    <mergeCell ref="C4:K4"/>
    <mergeCell ref="C6:K6"/>
    <mergeCell ref="C7:C10"/>
    <mergeCell ref="D7:D10"/>
    <mergeCell ref="E7:E10"/>
    <mergeCell ref="F7:H7"/>
    <mergeCell ref="I7:K7"/>
    <mergeCell ref="F8:H8"/>
    <mergeCell ref="I8:I10"/>
    <mergeCell ref="J8:K8"/>
  </mergeCells>
  <phoneticPr fontId="2"/>
  <dataValidations count="1">
    <dataValidation type="list" allowBlank="1" showInputMessage="1" showErrorMessage="1" sqref="E12:E35 I12:I35 E38:E95 I38:I95" xr:uid="{BAF06984-5012-4EE2-97CC-80B9DF6AE40A}">
      <formula1>"0,1"</formula1>
    </dataValidation>
  </dataValidations>
  <pageMargins left="0.78740157480314965" right="0.15748031496062992" top="0.15748031496062992" bottom="0.15748031496062992" header="0.15748031496062992" footer="0.15748031496062992"/>
  <pageSetup paperSize="9" scale="6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別紙１</vt:lpstr>
      <vt:lpstr>別紙２</vt:lpstr>
      <vt:lpstr>別紙３</vt:lpstr>
      <vt:lpstr>別紙４</vt:lpstr>
      <vt:lpstr>別紙１!Print_Area</vt:lpstr>
      <vt:lpstr>別紙２!Print_Area</vt:lpstr>
      <vt:lpstr>別紙３!Print_Area</vt:lpstr>
      <vt:lpstr>別紙４!Print_Area</vt:lpstr>
      <vt:lpstr>別紙３!Print_Titles</vt:lpstr>
      <vt:lpstr>別紙４!Print_Titles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2024-03-12T01:01:17Z</dcterms:created>
  <dcterms:modified xsi:type="dcterms:W3CDTF">2024-03-12T01:33:26Z</dcterms:modified>
</cp:coreProperties>
</file>