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file1.inside.mhlw.go.jp\課室領域1\10801000_医政局　総務課\重要情報等保管フォルダ\TIS20401501\☆麻酔HP・電子化改革（R312～）\６．マクロ化\麻酔科標榜ツール_20221216\申請書埋込関数雛形\"/>
    </mc:Choice>
  </mc:AlternateContent>
  <xr:revisionPtr revIDLastSave="0" documentId="13_ncr:1_{E57D703C-1B55-4170-A082-E1AC4EB0B5FC}" xr6:coauthVersionLast="46" xr6:coauthVersionMax="47" xr10:uidLastSave="{00000000-0000-0000-0000-000000000000}"/>
  <bookViews>
    <workbookView xWindow="-28920" yWindow="-120" windowWidth="29040" windowHeight="15840" tabRatio="713" xr2:uid="{00000000-000D-0000-FFFF-FFFF00000000}"/>
  </bookViews>
  <sheets>
    <sheet name="別紙第１" sheetId="2" r:id="rId1"/>
    <sheet name="別紙第２" sheetId="7" r:id="rId2"/>
    <sheet name="別紙第３" sheetId="10" r:id="rId3"/>
    <sheet name="都道府県" sheetId="3" state="hidden" r:id="rId4"/>
  </sheets>
  <definedNames>
    <definedName name="_xlnm.Print_Area" localSheetId="0">別紙第１!$A$1:$AF$53</definedName>
    <definedName name="_xlnm.Print_Area" localSheetId="1">別紙第２!$A$1:$AC$39</definedName>
    <definedName name="_xlnm.Print_Area" localSheetId="2">別紙第３!$A$1:$H$522</definedName>
    <definedName name="Z_0E104A04_D68D_4BE7_80D0_90F333F30D0F_.wvu.Cols" localSheetId="0" hidden="1">別紙第１!$L:$L</definedName>
    <definedName name="Z_0E104A04_D68D_4BE7_80D0_90F333F30D0F_.wvu.PrintArea" localSheetId="0" hidden="1">別紙第１!$A$1:$AG$53</definedName>
  </definedNames>
  <calcPr calcId="191029"/>
  <customWorkbookViews>
    <customWorkbookView name="厚生労働省ネットワークシステム - 個人用ビュー" guid="{0E104A04-D68D-4BE7-80D0-90F333F30D0F}" mergeInterval="0" personalView="1" xWindow="643" yWindow="55" windowWidth="1565" windowHeight="84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0" l="1"/>
  <c r="K51" i="2"/>
  <c r="AA9" i="2"/>
  <c r="AD32" i="7"/>
  <c r="AD31" i="7"/>
  <c r="AV6" i="2"/>
  <c r="AU7" i="2"/>
  <c r="AV7" i="2" s="1"/>
  <c r="AO30" i="7"/>
  <c r="AP30" i="7" s="1"/>
  <c r="AM30" i="7"/>
  <c r="AN30" i="7" s="1"/>
  <c r="AM6" i="7"/>
  <c r="AQ30" i="7" l="1"/>
  <c r="AD30" i="7" s="1"/>
  <c r="AW7" i="2"/>
  <c r="P40" i="10"/>
  <c r="Q40" i="10"/>
  <c r="P41" i="10"/>
  <c r="Q41" i="10"/>
  <c r="I41" i="10" s="1"/>
  <c r="P42" i="10"/>
  <c r="Q42" i="10"/>
  <c r="I42" i="10" s="1"/>
  <c r="P43" i="10"/>
  <c r="Q43" i="10"/>
  <c r="I43" i="10" s="1"/>
  <c r="P44" i="10"/>
  <c r="Q44" i="10"/>
  <c r="P45" i="10"/>
  <c r="Q45" i="10"/>
  <c r="I45" i="10" s="1"/>
  <c r="P46" i="10"/>
  <c r="Q46" i="10"/>
  <c r="P47" i="10"/>
  <c r="Q47" i="10"/>
  <c r="I47" i="10" s="1"/>
  <c r="P48" i="10"/>
  <c r="Q48" i="10"/>
  <c r="P49" i="10"/>
  <c r="Q49" i="10"/>
  <c r="I49" i="10" s="1"/>
  <c r="P50" i="10"/>
  <c r="Q50" i="10"/>
  <c r="I50" i="10" s="1"/>
  <c r="P51" i="10"/>
  <c r="Q51" i="10"/>
  <c r="I51" i="10" s="1"/>
  <c r="P52" i="10"/>
  <c r="Q52" i="10"/>
  <c r="P53" i="10"/>
  <c r="Q53" i="10"/>
  <c r="I53" i="10" s="1"/>
  <c r="P54" i="10"/>
  <c r="Q54" i="10"/>
  <c r="I54" i="10" s="1"/>
  <c r="P55" i="10"/>
  <c r="Q55" i="10"/>
  <c r="I55" i="10" s="1"/>
  <c r="P56" i="10"/>
  <c r="Q56" i="10"/>
  <c r="P57" i="10"/>
  <c r="Q57" i="10"/>
  <c r="I57" i="10" s="1"/>
  <c r="P58" i="10"/>
  <c r="Q58" i="10"/>
  <c r="I58" i="10" s="1"/>
  <c r="P59" i="10"/>
  <c r="Q59" i="10"/>
  <c r="I59" i="10" s="1"/>
  <c r="P60" i="10"/>
  <c r="Q60" i="10"/>
  <c r="P61" i="10"/>
  <c r="Q61" i="10"/>
  <c r="I61" i="10" s="1"/>
  <c r="P62" i="10"/>
  <c r="Q62" i="10"/>
  <c r="P63" i="10"/>
  <c r="Q63" i="10"/>
  <c r="I63" i="10" s="1"/>
  <c r="P64" i="10"/>
  <c r="Q64" i="10"/>
  <c r="P65" i="10"/>
  <c r="Q65" i="10"/>
  <c r="I65" i="10" s="1"/>
  <c r="P66" i="10"/>
  <c r="Q66" i="10"/>
  <c r="I66" i="10" s="1"/>
  <c r="P67" i="10"/>
  <c r="Q67" i="10"/>
  <c r="I67" i="10" s="1"/>
  <c r="P68" i="10"/>
  <c r="Q68" i="10"/>
  <c r="P69" i="10"/>
  <c r="Q69" i="10"/>
  <c r="I69" i="10" s="1"/>
  <c r="P70" i="10"/>
  <c r="Q70" i="10"/>
  <c r="I70" i="10" s="1"/>
  <c r="P71" i="10"/>
  <c r="Q71" i="10"/>
  <c r="I71" i="10" s="1"/>
  <c r="P72" i="10"/>
  <c r="Q72" i="10"/>
  <c r="P73" i="10"/>
  <c r="Q73" i="10"/>
  <c r="I73" i="10" s="1"/>
  <c r="P74" i="10"/>
  <c r="Q74" i="10"/>
  <c r="I74" i="10" s="1"/>
  <c r="P75" i="10"/>
  <c r="Q75" i="10"/>
  <c r="I75" i="10" s="1"/>
  <c r="P76" i="10"/>
  <c r="Q76" i="10"/>
  <c r="P77" i="10"/>
  <c r="Q77" i="10"/>
  <c r="I77" i="10" s="1"/>
  <c r="P78" i="10"/>
  <c r="Q78" i="10"/>
  <c r="P79" i="10"/>
  <c r="Q79" i="10"/>
  <c r="I79" i="10" s="1"/>
  <c r="P80" i="10"/>
  <c r="Q80" i="10"/>
  <c r="P81" i="10"/>
  <c r="Q81" i="10"/>
  <c r="I81" i="10" s="1"/>
  <c r="P82" i="10"/>
  <c r="Q82" i="10"/>
  <c r="I82" i="10" s="1"/>
  <c r="P83" i="10"/>
  <c r="Q83" i="10"/>
  <c r="I83" i="10" s="1"/>
  <c r="P84" i="10"/>
  <c r="Q84" i="10"/>
  <c r="P85" i="10"/>
  <c r="Q85" i="10"/>
  <c r="I85" i="10" s="1"/>
  <c r="P86" i="10"/>
  <c r="Q86" i="10"/>
  <c r="I86" i="10" s="1"/>
  <c r="P87" i="10"/>
  <c r="Q87" i="10"/>
  <c r="I87" i="10" s="1"/>
  <c r="P88" i="10"/>
  <c r="Q88" i="10"/>
  <c r="P89" i="10"/>
  <c r="Q89" i="10"/>
  <c r="I89" i="10" s="1"/>
  <c r="P90" i="10"/>
  <c r="Q90" i="10"/>
  <c r="I90" i="10" s="1"/>
  <c r="P91" i="10"/>
  <c r="Q91" i="10"/>
  <c r="I91" i="10" s="1"/>
  <c r="P92" i="10"/>
  <c r="Q92" i="10"/>
  <c r="P93" i="10"/>
  <c r="Q93" i="10"/>
  <c r="I93" i="10" s="1"/>
  <c r="P94" i="10"/>
  <c r="Q94" i="10"/>
  <c r="P95" i="10"/>
  <c r="Q95" i="10"/>
  <c r="I95" i="10" s="1"/>
  <c r="P96" i="10"/>
  <c r="Q96" i="10"/>
  <c r="P97" i="10"/>
  <c r="Q97" i="10"/>
  <c r="I97" i="10" s="1"/>
  <c r="P98" i="10"/>
  <c r="Q98" i="10"/>
  <c r="I98" i="10" s="1"/>
  <c r="P99" i="10"/>
  <c r="Q99" i="10"/>
  <c r="I99" i="10" s="1"/>
  <c r="P100" i="10"/>
  <c r="Q100" i="10"/>
  <c r="P101" i="10"/>
  <c r="Q101" i="10"/>
  <c r="I101" i="10" s="1"/>
  <c r="P102" i="10"/>
  <c r="Q102" i="10"/>
  <c r="I102" i="10" s="1"/>
  <c r="P103" i="10"/>
  <c r="Q103" i="10"/>
  <c r="I103" i="10" s="1"/>
  <c r="P104" i="10"/>
  <c r="Q104" i="10"/>
  <c r="P105" i="10"/>
  <c r="Q105" i="10"/>
  <c r="I105" i="10" s="1"/>
  <c r="P106" i="10"/>
  <c r="Q106" i="10"/>
  <c r="I106" i="10" s="1"/>
  <c r="P107" i="10"/>
  <c r="Q107" i="10"/>
  <c r="I107" i="10" s="1"/>
  <c r="P108" i="10"/>
  <c r="Q108" i="10"/>
  <c r="P109" i="10"/>
  <c r="Q109" i="10"/>
  <c r="I109" i="10" s="1"/>
  <c r="P110" i="10"/>
  <c r="Q110" i="10"/>
  <c r="P111" i="10"/>
  <c r="Q111" i="10"/>
  <c r="I111" i="10" s="1"/>
  <c r="P112" i="10"/>
  <c r="Q112" i="10"/>
  <c r="P113" i="10"/>
  <c r="Q113" i="10"/>
  <c r="I113" i="10" s="1"/>
  <c r="P114" i="10"/>
  <c r="Q114" i="10"/>
  <c r="I114" i="10" s="1"/>
  <c r="P115" i="10"/>
  <c r="Q115" i="10"/>
  <c r="I115" i="10" s="1"/>
  <c r="P116" i="10"/>
  <c r="Q116" i="10"/>
  <c r="P117" i="10"/>
  <c r="Q117" i="10"/>
  <c r="I117" i="10" s="1"/>
  <c r="P118" i="10"/>
  <c r="Q118" i="10"/>
  <c r="I118" i="10" s="1"/>
  <c r="P119" i="10"/>
  <c r="Q119" i="10"/>
  <c r="I119" i="10" s="1"/>
  <c r="P120" i="10"/>
  <c r="Q120" i="10"/>
  <c r="P121" i="10"/>
  <c r="Q121" i="10"/>
  <c r="I121" i="10" s="1"/>
  <c r="P122" i="10"/>
  <c r="Q122" i="10"/>
  <c r="I122" i="10" s="1"/>
  <c r="P123" i="10"/>
  <c r="Q123" i="10"/>
  <c r="I123" i="10" s="1"/>
  <c r="P124" i="10"/>
  <c r="Q124" i="10"/>
  <c r="P125" i="10"/>
  <c r="Q125" i="10"/>
  <c r="I125" i="10" s="1"/>
  <c r="P126" i="10"/>
  <c r="Q126" i="10"/>
  <c r="P127" i="10"/>
  <c r="Q127" i="10"/>
  <c r="I127" i="10" s="1"/>
  <c r="P128" i="10"/>
  <c r="Q128" i="10"/>
  <c r="P129" i="10"/>
  <c r="Q129" i="10"/>
  <c r="I129" i="10" s="1"/>
  <c r="P130" i="10"/>
  <c r="Q130" i="10"/>
  <c r="I130" i="10" s="1"/>
  <c r="P131" i="10"/>
  <c r="Q131" i="10"/>
  <c r="I131" i="10" s="1"/>
  <c r="P132" i="10"/>
  <c r="Q132" i="10"/>
  <c r="P133" i="10"/>
  <c r="Q133" i="10"/>
  <c r="I133" i="10" s="1"/>
  <c r="P134" i="10"/>
  <c r="Q134" i="10"/>
  <c r="I134" i="10" s="1"/>
  <c r="P135" i="10"/>
  <c r="Q135" i="10"/>
  <c r="I135" i="10" s="1"/>
  <c r="P136" i="10"/>
  <c r="Q136" i="10"/>
  <c r="P137" i="10"/>
  <c r="Q137" i="10"/>
  <c r="I137" i="10" s="1"/>
  <c r="P138" i="10"/>
  <c r="Q138" i="10"/>
  <c r="I138" i="10" s="1"/>
  <c r="P139" i="10"/>
  <c r="Q139" i="10"/>
  <c r="I139" i="10" s="1"/>
  <c r="P140" i="10"/>
  <c r="Q140" i="10"/>
  <c r="P141" i="10"/>
  <c r="Q141" i="10"/>
  <c r="I141" i="10" s="1"/>
  <c r="P142" i="10"/>
  <c r="Q142" i="10"/>
  <c r="P143" i="10"/>
  <c r="Q143" i="10"/>
  <c r="I143" i="10" s="1"/>
  <c r="P144" i="10"/>
  <c r="Q144" i="10"/>
  <c r="P145" i="10"/>
  <c r="Q145" i="10"/>
  <c r="I145" i="10" s="1"/>
  <c r="P146" i="10"/>
  <c r="Q146" i="10"/>
  <c r="I146" i="10" s="1"/>
  <c r="P147" i="10"/>
  <c r="Q147" i="10"/>
  <c r="I147" i="10" s="1"/>
  <c r="P148" i="10"/>
  <c r="Q148" i="10"/>
  <c r="P149" i="10"/>
  <c r="Q149" i="10"/>
  <c r="I149" i="10" s="1"/>
  <c r="P150" i="10"/>
  <c r="Q150" i="10"/>
  <c r="I150" i="10" s="1"/>
  <c r="P151" i="10"/>
  <c r="Q151" i="10"/>
  <c r="I151" i="10" s="1"/>
  <c r="P152" i="10"/>
  <c r="Q152" i="10"/>
  <c r="P153" i="10"/>
  <c r="Q153" i="10"/>
  <c r="I153" i="10" s="1"/>
  <c r="P154" i="10"/>
  <c r="Q154" i="10"/>
  <c r="P155" i="10"/>
  <c r="Q155" i="10"/>
  <c r="I155" i="10" s="1"/>
  <c r="P156" i="10"/>
  <c r="Q156" i="10"/>
  <c r="P157" i="10"/>
  <c r="Q157" i="10"/>
  <c r="I157" i="10" s="1"/>
  <c r="P158" i="10"/>
  <c r="Q158" i="10"/>
  <c r="P159" i="10"/>
  <c r="Q159" i="10"/>
  <c r="I159" i="10" s="1"/>
  <c r="P160" i="10"/>
  <c r="Q160" i="10"/>
  <c r="P161" i="10"/>
  <c r="Q161" i="10"/>
  <c r="I161" i="10" s="1"/>
  <c r="P162" i="10"/>
  <c r="Q162" i="10"/>
  <c r="I162" i="10" s="1"/>
  <c r="P163" i="10"/>
  <c r="Q163" i="10"/>
  <c r="I163" i="10" s="1"/>
  <c r="P164" i="10"/>
  <c r="Q164" i="10"/>
  <c r="P165" i="10"/>
  <c r="Q165" i="10"/>
  <c r="I165" i="10" s="1"/>
  <c r="P166" i="10"/>
  <c r="Q166" i="10"/>
  <c r="I166" i="10" s="1"/>
  <c r="P167" i="10"/>
  <c r="Q167" i="10"/>
  <c r="I167" i="10" s="1"/>
  <c r="P168" i="10"/>
  <c r="Q168" i="10"/>
  <c r="P169" i="10"/>
  <c r="Q169" i="10"/>
  <c r="I169" i="10" s="1"/>
  <c r="P170" i="10"/>
  <c r="Q170" i="10"/>
  <c r="P171" i="10"/>
  <c r="Q171" i="10"/>
  <c r="I171" i="10" s="1"/>
  <c r="P172" i="10"/>
  <c r="Q172" i="10"/>
  <c r="P173" i="10"/>
  <c r="Q173" i="10"/>
  <c r="I173" i="10" s="1"/>
  <c r="P174" i="10"/>
  <c r="Q174" i="10"/>
  <c r="I174" i="10" s="1"/>
  <c r="P175" i="10"/>
  <c r="Q175" i="10"/>
  <c r="I175" i="10" s="1"/>
  <c r="P176" i="10"/>
  <c r="Q176" i="10"/>
  <c r="P177" i="10"/>
  <c r="Q177" i="10"/>
  <c r="I177" i="10" s="1"/>
  <c r="P178" i="10"/>
  <c r="Q178" i="10"/>
  <c r="I178" i="10" s="1"/>
  <c r="P179" i="10"/>
  <c r="Q179" i="10"/>
  <c r="I179" i="10" s="1"/>
  <c r="P180" i="10"/>
  <c r="Q180" i="10"/>
  <c r="P181" i="10"/>
  <c r="Q181" i="10"/>
  <c r="I181" i="10" s="1"/>
  <c r="P182" i="10"/>
  <c r="Q182" i="10"/>
  <c r="P183" i="10"/>
  <c r="Q183" i="10"/>
  <c r="I183" i="10" s="1"/>
  <c r="P184" i="10"/>
  <c r="Q184" i="10"/>
  <c r="P185" i="10"/>
  <c r="Q185" i="10"/>
  <c r="I185" i="10" s="1"/>
  <c r="P186" i="10"/>
  <c r="Q186" i="10"/>
  <c r="P187" i="10"/>
  <c r="Q187" i="10"/>
  <c r="I187" i="10" s="1"/>
  <c r="P188" i="10"/>
  <c r="Q188" i="10"/>
  <c r="P189" i="10"/>
  <c r="Q189" i="10"/>
  <c r="I189" i="10" s="1"/>
  <c r="P190" i="10"/>
  <c r="Q190" i="10"/>
  <c r="I190" i="10" s="1"/>
  <c r="P191" i="10"/>
  <c r="Q191" i="10"/>
  <c r="I191" i="10" s="1"/>
  <c r="P192" i="10"/>
  <c r="Q192" i="10"/>
  <c r="P193" i="10"/>
  <c r="Q193" i="10"/>
  <c r="I193" i="10" s="1"/>
  <c r="P194" i="10"/>
  <c r="Q194" i="10"/>
  <c r="I194" i="10" s="1"/>
  <c r="P195" i="10"/>
  <c r="Q195" i="10"/>
  <c r="I195" i="10" s="1"/>
  <c r="P196" i="10"/>
  <c r="Q196" i="10"/>
  <c r="P197" i="10"/>
  <c r="Q197" i="10"/>
  <c r="I197" i="10" s="1"/>
  <c r="P198" i="10"/>
  <c r="Q198" i="10"/>
  <c r="P199" i="10"/>
  <c r="Q199" i="10"/>
  <c r="I199" i="10" s="1"/>
  <c r="P200" i="10"/>
  <c r="Q200" i="10"/>
  <c r="P201" i="10"/>
  <c r="Q201" i="10"/>
  <c r="I201" i="10" s="1"/>
  <c r="P202" i="10"/>
  <c r="Q202" i="10"/>
  <c r="I202" i="10" s="1"/>
  <c r="P203" i="10"/>
  <c r="Q203" i="10"/>
  <c r="I203" i="10" s="1"/>
  <c r="P204" i="10"/>
  <c r="Q204" i="10"/>
  <c r="P205" i="10"/>
  <c r="Q205" i="10"/>
  <c r="I205" i="10" s="1"/>
  <c r="P206" i="10"/>
  <c r="Q206" i="10"/>
  <c r="I206" i="10" s="1"/>
  <c r="P207" i="10"/>
  <c r="Q207" i="10"/>
  <c r="I207" i="10" s="1"/>
  <c r="P208" i="10"/>
  <c r="Q208" i="10"/>
  <c r="P209" i="10"/>
  <c r="Q209" i="10"/>
  <c r="I209" i="10" s="1"/>
  <c r="P210" i="10"/>
  <c r="Q210" i="10"/>
  <c r="I210" i="10" s="1"/>
  <c r="P211" i="10"/>
  <c r="Q211" i="10"/>
  <c r="P212" i="10"/>
  <c r="Q212" i="10"/>
  <c r="P213" i="10"/>
  <c r="Q213" i="10"/>
  <c r="I213" i="10" s="1"/>
  <c r="P214" i="10"/>
  <c r="Q214" i="10"/>
  <c r="P215" i="10"/>
  <c r="Q215" i="10"/>
  <c r="I215" i="10" s="1"/>
  <c r="P216" i="10"/>
  <c r="Q216" i="10"/>
  <c r="P217" i="10"/>
  <c r="Q217" i="10"/>
  <c r="I217" i="10" s="1"/>
  <c r="P218" i="10"/>
  <c r="Q218" i="10"/>
  <c r="I218" i="10" s="1"/>
  <c r="P219" i="10"/>
  <c r="Q219" i="10"/>
  <c r="I219" i="10" s="1"/>
  <c r="P220" i="10"/>
  <c r="Q220" i="10"/>
  <c r="P221" i="10"/>
  <c r="Q221" i="10"/>
  <c r="I221" i="10" s="1"/>
  <c r="P222" i="10"/>
  <c r="Q222" i="10"/>
  <c r="I222" i="10" s="1"/>
  <c r="P223" i="10"/>
  <c r="Q223" i="10"/>
  <c r="I223" i="10" s="1"/>
  <c r="P224" i="10"/>
  <c r="Q224" i="10"/>
  <c r="P225" i="10"/>
  <c r="Q225" i="10"/>
  <c r="I225" i="10" s="1"/>
  <c r="P226" i="10"/>
  <c r="Q226" i="10"/>
  <c r="P227" i="10"/>
  <c r="Q227" i="10"/>
  <c r="P228" i="10"/>
  <c r="Q228" i="10"/>
  <c r="P229" i="10"/>
  <c r="Q229" i="10"/>
  <c r="I229" i="10" s="1"/>
  <c r="P230" i="10"/>
  <c r="Q230" i="10"/>
  <c r="I230" i="10" s="1"/>
  <c r="P231" i="10"/>
  <c r="Q231" i="10"/>
  <c r="I231" i="10" s="1"/>
  <c r="P232" i="10"/>
  <c r="Q232" i="10"/>
  <c r="P233" i="10"/>
  <c r="Q233" i="10"/>
  <c r="I233" i="10" s="1"/>
  <c r="P234" i="10"/>
  <c r="Q234" i="10"/>
  <c r="I234" i="10" s="1"/>
  <c r="P235" i="10"/>
  <c r="Q235" i="10"/>
  <c r="I235" i="10" s="1"/>
  <c r="P236" i="10"/>
  <c r="Q236" i="10"/>
  <c r="P237" i="10"/>
  <c r="Q237" i="10"/>
  <c r="I237" i="10" s="1"/>
  <c r="P238" i="10"/>
  <c r="Q238" i="10"/>
  <c r="I238" i="10" s="1"/>
  <c r="P239" i="10"/>
  <c r="Q239" i="10"/>
  <c r="I239" i="10" s="1"/>
  <c r="P240" i="10"/>
  <c r="Q240" i="10"/>
  <c r="P241" i="10"/>
  <c r="Q241" i="10"/>
  <c r="I241" i="10" s="1"/>
  <c r="P242" i="10"/>
  <c r="Q242" i="10"/>
  <c r="P243" i="10"/>
  <c r="Q243" i="10"/>
  <c r="P244" i="10"/>
  <c r="Q244" i="10"/>
  <c r="P245" i="10"/>
  <c r="Q245" i="10"/>
  <c r="I245" i="10" s="1"/>
  <c r="P246" i="10"/>
  <c r="Q246" i="10"/>
  <c r="I246" i="10" s="1"/>
  <c r="P247" i="10"/>
  <c r="Q247" i="10"/>
  <c r="I247" i="10" s="1"/>
  <c r="P248" i="10"/>
  <c r="Q248" i="10"/>
  <c r="P249" i="10"/>
  <c r="Q249" i="10"/>
  <c r="I249" i="10" s="1"/>
  <c r="P250" i="10"/>
  <c r="Q250" i="10"/>
  <c r="I250" i="10" s="1"/>
  <c r="P251" i="10"/>
  <c r="Q251" i="10"/>
  <c r="I251" i="10" s="1"/>
  <c r="P252" i="10"/>
  <c r="Q252" i="10"/>
  <c r="P253" i="10"/>
  <c r="Q253" i="10"/>
  <c r="I253" i="10" s="1"/>
  <c r="P254" i="10"/>
  <c r="Q254" i="10"/>
  <c r="P255" i="10"/>
  <c r="Q255" i="10"/>
  <c r="I255" i="10" s="1"/>
  <c r="P256" i="10"/>
  <c r="Q256" i="10"/>
  <c r="P257" i="10"/>
  <c r="Q257" i="10"/>
  <c r="I257" i="10" s="1"/>
  <c r="P258" i="10"/>
  <c r="Q258" i="10"/>
  <c r="P259" i="10"/>
  <c r="Q259" i="10"/>
  <c r="I259" i="10" s="1"/>
  <c r="P260" i="10"/>
  <c r="Q260" i="10"/>
  <c r="P261" i="10"/>
  <c r="Q261" i="10"/>
  <c r="I261" i="10" s="1"/>
  <c r="P262" i="10"/>
  <c r="Q262" i="10"/>
  <c r="I262" i="10" s="1"/>
  <c r="P263" i="10"/>
  <c r="Q263" i="10"/>
  <c r="I263" i="10" s="1"/>
  <c r="P264" i="10"/>
  <c r="Q264" i="10"/>
  <c r="P265" i="10"/>
  <c r="Q265" i="10"/>
  <c r="I265" i="10" s="1"/>
  <c r="P266" i="10"/>
  <c r="Q266" i="10"/>
  <c r="I266" i="10" s="1"/>
  <c r="P267" i="10"/>
  <c r="Q267" i="10"/>
  <c r="I267" i="10" s="1"/>
  <c r="P268" i="10"/>
  <c r="Q268" i="10"/>
  <c r="P269" i="10"/>
  <c r="Q269" i="10"/>
  <c r="I269" i="10" s="1"/>
  <c r="P270" i="10"/>
  <c r="Q270" i="10"/>
  <c r="P271" i="10"/>
  <c r="Q271" i="10"/>
  <c r="I271" i="10" s="1"/>
  <c r="P272" i="10"/>
  <c r="Q272" i="10"/>
  <c r="P273" i="10"/>
  <c r="Q273" i="10"/>
  <c r="I273" i="10" s="1"/>
  <c r="P274" i="10"/>
  <c r="Q274" i="10"/>
  <c r="I274" i="10" s="1"/>
  <c r="P275" i="10"/>
  <c r="Q275" i="10"/>
  <c r="I275" i="10" s="1"/>
  <c r="P276" i="10"/>
  <c r="Q276" i="10"/>
  <c r="P277" i="10"/>
  <c r="Q277" i="10"/>
  <c r="I277" i="10" s="1"/>
  <c r="P278" i="10"/>
  <c r="Q278" i="10"/>
  <c r="I278" i="10" s="1"/>
  <c r="P279" i="10"/>
  <c r="Q279" i="10"/>
  <c r="I279" i="10" s="1"/>
  <c r="P280" i="10"/>
  <c r="Q280" i="10"/>
  <c r="P281" i="10"/>
  <c r="Q281" i="10"/>
  <c r="I281" i="10" s="1"/>
  <c r="P282" i="10"/>
  <c r="Q282" i="10"/>
  <c r="P283" i="10"/>
  <c r="Q283" i="10"/>
  <c r="I283" i="10" s="1"/>
  <c r="P284" i="10"/>
  <c r="Q284" i="10"/>
  <c r="P285" i="10"/>
  <c r="Q285" i="10"/>
  <c r="I285" i="10" s="1"/>
  <c r="P286" i="10"/>
  <c r="Q286" i="10"/>
  <c r="P287" i="10"/>
  <c r="Q287" i="10"/>
  <c r="I287" i="10" s="1"/>
  <c r="P288" i="10"/>
  <c r="Q288" i="10"/>
  <c r="P289" i="10"/>
  <c r="Q289" i="10"/>
  <c r="I289" i="10" s="1"/>
  <c r="P290" i="10"/>
  <c r="Q290" i="10"/>
  <c r="I290" i="10" s="1"/>
  <c r="P291" i="10"/>
  <c r="Q291" i="10"/>
  <c r="I291" i="10" s="1"/>
  <c r="P292" i="10"/>
  <c r="Q292" i="10"/>
  <c r="P293" i="10"/>
  <c r="Q293" i="10"/>
  <c r="I293" i="10" s="1"/>
  <c r="P294" i="10"/>
  <c r="Q294" i="10"/>
  <c r="I294" i="10" s="1"/>
  <c r="P295" i="10"/>
  <c r="Q295" i="10"/>
  <c r="I295" i="10" s="1"/>
  <c r="P296" i="10"/>
  <c r="Q296" i="10"/>
  <c r="P297" i="10"/>
  <c r="Q297" i="10"/>
  <c r="I297" i="10" s="1"/>
  <c r="P298" i="10"/>
  <c r="Q298" i="10"/>
  <c r="P299" i="10"/>
  <c r="Q299" i="10"/>
  <c r="I299" i="10" s="1"/>
  <c r="P300" i="10"/>
  <c r="Q300" i="10"/>
  <c r="P301" i="10"/>
  <c r="Q301" i="10"/>
  <c r="I301" i="10" s="1"/>
  <c r="P302" i="10"/>
  <c r="Q302" i="10"/>
  <c r="I302" i="10" s="1"/>
  <c r="P303" i="10"/>
  <c r="Q303" i="10"/>
  <c r="I303" i="10" s="1"/>
  <c r="P304" i="10"/>
  <c r="Q304" i="10"/>
  <c r="P305" i="10"/>
  <c r="Q305" i="10"/>
  <c r="I305" i="10" s="1"/>
  <c r="P306" i="10"/>
  <c r="Q306" i="10"/>
  <c r="I306" i="10" s="1"/>
  <c r="P307" i="10"/>
  <c r="Q307" i="10"/>
  <c r="I307" i="10" s="1"/>
  <c r="P308" i="10"/>
  <c r="Q308" i="10"/>
  <c r="P309" i="10"/>
  <c r="Q309" i="10"/>
  <c r="I309" i="10" s="1"/>
  <c r="P310" i="10"/>
  <c r="Q310" i="10"/>
  <c r="P311" i="10"/>
  <c r="Q311" i="10"/>
  <c r="I311" i="10" s="1"/>
  <c r="P312" i="10"/>
  <c r="Q312" i="10"/>
  <c r="P313" i="10"/>
  <c r="Q313" i="10"/>
  <c r="I313" i="10" s="1"/>
  <c r="P314" i="10"/>
  <c r="Q314" i="10"/>
  <c r="P315" i="10"/>
  <c r="Q315" i="10"/>
  <c r="I315" i="10" s="1"/>
  <c r="P316" i="10"/>
  <c r="Q316" i="10"/>
  <c r="P317" i="10"/>
  <c r="Q317" i="10"/>
  <c r="I317" i="10" s="1"/>
  <c r="P318" i="10"/>
  <c r="Q318" i="10"/>
  <c r="I318" i="10" s="1"/>
  <c r="P319" i="10"/>
  <c r="Q319" i="10"/>
  <c r="I319" i="10" s="1"/>
  <c r="P320" i="10"/>
  <c r="Q320" i="10"/>
  <c r="P321" i="10"/>
  <c r="Q321" i="10"/>
  <c r="I321" i="10" s="1"/>
  <c r="P322" i="10"/>
  <c r="Q322" i="10"/>
  <c r="I322" i="10" s="1"/>
  <c r="P323" i="10"/>
  <c r="Q323" i="10"/>
  <c r="I323" i="10" s="1"/>
  <c r="P324" i="10"/>
  <c r="Q324" i="10"/>
  <c r="P325" i="10"/>
  <c r="Q325" i="10"/>
  <c r="I325" i="10" s="1"/>
  <c r="P326" i="10"/>
  <c r="Q326" i="10"/>
  <c r="P327" i="10"/>
  <c r="Q327" i="10"/>
  <c r="I327" i="10" s="1"/>
  <c r="P328" i="10"/>
  <c r="Q328" i="10"/>
  <c r="P329" i="10"/>
  <c r="Q329" i="10"/>
  <c r="I329" i="10" s="1"/>
  <c r="P330" i="10"/>
  <c r="Q330" i="10"/>
  <c r="I330" i="10" s="1"/>
  <c r="P331" i="10"/>
  <c r="Q331" i="10"/>
  <c r="I331" i="10" s="1"/>
  <c r="P332" i="10"/>
  <c r="Q332" i="10"/>
  <c r="P333" i="10"/>
  <c r="Q333" i="10"/>
  <c r="I333" i="10" s="1"/>
  <c r="P334" i="10"/>
  <c r="Q334" i="10"/>
  <c r="I334" i="10" s="1"/>
  <c r="P335" i="10"/>
  <c r="Q335" i="10"/>
  <c r="I335" i="10" s="1"/>
  <c r="P336" i="10"/>
  <c r="Q336" i="10"/>
  <c r="P337" i="10"/>
  <c r="Q337" i="10"/>
  <c r="I337" i="10" s="1"/>
  <c r="P338" i="10"/>
  <c r="Q338" i="10"/>
  <c r="I338" i="10" s="1"/>
  <c r="P339" i="10"/>
  <c r="Q339" i="10"/>
  <c r="I339" i="10" s="1"/>
  <c r="P340" i="10"/>
  <c r="Q340" i="10"/>
  <c r="P341" i="10"/>
  <c r="Q341" i="10"/>
  <c r="I341" i="10" s="1"/>
  <c r="P342" i="10"/>
  <c r="Q342" i="10"/>
  <c r="P343" i="10"/>
  <c r="Q343" i="10"/>
  <c r="I343" i="10" s="1"/>
  <c r="P344" i="10"/>
  <c r="Q344" i="10"/>
  <c r="P345" i="10"/>
  <c r="Q345" i="10"/>
  <c r="I345" i="10" s="1"/>
  <c r="P346" i="10"/>
  <c r="Q346" i="10"/>
  <c r="I346" i="10" s="1"/>
  <c r="P347" i="10"/>
  <c r="Q347" i="10"/>
  <c r="I347" i="10" s="1"/>
  <c r="P348" i="10"/>
  <c r="Q348" i="10"/>
  <c r="P349" i="10"/>
  <c r="Q349" i="10"/>
  <c r="I349" i="10" s="1"/>
  <c r="P350" i="10"/>
  <c r="Q350" i="10"/>
  <c r="I350" i="10" s="1"/>
  <c r="P351" i="10"/>
  <c r="Q351" i="10"/>
  <c r="I351" i="10" s="1"/>
  <c r="P352" i="10"/>
  <c r="Q352" i="10"/>
  <c r="P353" i="10"/>
  <c r="Q353" i="10"/>
  <c r="I353" i="10" s="1"/>
  <c r="P354" i="10"/>
  <c r="Q354" i="10"/>
  <c r="P355" i="10"/>
  <c r="Q355" i="10"/>
  <c r="P356" i="10"/>
  <c r="Q356" i="10"/>
  <c r="I356" i="10" s="1"/>
  <c r="P357" i="10"/>
  <c r="Q357" i="10"/>
  <c r="I357" i="10" s="1"/>
  <c r="P358" i="10"/>
  <c r="Q358" i="10"/>
  <c r="P359" i="10"/>
  <c r="Q359" i="10"/>
  <c r="I359" i="10" s="1"/>
  <c r="P360" i="10"/>
  <c r="Q360" i="10"/>
  <c r="P361" i="10"/>
  <c r="Q361" i="10"/>
  <c r="I361" i="10" s="1"/>
  <c r="P362" i="10"/>
  <c r="Q362" i="10"/>
  <c r="I362" i="10" s="1"/>
  <c r="P363" i="10"/>
  <c r="Q363" i="10"/>
  <c r="I363" i="10" s="1"/>
  <c r="P364" i="10"/>
  <c r="Q364" i="10"/>
  <c r="P365" i="10"/>
  <c r="Q365" i="10"/>
  <c r="I365" i="10" s="1"/>
  <c r="P366" i="10"/>
  <c r="Q366" i="10"/>
  <c r="I366" i="10" s="1"/>
  <c r="P367" i="10"/>
  <c r="Q367" i="10"/>
  <c r="I367" i="10" s="1"/>
  <c r="P368" i="10"/>
  <c r="Q368" i="10"/>
  <c r="P369" i="10"/>
  <c r="Q369" i="10"/>
  <c r="I369" i="10" s="1"/>
  <c r="P370" i="10"/>
  <c r="Q370" i="10"/>
  <c r="I370" i="10" s="1"/>
  <c r="P371" i="10"/>
  <c r="Q371" i="10"/>
  <c r="I371" i="10" s="1"/>
  <c r="P372" i="10"/>
  <c r="Q372" i="10"/>
  <c r="I372" i="10" s="1"/>
  <c r="P373" i="10"/>
  <c r="Q373" i="10"/>
  <c r="I373" i="10" s="1"/>
  <c r="P374" i="10"/>
  <c r="Q374" i="10"/>
  <c r="P375" i="10"/>
  <c r="Q375" i="10"/>
  <c r="I375" i="10" s="1"/>
  <c r="P376" i="10"/>
  <c r="Q376" i="10"/>
  <c r="P377" i="10"/>
  <c r="Q377" i="10"/>
  <c r="I377" i="10" s="1"/>
  <c r="P378" i="10"/>
  <c r="Q378" i="10"/>
  <c r="I378" i="10" s="1"/>
  <c r="P379" i="10"/>
  <c r="Q379" i="10"/>
  <c r="I379" i="10" s="1"/>
  <c r="P380" i="10"/>
  <c r="Q380" i="10"/>
  <c r="P381" i="10"/>
  <c r="Q381" i="10"/>
  <c r="P382" i="10"/>
  <c r="Q382" i="10"/>
  <c r="I382" i="10" s="1"/>
  <c r="P383" i="10"/>
  <c r="Q383" i="10"/>
  <c r="I383" i="10" s="1"/>
  <c r="P384" i="10"/>
  <c r="Q384" i="10"/>
  <c r="P385" i="10"/>
  <c r="Q385" i="10"/>
  <c r="P386" i="10"/>
  <c r="Q386" i="10"/>
  <c r="I386" i="10" s="1"/>
  <c r="P387" i="10"/>
  <c r="Q387" i="10"/>
  <c r="I387" i="10" s="1"/>
  <c r="P388" i="10"/>
  <c r="Q388" i="10"/>
  <c r="I388" i="10" s="1"/>
  <c r="P389" i="10"/>
  <c r="Q389" i="10"/>
  <c r="P390" i="10"/>
  <c r="Q390" i="10"/>
  <c r="I390" i="10" s="1"/>
  <c r="P391" i="10"/>
  <c r="Q391" i="10"/>
  <c r="I391" i="10" s="1"/>
  <c r="P392" i="10"/>
  <c r="Q392" i="10"/>
  <c r="I392" i="10" s="1"/>
  <c r="P393" i="10"/>
  <c r="Q393" i="10"/>
  <c r="P394" i="10"/>
  <c r="Q394" i="10"/>
  <c r="I394" i="10" s="1"/>
  <c r="P395" i="10"/>
  <c r="Q395" i="10"/>
  <c r="I395" i="10" s="1"/>
  <c r="P396" i="10"/>
  <c r="Q396" i="10"/>
  <c r="I396" i="10" s="1"/>
  <c r="P397" i="10"/>
  <c r="Q397" i="10"/>
  <c r="P398" i="10"/>
  <c r="Q398" i="10"/>
  <c r="I398" i="10" s="1"/>
  <c r="P399" i="10"/>
  <c r="Q399" i="10"/>
  <c r="I399" i="10" s="1"/>
  <c r="P400" i="10"/>
  <c r="Q400" i="10"/>
  <c r="I400" i="10" s="1"/>
  <c r="P401" i="10"/>
  <c r="Q401" i="10"/>
  <c r="P402" i="10"/>
  <c r="Q402" i="10"/>
  <c r="I402" i="10" s="1"/>
  <c r="P403" i="10"/>
  <c r="Q403" i="10"/>
  <c r="I403" i="10" s="1"/>
  <c r="P404" i="10"/>
  <c r="Q404" i="10"/>
  <c r="I404" i="10" s="1"/>
  <c r="P405" i="10"/>
  <c r="Q405" i="10"/>
  <c r="P406" i="10"/>
  <c r="Q406" i="10"/>
  <c r="I406" i="10" s="1"/>
  <c r="P407" i="10"/>
  <c r="Q407" i="10"/>
  <c r="I407" i="10" s="1"/>
  <c r="P408" i="10"/>
  <c r="Q408" i="10"/>
  <c r="I408" i="10" s="1"/>
  <c r="P409" i="10"/>
  <c r="Q409" i="10"/>
  <c r="P410" i="10"/>
  <c r="Q410" i="10"/>
  <c r="I410" i="10" s="1"/>
  <c r="P411" i="10"/>
  <c r="Q411" i="10"/>
  <c r="I411" i="10" s="1"/>
  <c r="P412" i="10"/>
  <c r="Q412" i="10"/>
  <c r="I412" i="10" s="1"/>
  <c r="P413" i="10"/>
  <c r="Q413" i="10"/>
  <c r="P414" i="10"/>
  <c r="Q414" i="10"/>
  <c r="I414" i="10" s="1"/>
  <c r="P415" i="10"/>
  <c r="Q415" i="10"/>
  <c r="I415" i="10" s="1"/>
  <c r="P416" i="10"/>
  <c r="Q416" i="10"/>
  <c r="I416" i="10" s="1"/>
  <c r="P417" i="10"/>
  <c r="Q417" i="10"/>
  <c r="P418" i="10"/>
  <c r="Q418" i="10"/>
  <c r="I418" i="10" s="1"/>
  <c r="P419" i="10"/>
  <c r="Q419" i="10"/>
  <c r="I419" i="10" s="1"/>
  <c r="P420" i="10"/>
  <c r="Q420" i="10"/>
  <c r="I420" i="10" s="1"/>
  <c r="P421" i="10"/>
  <c r="Q421" i="10"/>
  <c r="I421" i="10" s="1"/>
  <c r="P422" i="10"/>
  <c r="Q422" i="10"/>
  <c r="I422" i="10" s="1"/>
  <c r="P423" i="10"/>
  <c r="Q423" i="10"/>
  <c r="I423" i="10" s="1"/>
  <c r="P424" i="10"/>
  <c r="Q424" i="10"/>
  <c r="I424" i="10" s="1"/>
  <c r="P425" i="10"/>
  <c r="Q425" i="10"/>
  <c r="P426" i="10"/>
  <c r="Q426" i="10"/>
  <c r="I426" i="10" s="1"/>
  <c r="P427" i="10"/>
  <c r="Q427" i="10"/>
  <c r="I427" i="10" s="1"/>
  <c r="P428" i="10"/>
  <c r="Q428" i="10"/>
  <c r="I428" i="10" s="1"/>
  <c r="P429" i="10"/>
  <c r="Q429" i="10"/>
  <c r="P430" i="10"/>
  <c r="Q430" i="10"/>
  <c r="I430" i="10" s="1"/>
  <c r="P431" i="10"/>
  <c r="Q431" i="10"/>
  <c r="I431" i="10" s="1"/>
  <c r="P432" i="10"/>
  <c r="Q432" i="10"/>
  <c r="I432" i="10" s="1"/>
  <c r="P433" i="10"/>
  <c r="Q433" i="10"/>
  <c r="P434" i="10"/>
  <c r="Q434" i="10"/>
  <c r="I434" i="10" s="1"/>
  <c r="P435" i="10"/>
  <c r="Q435" i="10"/>
  <c r="I435" i="10" s="1"/>
  <c r="P436" i="10"/>
  <c r="Q436" i="10"/>
  <c r="I436" i="10" s="1"/>
  <c r="P437" i="10"/>
  <c r="Q437" i="10"/>
  <c r="P438" i="10"/>
  <c r="Q438" i="10"/>
  <c r="I438" i="10" s="1"/>
  <c r="P439" i="10"/>
  <c r="Q439" i="10"/>
  <c r="I439" i="10" s="1"/>
  <c r="P440" i="10"/>
  <c r="Q440" i="10"/>
  <c r="I440" i="10" s="1"/>
  <c r="P441" i="10"/>
  <c r="Q441" i="10"/>
  <c r="P442" i="10"/>
  <c r="Q442" i="10"/>
  <c r="I442" i="10" s="1"/>
  <c r="P443" i="10"/>
  <c r="Q443" i="10"/>
  <c r="I443" i="10" s="1"/>
  <c r="P444" i="10"/>
  <c r="Q444" i="10"/>
  <c r="I444" i="10" s="1"/>
  <c r="P445" i="10"/>
  <c r="Q445" i="10"/>
  <c r="I445" i="10" s="1"/>
  <c r="P446" i="10"/>
  <c r="Q446" i="10"/>
  <c r="I446" i="10" s="1"/>
  <c r="P447" i="10"/>
  <c r="Q447" i="10"/>
  <c r="I447" i="10" s="1"/>
  <c r="P448" i="10"/>
  <c r="Q448" i="10"/>
  <c r="I448" i="10" s="1"/>
  <c r="P449" i="10"/>
  <c r="Q449" i="10"/>
  <c r="P450" i="10"/>
  <c r="Q450" i="10"/>
  <c r="I450" i="10" s="1"/>
  <c r="P451" i="10"/>
  <c r="Q451" i="10"/>
  <c r="I451" i="10" s="1"/>
  <c r="P452" i="10"/>
  <c r="Q452" i="10"/>
  <c r="I452" i="10" s="1"/>
  <c r="P453" i="10"/>
  <c r="Q453" i="10"/>
  <c r="I453" i="10" s="1"/>
  <c r="P454" i="10"/>
  <c r="Q454" i="10"/>
  <c r="I454" i="10" s="1"/>
  <c r="P455" i="10"/>
  <c r="Q455" i="10"/>
  <c r="I455" i="10" s="1"/>
  <c r="P456" i="10"/>
  <c r="Q456" i="10"/>
  <c r="I456" i="10" s="1"/>
  <c r="P457" i="10"/>
  <c r="Q457" i="10"/>
  <c r="P458" i="10"/>
  <c r="Q458" i="10"/>
  <c r="I458" i="10" s="1"/>
  <c r="P459" i="10"/>
  <c r="Q459" i="10"/>
  <c r="I459" i="10" s="1"/>
  <c r="P460" i="10"/>
  <c r="Q460" i="10"/>
  <c r="I460" i="10" s="1"/>
  <c r="P461" i="10"/>
  <c r="Q461" i="10"/>
  <c r="P462" i="10"/>
  <c r="Q462" i="10"/>
  <c r="I462" i="10" s="1"/>
  <c r="P463" i="10"/>
  <c r="Q463" i="10"/>
  <c r="I463" i="10" s="1"/>
  <c r="P464" i="10"/>
  <c r="Q464" i="10"/>
  <c r="I464" i="10" s="1"/>
  <c r="P465" i="10"/>
  <c r="Q465" i="10"/>
  <c r="P466" i="10"/>
  <c r="Q466" i="10"/>
  <c r="I466" i="10" s="1"/>
  <c r="P467" i="10"/>
  <c r="Q467" i="10"/>
  <c r="I467" i="10" s="1"/>
  <c r="P468" i="10"/>
  <c r="Q468" i="10"/>
  <c r="I468" i="10" s="1"/>
  <c r="P469" i="10"/>
  <c r="Q469" i="10"/>
  <c r="P470" i="10"/>
  <c r="Q470" i="10"/>
  <c r="I470" i="10" s="1"/>
  <c r="P471" i="10"/>
  <c r="Q471" i="10"/>
  <c r="I471" i="10" s="1"/>
  <c r="P472" i="10"/>
  <c r="Q472" i="10"/>
  <c r="I472" i="10" s="1"/>
  <c r="P473" i="10"/>
  <c r="Q473" i="10"/>
  <c r="P474" i="10"/>
  <c r="Q474" i="10"/>
  <c r="I474" i="10" s="1"/>
  <c r="P475" i="10"/>
  <c r="Q475" i="10"/>
  <c r="I475" i="10" s="1"/>
  <c r="P476" i="10"/>
  <c r="Q476" i="10"/>
  <c r="I476" i="10" s="1"/>
  <c r="P477" i="10"/>
  <c r="Q477" i="10"/>
  <c r="I477" i="10" s="1"/>
  <c r="P478" i="10"/>
  <c r="Q478" i="10"/>
  <c r="I478" i="10" s="1"/>
  <c r="P479" i="10"/>
  <c r="Q479" i="10"/>
  <c r="I479" i="10" s="1"/>
  <c r="P480" i="10"/>
  <c r="Q480" i="10"/>
  <c r="I480" i="10" s="1"/>
  <c r="P481" i="10"/>
  <c r="Q481" i="10"/>
  <c r="P482" i="10"/>
  <c r="Q482" i="10"/>
  <c r="I482" i="10" s="1"/>
  <c r="P483" i="10"/>
  <c r="Q483" i="10"/>
  <c r="I483" i="10" s="1"/>
  <c r="P484" i="10"/>
  <c r="Q484" i="10"/>
  <c r="I484" i="10" s="1"/>
  <c r="P485" i="10"/>
  <c r="Q485" i="10"/>
  <c r="I485" i="10" s="1"/>
  <c r="P486" i="10"/>
  <c r="Q486" i="10"/>
  <c r="I486" i="10" s="1"/>
  <c r="P487" i="10"/>
  <c r="Q487" i="10"/>
  <c r="I487" i="10" s="1"/>
  <c r="P488" i="10"/>
  <c r="Q488" i="10"/>
  <c r="I488" i="10" s="1"/>
  <c r="P489" i="10"/>
  <c r="Q489" i="10"/>
  <c r="P490" i="10"/>
  <c r="Q490" i="10"/>
  <c r="I490" i="10" s="1"/>
  <c r="P491" i="10"/>
  <c r="Q491" i="10"/>
  <c r="I491" i="10" s="1"/>
  <c r="P492" i="10"/>
  <c r="Q492" i="10"/>
  <c r="I492" i="10" s="1"/>
  <c r="P493" i="10"/>
  <c r="Q493" i="10"/>
  <c r="P494" i="10"/>
  <c r="Q494" i="10"/>
  <c r="I494" i="10" s="1"/>
  <c r="P495" i="10"/>
  <c r="Q495" i="10"/>
  <c r="I495" i="10" s="1"/>
  <c r="P496" i="10"/>
  <c r="Q496" i="10"/>
  <c r="I496" i="10" s="1"/>
  <c r="P497" i="10"/>
  <c r="Q497" i="10"/>
  <c r="P498" i="10"/>
  <c r="Q498" i="10"/>
  <c r="I498" i="10" s="1"/>
  <c r="P499" i="10"/>
  <c r="Q499" i="10"/>
  <c r="I499" i="10" s="1"/>
  <c r="P500" i="10"/>
  <c r="Q500" i="10"/>
  <c r="I500" i="10" s="1"/>
  <c r="P501" i="10"/>
  <c r="Q501" i="10"/>
  <c r="P502" i="10"/>
  <c r="Q502" i="10"/>
  <c r="I502" i="10" s="1"/>
  <c r="P503" i="10"/>
  <c r="Q503" i="10"/>
  <c r="I503" i="10" s="1"/>
  <c r="P504" i="10"/>
  <c r="Q504" i="10"/>
  <c r="I504" i="10" s="1"/>
  <c r="P505" i="10"/>
  <c r="Q505" i="10"/>
  <c r="I505" i="10" s="1"/>
  <c r="P506" i="10"/>
  <c r="Q506" i="10"/>
  <c r="I506" i="10" s="1"/>
  <c r="P507" i="10"/>
  <c r="Q507" i="10"/>
  <c r="I507" i="10" s="1"/>
  <c r="P508" i="10"/>
  <c r="Q508" i="10"/>
  <c r="I508" i="10" s="1"/>
  <c r="P509" i="10"/>
  <c r="Q509" i="10"/>
  <c r="I509" i="10" s="1"/>
  <c r="P510" i="10"/>
  <c r="Q510" i="10"/>
  <c r="I510" i="10" s="1"/>
  <c r="P511" i="10"/>
  <c r="Q511" i="10"/>
  <c r="I511" i="10" s="1"/>
  <c r="P512" i="10"/>
  <c r="Q512" i="10"/>
  <c r="I512" i="10" s="1"/>
  <c r="P513" i="10"/>
  <c r="Q513" i="10"/>
  <c r="P514" i="10"/>
  <c r="Q514" i="10"/>
  <c r="I514" i="10" s="1"/>
  <c r="P515" i="10"/>
  <c r="Q515" i="10"/>
  <c r="I515" i="10" s="1"/>
  <c r="P516" i="10"/>
  <c r="Q516" i="10"/>
  <c r="I516" i="10" s="1"/>
  <c r="P517" i="10"/>
  <c r="Q517" i="10"/>
  <c r="I517" i="10" s="1"/>
  <c r="I44" i="10"/>
  <c r="I46" i="10"/>
  <c r="I48" i="10"/>
  <c r="I52" i="10"/>
  <c r="I56" i="10"/>
  <c r="I60" i="10"/>
  <c r="I62" i="10"/>
  <c r="I64" i="10"/>
  <c r="I68" i="10"/>
  <c r="I72" i="10"/>
  <c r="I76" i="10"/>
  <c r="I78" i="10"/>
  <c r="I80" i="10"/>
  <c r="I84" i="10"/>
  <c r="I88" i="10"/>
  <c r="I92" i="10"/>
  <c r="I94" i="10"/>
  <c r="I96" i="10"/>
  <c r="I100" i="10"/>
  <c r="I104" i="10"/>
  <c r="I108" i="10"/>
  <c r="I110" i="10"/>
  <c r="I112" i="10"/>
  <c r="I116" i="10"/>
  <c r="I120" i="10"/>
  <c r="I124" i="10"/>
  <c r="I126" i="10"/>
  <c r="I128" i="10"/>
  <c r="I132" i="10"/>
  <c r="I136" i="10"/>
  <c r="I140" i="10"/>
  <c r="I142" i="10"/>
  <c r="I144" i="10"/>
  <c r="I148" i="10"/>
  <c r="I152" i="10"/>
  <c r="I154" i="10"/>
  <c r="I156" i="10"/>
  <c r="I158" i="10"/>
  <c r="I160" i="10"/>
  <c r="I164" i="10"/>
  <c r="I168" i="10"/>
  <c r="I170" i="10"/>
  <c r="I172" i="10"/>
  <c r="I176" i="10"/>
  <c r="I180" i="10"/>
  <c r="I182" i="10"/>
  <c r="I184" i="10"/>
  <c r="I186" i="10"/>
  <c r="I188" i="10"/>
  <c r="I192" i="10"/>
  <c r="I196" i="10"/>
  <c r="I198" i="10"/>
  <c r="I200" i="10"/>
  <c r="I204" i="10"/>
  <c r="I208" i="10"/>
  <c r="I211" i="10"/>
  <c r="I212" i="10"/>
  <c r="I214" i="10"/>
  <c r="I216" i="10"/>
  <c r="I220" i="10"/>
  <c r="I224" i="10"/>
  <c r="I226" i="10"/>
  <c r="I227" i="10"/>
  <c r="I228" i="10"/>
  <c r="I232" i="10"/>
  <c r="I236" i="10"/>
  <c r="I240" i="10"/>
  <c r="I242" i="10"/>
  <c r="I243" i="10"/>
  <c r="I244" i="10"/>
  <c r="I248" i="10"/>
  <c r="I252" i="10"/>
  <c r="I254" i="10"/>
  <c r="I256" i="10"/>
  <c r="I258" i="10"/>
  <c r="I260" i="10"/>
  <c r="I264" i="10"/>
  <c r="I268" i="10"/>
  <c r="I270" i="10"/>
  <c r="I272" i="10"/>
  <c r="I276" i="10"/>
  <c r="I280" i="10"/>
  <c r="I282" i="10"/>
  <c r="I284" i="10"/>
  <c r="I286" i="10"/>
  <c r="I288" i="10"/>
  <c r="I292" i="10"/>
  <c r="I296" i="10"/>
  <c r="I298" i="10"/>
  <c r="I300" i="10"/>
  <c r="I304" i="10"/>
  <c r="I308" i="10"/>
  <c r="I310" i="10"/>
  <c r="I312" i="10"/>
  <c r="I314" i="10"/>
  <c r="I316" i="10"/>
  <c r="I320" i="10"/>
  <c r="I324" i="10"/>
  <c r="I326" i="10"/>
  <c r="I328" i="10"/>
  <c r="I332" i="10"/>
  <c r="I336" i="10"/>
  <c r="I340" i="10"/>
  <c r="I342" i="10"/>
  <c r="I344" i="10"/>
  <c r="I348" i="10"/>
  <c r="I352" i="10"/>
  <c r="I354" i="10"/>
  <c r="I355" i="10"/>
  <c r="I358" i="10"/>
  <c r="I360" i="10"/>
  <c r="I364" i="10"/>
  <c r="I368" i="10"/>
  <c r="I374" i="10"/>
  <c r="I376" i="10"/>
  <c r="I380" i="10"/>
  <c r="I381" i="10"/>
  <c r="I384" i="10"/>
  <c r="I385" i="10"/>
  <c r="I389" i="10"/>
  <c r="I393" i="10"/>
  <c r="I397" i="10"/>
  <c r="I401" i="10"/>
  <c r="I405" i="10"/>
  <c r="I409" i="10"/>
  <c r="I413" i="10"/>
  <c r="I417" i="10"/>
  <c r="I425" i="10"/>
  <c r="I429" i="10"/>
  <c r="I433" i="10"/>
  <c r="I437" i="10"/>
  <c r="I441" i="10"/>
  <c r="I449" i="10"/>
  <c r="I457" i="10"/>
  <c r="I461" i="10"/>
  <c r="I465" i="10"/>
  <c r="I469" i="10"/>
  <c r="I473" i="10"/>
  <c r="I481" i="10"/>
  <c r="I489" i="10"/>
  <c r="I493" i="10"/>
  <c r="I497" i="10"/>
  <c r="I501" i="10"/>
  <c r="I513" i="10"/>
  <c r="I40" i="10"/>
  <c r="Q35" i="10"/>
  <c r="I35" i="10" s="1"/>
  <c r="Q36" i="10"/>
  <c r="I36" i="10" s="1"/>
  <c r="Q37" i="10"/>
  <c r="Q38" i="10"/>
  <c r="Q39" i="10"/>
  <c r="P35" i="10"/>
  <c r="P36" i="10"/>
  <c r="P37" i="10"/>
  <c r="P38" i="10"/>
  <c r="P39" i="10"/>
  <c r="I37" i="10"/>
  <c r="I39" i="10"/>
  <c r="A525" i="10"/>
  <c r="Q20" i="10"/>
  <c r="Q21" i="10"/>
  <c r="Q22" i="10"/>
  <c r="Q23" i="10"/>
  <c r="Q24" i="10"/>
  <c r="Q25" i="10"/>
  <c r="Q26" i="10"/>
  <c r="Q27" i="10"/>
  <c r="I27" i="10" s="1"/>
  <c r="Q28" i="10"/>
  <c r="Q29" i="10"/>
  <c r="Q30" i="10"/>
  <c r="Q31" i="10"/>
  <c r="I31" i="10" s="1"/>
  <c r="Q32" i="10"/>
  <c r="Q33" i="10"/>
  <c r="Q34" i="10"/>
  <c r="I34" i="10" s="1"/>
  <c r="P20" i="10"/>
  <c r="P21" i="10"/>
  <c r="P22" i="10"/>
  <c r="P23" i="10"/>
  <c r="P24" i="10"/>
  <c r="P25" i="10"/>
  <c r="P26" i="10"/>
  <c r="P27" i="10"/>
  <c r="P28" i="10"/>
  <c r="P29" i="10"/>
  <c r="P30" i="10"/>
  <c r="P31" i="10"/>
  <c r="P32" i="10"/>
  <c r="P33" i="10"/>
  <c r="P34" i="10"/>
  <c r="Q19" i="10"/>
  <c r="P19" i="10"/>
  <c r="P18" i="10"/>
  <c r="I18" i="10" s="1"/>
  <c r="I29" i="10" l="1"/>
  <c r="I28" i="10"/>
  <c r="I33" i="10"/>
  <c r="I32" i="10"/>
  <c r="I30" i="10"/>
  <c r="N15" i="10"/>
  <c r="I15" i="10" s="1"/>
  <c r="I26" i="10"/>
  <c r="I23" i="10"/>
  <c r="I22" i="10"/>
  <c r="I24" i="10"/>
  <c r="I20" i="10"/>
  <c r="I19" i="10"/>
  <c r="I25" i="10"/>
  <c r="I21" i="10"/>
  <c r="I38" i="10"/>
  <c r="AD20" i="7"/>
  <c r="I10" i="10"/>
  <c r="I9" i="10"/>
  <c r="I8" i="10"/>
  <c r="AD8" i="7"/>
  <c r="I7" i="10"/>
  <c r="AD7" i="7"/>
  <c r="P5" i="10"/>
  <c r="Q5" i="10" s="1"/>
  <c r="R5" i="10" s="1"/>
  <c r="R6" i="10" s="1"/>
  <c r="P6" i="10"/>
  <c r="AD28" i="7"/>
  <c r="AY41" i="2"/>
  <c r="AY43" i="2"/>
  <c r="AY45" i="2"/>
  <c r="AY47" i="2"/>
  <c r="AY49" i="2"/>
  <c r="AY39" i="2"/>
  <c r="AZ41" i="2"/>
  <c r="AZ43" i="2"/>
  <c r="AZ45" i="2"/>
  <c r="AZ47" i="2"/>
  <c r="AZ49" i="2"/>
  <c r="AZ39" i="2"/>
  <c r="AZ30" i="2"/>
  <c r="AZ31" i="2"/>
  <c r="AZ32" i="2"/>
  <c r="AZ33" i="2"/>
  <c r="AZ34" i="2"/>
  <c r="AZ35" i="2"/>
  <c r="AZ36" i="2"/>
  <c r="AZ29" i="2"/>
  <c r="AY30" i="2"/>
  <c r="AY31" i="2"/>
  <c r="AY32" i="2"/>
  <c r="AY33" i="2"/>
  <c r="AY34" i="2"/>
  <c r="AY35" i="2"/>
  <c r="AY36" i="2"/>
  <c r="AY29" i="2"/>
  <c r="AD27" i="7"/>
  <c r="AD26" i="7"/>
  <c r="AD21" i="7"/>
  <c r="AD10" i="7"/>
  <c r="AD11" i="7"/>
  <c r="AN6" i="7"/>
  <c r="AO6" i="7" s="1"/>
  <c r="AD6" i="7" s="1"/>
  <c r="AG40" i="7" s="1"/>
  <c r="A41" i="7" s="1"/>
  <c r="Q1" i="10" l="1"/>
  <c r="I1" i="10" s="1"/>
  <c r="I6" i="10"/>
  <c r="I51" i="2"/>
  <c r="AX28" i="2" l="1"/>
  <c r="AW19" i="2"/>
  <c r="AU23" i="2"/>
  <c r="AX21" i="2"/>
  <c r="AG21" i="2" s="1"/>
  <c r="AV13" i="2"/>
  <c r="AW13" i="2" l="1"/>
  <c r="AG14" i="2" s="1"/>
  <c r="AG43" i="2"/>
  <c r="AG45" i="2"/>
  <c r="AG49" i="2"/>
  <c r="AG47" i="2" l="1"/>
  <c r="AL41" i="2"/>
  <c r="AL42" i="2"/>
  <c r="AL43" i="2"/>
  <c r="AL44" i="2"/>
  <c r="AL45" i="2"/>
  <c r="AL46" i="2"/>
  <c r="AL47" i="2"/>
  <c r="AL48" i="2"/>
  <c r="AL49" i="2"/>
  <c r="AL50" i="2"/>
  <c r="AM41" i="2" l="1"/>
  <c r="AM42" i="2"/>
  <c r="AM43" i="2"/>
  <c r="AM44" i="2"/>
  <c r="AM45" i="2"/>
  <c r="AM46" i="2"/>
  <c r="AM47" i="2"/>
  <c r="AM48" i="2"/>
  <c r="AM49" i="2"/>
  <c r="AM50" i="2"/>
  <c r="AL40" i="2"/>
  <c r="AM40" i="2" s="1"/>
  <c r="AL39" i="2"/>
  <c r="AM39" i="2" s="1"/>
  <c r="AX30" i="2"/>
  <c r="AX31" i="2"/>
  <c r="AX32" i="2"/>
  <c r="AX33" i="2"/>
  <c r="AX34" i="2"/>
  <c r="AX35" i="2"/>
  <c r="AX36" i="2"/>
  <c r="AX29" i="2"/>
  <c r="AU30" i="2"/>
  <c r="AU31" i="2"/>
  <c r="AU32" i="2"/>
  <c r="AU33" i="2"/>
  <c r="AU34" i="2"/>
  <c r="AU35" i="2"/>
  <c r="AU36" i="2"/>
  <c r="AU29" i="2"/>
  <c r="AU28" i="2"/>
  <c r="AV36" i="2"/>
  <c r="AW36" i="2" s="1"/>
  <c r="AV29" i="2"/>
  <c r="AW29" i="2" s="1"/>
  <c r="AV30" i="2"/>
  <c r="AW30" i="2" s="1"/>
  <c r="AV31" i="2"/>
  <c r="AW31" i="2" s="1"/>
  <c r="AV32" i="2"/>
  <c r="AW32" i="2" s="1"/>
  <c r="AV33" i="2"/>
  <c r="AW33" i="2" s="1"/>
  <c r="AV34" i="2"/>
  <c r="AW34" i="2" s="1"/>
  <c r="AV35" i="2"/>
  <c r="AW35" i="2" s="1"/>
  <c r="AV28" i="2"/>
  <c r="AW28" i="2" s="1"/>
  <c r="AU25" i="2"/>
  <c r="AW25" i="2" s="1"/>
  <c r="AX25" i="2" s="1"/>
  <c r="AG25" i="2" s="1"/>
  <c r="AU14" i="2"/>
  <c r="AU15" i="2" s="1"/>
  <c r="AW23" i="2"/>
  <c r="AV23" i="2"/>
  <c r="AG23" i="2" s="1"/>
  <c r="AG22" i="2"/>
  <c r="AW21" i="2"/>
  <c r="AG20" i="2" s="1"/>
  <c r="AV21" i="2"/>
  <c r="AX19" i="2"/>
  <c r="AG16" i="2" s="1"/>
  <c r="AV19" i="2"/>
  <c r="AG18" i="2"/>
  <c r="AV12" i="2"/>
  <c r="AW12" i="2" s="1"/>
  <c r="AU21" i="2"/>
  <c r="AU19" i="2"/>
  <c r="AU12" i="2"/>
  <c r="AZ12" i="2"/>
  <c r="AG28" i="2" l="1"/>
  <c r="AG19" i="2"/>
  <c r="AG34" i="2"/>
  <c r="AN48" i="2"/>
  <c r="AO47" i="2"/>
  <c r="AN47" i="2"/>
  <c r="AP47" i="2" s="1"/>
  <c r="AQ47" i="2" s="1"/>
  <c r="AO48" i="2"/>
  <c r="AG33" i="2"/>
  <c r="AG32" i="2"/>
  <c r="AO46" i="2"/>
  <c r="AN46" i="2"/>
  <c r="AN45" i="2"/>
  <c r="AP45" i="2" s="1"/>
  <c r="AQ45" i="2" s="1"/>
  <c r="AO45" i="2"/>
  <c r="AG31" i="2"/>
  <c r="AG29" i="2"/>
  <c r="AO39" i="2"/>
  <c r="AN40" i="2"/>
  <c r="AN39" i="2"/>
  <c r="AO40" i="2"/>
  <c r="AG30" i="2"/>
  <c r="AG35" i="2"/>
  <c r="AG36" i="2"/>
  <c r="AO43" i="2"/>
  <c r="AN44" i="2"/>
  <c r="AN43" i="2"/>
  <c r="AP43" i="2" s="1"/>
  <c r="AQ43" i="2" s="1"/>
  <c r="AO44" i="2"/>
  <c r="AO50" i="2"/>
  <c r="AN50" i="2"/>
  <c r="AN49" i="2"/>
  <c r="AP49" i="2" s="1"/>
  <c r="AQ49" i="2" s="1"/>
  <c r="AO49" i="2"/>
  <c r="AO42" i="2"/>
  <c r="AN42" i="2"/>
  <c r="AN41" i="2"/>
  <c r="AP41" i="2" s="1"/>
  <c r="AQ41" i="2" s="1"/>
  <c r="AG41" i="2" s="1"/>
  <c r="AO41" i="2"/>
  <c r="AV25" i="2"/>
  <c r="AX23" i="2"/>
  <c r="AG24" i="2"/>
  <c r="AG17" i="2"/>
  <c r="AV15" i="2"/>
  <c r="AG15" i="2" s="1"/>
  <c r="E13" i="7"/>
  <c r="AP39" i="2" l="1"/>
  <c r="AQ39" i="2" s="1"/>
  <c r="AG39" i="2" s="1"/>
  <c r="AG7" i="2"/>
  <c r="AG13" i="2"/>
  <c r="AG54" i="2" s="1"/>
  <c r="A55" i="2" l="1"/>
  <c r="R51" i="2" l="1"/>
  <c r="AF24" i="2" l="1"/>
  <c r="AD24" i="2"/>
  <c r="AB24" i="2"/>
  <c r="Q41" i="2" l="1"/>
  <c r="Q43" i="2"/>
  <c r="Q45" i="2"/>
  <c r="Q47" i="2"/>
  <c r="Q49" i="2"/>
  <c r="O41" i="2"/>
  <c r="O43" i="2"/>
  <c r="O45" i="2"/>
  <c r="O47" i="2"/>
  <c r="O49" i="2"/>
  <c r="O39" i="2"/>
  <c r="Q39" i="2"/>
  <c r="F13" i="10" l="1"/>
  <c r="N13" i="7"/>
  <c r="J2" i="3" l="1"/>
  <c r="I2" i="3"/>
  <c r="H2" i="3"/>
  <c r="G2" i="3"/>
  <c r="G7" i="3"/>
  <c r="H7" i="3"/>
  <c r="I7" i="3"/>
  <c r="J7" i="3"/>
  <c r="G6" i="3"/>
  <c r="H6" i="3"/>
  <c r="I6" i="3"/>
  <c r="J6" i="3"/>
  <c r="K6" i="3" s="1"/>
  <c r="G5" i="3"/>
  <c r="H5" i="3"/>
  <c r="I5" i="3"/>
  <c r="J5" i="3"/>
  <c r="H4" i="3"/>
  <c r="I4" i="3"/>
  <c r="J4" i="3"/>
  <c r="G4" i="3"/>
  <c r="K7" i="3" l="1"/>
  <c r="K5" i="3"/>
  <c r="K4" i="3"/>
  <c r="AD2" i="3" l="1"/>
  <c r="AC2" i="3"/>
  <c r="P2" i="3"/>
  <c r="U2" i="3"/>
  <c r="S2" i="3"/>
  <c r="Q2" i="3"/>
  <c r="AB2" i="3"/>
  <c r="Y2" i="3"/>
  <c r="AA2" i="3"/>
  <c r="W2" i="3"/>
  <c r="V2" i="3"/>
  <c r="O2" i="3"/>
  <c r="M2" i="3"/>
  <c r="N2" i="3" s="1"/>
  <c r="J3" i="3" l="1"/>
  <c r="I3" i="3"/>
  <c r="H3" i="3"/>
  <c r="G3" i="3"/>
  <c r="K2" i="3"/>
  <c r="K3" i="3" l="1"/>
  <c r="F2" i="3" l="1"/>
  <c r="H18" i="2" l="1"/>
  <c r="F5" i="3"/>
  <c r="F6" i="3"/>
  <c r="F7" i="3"/>
  <c r="F8" i="3"/>
  <c r="F9" i="3"/>
  <c r="F3" i="3"/>
  <c r="F4" i="3"/>
</calcChain>
</file>

<file path=xl/sharedStrings.xml><?xml version="1.0" encoding="utf-8"?>
<sst xmlns="http://schemas.openxmlformats.org/spreadsheetml/2006/main" count="367" uniqueCount="243">
  <si>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</si>
  <si>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</si>
  <si>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</si>
  <si>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</si>
  <si>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ツキ</t>
    </rPh>
    <phoneticPr fontId="1"/>
  </si>
  <si>
    <t>日生</t>
    <rPh sb="0" eb="2">
      <t>ヒナセ</t>
    </rPh>
    <phoneticPr fontId="1"/>
  </si>
  <si>
    <t>電話番号</t>
    <rPh sb="0" eb="2">
      <t>デンワ</t>
    </rPh>
    <rPh sb="2" eb="4">
      <t>バンゴウ</t>
    </rPh>
    <phoneticPr fontId="1"/>
  </si>
  <si>
    <t>－</t>
    <phoneticPr fontId="1"/>
  </si>
  <si>
    <t>医籍登録番号</t>
    <rPh sb="0" eb="2">
      <t>イセキ</t>
    </rPh>
    <rPh sb="2" eb="4">
      <t>トウロク</t>
    </rPh>
    <rPh sb="4" eb="6">
      <t>バンゴウ</t>
    </rPh>
    <phoneticPr fontId="1"/>
  </si>
  <si>
    <t>期          間</t>
    <rPh sb="0" eb="1">
      <t>キ</t>
    </rPh>
    <rPh sb="11" eb="12">
      <t>アイダ</t>
    </rPh>
    <phoneticPr fontId="1"/>
  </si>
  <si>
    <t>年   数</t>
    <rPh sb="0" eb="1">
      <t>トシ</t>
    </rPh>
    <rPh sb="4" eb="5">
      <t>カズ</t>
    </rPh>
    <phoneticPr fontId="1"/>
  </si>
  <si>
    <t>症例数</t>
  </si>
  <si>
    <t>〔別紙第１〕</t>
    <rPh sb="1" eb="3">
      <t>ベッシ</t>
    </rPh>
    <rPh sb="3" eb="4">
      <t>ダイ</t>
    </rPh>
    <phoneticPr fontId="1"/>
  </si>
  <si>
    <t>従事先の名称</t>
    <rPh sb="0" eb="2">
      <t>ジュウジ</t>
    </rPh>
    <rPh sb="2" eb="3">
      <t>サキ</t>
    </rPh>
    <rPh sb="4" eb="6">
      <t>メイショウ</t>
    </rPh>
    <phoneticPr fontId="1"/>
  </si>
  <si>
    <t>役職又は地位</t>
    <rPh sb="0" eb="1">
      <t>ヤク</t>
    </rPh>
    <rPh sb="1" eb="2">
      <t>ショク</t>
    </rPh>
    <rPh sb="2" eb="3">
      <t>マタ</t>
    </rPh>
    <rPh sb="4" eb="6">
      <t>チイ</t>
    </rPh>
    <phoneticPr fontId="1"/>
  </si>
  <si>
    <t>医籍の
登録年月日</t>
    <rPh sb="0" eb="1">
      <t>イ</t>
    </rPh>
    <rPh sb="1" eb="2">
      <t>セキ</t>
    </rPh>
    <rPh sb="4" eb="6">
      <t>トウロク</t>
    </rPh>
    <rPh sb="6" eb="9">
      <t>ネンガッピ</t>
    </rPh>
    <phoneticPr fontId="1"/>
  </si>
  <si>
    <t>施設の所在地</t>
    <rPh sb="0" eb="2">
      <t>シセツ</t>
    </rPh>
    <rPh sb="3" eb="6">
      <t>ショザイチ</t>
    </rPh>
    <phoneticPr fontId="1"/>
  </si>
  <si>
    <t>厚生労働大臣　殿</t>
    <phoneticPr fontId="1"/>
  </si>
  <si>
    <t>施設名</t>
    <phoneticPr fontId="1"/>
  </si>
  <si>
    <t>麻酔指導医の氏名</t>
    <phoneticPr fontId="1"/>
  </si>
  <si>
    <t>常勤又は非常勤の別</t>
    <rPh sb="0" eb="2">
      <t>ジョウキン</t>
    </rPh>
    <rPh sb="2" eb="3">
      <t>マタ</t>
    </rPh>
    <rPh sb="4" eb="7">
      <t>ヒジョウキン</t>
    </rPh>
    <rPh sb="8" eb="9">
      <t>ベツ</t>
    </rPh>
    <phoneticPr fontId="1"/>
  </si>
  <si>
    <t>合　　　　　計</t>
    <rPh sb="0" eb="1">
      <t>ゴウ</t>
    </rPh>
    <rPh sb="6" eb="7">
      <t>ケイ</t>
    </rPh>
    <phoneticPr fontId="1"/>
  </si>
  <si>
    <t>例　</t>
    <phoneticPr fontId="1"/>
  </si>
  <si>
    <t>麻酔科標榜許可申請書</t>
    <rPh sb="0" eb="3">
      <t>マスイカ</t>
    </rPh>
    <rPh sb="3" eb="5">
      <t>ヒョウボウ</t>
    </rPh>
    <rPh sb="5" eb="7">
      <t>キョカ</t>
    </rPh>
    <rPh sb="7" eb="10">
      <t>シンセイショ</t>
    </rPh>
    <phoneticPr fontId="1"/>
  </si>
  <si>
    <t>略　　　　　　　　　　　　歴</t>
    <rPh sb="0" eb="1">
      <t>リャク</t>
    </rPh>
    <rPh sb="13" eb="14">
      <t>レキ</t>
    </rPh>
    <phoneticPr fontId="1"/>
  </si>
  <si>
    <t>医療法第６条の６第１項の規定による診療科名として麻酔科の標榜を許可されたく、麻酔施行経験証明書を添付し申請します。</t>
    <phoneticPr fontId="1"/>
  </si>
  <si>
    <t>注１）　診療科名については、現在診療に従事している診療科名を記載のこと。</t>
    <rPh sb="4" eb="6">
      <t>シンリョウ</t>
    </rPh>
    <rPh sb="6" eb="7">
      <t>カ</t>
    </rPh>
    <rPh sb="7" eb="8">
      <t>メイ</t>
    </rPh>
    <rPh sb="14" eb="16">
      <t>ゲンザイ</t>
    </rPh>
    <rPh sb="16" eb="18">
      <t>シンリョウ</t>
    </rPh>
    <rPh sb="19" eb="21">
      <t>ジュウジ</t>
    </rPh>
    <rPh sb="25" eb="28">
      <t>シンリョウカ</t>
    </rPh>
    <rPh sb="28" eb="29">
      <t>メイ</t>
    </rPh>
    <rPh sb="30" eb="32">
      <t>キサイ</t>
    </rPh>
    <phoneticPr fontId="1"/>
  </si>
  <si>
    <t>注２）　麻酔業務に関する経歴については別紙第２または別紙第３の内容と一致していること。</t>
    <rPh sb="0" eb="1">
      <t>チュウ</t>
    </rPh>
    <rPh sb="4" eb="6">
      <t>マスイ</t>
    </rPh>
    <rPh sb="6" eb="8">
      <t>ギョウム</t>
    </rPh>
    <rPh sb="9" eb="10">
      <t>カン</t>
    </rPh>
    <rPh sb="12" eb="14">
      <t>ケイレキ</t>
    </rPh>
    <rPh sb="19" eb="21">
      <t>ベッシ</t>
    </rPh>
    <rPh sb="21" eb="22">
      <t>ダイ</t>
    </rPh>
    <rPh sb="26" eb="28">
      <t>ベッシ</t>
    </rPh>
    <rPh sb="28" eb="29">
      <t>ダイ</t>
    </rPh>
    <rPh sb="31" eb="33">
      <t>ナイヨウ</t>
    </rPh>
    <rPh sb="34" eb="36">
      <t>イッチ</t>
    </rPh>
    <phoneticPr fontId="1"/>
  </si>
  <si>
    <t>診療科名（注１）</t>
    <rPh sb="0" eb="3">
      <t>シンリョウカ</t>
    </rPh>
    <rPh sb="3" eb="4">
      <t>メイ</t>
    </rPh>
    <rPh sb="5" eb="6">
      <t>チュウ</t>
    </rPh>
    <phoneticPr fontId="1"/>
  </si>
  <si>
    <t>麻酔業務に関する経歴（注2）</t>
    <rPh sb="0" eb="2">
      <t>マスイ</t>
    </rPh>
    <rPh sb="2" eb="4">
      <t>ギョウム</t>
    </rPh>
    <rPh sb="5" eb="6">
      <t>カン</t>
    </rPh>
    <rPh sb="8" eb="10">
      <t>ケイレキ</t>
    </rPh>
    <rPh sb="11" eb="12">
      <t>チュウ</t>
    </rPh>
    <phoneticPr fontId="1"/>
  </si>
  <si>
    <t>日</t>
    <rPh sb="0" eb="1">
      <t>ニチ</t>
    </rPh>
    <phoneticPr fontId="1"/>
  </si>
  <si>
    <t>才）</t>
    <phoneticPr fontId="1"/>
  </si>
  <si>
    <t>（満</t>
    <rPh sb="1" eb="2">
      <t>マン</t>
    </rPh>
    <phoneticPr fontId="1"/>
  </si>
  <si>
    <t>〒（</t>
    <phoneticPr fontId="1"/>
  </si>
  <si>
    <t>現住所</t>
    <rPh sb="0" eb="3">
      <t>ゲンジュウショ</t>
    </rPh>
    <phoneticPr fontId="1"/>
  </si>
  <si>
    <t>-</t>
    <phoneticPr fontId="1"/>
  </si>
  <si>
    <t>）</t>
    <phoneticPr fontId="1"/>
  </si>
  <si>
    <t>（</t>
    <phoneticPr fontId="1"/>
  </si>
  <si>
    <t>大学卒業</t>
    <phoneticPr fontId="1"/>
  </si>
  <si>
    <t>例　</t>
  </si>
  <si>
    <t>都道府県名</t>
    <rPh sb="0" eb="4">
      <t>トドウフケン</t>
    </rPh>
    <rPh sb="4" eb="5">
      <t>メイ</t>
    </rPh>
    <phoneticPr fontId="10"/>
  </si>
  <si>
    <t>都道府県
コード</t>
    <rPh sb="0" eb="4">
      <t>トドウフケン</t>
    </rPh>
    <phoneticPr fontId="10"/>
  </si>
  <si>
    <t>北海道</t>
    <rPh sb="0" eb="3">
      <t>ホッカイドウ</t>
    </rPh>
    <phoneticPr fontId="10"/>
  </si>
  <si>
    <t>青森</t>
    <rPh sb="0" eb="2">
      <t>アオモリ</t>
    </rPh>
    <phoneticPr fontId="10"/>
  </si>
  <si>
    <t>岩手</t>
    <rPh sb="0" eb="2">
      <t>イワテ</t>
    </rPh>
    <phoneticPr fontId="10"/>
  </si>
  <si>
    <t>宮城</t>
    <rPh sb="0" eb="2">
      <t>ミヤギ</t>
    </rPh>
    <phoneticPr fontId="10"/>
  </si>
  <si>
    <t>秋田</t>
    <rPh sb="0" eb="2">
      <t>アキタ</t>
    </rPh>
    <phoneticPr fontId="10"/>
  </si>
  <si>
    <t>山形</t>
    <rPh sb="0" eb="2">
      <t>ヤマガタ</t>
    </rPh>
    <phoneticPr fontId="10"/>
  </si>
  <si>
    <t>福島</t>
    <rPh sb="0" eb="2">
      <t>フクシマ</t>
    </rPh>
    <phoneticPr fontId="10"/>
  </si>
  <si>
    <t>茨城</t>
    <rPh sb="0" eb="2">
      <t>イバラギ</t>
    </rPh>
    <phoneticPr fontId="10"/>
  </si>
  <si>
    <t>栃木</t>
    <rPh sb="0" eb="2">
      <t>トチギ</t>
    </rPh>
    <phoneticPr fontId="10"/>
  </si>
  <si>
    <t>群馬</t>
    <rPh sb="0" eb="2">
      <t>グンマ</t>
    </rPh>
    <phoneticPr fontId="10"/>
  </si>
  <si>
    <t>埼玉</t>
    <rPh sb="0" eb="2">
      <t>サイタマ</t>
    </rPh>
    <phoneticPr fontId="10"/>
  </si>
  <si>
    <t>千葉</t>
    <rPh sb="0" eb="2">
      <t>チバ</t>
    </rPh>
    <phoneticPr fontId="10"/>
  </si>
  <si>
    <t>東京</t>
    <rPh sb="0" eb="2">
      <t>トウキョウ</t>
    </rPh>
    <phoneticPr fontId="10"/>
  </si>
  <si>
    <t>神奈川</t>
    <rPh sb="0" eb="3">
      <t>カナガワ</t>
    </rPh>
    <phoneticPr fontId="10"/>
  </si>
  <si>
    <t>新潟</t>
    <rPh sb="0" eb="2">
      <t>ニイガタ</t>
    </rPh>
    <phoneticPr fontId="10"/>
  </si>
  <si>
    <t>富山</t>
    <rPh sb="0" eb="2">
      <t>トヤマ</t>
    </rPh>
    <phoneticPr fontId="10"/>
  </si>
  <si>
    <t>石川</t>
    <rPh sb="0" eb="2">
      <t>イシカワ</t>
    </rPh>
    <phoneticPr fontId="10"/>
  </si>
  <si>
    <t>福井</t>
    <rPh sb="0" eb="2">
      <t>フクイ</t>
    </rPh>
    <phoneticPr fontId="10"/>
  </si>
  <si>
    <t>山梨</t>
    <rPh sb="0" eb="2">
      <t>ヤマナシ</t>
    </rPh>
    <phoneticPr fontId="10"/>
  </si>
  <si>
    <t>長野</t>
    <rPh sb="0" eb="2">
      <t>ナガノ</t>
    </rPh>
    <phoneticPr fontId="10"/>
  </si>
  <si>
    <t>岐阜</t>
    <rPh sb="0" eb="2">
      <t>ギフ</t>
    </rPh>
    <phoneticPr fontId="10"/>
  </si>
  <si>
    <t>静岡</t>
    <rPh sb="0" eb="2">
      <t>シズオカ</t>
    </rPh>
    <phoneticPr fontId="10"/>
  </si>
  <si>
    <t>愛知</t>
    <rPh sb="0" eb="2">
      <t>アイチ</t>
    </rPh>
    <phoneticPr fontId="10"/>
  </si>
  <si>
    <t>三重</t>
    <rPh sb="0" eb="2">
      <t>ミエ</t>
    </rPh>
    <phoneticPr fontId="10"/>
  </si>
  <si>
    <t>滋賀</t>
    <rPh sb="0" eb="2">
      <t>シガ</t>
    </rPh>
    <phoneticPr fontId="10"/>
  </si>
  <si>
    <t>京都</t>
    <rPh sb="0" eb="2">
      <t>キョウト</t>
    </rPh>
    <phoneticPr fontId="10"/>
  </si>
  <si>
    <t>大阪</t>
    <rPh sb="0" eb="2">
      <t>オオサカ</t>
    </rPh>
    <phoneticPr fontId="10"/>
  </si>
  <si>
    <t>兵庫</t>
    <rPh sb="0" eb="2">
      <t>ヒョウゴ</t>
    </rPh>
    <phoneticPr fontId="10"/>
  </si>
  <si>
    <t>奈良</t>
    <rPh sb="0" eb="2">
      <t>ナラ</t>
    </rPh>
    <phoneticPr fontId="10"/>
  </si>
  <si>
    <t>和歌山</t>
    <rPh sb="0" eb="3">
      <t>ワカヤマ</t>
    </rPh>
    <phoneticPr fontId="10"/>
  </si>
  <si>
    <t>鳥取</t>
    <rPh sb="0" eb="2">
      <t>トットリ</t>
    </rPh>
    <phoneticPr fontId="10"/>
  </si>
  <si>
    <t>島根</t>
    <rPh sb="0" eb="2">
      <t>シマネ</t>
    </rPh>
    <phoneticPr fontId="10"/>
  </si>
  <si>
    <t>岡山</t>
    <rPh sb="0" eb="2">
      <t>オカヤマ</t>
    </rPh>
    <phoneticPr fontId="10"/>
  </si>
  <si>
    <t>広島</t>
    <rPh sb="0" eb="2">
      <t>ヒロシマ</t>
    </rPh>
    <phoneticPr fontId="10"/>
  </si>
  <si>
    <t>山口</t>
    <rPh sb="0" eb="2">
      <t>ヤマグチ</t>
    </rPh>
    <phoneticPr fontId="10"/>
  </si>
  <si>
    <t>徳島</t>
    <rPh sb="0" eb="2">
      <t>トクシマ</t>
    </rPh>
    <phoneticPr fontId="10"/>
  </si>
  <si>
    <t>香川</t>
    <rPh sb="0" eb="2">
      <t>カガワ</t>
    </rPh>
    <phoneticPr fontId="10"/>
  </si>
  <si>
    <t>愛媛</t>
    <rPh sb="0" eb="2">
      <t>エヒメ</t>
    </rPh>
    <phoneticPr fontId="10"/>
  </si>
  <si>
    <t>高知</t>
    <rPh sb="0" eb="2">
      <t>コウチ</t>
    </rPh>
    <phoneticPr fontId="10"/>
  </si>
  <si>
    <t>福岡</t>
    <rPh sb="0" eb="2">
      <t>フクオカ</t>
    </rPh>
    <phoneticPr fontId="10"/>
  </si>
  <si>
    <t>佐賀</t>
    <rPh sb="0" eb="2">
      <t>サガ</t>
    </rPh>
    <phoneticPr fontId="10"/>
  </si>
  <si>
    <t>長崎</t>
    <rPh sb="0" eb="2">
      <t>ナガサキ</t>
    </rPh>
    <phoneticPr fontId="10"/>
  </si>
  <si>
    <t>熊本</t>
    <rPh sb="0" eb="2">
      <t>クマモト</t>
    </rPh>
    <phoneticPr fontId="10"/>
  </si>
  <si>
    <t>大分</t>
    <rPh sb="0" eb="2">
      <t>オオイタ</t>
    </rPh>
    <phoneticPr fontId="10"/>
  </si>
  <si>
    <t>宮崎</t>
    <rPh sb="0" eb="2">
      <t>ミヤザキ</t>
    </rPh>
    <phoneticPr fontId="10"/>
  </si>
  <si>
    <t>鹿児島</t>
    <rPh sb="0" eb="3">
      <t>カゴシマ</t>
    </rPh>
    <phoneticPr fontId="10"/>
  </si>
  <si>
    <t>沖縄</t>
    <rPh sb="0" eb="2">
      <t>オキナワ</t>
    </rPh>
    <phoneticPr fontId="10"/>
  </si>
  <si>
    <t>昭和</t>
    <rPh sb="0" eb="2">
      <t>ショウワ</t>
    </rPh>
    <phoneticPr fontId="1"/>
  </si>
  <si>
    <t>平成</t>
    <rPh sb="0" eb="2">
      <t>ヘイセイ</t>
    </rPh>
    <phoneticPr fontId="1"/>
  </si>
  <si>
    <t>令和</t>
    <rPh sb="0" eb="2">
      <t>レイワ</t>
    </rPh>
    <phoneticPr fontId="1"/>
  </si>
  <si>
    <t>常勤</t>
    <rPh sb="0" eb="2">
      <t>ジョウキン</t>
    </rPh>
    <phoneticPr fontId="1"/>
  </si>
  <si>
    <t>非常勤</t>
    <rPh sb="0" eb="3">
      <t>ヒジョウキン</t>
    </rPh>
    <phoneticPr fontId="1"/>
  </si>
  <si>
    <t>か月</t>
    <phoneticPr fontId="1"/>
  </si>
  <si>
    <t>年</t>
    <phoneticPr fontId="1"/>
  </si>
  <si>
    <t>月</t>
    <phoneticPr fontId="1"/>
  </si>
  <si>
    <t>日～</t>
    <phoneticPr fontId="1"/>
  </si>
  <si>
    <t>日</t>
    <phoneticPr fontId="1"/>
  </si>
  <si>
    <t>月</t>
    <rPh sb="0" eb="1">
      <t>ゲツ</t>
    </rPh>
    <phoneticPr fontId="1"/>
  </si>
  <si>
    <t>〔別紙第２〕</t>
    <rPh sb="1" eb="3">
      <t>ベッシ</t>
    </rPh>
    <rPh sb="3" eb="4">
      <t>ダイ</t>
    </rPh>
    <phoneticPr fontId="14"/>
  </si>
  <si>
    <t>麻酔施行経験証明書</t>
  </si>
  <si>
    <t>　当該医療機関における麻酔の実施に係る体制及び申請者の麻酔業務に係る経歴に関し、下記の記載に相違ないことを証明する。</t>
    <phoneticPr fontId="14"/>
  </si>
  <si>
    <t>年</t>
    <rPh sb="0" eb="1">
      <t>ネン</t>
    </rPh>
    <phoneticPr fontId="14"/>
  </si>
  <si>
    <t>月</t>
    <rPh sb="0" eb="1">
      <t>ゲツ</t>
    </rPh>
    <phoneticPr fontId="14"/>
  </si>
  <si>
    <t>日</t>
    <rPh sb="0" eb="1">
      <t>ニチ</t>
    </rPh>
    <phoneticPr fontId="14"/>
  </si>
  <si>
    <t>病院</t>
    <rPh sb="0" eb="2">
      <t>ビョウイン</t>
    </rPh>
    <phoneticPr fontId="14"/>
  </si>
  <si>
    <t>病院長</t>
    <rPh sb="0" eb="3">
      <t>ビョウインチョウ</t>
    </rPh>
    <phoneticPr fontId="14"/>
  </si>
  <si>
    <t>医療機関名</t>
    <rPh sb="0" eb="2">
      <t>イリョウ</t>
    </rPh>
    <rPh sb="2" eb="5">
      <t>キカンメイ</t>
    </rPh>
    <phoneticPr fontId="14"/>
  </si>
  <si>
    <t>申請者の氏名</t>
    <rPh sb="0" eb="3">
      <t>シンセイシャ</t>
    </rPh>
    <rPh sb="4" eb="6">
      <t>シメイ</t>
    </rPh>
    <phoneticPr fontId="14"/>
  </si>
  <si>
    <t>（</t>
    <phoneticPr fontId="14"/>
  </si>
  <si>
    <t>修練した期間</t>
    <rPh sb="0" eb="2">
      <t>シュウレン</t>
    </rPh>
    <rPh sb="4" eb="6">
      <t>キカン</t>
    </rPh>
    <phoneticPr fontId="14"/>
  </si>
  <si>
    <t>日～</t>
    <rPh sb="0" eb="1">
      <t>ニチ</t>
    </rPh>
    <phoneticPr fontId="14"/>
  </si>
  <si>
    <t>症例）</t>
    <phoneticPr fontId="14"/>
  </si>
  <si>
    <t>申請者の指導を行った医師（麻酔指導医）の氏名</t>
    <phoneticPr fontId="14"/>
  </si>
  <si>
    <t>（認定番号）</t>
  </si>
  <si>
    <t>　麻酔部門について</t>
    <phoneticPr fontId="14"/>
  </si>
  <si>
    <t>部門の名称</t>
    <phoneticPr fontId="14"/>
  </si>
  <si>
    <t>責任者の氏名（役職）　　　　　　　　 　　</t>
    <phoneticPr fontId="14"/>
  </si>
  <si>
    <t>）</t>
    <phoneticPr fontId="14"/>
  </si>
  <si>
    <t>常勤・非常勤の別　　　　　　</t>
    <phoneticPr fontId="14"/>
  </si>
  <si>
    <t>　麻酔症例</t>
    <phoneticPr fontId="14"/>
  </si>
  <si>
    <t>年間</t>
  </si>
  <si>
    <t>症例</t>
    <phoneticPr fontId="14"/>
  </si>
  <si>
    <t>日）</t>
    <rPh sb="0" eb="1">
      <t>ニチ</t>
    </rPh>
    <phoneticPr fontId="14"/>
  </si>
  <si>
    <t>　手術室</t>
    <phoneticPr fontId="14"/>
  </si>
  <si>
    <t>室</t>
    <rPh sb="0" eb="1">
      <t>シツ</t>
    </rPh>
    <phoneticPr fontId="14"/>
  </si>
  <si>
    <t>　麻酔器</t>
    <phoneticPr fontId="14"/>
  </si>
  <si>
    <t>台</t>
    <rPh sb="0" eb="1">
      <t>ダイ</t>
    </rPh>
    <phoneticPr fontId="14"/>
  </si>
  <si>
    <t>＊１　申請者が担当した症例数を記載することが望ましい。</t>
  </si>
  <si>
    <t>＊２　麻酔指導医及び麻酔部門の責任者の略歴（別途添付）については、（公社）日本麻酔科学会又は（一社）日本専門医機構による専門医の認定を受けている旨及び専門医番号を記載した場合は、省略して差し支えない。</t>
    <phoneticPr fontId="14"/>
  </si>
  <si>
    <t>＊３　申請者が麻酔業務を行っていた期間にかかる医療機関の体制について記載すること。</t>
  </si>
  <si>
    <t>＊４　麻酔部門の責任者が、麻酔指導医と同一の場合は、省略して差し支えない。</t>
  </si>
  <si>
    <t>厚生労働大臣　殿</t>
  </si>
  <si>
    <t>〔別紙第３〕</t>
    <rPh sb="1" eb="3">
      <t>ベッシ</t>
    </rPh>
    <rPh sb="3" eb="4">
      <t>ダイ</t>
    </rPh>
    <phoneticPr fontId="1"/>
  </si>
  <si>
    <t>麻酔施行経験証明書</t>
    <phoneticPr fontId="1"/>
  </si>
  <si>
    <t>申請者の麻酔施行経験について、下記の通り相違ないことを証明する。</t>
    <rPh sb="0" eb="3">
      <t>シンセイシャ</t>
    </rPh>
    <rPh sb="4" eb="6">
      <t>マスイ</t>
    </rPh>
    <rPh sb="6" eb="8">
      <t>セコウ</t>
    </rPh>
    <rPh sb="8" eb="10">
      <t>ケイケン</t>
    </rPh>
    <rPh sb="15" eb="17">
      <t>カキ</t>
    </rPh>
    <rPh sb="18" eb="19">
      <t>トオ</t>
    </rPh>
    <rPh sb="20" eb="22">
      <t>ソウイ</t>
    </rPh>
    <rPh sb="27" eb="29">
      <t>ショウメイ</t>
    </rPh>
    <phoneticPr fontId="1"/>
  </si>
  <si>
    <t>医療機関名　 　          　　　　　　　　　　　　　　　　　　</t>
    <rPh sb="0" eb="2">
      <t>イリョウ</t>
    </rPh>
    <rPh sb="2" eb="5">
      <t>キカンメイ</t>
    </rPh>
    <phoneticPr fontId="1"/>
  </si>
  <si>
    <t>所　在　地　　 　          　　　　　　　　　　　　　　　　　　</t>
    <rPh sb="0" eb="1">
      <t>トコロ</t>
    </rPh>
    <rPh sb="2" eb="3">
      <t>ザイ</t>
    </rPh>
    <rPh sb="4" eb="5">
      <t>チ</t>
    </rPh>
    <phoneticPr fontId="1"/>
  </si>
  <si>
    <t>申請者氏名　 　          　　　　　　　　　　　　　　　　　　</t>
    <rPh sb="0" eb="3">
      <t>シンセイシャ</t>
    </rPh>
    <rPh sb="3" eb="5">
      <t>シメイ</t>
    </rPh>
    <phoneticPr fontId="1"/>
  </si>
  <si>
    <t>番号</t>
    <rPh sb="0" eb="2">
      <t>バンゴウ</t>
    </rPh>
    <phoneticPr fontId="1"/>
  </si>
  <si>
    <t>実施日</t>
    <rPh sb="0" eb="3">
      <t>ジッシビ</t>
    </rPh>
    <phoneticPr fontId="1"/>
  </si>
  <si>
    <t>麻酔法</t>
    <rPh sb="0" eb="2">
      <t>マスイ</t>
    </rPh>
    <rPh sb="2" eb="3">
      <t>ホウ</t>
    </rPh>
    <phoneticPr fontId="1"/>
  </si>
  <si>
    <t>年齢</t>
    <rPh sb="0" eb="2">
      <t>ネンレイ</t>
    </rPh>
    <phoneticPr fontId="1"/>
  </si>
  <si>
    <t>性別</t>
    <rPh sb="0" eb="2">
      <t>セイベツ</t>
    </rPh>
    <phoneticPr fontId="1"/>
  </si>
  <si>
    <t>病名</t>
    <rPh sb="0" eb="1">
      <t>ヤマイ</t>
    </rPh>
    <rPh sb="1" eb="2">
      <t>メイ</t>
    </rPh>
    <phoneticPr fontId="1"/>
  </si>
  <si>
    <t>手術術式</t>
    <rPh sb="0" eb="2">
      <t>シュジュツ</t>
    </rPh>
    <rPh sb="2" eb="3">
      <t>ジュツ</t>
    </rPh>
    <rPh sb="3" eb="4">
      <t>シキ</t>
    </rPh>
    <phoneticPr fontId="1"/>
  </si>
  <si>
    <t>術者</t>
    <rPh sb="0" eb="1">
      <t>ジュツ</t>
    </rPh>
    <rPh sb="1" eb="2">
      <t>シャ</t>
    </rPh>
    <phoneticPr fontId="1"/>
  </si>
  <si>
    <t>注）　記載する症例は、気管への挿管による全身麻酔であって、申請者が麻酔の実施を主に担当した症例に限る。</t>
    <rPh sb="0" eb="1">
      <t>チュウ</t>
    </rPh>
    <phoneticPr fontId="1"/>
  </si>
  <si>
    <t>注）　麻酔法については、吸入麻酔、静脈麻酔、硬膜外麻酔等の別を明記すること。
　　　また、複数の麻酔法を用いた場合は、併用した麻酔法のすべてを明記すること。</t>
    <rPh sb="0" eb="1">
      <t>チュウ</t>
    </rPh>
    <rPh sb="45" eb="47">
      <t>フクスウ</t>
    </rPh>
    <rPh sb="50" eb="51">
      <t>ホウ</t>
    </rPh>
    <rPh sb="52" eb="53">
      <t>モチ</t>
    </rPh>
    <rPh sb="59" eb="61">
      <t>ヘイヨウ</t>
    </rPh>
    <phoneticPr fontId="1"/>
  </si>
  <si>
    <t>厚生労働大臣　殿</t>
    <rPh sb="0" eb="2">
      <t>コウセイ</t>
    </rPh>
    <rPh sb="2" eb="4">
      <t>ロウドウ</t>
    </rPh>
    <rPh sb="4" eb="6">
      <t>ダイジン</t>
    </rPh>
    <rPh sb="7" eb="8">
      <t>ドノ</t>
    </rPh>
    <phoneticPr fontId="1"/>
  </si>
  <si>
    <t>病院長　　　　　　　　　　　　 　　</t>
    <rPh sb="0" eb="3">
      <t>ビョウインチョウ</t>
    </rPh>
    <phoneticPr fontId="1"/>
  </si>
  <si>
    <t>医療機関（略歴）</t>
    <rPh sb="0" eb="2">
      <t>イリョウ</t>
    </rPh>
    <rPh sb="2" eb="4">
      <t>キカン</t>
    </rPh>
    <rPh sb="5" eb="7">
      <t>リャクレキ</t>
    </rPh>
    <phoneticPr fontId="1"/>
  </si>
  <si>
    <t>医療機関（麻酔）</t>
    <rPh sb="0" eb="2">
      <t>イリョウ</t>
    </rPh>
    <rPh sb="2" eb="4">
      <t>キカン</t>
    </rPh>
    <rPh sb="5" eb="7">
      <t>マスイ</t>
    </rPh>
    <phoneticPr fontId="1"/>
  </si>
  <si>
    <t>月</t>
  </si>
  <si>
    <t>修練期間</t>
    <rPh sb="0" eb="2">
      <t>シュウレン</t>
    </rPh>
    <rPh sb="2" eb="4">
      <t>キカン</t>
    </rPh>
    <phoneticPr fontId="1"/>
  </si>
  <si>
    <t>期間</t>
    <rPh sb="0" eb="2">
      <t>キカン</t>
    </rPh>
    <phoneticPr fontId="1"/>
  </si>
  <si>
    <t>勤務</t>
    <rPh sb="0" eb="2">
      <t>キンム</t>
    </rPh>
    <phoneticPr fontId="1"/>
  </si>
  <si>
    <t>都道
府県</t>
    <rPh sb="0" eb="2">
      <t>トドウ</t>
    </rPh>
    <rPh sb="3" eb="5">
      <t>フケン</t>
    </rPh>
    <phoneticPr fontId="10"/>
  </si>
  <si>
    <t>コード</t>
    <phoneticPr fontId="10"/>
  </si>
  <si>
    <t>氏　　名</t>
    <rPh sb="0" eb="1">
      <t>シ</t>
    </rPh>
    <rPh sb="3" eb="4">
      <t>メイ</t>
    </rPh>
    <phoneticPr fontId="10"/>
  </si>
  <si>
    <t>生 年 月 日</t>
    <phoneticPr fontId="10"/>
  </si>
  <si>
    <t>勤　　務　　先</t>
  </si>
  <si>
    <t>診療科名</t>
  </si>
  <si>
    <t>登録年月日</t>
  </si>
  <si>
    <t>登録番号</t>
  </si>
  <si>
    <t>.</t>
    <phoneticPr fontId="10"/>
  </si>
  <si>
    <t>日</t>
    <rPh sb="0" eb="1">
      <t>ニチ</t>
    </rPh>
    <phoneticPr fontId="1"/>
  </si>
  <si>
    <t>年</t>
    <rPh sb="0" eb="1">
      <t>ネン</t>
    </rPh>
    <phoneticPr fontId="1"/>
  </si>
  <si>
    <t>所　在　地</t>
    <rPh sb="0" eb="1">
      <t>ショ</t>
    </rPh>
    <rPh sb="2" eb="3">
      <t>ザイ</t>
    </rPh>
    <rPh sb="4" eb="5">
      <t>チ</t>
    </rPh>
    <phoneticPr fontId="14"/>
  </si>
  <si>
    <r>
      <t>症　 例 　数</t>
    </r>
    <r>
      <rPr>
        <vertAlign val="superscript"/>
        <sz val="10.5"/>
        <color theme="1"/>
        <rFont val="ＭＳ Ｐ明朝"/>
        <family val="1"/>
        <charset val="128"/>
      </rPr>
      <t>＊１</t>
    </r>
    <r>
      <rPr>
        <sz val="10.5"/>
        <color theme="1"/>
        <rFont val="ＭＳ Ｐ明朝"/>
        <family val="1"/>
        <charset val="128"/>
      </rPr>
      <t>　</t>
    </r>
    <phoneticPr fontId="14"/>
  </si>
  <si>
    <r>
      <t>麻酔指導医の略歴</t>
    </r>
    <r>
      <rPr>
        <vertAlign val="superscript"/>
        <sz val="10.5"/>
        <color theme="1"/>
        <rFont val="ＭＳ Ｐ明朝"/>
        <family val="1"/>
        <charset val="128"/>
      </rPr>
      <t>＊２</t>
    </r>
    <phoneticPr fontId="14"/>
  </si>
  <si>
    <r>
      <t>申請者が修練した期間における医療機関の体制</t>
    </r>
    <r>
      <rPr>
        <vertAlign val="superscript"/>
        <sz val="10.5"/>
        <color theme="1"/>
        <rFont val="ＭＳ Ｐ明朝"/>
        <family val="1"/>
        <charset val="128"/>
      </rPr>
      <t>＊３</t>
    </r>
    <phoneticPr fontId="1"/>
  </si>
  <si>
    <r>
      <t>麻酔部門の責任者の略歴</t>
    </r>
    <r>
      <rPr>
        <vertAlign val="superscript"/>
        <sz val="10.5"/>
        <color theme="1"/>
        <rFont val="ＭＳ Ｐ明朝"/>
        <family val="1"/>
        <charset val="128"/>
      </rPr>
      <t>＊２　</t>
    </r>
    <r>
      <rPr>
        <sz val="10.5"/>
        <color theme="1"/>
        <rFont val="ＭＳ Ｐ明朝"/>
        <family val="1"/>
        <charset val="128"/>
      </rPr>
      <t>　　　　　　　　　　　　　　　</t>
    </r>
    <phoneticPr fontId="14"/>
  </si>
  <si>
    <r>
      <t>（認定番号</t>
    </r>
    <r>
      <rPr>
        <vertAlign val="superscript"/>
        <sz val="10.5"/>
        <color theme="1"/>
        <rFont val="ＭＳ Ｐ明朝"/>
        <family val="1"/>
        <charset val="128"/>
      </rPr>
      <t>＊４</t>
    </r>
    <r>
      <rPr>
        <sz val="10.5"/>
        <color theme="1"/>
        <rFont val="ＭＳ Ｐ明朝"/>
        <family val="1"/>
        <charset val="128"/>
      </rPr>
      <t>）</t>
    </r>
    <phoneticPr fontId="1"/>
  </si>
  <si>
    <t>症例数　　　計</t>
    <rPh sb="0" eb="3">
      <t>ショウレイスウ</t>
    </rPh>
    <phoneticPr fontId="1"/>
  </si>
  <si>
    <t xml:space="preserve">症例 </t>
    <phoneticPr fontId="1"/>
  </si>
  <si>
    <t>常勤 ・ 非常勤</t>
    <rPh sb="0" eb="2">
      <t>ジョウキン</t>
    </rPh>
    <rPh sb="5" eb="8">
      <t>ヒジョウキン</t>
    </rPh>
    <phoneticPr fontId="1"/>
  </si>
  <si>
    <t>（　　年　　月　　日～　　年　　月　　日：　　年　　か月）　（常勤（週　　時間）・非常勤（週　　時間））</t>
    <rPh sb="3" eb="4">
      <t>ネン</t>
    </rPh>
    <rPh sb="6" eb="7">
      <t>ガツ</t>
    </rPh>
    <rPh sb="9" eb="10">
      <t>ニチ</t>
    </rPh>
    <rPh sb="13" eb="14">
      <t>ネン</t>
    </rPh>
    <rPh sb="16" eb="17">
      <t>ガツ</t>
    </rPh>
    <rPh sb="19" eb="20">
      <t>ニチ</t>
    </rPh>
    <rPh sb="23" eb="24">
      <t>ネン</t>
    </rPh>
    <rPh sb="27" eb="28">
      <t>ゲツ</t>
    </rPh>
    <rPh sb="31" eb="33">
      <t>ジョウキン</t>
    </rPh>
    <rPh sb="34" eb="35">
      <t>シュウ</t>
    </rPh>
    <rPh sb="37" eb="39">
      <t>ジカン</t>
    </rPh>
    <rPh sb="41" eb="44">
      <t>ヒジョウキン</t>
    </rPh>
    <rPh sb="45" eb="46">
      <t>シュウ</t>
    </rPh>
    <rPh sb="48" eb="50">
      <t>ジカン</t>
    </rPh>
    <phoneticPr fontId="1"/>
  </si>
  <si>
    <t>昭和
平成</t>
    <phoneticPr fontId="1"/>
  </si>
  <si>
    <r>
      <t xml:space="preserve">常勤 
</t>
    </r>
    <r>
      <rPr>
        <sz val="8"/>
        <rFont val="ＭＳ Ｐ明朝"/>
        <family val="1"/>
        <charset val="128"/>
      </rPr>
      <t>非常勤</t>
    </r>
    <rPh sb="0" eb="2">
      <t>ジョウキン</t>
    </rPh>
    <rPh sb="4" eb="7">
      <t>ヒジョウキン</t>
    </rPh>
    <phoneticPr fontId="1"/>
  </si>
  <si>
    <r>
      <t xml:space="preserve">常勤 
</t>
    </r>
    <r>
      <rPr>
        <sz val="7"/>
        <rFont val="ＭＳ Ｐ明朝"/>
        <family val="1"/>
        <charset val="128"/>
      </rPr>
      <t>非常勤</t>
    </r>
    <rPh sb="0" eb="2">
      <t>ジョウキン</t>
    </rPh>
    <rPh sb="4" eb="7">
      <t>ヒジョウキン</t>
    </rPh>
    <phoneticPr fontId="1"/>
  </si>
  <si>
    <t>.</t>
    <phoneticPr fontId="1"/>
  </si>
  <si>
    <t>↑満年齢</t>
    <rPh sb="1" eb="4">
      <t>まんねんれい</t>
    </rPh>
    <phoneticPr fontId="1" type="Hiragana"/>
  </si>
  <si>
    <t>空白位置</t>
    <rPh sb="0" eb="2">
      <t>くうはく</t>
    </rPh>
    <rPh sb="2" eb="4">
      <t>いち</t>
    </rPh>
    <phoneticPr fontId="1" type="Hiragana"/>
  </si>
  <si>
    <t>空白位置チェック</t>
    <rPh sb="0" eb="2">
      <t>くうはく</t>
    </rPh>
    <rPh sb="2" eb="4">
      <t>いち</t>
    </rPh>
    <phoneticPr fontId="1" type="Hiragana"/>
  </si>
  <si>
    <t>参考</t>
    <rPh sb="0" eb="2">
      <t>さんこう</t>
    </rPh>
    <phoneticPr fontId="1" type="Hiragana"/>
  </si>
  <si>
    <t>ふりがな・現住所</t>
    <rPh sb="5" eb="8">
      <t>げんじゅうしょ</t>
    </rPh>
    <phoneticPr fontId="1" type="Hiragana"/>
  </si>
  <si>
    <t>ふりがな・氏名</t>
    <rPh sb="5" eb="7">
      <t>しめい</t>
    </rPh>
    <phoneticPr fontId="1" type="Hiragana"/>
  </si>
  <si>
    <t>郵便番号</t>
    <rPh sb="0" eb="2">
      <t>ゆうびん</t>
    </rPh>
    <rPh sb="2" eb="4">
      <t>ばんごう</t>
    </rPh>
    <phoneticPr fontId="1" type="Hiragana"/>
  </si>
  <si>
    <t>現住所</t>
    <rPh sb="0" eb="3">
      <t>げんじゅうしょ</t>
    </rPh>
    <phoneticPr fontId="1" type="Hiragana"/>
  </si>
  <si>
    <t>電話</t>
    <rPh sb="0" eb="2">
      <t>でんわ</t>
    </rPh>
    <phoneticPr fontId="1" type="Hiragana"/>
  </si>
  <si>
    <t>名称</t>
    <rPh sb="0" eb="2">
      <t>めいしょう</t>
    </rPh>
    <phoneticPr fontId="1" type="Hiragana"/>
  </si>
  <si>
    <t>ふりがな・従事先</t>
    <rPh sb="5" eb="7">
      <t>じゅうじ</t>
    </rPh>
    <rPh sb="7" eb="8">
      <t>さき</t>
    </rPh>
    <phoneticPr fontId="1" type="Hiragana"/>
  </si>
  <si>
    <t>診療科名</t>
    <rPh sb="0" eb="3">
      <t>しんりょうか</t>
    </rPh>
    <rPh sb="3" eb="4">
      <t>めい</t>
    </rPh>
    <phoneticPr fontId="1" type="Hiragana"/>
  </si>
  <si>
    <t>役職・地位</t>
    <rPh sb="0" eb="2">
      <t>やくしょく</t>
    </rPh>
    <rPh sb="3" eb="5">
      <t>ちい</t>
    </rPh>
    <phoneticPr fontId="1" type="Hiragana"/>
  </si>
  <si>
    <t>医籍番</t>
    <phoneticPr fontId="1" type="Hiragana"/>
  </si>
  <si>
    <t>半角？</t>
    <rPh sb="0" eb="2">
      <t>はんかく</t>
    </rPh>
    <phoneticPr fontId="1" type="Hiragana"/>
  </si>
  <si>
    <t>生年月日</t>
    <rPh sb="0" eb="2">
      <t>せいねん</t>
    </rPh>
    <rPh sb="2" eb="4">
      <t>がっぴ</t>
    </rPh>
    <phoneticPr fontId="1" type="Hiragana"/>
  </si>
  <si>
    <t>移籍登録日</t>
    <rPh sb="0" eb="2">
      <t>いせき</t>
    </rPh>
    <rPh sb="2" eb="4">
      <t>とうろく</t>
    </rPh>
    <rPh sb="4" eb="5">
      <t>び</t>
    </rPh>
    <phoneticPr fontId="1" type="Hiragana"/>
  </si>
  <si>
    <t>年範囲</t>
    <rPh sb="0" eb="1">
      <t>ねん</t>
    </rPh>
    <rPh sb="1" eb="3">
      <t>はんい</t>
    </rPh>
    <phoneticPr fontId="1" type="Hiragana"/>
  </si>
  <si>
    <t>登録年月日OK?</t>
    <rPh sb="0" eb="2">
      <t>とうろく</t>
    </rPh>
    <rPh sb="2" eb="5">
      <t>ねんがっぴ</t>
    </rPh>
    <phoneticPr fontId="1" type="Hiragana"/>
  </si>
  <si>
    <t>略歴・常勤非常勤</t>
    <rPh sb="0" eb="2">
      <t>りゃくれき</t>
    </rPh>
    <rPh sb="3" eb="5">
      <t>じょうきん</t>
    </rPh>
    <rPh sb="5" eb="8">
      <t>ひじょうきん</t>
    </rPh>
    <phoneticPr fontId="1" type="Hiragana"/>
  </si>
  <si>
    <t>年月日</t>
    <rPh sb="0" eb="1">
      <t>ねん</t>
    </rPh>
    <rPh sb="1" eb="3">
      <t>つきひ</t>
    </rPh>
    <phoneticPr fontId="1" type="Hiragana"/>
  </si>
  <si>
    <t>記入有り</t>
    <rPh sb="0" eb="2">
      <t>きにゅう</t>
    </rPh>
    <rPh sb="2" eb="3">
      <t>あ</t>
    </rPh>
    <phoneticPr fontId="1" type="Hiragana"/>
  </si>
  <si>
    <t>記入無し</t>
    <rPh sb="0" eb="2">
      <t>きにゅう</t>
    </rPh>
    <rPh sb="2" eb="3">
      <t>な</t>
    </rPh>
    <phoneticPr fontId="1" type="Hiragana"/>
  </si>
  <si>
    <t>従事先</t>
    <rPh sb="0" eb="3">
      <t>じゅうじさき</t>
    </rPh>
    <phoneticPr fontId="1" type="Hiragana"/>
  </si>
  <si>
    <t>年数OK</t>
    <rPh sb="0" eb="2">
      <t>ねんすう</t>
    </rPh>
    <phoneticPr fontId="1" type="Hiragana"/>
  </si>
  <si>
    <t>差OK</t>
    <rPh sb="0" eb="1">
      <t>さ</t>
    </rPh>
    <phoneticPr fontId="1" type="Hiragana"/>
  </si>
  <si>
    <t>入力あり</t>
    <rPh sb="0" eb="2">
      <t>にゅうりょく</t>
    </rPh>
    <phoneticPr fontId="1" type="Hiragana"/>
  </si>
  <si>
    <t>抜けあり</t>
    <rPh sb="0" eb="1">
      <t>ぬ</t>
    </rPh>
    <phoneticPr fontId="1" type="Hiragana"/>
  </si>
  <si>
    <t>元号</t>
    <rPh sb="0" eb="2">
      <t>ゲンゴウ</t>
    </rPh>
    <phoneticPr fontId="1"/>
  </si>
  <si>
    <t>病院</t>
    <rPh sb="0" eb="2">
      <t>ビョウイン</t>
    </rPh>
    <phoneticPr fontId="1"/>
  </si>
  <si>
    <t>全項目入力</t>
    <rPh sb="0" eb="3">
      <t>ゼンコウモク</t>
    </rPh>
    <rPh sb="3" eb="5">
      <t>ニュウリョク</t>
    </rPh>
    <phoneticPr fontId="1"/>
  </si>
  <si>
    <t>全項目未入力</t>
    <rPh sb="0" eb="3">
      <t>ゼンコウモク</t>
    </rPh>
    <rPh sb="3" eb="6">
      <t>ミニュウリョク</t>
    </rPh>
    <phoneticPr fontId="1"/>
  </si>
  <si>
    <t>チェック外？</t>
    <rPh sb="4" eb="5">
      <t>ガイ</t>
    </rPh>
    <phoneticPr fontId="1"/>
  </si>
  <si>
    <t>元号From</t>
    <rPh sb="0" eb="2">
      <t>ゲンゴウ</t>
    </rPh>
    <phoneticPr fontId="1"/>
  </si>
  <si>
    <t>年月日</t>
    <rPh sb="0" eb="3">
      <t>ネンガッピ</t>
    </rPh>
    <phoneticPr fontId="1"/>
  </si>
  <si>
    <t>元号To</t>
    <rPh sb="0" eb="2">
      <t>ゲンゴウ</t>
    </rPh>
    <phoneticPr fontId="1"/>
  </si>
  <si>
    <t>check</t>
    <phoneticPr fontId="1"/>
  </si>
  <si>
    <t>数値であれば可（０も可）</t>
    <rPh sb="0" eb="2">
      <t>スウチ</t>
    </rPh>
    <rPh sb="6" eb="7">
      <t>カ</t>
    </rPh>
    <rPh sb="10" eb="11">
      <t>カ</t>
    </rPh>
    <phoneticPr fontId="1"/>
  </si>
  <si>
    <t>2文字以下はエラー</t>
    <rPh sb="1" eb="3">
      <t>モジ</t>
    </rPh>
    <rPh sb="3" eb="5">
      <t>イカ</t>
    </rPh>
    <phoneticPr fontId="1"/>
  </si>
  <si>
    <t>１文字以下はエラー</t>
    <rPh sb="1" eb="3">
      <t>モジ</t>
    </rPh>
    <rPh sb="3" eb="5">
      <t>イカ</t>
    </rPh>
    <phoneticPr fontId="1"/>
  </si>
  <si>
    <t>未入力はエラー</t>
    <rPh sb="0" eb="3">
      <t>ミニュウリョク</t>
    </rPh>
    <phoneticPr fontId="1"/>
  </si>
  <si>
    <t>未入力はエラー・あり得ない年月日記述もエラー</t>
    <rPh sb="0" eb="3">
      <t>ミニュウリョク</t>
    </rPh>
    <rPh sb="10" eb="11">
      <t>エ</t>
    </rPh>
    <rPh sb="13" eb="16">
      <t>ネンガッピ</t>
    </rPh>
    <rPh sb="16" eb="18">
      <t>キジュツ</t>
    </rPh>
    <phoneticPr fontId="1"/>
  </si>
  <si>
    <t>常勤もしくは非常勤以外はエラー</t>
    <rPh sb="0" eb="2">
      <t>ジョウキン</t>
    </rPh>
    <rPh sb="6" eb="9">
      <t>ヒジョウキン</t>
    </rPh>
    <rPh sb="9" eb="11">
      <t>イガイ</t>
    </rPh>
    <phoneticPr fontId="1"/>
  </si>
  <si>
    <t>症例は数値であれば可（０も可）・あり得ない年月日記述もエラー</t>
    <rPh sb="0" eb="2">
      <t>ショウレイ</t>
    </rPh>
    <rPh sb="18" eb="19">
      <t>エ</t>
    </rPh>
    <rPh sb="21" eb="24">
      <t>ネンガッピ</t>
    </rPh>
    <rPh sb="24" eb="26">
      <t>キジュツ</t>
    </rPh>
    <phoneticPr fontId="1"/>
  </si>
  <si>
    <t>申請日元号</t>
    <rPh sb="0" eb="2">
      <t>しんせい</t>
    </rPh>
    <rPh sb="2" eb="3">
      <t>び</t>
    </rPh>
    <rPh sb="3" eb="5">
      <t>げんごう</t>
    </rPh>
    <phoneticPr fontId="1" type="Hiragana"/>
  </si>
  <si>
    <t>申請日での満年齢チェック</t>
    <rPh sb="0" eb="2">
      <t>シンセイ</t>
    </rPh>
    <rPh sb="2" eb="3">
      <t>ビ</t>
    </rPh>
    <rPh sb="5" eb="8">
      <t>マンネンレイ</t>
    </rPh>
    <phoneticPr fontId="1"/>
  </si>
  <si>
    <t>未入力はエラー　4桁から10桁以内の文字（英数字カナ漢字も可）</t>
    <rPh sb="0" eb="3">
      <t>ミニュウリョク</t>
    </rPh>
    <rPh sb="9" eb="10">
      <t>ケタ</t>
    </rPh>
    <rPh sb="14" eb="15">
      <t>ケタ</t>
    </rPh>
    <rPh sb="15" eb="17">
      <t>イナイ</t>
    </rPh>
    <rPh sb="18" eb="20">
      <t>モジ</t>
    </rPh>
    <rPh sb="21" eb="24">
      <t>エイスウジ</t>
    </rPh>
    <rPh sb="26" eb="28">
      <t>カンジ</t>
    </rPh>
    <rPh sb="29" eb="30">
      <t>カ</t>
    </rPh>
    <phoneticPr fontId="1"/>
  </si>
  <si>
    <t>以下経歴行は、すべて未入力はOKとしています</t>
    <rPh sb="0" eb="2">
      <t>イカ</t>
    </rPh>
    <rPh sb="2" eb="4">
      <t>ケイレキ</t>
    </rPh>
    <rPh sb="4" eb="5">
      <t>ギョウ</t>
    </rPh>
    <rPh sb="10" eb="13">
      <t>ミニュウリョク</t>
    </rPh>
    <phoneticPr fontId="1"/>
  </si>
  <si>
    <t>以下勤務の行は、すべて未入力はOKとしています</t>
    <rPh sb="0" eb="2">
      <t>イカ</t>
    </rPh>
    <rPh sb="2" eb="4">
      <t>キンム</t>
    </rPh>
    <rPh sb="5" eb="6">
      <t>ギョウ</t>
    </rPh>
    <rPh sb="11" eb="14">
      <t>ミニュウリョク</t>
    </rPh>
    <phoneticPr fontId="1"/>
  </si>
  <si>
    <t>同上</t>
    <rPh sb="0" eb="2">
      <t>ドウジョウ</t>
    </rPh>
    <phoneticPr fontId="1"/>
  </si>
  <si>
    <t>年数の合計は、自動計算（年、月）しました</t>
    <rPh sb="0" eb="2">
      <t>ネンスウ</t>
    </rPh>
    <rPh sb="3" eb="5">
      <t>ゴウケイ</t>
    </rPh>
    <rPh sb="7" eb="9">
      <t>ジドウ</t>
    </rPh>
    <rPh sb="9" eb="11">
      <t>ケイサン</t>
    </rPh>
    <rPh sb="12" eb="13">
      <t>トシ</t>
    </rPh>
    <rPh sb="14" eb="15">
      <t>ツキ</t>
    </rPh>
    <phoneticPr fontId="1"/>
  </si>
  <si>
    <t>年数は1ヶ月多めに自動計算</t>
    <rPh sb="0" eb="2">
      <t>ネンスウ</t>
    </rPh>
    <rPh sb="5" eb="6">
      <t>ゲツ</t>
    </rPh>
    <rPh sb="6" eb="7">
      <t>オオ</t>
    </rPh>
    <rPh sb="9" eb="11">
      <t>ジドウ</t>
    </rPh>
    <rPh sb="11" eb="13">
      <t>ケイサン</t>
    </rPh>
    <phoneticPr fontId="1"/>
  </si>
  <si>
    <t>※症例数は、番号毎に、全項目が埋まっている件数を勘定</t>
    <rPh sb="1" eb="4">
      <t>ショウレイスウ</t>
    </rPh>
    <rPh sb="6" eb="8">
      <t>バンゴウ</t>
    </rPh>
    <rPh sb="8" eb="9">
      <t>ゴト</t>
    </rPh>
    <rPh sb="11" eb="14">
      <t>ゼンコウモク</t>
    </rPh>
    <rPh sb="15" eb="16">
      <t>ウ</t>
    </rPh>
    <rPh sb="21" eb="23">
      <t>ケンスウ</t>
    </rPh>
    <rPh sb="24" eb="26">
      <t>カンジョウ</t>
    </rPh>
    <phoneticPr fontId="1"/>
  </si>
  <si>
    <t>＜＝症例数計算</t>
    <rPh sb="2" eb="5">
      <t>ショウレイスウ</t>
    </rPh>
    <rPh sb="5" eb="7">
      <t>ケイサン</t>
    </rPh>
    <phoneticPr fontId="1"/>
  </si>
  <si>
    <t>一行目未記載はエラー</t>
    <rPh sb="0" eb="1">
      <t>イチ</t>
    </rPh>
    <rPh sb="1" eb="3">
      <t>ギョウメ</t>
    </rPh>
    <rPh sb="3" eb="6">
      <t>ミキサイ</t>
    </rPh>
    <phoneticPr fontId="1"/>
  </si>
  <si>
    <t>エラーとしない</t>
    <phoneticPr fontId="1"/>
  </si>
  <si>
    <t>以下全項目未記載は</t>
    <rPh sb="0" eb="2">
      <t>イカ</t>
    </rPh>
    <rPh sb="2" eb="5">
      <t>ゼンコウモク</t>
    </rPh>
    <rPh sb="5" eb="8">
      <t>ミキサイ</t>
    </rPh>
    <phoneticPr fontId="1"/>
  </si>
  <si>
    <t>昭和
平成</t>
  </si>
  <si>
    <t>月</t>
    <phoneticPr fontId="14"/>
  </si>
  <si>
    <t>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</si>
</sst>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Red]\(#,##0\)"/>
    <numFmt numFmtId="178" formatCode="yyyy/m/d;@"/>
  </numFmts>
  <fonts count="30">
    <font>
      <sz val="11"/>
      <name val="ＭＳ Ｐゴシック"/>
      <family val="3"/>
      <charset val="128"/>
    </font>
    <font>
      <sz val="6"/>
      <name val="ＭＳ Ｐゴシック"/>
      <family val="3"/>
      <charset val="128"/>
    </font>
    <font>
      <sz val="11"/>
      <name val="ＭＳ Ｐ明朝"/>
      <family val="1"/>
      <charset val="128"/>
    </font>
    <font>
      <sz val="14"/>
      <color theme="1"/>
      <name val="ＭＳ Ｐ明朝"/>
      <family val="1"/>
      <charset val="128"/>
    </font>
    <font>
      <sz val="9"/>
      <color theme="1"/>
      <name val="ＭＳ Ｐ明朝"/>
      <family val="1"/>
      <charset val="128"/>
    </font>
    <font>
      <b/>
      <sz val="22"/>
      <color theme="1"/>
      <name val="ＭＳ Ｐ明朝"/>
      <family val="1"/>
      <charset val="128"/>
    </font>
    <font>
      <u/>
      <sz val="14"/>
      <color theme="1"/>
      <name val="ＭＳ Ｐ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6"/>
      <name val="明朝"/>
      <family val="3"/>
      <charset val="128"/>
    </font>
    <font>
      <sz val="8"/>
      <color theme="1"/>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4"/>
      <color rgb="FF000000"/>
      <name val="ＭＳ Ｐ明朝"/>
      <family val="1"/>
      <charset val="128"/>
    </font>
    <font>
      <sz val="14"/>
      <color rgb="FF000000"/>
      <name val="ＭＳ 明朝"/>
      <family val="1"/>
      <charset val="128"/>
    </font>
    <font>
      <sz val="10.5"/>
      <color theme="1"/>
      <name val="ＭＳ Ｐ明朝"/>
      <family val="1"/>
      <charset val="128"/>
    </font>
    <font>
      <sz val="14"/>
      <name val="ＭＳ Ｐ明朝"/>
      <family val="1"/>
      <charset val="128"/>
    </font>
    <font>
      <u/>
      <sz val="11"/>
      <name val="ＭＳ Ｐ明朝"/>
      <family val="1"/>
      <charset val="128"/>
    </font>
    <font>
      <vertAlign val="superscript"/>
      <sz val="10.5"/>
      <color theme="1"/>
      <name val="ＭＳ Ｐ明朝"/>
      <family val="1"/>
      <charset val="128"/>
    </font>
    <font>
      <sz val="7"/>
      <color theme="1"/>
      <name val="ＭＳ Ｐ明朝"/>
      <family val="1"/>
      <charset val="128"/>
    </font>
    <font>
      <sz val="8"/>
      <name val="ＭＳ Ｐ明朝"/>
      <family val="1"/>
      <charset val="128"/>
    </font>
    <font>
      <sz val="10"/>
      <name val="ＭＳ Ｐ明朝"/>
      <family val="1"/>
      <charset val="128"/>
    </font>
    <font>
      <sz val="7"/>
      <name val="ＭＳ Ｐ明朝"/>
      <family val="1"/>
      <charset val="128"/>
    </font>
    <font>
      <b/>
      <sz val="11"/>
      <color rgb="FFC00000"/>
      <name val="ＭＳ Ｐ明朝"/>
      <family val="1"/>
      <charset val="128"/>
    </font>
    <font>
      <b/>
      <sz val="10.5"/>
      <color rgb="FFFFFF00"/>
      <name val="ＭＳ Ｐ明朝"/>
      <family val="1"/>
      <charset val="128"/>
    </font>
    <font>
      <sz val="11"/>
      <color rgb="FFFFFF00"/>
      <name val="ＭＳ Ｐ明朝"/>
      <family val="1"/>
      <charset val="128"/>
    </font>
    <font>
      <b/>
      <sz val="11"/>
      <color rgb="FFFFFF00"/>
      <name val="ＭＳ Ｐ明朝"/>
      <family val="1"/>
      <charset val="128"/>
    </font>
    <font>
      <b/>
      <sz val="11"/>
      <color rgb="FF7030A0"/>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dott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double">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3" fillId="0" borderId="0"/>
    <xf numFmtId="0" fontId="12" fillId="0" borderId="0"/>
  </cellStyleXfs>
  <cellXfs count="322">
    <xf numFmtId="0" fontId="0" fillId="0" borderId="0" xfId="0"/>
    <xf numFmtId="0" fontId="3" fillId="0" borderId="0" xfId="0" applyFont="1" applyFill="1" applyAlignment="1" applyProtection="1">
      <alignment vertical="center"/>
      <protection hidden="1"/>
    </xf>
    <xf numFmtId="0" fontId="4" fillId="0" borderId="0" xfId="0" applyFont="1" applyFill="1" applyAlignment="1" applyProtection="1">
      <alignment vertical="center"/>
      <protection hidden="1"/>
    </xf>
    <xf numFmtId="0" fontId="5" fillId="0" borderId="0" xfId="0" applyFont="1" applyFill="1" applyAlignment="1" applyProtection="1">
      <alignment vertical="center"/>
      <protection hidden="1"/>
    </xf>
    <xf numFmtId="0" fontId="2" fillId="0" borderId="0" xfId="0" applyFont="1" applyFill="1" applyAlignment="1" applyProtection="1">
      <alignment vertical="center"/>
      <protection hidden="1"/>
    </xf>
    <xf numFmtId="0" fontId="3" fillId="0" borderId="0" xfId="0" applyFont="1" applyFill="1" applyAlignment="1" applyProtection="1">
      <alignment horizontal="center" vertical="center"/>
      <protection hidden="1"/>
    </xf>
    <xf numFmtId="0" fontId="3" fillId="0" borderId="0" xfId="0" applyFont="1" applyFill="1" applyAlignment="1" applyProtection="1">
      <alignment horizontal="left" vertical="center" wrapText="1"/>
      <protection hidden="1"/>
    </xf>
    <xf numFmtId="0" fontId="3" fillId="0" borderId="0" xfId="0" applyFont="1" applyFill="1" applyAlignment="1" applyProtection="1">
      <alignment horizontal="left" vertical="center"/>
      <protection hidden="1"/>
    </xf>
    <xf numFmtId="0" fontId="3" fillId="0" borderId="12" xfId="0" applyFont="1" applyFill="1" applyBorder="1" applyAlignment="1" applyProtection="1">
      <alignment horizontal="left" vertical="center"/>
      <protection hidden="1"/>
    </xf>
    <xf numFmtId="0" fontId="3" fillId="0" borderId="12"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3" fillId="0" borderId="0" xfId="0" applyFont="1" applyFill="1" applyAlignment="1" applyProtection="1">
      <alignment horizontal="right" vertical="center"/>
      <protection hidden="1"/>
    </xf>
    <xf numFmtId="0" fontId="2"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4" fillId="0" borderId="1" xfId="0" applyFont="1" applyFill="1" applyBorder="1" applyAlignment="1" applyProtection="1">
      <alignment vertical="center"/>
      <protection hidden="1"/>
    </xf>
    <xf numFmtId="0" fontId="4" fillId="0" borderId="2" xfId="0" applyFont="1" applyFill="1" applyBorder="1" applyAlignment="1" applyProtection="1">
      <alignment vertical="center"/>
      <protection hidden="1"/>
    </xf>
    <xf numFmtId="0" fontId="4" fillId="0" borderId="4" xfId="0" applyFont="1" applyFill="1" applyBorder="1" applyAlignment="1" applyProtection="1">
      <alignment vertical="center"/>
      <protection hidden="1"/>
    </xf>
    <xf numFmtId="0" fontId="4" fillId="0" borderId="5" xfId="0" applyFont="1" applyFill="1" applyBorder="1" applyAlignment="1" applyProtection="1">
      <alignment vertical="center"/>
      <protection hidden="1"/>
    </xf>
    <xf numFmtId="0" fontId="4" fillId="0" borderId="6"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0" fontId="4" fillId="0" borderId="8"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10" xfId="0" applyFont="1" applyFill="1" applyBorder="1" applyAlignment="1" applyProtection="1">
      <alignment horizontal="right" vertical="center"/>
      <protection hidden="1"/>
    </xf>
    <xf numFmtId="0" fontId="4" fillId="0" borderId="11" xfId="0" applyFont="1" applyFill="1" applyBorder="1" applyAlignment="1" applyProtection="1">
      <alignment vertical="center"/>
      <protection hidden="1"/>
    </xf>
    <xf numFmtId="0" fontId="4" fillId="0" borderId="12" xfId="0" applyFont="1" applyFill="1" applyBorder="1" applyAlignment="1" applyProtection="1">
      <alignment vertical="center"/>
      <protection hidden="1"/>
    </xf>
    <xf numFmtId="0" fontId="4" fillId="0" borderId="13" xfId="0" applyFont="1" applyFill="1" applyBorder="1" applyAlignment="1" applyProtection="1">
      <alignment vertical="center"/>
      <protection hidden="1"/>
    </xf>
    <xf numFmtId="0" fontId="4" fillId="0" borderId="12" xfId="0" applyFont="1" applyFill="1" applyBorder="1" applyAlignment="1" applyProtection="1">
      <alignment horizontal="right" vertical="center"/>
      <protection hidden="1"/>
    </xf>
    <xf numFmtId="49" fontId="4" fillId="0" borderId="4" xfId="0" applyNumberFormat="1" applyFont="1" applyFill="1" applyBorder="1" applyAlignment="1" applyProtection="1">
      <alignment vertical="center"/>
      <protection hidden="1"/>
    </xf>
    <xf numFmtId="49" fontId="4" fillId="0" borderId="5" xfId="0" applyNumberFormat="1" applyFont="1" applyFill="1" applyBorder="1" applyAlignment="1" applyProtection="1">
      <alignment vertical="center"/>
      <protection hidden="1"/>
    </xf>
    <xf numFmtId="49" fontId="4" fillId="0" borderId="6" xfId="0" applyNumberFormat="1" applyFont="1" applyFill="1" applyBorder="1" applyAlignment="1" applyProtection="1">
      <alignment vertical="center"/>
      <protection hidden="1"/>
    </xf>
    <xf numFmtId="0" fontId="4" fillId="0" borderId="0" xfId="0" applyFont="1" applyFill="1" applyBorder="1" applyAlignment="1" applyProtection="1">
      <alignment horizontal="right" vertical="center"/>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left" vertical="center"/>
      <protection hidden="1"/>
    </xf>
    <xf numFmtId="0" fontId="4" fillId="0" borderId="10" xfId="0" applyFont="1" applyFill="1" applyBorder="1" applyAlignment="1" applyProtection="1">
      <alignment vertical="center"/>
      <protection hidden="1"/>
    </xf>
    <xf numFmtId="49" fontId="4" fillId="0" borderId="7" xfId="0" applyNumberFormat="1" applyFont="1" applyFill="1" applyBorder="1" applyAlignment="1" applyProtection="1">
      <alignment horizontal="center" vertical="center"/>
      <protection hidden="1"/>
    </xf>
    <xf numFmtId="49" fontId="4" fillId="0" borderId="0" xfId="0" applyNumberFormat="1" applyFont="1" applyFill="1" applyBorder="1" applyAlignment="1" applyProtection="1">
      <alignment vertical="center"/>
      <protection hidden="1"/>
    </xf>
    <xf numFmtId="49" fontId="4" fillId="0" borderId="10" xfId="0" applyNumberFormat="1" applyFont="1" applyFill="1" applyBorder="1" applyAlignment="1" applyProtection="1">
      <alignment vertical="center"/>
      <protection hidden="1"/>
    </xf>
    <xf numFmtId="0" fontId="4" fillId="0" borderId="12" xfId="0" applyNumberFormat="1" applyFont="1" applyFill="1" applyBorder="1" applyAlignment="1" applyProtection="1">
      <alignment vertical="center"/>
      <protection hidden="1"/>
    </xf>
    <xf numFmtId="49" fontId="4" fillId="0" borderId="0" xfId="0" applyNumberFormat="1" applyFont="1" applyFill="1" applyBorder="1" applyAlignment="1" applyProtection="1">
      <alignment horizontal="center" vertical="center"/>
      <protection hidden="1"/>
    </xf>
    <xf numFmtId="49" fontId="4" fillId="0" borderId="13" xfId="0" applyNumberFormat="1" applyFont="1" applyFill="1" applyBorder="1" applyAlignment="1" applyProtection="1">
      <alignment vertical="center"/>
      <protection hidden="1"/>
    </xf>
    <xf numFmtId="0" fontId="11" fillId="0" borderId="5" xfId="0" applyFont="1" applyFill="1" applyBorder="1" applyAlignment="1" applyProtection="1">
      <alignment horizontal="center" vertical="center"/>
      <protection hidden="1"/>
    </xf>
    <xf numFmtId="0" fontId="11" fillId="0" borderId="6" xfId="0" applyFont="1" applyFill="1" applyBorder="1" applyAlignment="1" applyProtection="1">
      <alignment horizontal="center" vertical="center"/>
      <protection hidden="1"/>
    </xf>
    <xf numFmtId="0" fontId="7" fillId="0" borderId="24" xfId="0" applyFont="1" applyFill="1" applyBorder="1" applyAlignment="1" applyProtection="1">
      <alignment vertical="center"/>
      <protection hidden="1"/>
    </xf>
    <xf numFmtId="0" fontId="11" fillId="0" borderId="12" xfId="0" applyFont="1" applyFill="1" applyBorder="1" applyAlignment="1" applyProtection="1">
      <alignment horizontal="center" vertical="center"/>
      <protection hidden="1"/>
    </xf>
    <xf numFmtId="0" fontId="11" fillId="0" borderId="13" xfId="0" applyFont="1" applyFill="1" applyBorder="1" applyAlignment="1" applyProtection="1">
      <alignment horizontal="center" vertical="center"/>
      <protection hidden="1"/>
    </xf>
    <xf numFmtId="0" fontId="4" fillId="0" borderId="24" xfId="0" applyFont="1" applyFill="1" applyBorder="1" applyAlignment="1" applyProtection="1">
      <alignment vertical="center"/>
      <protection hidden="1"/>
    </xf>
    <xf numFmtId="0" fontId="4" fillId="0" borderId="23" xfId="0" applyFont="1" applyFill="1" applyBorder="1" applyAlignment="1" applyProtection="1">
      <alignment vertical="center"/>
      <protection hidden="1"/>
    </xf>
    <xf numFmtId="0" fontId="4" fillId="0" borderId="23"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textRotation="255"/>
      <protection hidden="1"/>
    </xf>
    <xf numFmtId="0" fontId="7" fillId="0" borderId="0" xfId="0" applyFont="1" applyFill="1" applyBorder="1" applyAlignment="1" applyProtection="1">
      <alignment horizontal="center" vertical="center"/>
      <protection hidden="1"/>
    </xf>
    <xf numFmtId="0" fontId="8" fillId="0" borderId="0" xfId="0" applyFont="1" applyFill="1" applyAlignment="1" applyProtection="1">
      <alignment vertical="center"/>
      <protection hidden="1"/>
    </xf>
    <xf numFmtId="176" fontId="4" fillId="0" borderId="0" xfId="0" applyNumberFormat="1" applyFont="1" applyFill="1" applyBorder="1" applyAlignment="1" applyProtection="1">
      <alignment vertical="center"/>
      <protection locked="0" hidden="1"/>
    </xf>
    <xf numFmtId="49" fontId="4" fillId="0" borderId="0" xfId="0" applyNumberFormat="1" applyFont="1" applyFill="1" applyBorder="1" applyAlignment="1" applyProtection="1">
      <alignment vertical="center"/>
      <protection locked="0" hidden="1"/>
    </xf>
    <xf numFmtId="0" fontId="4" fillId="0" borderId="11" xfId="0" applyFont="1" applyFill="1" applyBorder="1" applyAlignment="1" applyProtection="1">
      <alignment vertical="center"/>
      <protection locked="0" hidden="1"/>
    </xf>
    <xf numFmtId="176" fontId="4" fillId="0" borderId="33" xfId="0" applyNumberFormat="1" applyFont="1" applyFill="1" applyBorder="1" applyAlignment="1" applyProtection="1">
      <alignment vertical="center"/>
      <protection locked="0" hidden="1"/>
    </xf>
    <xf numFmtId="0" fontId="4" fillId="0" borderId="18" xfId="0" applyFont="1" applyFill="1" applyBorder="1" applyAlignment="1" applyProtection="1">
      <alignment vertical="center"/>
      <protection locked="0" hidden="1"/>
    </xf>
    <xf numFmtId="176" fontId="4" fillId="0" borderId="19" xfId="0" applyNumberFormat="1" applyFont="1" applyFill="1" applyBorder="1" applyAlignment="1" applyProtection="1">
      <alignment vertical="center"/>
      <protection locked="0" hidden="1"/>
    </xf>
    <xf numFmtId="0" fontId="8" fillId="0" borderId="20" xfId="0" applyFont="1" applyFill="1" applyBorder="1" applyAlignment="1" applyProtection="1">
      <alignment vertical="center"/>
      <protection locked="0" hidden="1"/>
    </xf>
    <xf numFmtId="0" fontId="8" fillId="0" borderId="21" xfId="0" applyFont="1" applyFill="1" applyBorder="1" applyAlignment="1" applyProtection="1">
      <alignment vertical="center"/>
      <protection locked="0" hidden="1"/>
    </xf>
    <xf numFmtId="0" fontId="11" fillId="0" borderId="4" xfId="0" applyFont="1" applyFill="1" applyBorder="1" applyAlignment="1" applyProtection="1">
      <alignment horizontal="center" vertical="center"/>
      <protection locked="0" hidden="1"/>
    </xf>
    <xf numFmtId="0" fontId="3" fillId="0" borderId="0" xfId="1" applyFont="1" applyFill="1" applyProtection="1">
      <protection hidden="1"/>
    </xf>
    <xf numFmtId="0" fontId="9" fillId="0" borderId="0" xfId="1" applyFont="1" applyFill="1" applyProtection="1">
      <protection hidden="1"/>
    </xf>
    <xf numFmtId="0" fontId="17" fillId="0" borderId="0" xfId="1" applyFont="1" applyFill="1" applyProtection="1">
      <protection hidden="1"/>
    </xf>
    <xf numFmtId="0" fontId="17" fillId="0" borderId="12" xfId="1" applyFont="1" applyFill="1" applyBorder="1" applyAlignment="1" applyProtection="1">
      <alignment horizontal="right"/>
      <protection hidden="1"/>
    </xf>
    <xf numFmtId="0" fontId="17" fillId="0" borderId="0" xfId="1" applyFont="1" applyFill="1" applyBorder="1" applyProtection="1">
      <protection hidden="1"/>
    </xf>
    <xf numFmtId="0" fontId="17" fillId="0" borderId="12" xfId="1" applyFont="1" applyFill="1" applyBorder="1" applyAlignment="1" applyProtection="1">
      <alignment horizontal="left"/>
      <protection hidden="1"/>
    </xf>
    <xf numFmtId="0" fontId="17" fillId="0" borderId="12" xfId="1" applyFont="1" applyFill="1" applyBorder="1" applyProtection="1">
      <protection hidden="1"/>
    </xf>
    <xf numFmtId="0" fontId="17" fillId="0" borderId="0" xfId="1" applyFont="1" applyFill="1" applyAlignment="1" applyProtection="1">
      <protection hidden="1"/>
    </xf>
    <xf numFmtId="0" fontId="17" fillId="0" borderId="24" xfId="1" applyFont="1" applyFill="1" applyBorder="1" applyProtection="1">
      <protection hidden="1"/>
    </xf>
    <xf numFmtId="0" fontId="17" fillId="0" borderId="12" xfId="1" applyFont="1" applyFill="1" applyBorder="1" applyAlignment="1" applyProtection="1">
      <alignment horizontal="right"/>
      <protection locked="0" hidden="1"/>
    </xf>
    <xf numFmtId="0" fontId="17" fillId="0" borderId="12" xfId="1" applyFont="1" applyFill="1" applyBorder="1" applyAlignment="1" applyProtection="1">
      <alignment horizontal="left"/>
      <protection locked="0" hidden="1"/>
    </xf>
    <xf numFmtId="0" fontId="18" fillId="0" borderId="0" xfId="2" applyFont="1" applyFill="1" applyProtection="1">
      <protection hidden="1"/>
    </xf>
    <xf numFmtId="0" fontId="2" fillId="0" borderId="0" xfId="2" applyFont="1" applyFill="1" applyProtection="1">
      <protection hidden="1"/>
    </xf>
    <xf numFmtId="0" fontId="18" fillId="0" borderId="0" xfId="2" applyFont="1" applyFill="1" applyAlignment="1" applyProtection="1">
      <alignment horizontal="center" vertical="center"/>
      <protection hidden="1"/>
    </xf>
    <xf numFmtId="0" fontId="18" fillId="0" borderId="0" xfId="2" applyFont="1" applyFill="1" applyAlignment="1" applyProtection="1">
      <alignment vertical="center"/>
      <protection hidden="1"/>
    </xf>
    <xf numFmtId="0" fontId="3" fillId="0" borderId="0" xfId="2" applyFont="1" applyFill="1" applyAlignment="1" applyProtection="1">
      <protection hidden="1"/>
    </xf>
    <xf numFmtId="0" fontId="8" fillId="0" borderId="0" xfId="2" applyFont="1" applyFill="1" applyAlignment="1" applyProtection="1">
      <protection hidden="1"/>
    </xf>
    <xf numFmtId="0" fontId="2" fillId="0" borderId="0" xfId="2" applyFont="1" applyFill="1" applyAlignment="1" applyProtection="1">
      <alignment horizontal="right"/>
      <protection hidden="1"/>
    </xf>
    <xf numFmtId="0" fontId="2" fillId="0" borderId="0" xfId="2" applyFont="1" applyFill="1" applyAlignment="1" applyProtection="1">
      <protection hidden="1"/>
    </xf>
    <xf numFmtId="0" fontId="2" fillId="0" borderId="12" xfId="2" applyFont="1" applyFill="1" applyBorder="1" applyAlignment="1" applyProtection="1">
      <protection hidden="1"/>
    </xf>
    <xf numFmtId="0" fontId="3" fillId="0" borderId="24" xfId="2" applyFont="1" applyFill="1" applyBorder="1" applyAlignment="1" applyProtection="1">
      <protection locked="0" hidden="1"/>
    </xf>
    <xf numFmtId="0" fontId="8" fillId="0" borderId="24" xfId="2" applyFont="1" applyFill="1" applyBorder="1" applyAlignment="1" applyProtection="1">
      <protection locked="0" hidden="1"/>
    </xf>
    <xf numFmtId="176" fontId="2" fillId="0" borderId="12" xfId="2" applyNumberFormat="1" applyFont="1" applyFill="1" applyBorder="1" applyAlignment="1" applyProtection="1">
      <alignment horizontal="center"/>
      <protection locked="0" hidden="1"/>
    </xf>
    <xf numFmtId="0" fontId="18" fillId="0" borderId="0" xfId="2" applyFont="1" applyFill="1" applyProtection="1">
      <protection locked="0" hidden="1"/>
    </xf>
    <xf numFmtId="0" fontId="2" fillId="0" borderId="0" xfId="2" applyFont="1" applyFill="1" applyProtection="1">
      <protection locked="0" hidden="1"/>
    </xf>
    <xf numFmtId="0" fontId="2" fillId="0" borderId="0" xfId="2" applyFont="1" applyFill="1" applyAlignment="1" applyProtection="1">
      <alignment horizontal="right"/>
      <protection locked="0" hidden="1"/>
    </xf>
    <xf numFmtId="0" fontId="2" fillId="0" borderId="36" xfId="2" applyFont="1" applyFill="1" applyBorder="1" applyAlignment="1" applyProtection="1">
      <alignment horizontal="center" vertical="center"/>
      <protection locked="0" hidden="1"/>
    </xf>
    <xf numFmtId="0" fontId="2" fillId="0" borderId="36" xfId="2" applyFont="1" applyFill="1" applyBorder="1" applyAlignment="1" applyProtection="1">
      <alignment horizontal="center" vertical="center" shrinkToFit="1"/>
      <protection locked="0" hidden="1"/>
    </xf>
    <xf numFmtId="0" fontId="2" fillId="0" borderId="37" xfId="2" applyFont="1" applyFill="1" applyBorder="1" applyAlignment="1" applyProtection="1">
      <alignment horizontal="center" vertical="center"/>
      <protection locked="0" hidden="1"/>
    </xf>
    <xf numFmtId="0" fontId="2" fillId="0" borderId="37" xfId="2" applyFont="1" applyFill="1" applyBorder="1" applyAlignment="1" applyProtection="1">
      <alignment horizontal="center" vertical="center" shrinkToFit="1"/>
      <protection locked="0" hidden="1"/>
    </xf>
    <xf numFmtId="0" fontId="2" fillId="0" borderId="0" xfId="2" applyFont="1" applyFill="1" applyBorder="1" applyAlignment="1" applyProtection="1">
      <alignment horizontal="center" vertical="center"/>
      <protection locked="0" hidden="1"/>
    </xf>
    <xf numFmtId="0" fontId="19" fillId="0" borderId="0" xfId="2" applyFont="1" applyFill="1" applyAlignment="1" applyProtection="1">
      <alignment horizontal="right"/>
      <protection locked="0" hidden="1"/>
    </xf>
    <xf numFmtId="0" fontId="2" fillId="0" borderId="0" xfId="2" applyFont="1" applyFill="1" applyAlignment="1" applyProtection="1">
      <alignment horizontal="center"/>
      <protection locked="0" hidden="1"/>
    </xf>
    <xf numFmtId="0" fontId="19" fillId="0" borderId="0" xfId="2" applyFont="1" applyFill="1" applyProtection="1">
      <protection locked="0" hidden="1"/>
    </xf>
    <xf numFmtId="0" fontId="11" fillId="0" borderId="11" xfId="0" applyFont="1" applyFill="1" applyBorder="1" applyAlignment="1" applyProtection="1">
      <alignment horizontal="center" vertical="center"/>
      <protection locked="0" hidden="1"/>
    </xf>
    <xf numFmtId="0" fontId="21" fillId="0" borderId="5"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protection locked="0" hidden="1"/>
    </xf>
    <xf numFmtId="176" fontId="21" fillId="0" borderId="5" xfId="0" applyNumberFormat="1" applyFont="1" applyFill="1" applyBorder="1" applyAlignment="1" applyProtection="1">
      <alignment horizontal="center" vertical="center"/>
      <protection locked="0" hidden="1"/>
    </xf>
    <xf numFmtId="176" fontId="21" fillId="0" borderId="12" xfId="0" applyNumberFormat="1" applyFont="1" applyFill="1" applyBorder="1" applyAlignment="1" applyProtection="1">
      <alignment horizontal="center" vertical="center"/>
      <protection locked="0" hidden="1"/>
    </xf>
    <xf numFmtId="0" fontId="9" fillId="0" borderId="12" xfId="1" applyFont="1" applyFill="1" applyBorder="1" applyProtection="1">
      <protection locked="0" hidden="1"/>
    </xf>
    <xf numFmtId="176" fontId="8" fillId="0" borderId="0" xfId="1" applyNumberFormat="1" applyFont="1" applyFill="1" applyProtection="1">
      <protection locked="0" hidden="1"/>
    </xf>
    <xf numFmtId="0" fontId="2" fillId="0" borderId="26" xfId="0" applyFont="1" applyBorder="1" applyAlignment="1" applyProtection="1">
      <alignment horizontal="center" vertical="center"/>
      <protection hidden="1"/>
    </xf>
    <xf numFmtId="0" fontId="2" fillId="0" borderId="26" xfId="0" applyFont="1" applyBorder="1" applyAlignment="1" applyProtection="1">
      <alignment horizontal="center" vertical="center" wrapText="1"/>
      <protection hidden="1"/>
    </xf>
    <xf numFmtId="0" fontId="2" fillId="0" borderId="0" xfId="0" applyFont="1" applyAlignment="1" applyProtection="1">
      <alignment wrapText="1"/>
      <protection hidden="1"/>
    </xf>
    <xf numFmtId="0" fontId="2" fillId="0" borderId="0" xfId="0" applyFont="1" applyProtection="1">
      <protection hidden="1"/>
    </xf>
    <xf numFmtId="0" fontId="23" fillId="3" borderId="25" xfId="0" applyFont="1" applyFill="1" applyBorder="1" applyAlignment="1" applyProtection="1">
      <alignment vertical="center" wrapText="1"/>
      <protection hidden="1"/>
    </xf>
    <xf numFmtId="0" fontId="23" fillId="3" borderId="25" xfId="0" applyFont="1" applyFill="1" applyBorder="1" applyAlignment="1" applyProtection="1">
      <alignment vertical="center"/>
      <protection hidden="1"/>
    </xf>
    <xf numFmtId="0" fontId="23" fillId="3" borderId="4" xfId="0" applyFont="1" applyFill="1" applyBorder="1" applyAlignment="1" applyProtection="1">
      <alignment vertical="center"/>
      <protection hidden="1"/>
    </xf>
    <xf numFmtId="0" fontId="23" fillId="3" borderId="5" xfId="0" applyFont="1" applyFill="1" applyBorder="1" applyAlignment="1" applyProtection="1">
      <alignment vertical="center"/>
      <protection hidden="1"/>
    </xf>
    <xf numFmtId="0" fontId="23" fillId="3" borderId="6" xfId="0" applyFont="1" applyFill="1" applyBorder="1" applyAlignment="1" applyProtection="1">
      <alignment vertical="center"/>
      <protection hidden="1"/>
    </xf>
    <xf numFmtId="0" fontId="23" fillId="3" borderId="38" xfId="0" applyFont="1" applyFill="1" applyBorder="1" applyAlignment="1" applyProtection="1">
      <alignment vertical="center"/>
      <protection hidden="1"/>
    </xf>
    <xf numFmtId="0" fontId="23" fillId="3" borderId="39" xfId="0" applyFont="1" applyFill="1" applyBorder="1" applyAlignment="1" applyProtection="1">
      <alignment vertical="center"/>
      <protection hidden="1"/>
    </xf>
    <xf numFmtId="0" fontId="23" fillId="3" borderId="40" xfId="0" applyFont="1" applyFill="1" applyBorder="1" applyAlignment="1" applyProtection="1">
      <alignment vertical="center"/>
      <protection hidden="1"/>
    </xf>
    <xf numFmtId="0" fontId="23" fillId="3" borderId="41" xfId="0" applyFont="1" applyFill="1" applyBorder="1" applyAlignment="1" applyProtection="1">
      <alignment horizontal="center" vertical="center"/>
      <protection hidden="1"/>
    </xf>
    <xf numFmtId="0" fontId="23" fillId="3" borderId="25" xfId="0" applyFont="1" applyFill="1" applyBorder="1" applyAlignment="1" applyProtection="1">
      <alignment vertical="center" shrinkToFit="1"/>
      <protection hidden="1"/>
    </xf>
    <xf numFmtId="0" fontId="2" fillId="4" borderId="25" xfId="0" applyFont="1" applyFill="1" applyBorder="1" applyProtection="1">
      <protection hidden="1"/>
    </xf>
    <xf numFmtId="0" fontId="2" fillId="4" borderId="4" xfId="0" applyFont="1" applyFill="1" applyBorder="1" applyProtection="1">
      <protection hidden="1"/>
    </xf>
    <xf numFmtId="0" fontId="2" fillId="2" borderId="5" xfId="0" applyFont="1" applyFill="1" applyBorder="1" applyProtection="1">
      <protection hidden="1"/>
    </xf>
    <xf numFmtId="0" fontId="2" fillId="2" borderId="6" xfId="0" applyFont="1" applyFill="1" applyBorder="1" applyProtection="1">
      <protection hidden="1"/>
    </xf>
    <xf numFmtId="0" fontId="2" fillId="2" borderId="25" xfId="0" applyFont="1" applyFill="1" applyBorder="1" applyProtection="1">
      <protection hidden="1"/>
    </xf>
    <xf numFmtId="0" fontId="2" fillId="2" borderId="27" xfId="0" applyFont="1" applyFill="1" applyBorder="1" applyProtection="1">
      <protection hidden="1"/>
    </xf>
    <xf numFmtId="0" fontId="9" fillId="4" borderId="42" xfId="0" applyFont="1" applyFill="1" applyBorder="1" applyAlignment="1" applyProtection="1">
      <alignment horizontal="center" vertical="center"/>
      <protection hidden="1"/>
    </xf>
    <xf numFmtId="0" fontId="9" fillId="4" borderId="45" xfId="0" applyFont="1" applyFill="1" applyBorder="1" applyAlignment="1" applyProtection="1">
      <alignment horizontal="center" vertical="center"/>
      <protection hidden="1"/>
    </xf>
    <xf numFmtId="49" fontId="9" fillId="4" borderId="42" xfId="0" applyNumberFormat="1" applyFont="1" applyFill="1" applyBorder="1" applyAlignment="1" applyProtection="1">
      <alignment horizontal="center" vertical="center" shrinkToFit="1"/>
      <protection hidden="1"/>
    </xf>
    <xf numFmtId="0" fontId="9" fillId="4" borderId="43" xfId="0" applyFont="1" applyFill="1" applyBorder="1" applyAlignment="1" applyProtection="1">
      <alignment horizontal="center" vertical="center"/>
      <protection hidden="1"/>
    </xf>
    <xf numFmtId="3" fontId="9" fillId="3" borderId="44" xfId="0" applyNumberFormat="1" applyFont="1" applyFill="1" applyBorder="1" applyAlignment="1" applyProtection="1">
      <alignment horizontal="right" vertical="center"/>
      <protection hidden="1"/>
    </xf>
    <xf numFmtId="49" fontId="9" fillId="4" borderId="43" xfId="0" applyNumberFormat="1" applyFont="1" applyFill="1" applyBorder="1" applyAlignment="1" applyProtection="1">
      <alignment horizontal="center" vertical="center"/>
      <protection hidden="1"/>
    </xf>
    <xf numFmtId="0" fontId="9" fillId="4" borderId="43" xfId="0" applyNumberFormat="1" applyFont="1" applyFill="1" applyBorder="1" applyAlignment="1" applyProtection="1">
      <alignment horizontal="center" vertical="center"/>
      <protection hidden="1"/>
    </xf>
    <xf numFmtId="0" fontId="2" fillId="4" borderId="27" xfId="0" applyFont="1" applyFill="1" applyBorder="1" applyProtection="1">
      <protection hidden="1"/>
    </xf>
    <xf numFmtId="0" fontId="2" fillId="4" borderId="7" xfId="0" applyFont="1" applyFill="1" applyBorder="1" applyProtection="1">
      <protection hidden="1"/>
    </xf>
    <xf numFmtId="0" fontId="2" fillId="2" borderId="0" xfId="0" applyFont="1" applyFill="1" applyBorder="1" applyProtection="1">
      <protection hidden="1"/>
    </xf>
    <xf numFmtId="0" fontId="2" fillId="2" borderId="10" xfId="0" applyFont="1" applyFill="1" applyBorder="1" applyProtection="1">
      <protection hidden="1"/>
    </xf>
    <xf numFmtId="0" fontId="9" fillId="3" borderId="43" xfId="0" applyFont="1" applyFill="1" applyBorder="1" applyAlignment="1" applyProtection="1">
      <alignment horizontal="center" vertical="center"/>
      <protection hidden="1"/>
    </xf>
    <xf numFmtId="177" fontId="9" fillId="3" borderId="44" xfId="0" applyNumberFormat="1" applyFont="1" applyFill="1" applyBorder="1" applyAlignment="1" applyProtection="1">
      <alignment horizontal="right" vertical="center"/>
      <protection hidden="1"/>
    </xf>
    <xf numFmtId="0" fontId="9" fillId="3" borderId="46" xfId="0" applyFont="1" applyFill="1" applyBorder="1" applyAlignment="1" applyProtection="1">
      <alignment horizontal="center" vertical="center"/>
      <protection hidden="1"/>
    </xf>
    <xf numFmtId="0" fontId="9" fillId="3" borderId="42" xfId="0" applyFont="1" applyFill="1" applyBorder="1" applyAlignment="1" applyProtection="1">
      <alignment horizontal="left" vertical="center" shrinkToFit="1"/>
      <protection hidden="1"/>
    </xf>
    <xf numFmtId="0" fontId="2" fillId="4" borderId="11" xfId="0" applyFont="1" applyFill="1" applyBorder="1" applyProtection="1">
      <protection hidden="1"/>
    </xf>
    <xf numFmtId="0" fontId="2" fillId="2" borderId="12" xfId="0" applyFont="1" applyFill="1" applyBorder="1" applyProtection="1">
      <protection hidden="1"/>
    </xf>
    <xf numFmtId="0" fontId="2" fillId="2" borderId="13" xfId="0" applyFont="1" applyFill="1" applyBorder="1" applyProtection="1">
      <protection hidden="1"/>
    </xf>
    <xf numFmtId="0" fontId="2" fillId="4" borderId="0" xfId="0" applyFont="1" applyFill="1" applyBorder="1" applyProtection="1">
      <protection hidden="1"/>
    </xf>
    <xf numFmtId="0" fontId="2" fillId="4" borderId="28" xfId="0" applyFont="1" applyFill="1" applyBorder="1" applyProtection="1">
      <protection hidden="1"/>
    </xf>
    <xf numFmtId="0" fontId="9" fillId="4" borderId="43" xfId="0" applyFont="1" applyFill="1" applyBorder="1" applyAlignment="1" applyProtection="1">
      <alignment horizontal="right" vertical="center"/>
      <protection hidden="1"/>
    </xf>
    <xf numFmtId="0" fontId="2" fillId="0" borderId="35" xfId="2" applyFont="1" applyFill="1" applyBorder="1" applyAlignment="1" applyProtection="1">
      <alignment horizontal="center" vertical="center"/>
      <protection hidden="1"/>
    </xf>
    <xf numFmtId="0" fontId="2" fillId="0" borderId="35" xfId="2" applyFont="1" applyFill="1" applyBorder="1" applyAlignment="1" applyProtection="1">
      <alignment horizontal="center" vertical="center" wrapText="1"/>
      <protection hidden="1"/>
    </xf>
    <xf numFmtId="14" fontId="2" fillId="0" borderId="0" xfId="0" applyNumberFormat="1" applyFont="1" applyFill="1" applyAlignment="1" applyProtection="1">
      <alignment vertical="center"/>
      <protection hidden="1"/>
    </xf>
    <xf numFmtId="0" fontId="2" fillId="0" borderId="48" xfId="0" applyFont="1" applyFill="1" applyBorder="1" applyAlignment="1" applyProtection="1">
      <alignment vertical="center"/>
      <protection hidden="1"/>
    </xf>
    <xf numFmtId="0" fontId="2" fillId="0" borderId="26" xfId="0" applyFont="1" applyFill="1" applyBorder="1" applyAlignment="1" applyProtection="1">
      <alignment vertical="center"/>
      <protection hidden="1"/>
    </xf>
    <xf numFmtId="0" fontId="2" fillId="0" borderId="22" xfId="0" applyFont="1" applyFill="1" applyBorder="1" applyAlignment="1" applyProtection="1">
      <alignment vertical="center"/>
      <protection hidden="1"/>
    </xf>
    <xf numFmtId="0" fontId="2" fillId="0" borderId="0" xfId="0" quotePrefix="1" applyFont="1" applyFill="1" applyAlignment="1" applyProtection="1">
      <alignment vertical="center"/>
      <protection hidden="1"/>
    </xf>
    <xf numFmtId="22" fontId="2" fillId="0" borderId="0" xfId="0" applyNumberFormat="1" applyFont="1" applyFill="1" applyAlignment="1" applyProtection="1">
      <alignment vertical="center"/>
      <protection hidden="1"/>
    </xf>
    <xf numFmtId="57" fontId="2" fillId="0" borderId="0" xfId="0" applyNumberFormat="1" applyFont="1" applyFill="1" applyAlignment="1" applyProtection="1">
      <alignment vertical="center"/>
      <protection hidden="1"/>
    </xf>
    <xf numFmtId="0" fontId="2" fillId="0" borderId="0" xfId="0" applyFont="1" applyFill="1" applyBorder="1" applyAlignment="1" applyProtection="1">
      <alignment vertical="center"/>
      <protection hidden="1"/>
    </xf>
    <xf numFmtId="176" fontId="2" fillId="0" borderId="0" xfId="0" applyNumberFormat="1" applyFont="1" applyFill="1" applyAlignment="1" applyProtection="1">
      <alignment vertical="center"/>
      <protection hidden="1"/>
    </xf>
    <xf numFmtId="57" fontId="2" fillId="0" borderId="0" xfId="2" applyNumberFormat="1" applyFont="1" applyFill="1" applyProtection="1">
      <protection locked="0" hidden="1"/>
    </xf>
    <xf numFmtId="0" fontId="26" fillId="0" borderId="0" xfId="1" applyFont="1" applyFill="1" applyProtection="1">
      <protection hidden="1"/>
    </xf>
    <xf numFmtId="57" fontId="27" fillId="0" borderId="0" xfId="0" applyNumberFormat="1" applyFont="1" applyFill="1" applyAlignment="1" applyProtection="1">
      <alignment vertical="center"/>
      <protection hidden="1"/>
    </xf>
    <xf numFmtId="176" fontId="11" fillId="0" borderId="24" xfId="0" applyNumberFormat="1" applyFont="1" applyFill="1" applyBorder="1" applyAlignment="1" applyProtection="1">
      <alignment vertical="center"/>
      <protection hidden="1"/>
    </xf>
    <xf numFmtId="176" fontId="11" fillId="0" borderId="22" xfId="0" applyNumberFormat="1" applyFont="1" applyFill="1" applyBorder="1" applyAlignment="1" applyProtection="1">
      <alignment vertical="center"/>
      <protection hidden="1"/>
    </xf>
    <xf numFmtId="0" fontId="28" fillId="0" borderId="0" xfId="0" applyFont="1" applyFill="1" applyAlignment="1" applyProtection="1">
      <alignment vertical="center"/>
      <protection hidden="1"/>
    </xf>
    <xf numFmtId="0" fontId="25" fillId="0" borderId="0" xfId="0" applyFont="1" applyFill="1" applyAlignment="1" applyProtection="1">
      <alignment vertical="center"/>
      <protection hidden="1"/>
    </xf>
    <xf numFmtId="0" fontId="29" fillId="0" borderId="0" xfId="0" applyFont="1" applyFill="1" applyAlignment="1" applyProtection="1">
      <alignment vertical="center"/>
      <protection hidden="1"/>
    </xf>
    <xf numFmtId="0" fontId="28" fillId="0" borderId="0" xfId="2" applyFont="1" applyFill="1" applyProtection="1">
      <protection locked="0" hidden="1"/>
    </xf>
    <xf numFmtId="58" fontId="2" fillId="0" borderId="37" xfId="2" applyNumberFormat="1" applyFont="1" applyFill="1" applyBorder="1" applyAlignment="1" applyProtection="1">
      <alignment horizontal="center" vertical="center" shrinkToFit="1"/>
      <protection locked="0" hidden="1"/>
    </xf>
    <xf numFmtId="58" fontId="2" fillId="0" borderId="0" xfId="2" applyNumberFormat="1" applyFont="1" applyFill="1" applyProtection="1">
      <protection locked="0" hidden="1"/>
    </xf>
    <xf numFmtId="14" fontId="2" fillId="0" borderId="0" xfId="2" applyNumberFormat="1" applyFont="1" applyFill="1" applyProtection="1">
      <protection locked="0" hidden="1"/>
    </xf>
    <xf numFmtId="178" fontId="2" fillId="0" borderId="0" xfId="2" applyNumberFormat="1" applyFont="1" applyFill="1" applyProtection="1">
      <protection locked="0" hidden="1"/>
    </xf>
    <xf numFmtId="0" fontId="2" fillId="0" borderId="0" xfId="2" applyNumberFormat="1" applyFont="1" applyFill="1" applyProtection="1">
      <protection locked="0" hidden="1"/>
    </xf>
    <xf numFmtId="0" fontId="4" fillId="0" borderId="5" xfId="0" applyFont="1" applyFill="1" applyBorder="1" applyAlignment="1" applyProtection="1">
      <alignment horizontal="center" vertical="center"/>
      <protection hidden="1"/>
    </xf>
    <xf numFmtId="0" fontId="4" fillId="0" borderId="12" xfId="0" applyFont="1" applyFill="1" applyBorder="1" applyAlignment="1" applyProtection="1">
      <alignment horizontal="center" vertical="center"/>
      <protection hidden="1"/>
    </xf>
    <xf numFmtId="176" fontId="4" fillId="0" borderId="5" xfId="0" applyNumberFormat="1" applyFont="1" applyFill="1" applyBorder="1" applyAlignment="1" applyProtection="1">
      <alignment horizontal="center" vertical="center"/>
      <protection locked="0" hidden="1"/>
    </xf>
    <xf numFmtId="176" fontId="4" fillId="0" borderId="12" xfId="0" applyNumberFormat="1" applyFont="1" applyFill="1" applyBorder="1" applyAlignment="1" applyProtection="1">
      <alignment horizontal="center" vertical="center"/>
      <protection locked="0" hidden="1"/>
    </xf>
    <xf numFmtId="0" fontId="4" fillId="0" borderId="4" xfId="0" applyFont="1" applyFill="1" applyBorder="1" applyAlignment="1" applyProtection="1">
      <alignment horizontal="center" vertical="center"/>
      <protection locked="0" hidden="1"/>
    </xf>
    <xf numFmtId="0" fontId="4" fillId="0" borderId="5" xfId="0" applyFont="1" applyFill="1" applyBorder="1" applyAlignment="1" applyProtection="1">
      <alignment horizontal="center" vertical="center"/>
      <protection locked="0" hidden="1"/>
    </xf>
    <xf numFmtId="0" fontId="4" fillId="0" borderId="11" xfId="0" applyFont="1" applyFill="1" applyBorder="1" applyAlignment="1" applyProtection="1">
      <alignment horizontal="center" vertical="center"/>
      <protection locked="0" hidden="1"/>
    </xf>
    <xf numFmtId="0" fontId="4" fillId="0" borderId="12" xfId="0" applyFont="1" applyFill="1" applyBorder="1" applyAlignment="1" applyProtection="1">
      <alignment horizontal="center" vertical="center"/>
      <protection locked="0" hidden="1"/>
    </xf>
    <xf numFmtId="0" fontId="4" fillId="0" borderId="22" xfId="0" applyFont="1" applyFill="1" applyBorder="1" applyAlignment="1" applyProtection="1">
      <alignment horizontal="center" vertical="center"/>
      <protection locked="0" hidden="1"/>
    </xf>
    <xf numFmtId="0" fontId="4" fillId="0" borderId="24" xfId="0" applyFont="1" applyFill="1" applyBorder="1" applyAlignment="1" applyProtection="1">
      <alignment horizontal="center" vertical="center"/>
      <protection locked="0" hidden="1"/>
    </xf>
    <xf numFmtId="0" fontId="4" fillId="0" borderId="23" xfId="0" applyFont="1" applyFill="1" applyBorder="1" applyAlignment="1" applyProtection="1">
      <alignment horizontal="center" vertical="center"/>
      <protection locked="0" hidden="1"/>
    </xf>
    <xf numFmtId="0" fontId="4" fillId="0" borderId="22" xfId="0" applyFont="1" applyFill="1" applyBorder="1" applyAlignment="1" applyProtection="1">
      <alignment horizontal="left" vertical="center" wrapText="1"/>
      <protection locked="0" hidden="1"/>
    </xf>
    <xf numFmtId="0" fontId="4" fillId="0" borderId="24" xfId="0" applyFont="1" applyFill="1" applyBorder="1" applyAlignment="1" applyProtection="1">
      <alignment horizontal="left" vertical="center" wrapText="1"/>
      <protection locked="0" hidden="1"/>
    </xf>
    <xf numFmtId="0" fontId="4" fillId="0" borderId="4" xfId="0" applyFont="1" applyFill="1" applyBorder="1" applyAlignment="1" applyProtection="1">
      <alignment horizontal="center" vertical="center"/>
      <protection hidden="1"/>
    </xf>
    <xf numFmtId="0" fontId="4" fillId="0" borderId="6"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protection hidden="1"/>
    </xf>
    <xf numFmtId="0" fontId="4" fillId="0" borderId="13" xfId="0" applyFont="1" applyFill="1" applyBorder="1" applyAlignment="1" applyProtection="1">
      <alignment horizontal="center" vertical="center"/>
      <protection hidden="1"/>
    </xf>
    <xf numFmtId="0" fontId="4" fillId="0" borderId="4" xfId="0" applyFont="1" applyFill="1" applyBorder="1" applyAlignment="1" applyProtection="1">
      <alignment horizontal="left" vertical="center" wrapText="1"/>
      <protection locked="0" hidden="1"/>
    </xf>
    <xf numFmtId="0" fontId="4" fillId="0" borderId="5" xfId="0" applyFont="1" applyFill="1" applyBorder="1" applyAlignment="1" applyProtection="1">
      <alignment horizontal="left" vertical="center" wrapText="1"/>
      <protection locked="0" hidden="1"/>
    </xf>
    <xf numFmtId="0" fontId="4" fillId="0" borderId="6" xfId="0" applyFont="1" applyFill="1" applyBorder="1" applyAlignment="1" applyProtection="1">
      <alignment horizontal="left" vertical="center" wrapText="1"/>
      <protection locked="0" hidden="1"/>
    </xf>
    <xf numFmtId="0" fontId="4" fillId="0" borderId="11" xfId="0" applyFont="1" applyFill="1" applyBorder="1" applyAlignment="1" applyProtection="1">
      <alignment horizontal="left" vertical="center" wrapText="1"/>
      <protection locked="0" hidden="1"/>
    </xf>
    <xf numFmtId="0" fontId="4" fillId="0" borderId="12" xfId="0" applyFont="1" applyFill="1" applyBorder="1" applyAlignment="1" applyProtection="1">
      <alignment horizontal="left" vertical="center" wrapText="1"/>
      <protection locked="0" hidden="1"/>
    </xf>
    <xf numFmtId="0" fontId="4" fillId="0" borderId="13" xfId="0" applyFont="1" applyFill="1" applyBorder="1" applyAlignment="1" applyProtection="1">
      <alignment horizontal="left" vertical="center" wrapText="1"/>
      <protection locked="0" hidden="1"/>
    </xf>
    <xf numFmtId="49" fontId="4" fillId="0" borderId="4" xfId="0" applyNumberFormat="1" applyFont="1" applyFill="1" applyBorder="1" applyAlignment="1" applyProtection="1">
      <alignment horizontal="left" vertical="center"/>
      <protection locked="0" hidden="1"/>
    </xf>
    <xf numFmtId="49" fontId="4" fillId="0" borderId="5" xfId="0" applyNumberFormat="1" applyFont="1" applyFill="1" applyBorder="1" applyAlignment="1" applyProtection="1">
      <alignment horizontal="left" vertical="center"/>
      <protection locked="0" hidden="1"/>
    </xf>
    <xf numFmtId="49" fontId="4" fillId="0" borderId="6" xfId="0" applyNumberFormat="1" applyFont="1" applyFill="1" applyBorder="1" applyAlignment="1" applyProtection="1">
      <alignment horizontal="left" vertical="center"/>
      <protection locked="0" hidden="1"/>
    </xf>
    <xf numFmtId="49" fontId="4" fillId="0" borderId="11" xfId="0" applyNumberFormat="1" applyFont="1" applyFill="1" applyBorder="1" applyAlignment="1" applyProtection="1">
      <alignment horizontal="left" vertical="center"/>
      <protection locked="0" hidden="1"/>
    </xf>
    <xf numFmtId="49" fontId="4" fillId="0" borderId="12" xfId="0" applyNumberFormat="1" applyFont="1" applyFill="1" applyBorder="1" applyAlignment="1" applyProtection="1">
      <alignment horizontal="left" vertical="center"/>
      <protection locked="0" hidden="1"/>
    </xf>
    <xf numFmtId="49" fontId="4" fillId="0" borderId="13" xfId="0" applyNumberFormat="1" applyFont="1" applyFill="1" applyBorder="1" applyAlignment="1" applyProtection="1">
      <alignment horizontal="left" vertical="center"/>
      <protection locked="0" hidden="1"/>
    </xf>
    <xf numFmtId="176" fontId="4" fillId="0" borderId="4" xfId="0" applyNumberFormat="1" applyFont="1" applyFill="1" applyBorder="1" applyAlignment="1" applyProtection="1">
      <alignment horizontal="center" vertical="center"/>
      <protection locked="0" hidden="1"/>
    </xf>
    <xf numFmtId="176" fontId="4" fillId="0" borderId="11" xfId="0" applyNumberFormat="1" applyFont="1" applyFill="1" applyBorder="1" applyAlignment="1" applyProtection="1">
      <alignment horizontal="center" vertical="center"/>
      <protection locked="0" hidden="1"/>
    </xf>
    <xf numFmtId="176" fontId="4" fillId="0" borderId="34" xfId="0" applyNumberFormat="1" applyFont="1" applyFill="1" applyBorder="1" applyAlignment="1" applyProtection="1">
      <alignment horizontal="center" vertical="center"/>
      <protection locked="0" hidden="1"/>
    </xf>
    <xf numFmtId="176" fontId="4" fillId="0" borderId="13" xfId="0" applyNumberFormat="1" applyFont="1" applyFill="1" applyBorder="1" applyAlignment="1" applyProtection="1">
      <alignment horizontal="center" vertical="center"/>
      <protection locked="0" hidden="1"/>
    </xf>
    <xf numFmtId="0" fontId="4" fillId="0" borderId="4"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0" fontId="4" fillId="0" borderId="6"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hidden="1"/>
    </xf>
    <xf numFmtId="0" fontId="4" fillId="0" borderId="13" xfId="0" applyFont="1" applyFill="1" applyBorder="1" applyAlignment="1" applyProtection="1">
      <alignment horizontal="center" vertical="center" wrapText="1"/>
      <protection hidden="1"/>
    </xf>
    <xf numFmtId="0" fontId="4" fillId="0" borderId="23" xfId="0" applyFont="1" applyFill="1" applyBorder="1" applyAlignment="1" applyProtection="1">
      <alignment horizontal="left" vertical="center" wrapText="1"/>
      <protection locked="0" hidden="1"/>
    </xf>
    <xf numFmtId="0" fontId="4" fillId="0" borderId="5" xfId="0" applyFont="1" applyFill="1" applyBorder="1" applyAlignment="1" applyProtection="1">
      <alignment horizontal="center" vertical="center" wrapText="1"/>
      <protection locked="0" hidden="1"/>
    </xf>
    <xf numFmtId="0" fontId="4" fillId="0" borderId="6" xfId="0" applyFont="1" applyFill="1" applyBorder="1" applyAlignment="1" applyProtection="1">
      <alignment horizontal="center" vertical="center" wrapText="1"/>
      <protection locked="0" hidden="1"/>
    </xf>
    <xf numFmtId="0" fontId="4" fillId="0" borderId="12" xfId="0" applyFont="1" applyFill="1" applyBorder="1" applyAlignment="1" applyProtection="1">
      <alignment horizontal="center" vertical="center" wrapText="1"/>
      <protection locked="0" hidden="1"/>
    </xf>
    <xf numFmtId="0" fontId="4" fillId="0" borderId="13" xfId="0" applyFont="1" applyFill="1" applyBorder="1" applyAlignment="1" applyProtection="1">
      <alignment horizontal="center" vertical="center" wrapText="1"/>
      <protection locked="0" hidden="1"/>
    </xf>
    <xf numFmtId="0" fontId="21" fillId="0" borderId="6" xfId="0" applyFont="1" applyFill="1" applyBorder="1" applyAlignment="1" applyProtection="1">
      <alignment horizontal="right" vertical="center" wrapText="1"/>
      <protection hidden="1"/>
    </xf>
    <xf numFmtId="0" fontId="21" fillId="0" borderId="13" xfId="0" applyFont="1" applyFill="1" applyBorder="1" applyAlignment="1" applyProtection="1">
      <alignment horizontal="right" vertical="center"/>
      <protection hidden="1"/>
    </xf>
    <xf numFmtId="176" fontId="11" fillId="0" borderId="5" xfId="0" applyNumberFormat="1" applyFont="1" applyFill="1" applyBorder="1" applyAlignment="1" applyProtection="1">
      <alignment horizontal="center" vertical="center"/>
      <protection locked="0" hidden="1"/>
    </xf>
    <xf numFmtId="176" fontId="11" fillId="0" borderId="12" xfId="0" applyNumberFormat="1" applyFont="1" applyFill="1" applyBorder="1" applyAlignment="1" applyProtection="1">
      <alignment horizontal="center" vertical="center"/>
      <protection locked="0" hidden="1"/>
    </xf>
    <xf numFmtId="0" fontId="4" fillId="0" borderId="26" xfId="0" applyFont="1" applyFill="1" applyBorder="1" applyAlignment="1" applyProtection="1">
      <alignment horizontal="center" vertical="center" wrapText="1"/>
      <protection locked="0" hidden="1"/>
    </xf>
    <xf numFmtId="0" fontId="21" fillId="0" borderId="4" xfId="0" applyFont="1" applyFill="1" applyBorder="1" applyAlignment="1" applyProtection="1">
      <alignment horizontal="center" vertical="center" wrapText="1"/>
      <protection locked="0" hidden="1"/>
    </xf>
    <xf numFmtId="0" fontId="21" fillId="0" borderId="11" xfId="0" applyFont="1" applyFill="1" applyBorder="1" applyAlignment="1" applyProtection="1">
      <alignment horizontal="center" vertical="center" wrapText="1"/>
      <protection locked="0" hidden="1"/>
    </xf>
    <xf numFmtId="0" fontId="21" fillId="0" borderId="5"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protection hidden="1"/>
    </xf>
    <xf numFmtId="0" fontId="21" fillId="0" borderId="5" xfId="0" applyNumberFormat="1" applyFont="1" applyFill="1" applyBorder="1" applyAlignment="1" applyProtection="1">
      <alignment horizontal="center" vertical="center"/>
      <protection locked="0" hidden="1"/>
    </xf>
    <xf numFmtId="0" fontId="21" fillId="0" borderId="12" xfId="0" applyNumberFormat="1" applyFont="1" applyFill="1" applyBorder="1" applyAlignment="1" applyProtection="1">
      <alignment horizontal="center" vertical="center"/>
      <protection locked="0" hidden="1"/>
    </xf>
    <xf numFmtId="0" fontId="4" fillId="0" borderId="22" xfId="0" applyFont="1" applyFill="1" applyBorder="1" applyAlignment="1" applyProtection="1">
      <alignment horizontal="center" vertical="center"/>
      <protection hidden="1"/>
    </xf>
    <xf numFmtId="0" fontId="4" fillId="0" borderId="24" xfId="0" applyFont="1" applyFill="1" applyBorder="1" applyAlignment="1" applyProtection="1">
      <alignment horizontal="center" vertical="center"/>
      <protection hidden="1"/>
    </xf>
    <xf numFmtId="0" fontId="4" fillId="0" borderId="23" xfId="0" applyFont="1" applyFill="1" applyBorder="1" applyAlignment="1" applyProtection="1">
      <alignment horizontal="center" vertical="center"/>
      <protection hidden="1"/>
    </xf>
    <xf numFmtId="0" fontId="4" fillId="0" borderId="29" xfId="0" applyFont="1" applyFill="1" applyBorder="1" applyAlignment="1" applyProtection="1">
      <alignment horizontal="center" vertical="center"/>
      <protection hidden="1"/>
    </xf>
    <xf numFmtId="0" fontId="4" fillId="0" borderId="30" xfId="0" applyFont="1" applyFill="1" applyBorder="1" applyAlignment="1" applyProtection="1">
      <alignment horizontal="center" vertical="center"/>
      <protection hidden="1"/>
    </xf>
    <xf numFmtId="0" fontId="4" fillId="0" borderId="31" xfId="0" applyFont="1" applyFill="1" applyBorder="1" applyAlignment="1" applyProtection="1">
      <alignment horizontal="center" vertical="center"/>
      <protection hidden="1"/>
    </xf>
    <xf numFmtId="0" fontId="4" fillId="0" borderId="22" xfId="0" applyNumberFormat="1" applyFont="1" applyFill="1" applyBorder="1" applyAlignment="1" applyProtection="1">
      <alignment horizontal="center" vertical="center"/>
      <protection hidden="1"/>
    </xf>
    <xf numFmtId="0" fontId="4" fillId="0" borderId="24" xfId="0" applyNumberFormat="1"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4" fillId="0" borderId="14" xfId="0" applyFont="1" applyFill="1" applyBorder="1" applyAlignment="1" applyProtection="1">
      <alignment horizontal="center" vertical="center"/>
      <protection hidden="1"/>
    </xf>
    <xf numFmtId="0" fontId="4" fillId="0" borderId="15" xfId="0" applyFont="1" applyFill="1" applyBorder="1" applyAlignment="1" applyProtection="1">
      <alignment horizontal="center" vertical="center"/>
      <protection hidden="1"/>
    </xf>
    <xf numFmtId="0" fontId="4" fillId="0" borderId="17" xfId="0" applyFont="1" applyFill="1" applyBorder="1" applyAlignment="1" applyProtection="1">
      <alignment horizontal="center" vertical="center"/>
      <protection hidden="1"/>
    </xf>
    <xf numFmtId="0" fontId="4" fillId="0" borderId="16" xfId="0" applyFont="1" applyFill="1" applyBorder="1" applyAlignment="1" applyProtection="1">
      <alignment horizontal="center" vertical="center"/>
      <protection hidden="1"/>
    </xf>
    <xf numFmtId="0" fontId="8" fillId="0" borderId="18" xfId="0" applyFont="1" applyFill="1" applyBorder="1" applyAlignment="1" applyProtection="1">
      <alignment horizontal="center" vertical="center" shrinkToFit="1"/>
      <protection locked="0" hidden="1"/>
    </xf>
    <xf numFmtId="0" fontId="8" fillId="0" borderId="20" xfId="0" applyFont="1" applyFill="1" applyBorder="1" applyAlignment="1" applyProtection="1">
      <alignment horizontal="center" vertical="center" shrinkToFit="1"/>
      <protection locked="0" hidden="1"/>
    </xf>
    <xf numFmtId="176" fontId="4" fillId="0" borderId="32" xfId="0" applyNumberFormat="1" applyFont="1" applyFill="1" applyBorder="1" applyAlignment="1" applyProtection="1">
      <alignment horizontal="center" vertical="center"/>
      <protection locked="0" hidden="1"/>
    </xf>
    <xf numFmtId="176" fontId="4" fillId="0" borderId="21" xfId="0" applyNumberFormat="1" applyFont="1" applyFill="1" applyBorder="1" applyAlignment="1" applyProtection="1">
      <alignment horizontal="center" vertical="center"/>
      <protection locked="0" hidden="1"/>
    </xf>
    <xf numFmtId="0" fontId="4" fillId="0" borderId="18" xfId="0" applyFont="1" applyFill="1" applyBorder="1" applyAlignment="1" applyProtection="1">
      <alignment horizontal="center" vertical="center"/>
      <protection hidden="1"/>
    </xf>
    <xf numFmtId="0" fontId="4" fillId="0" borderId="20" xfId="0" applyFont="1" applyFill="1" applyBorder="1" applyAlignment="1" applyProtection="1">
      <alignment horizontal="center" vertical="center"/>
      <protection hidden="1"/>
    </xf>
    <xf numFmtId="0" fontId="4" fillId="0" borderId="21" xfId="0" applyFont="1" applyFill="1" applyBorder="1" applyAlignment="1" applyProtection="1">
      <alignment horizontal="center" vertical="center"/>
      <protection hidden="1"/>
    </xf>
    <xf numFmtId="0" fontId="4" fillId="0" borderId="47" xfId="0" applyFont="1" applyFill="1" applyBorder="1" applyAlignment="1" applyProtection="1">
      <alignment horizontal="center" vertical="center"/>
      <protection hidden="1"/>
    </xf>
    <xf numFmtId="49" fontId="4" fillId="0" borderId="11" xfId="0" applyNumberFormat="1" applyFont="1" applyFill="1" applyBorder="1" applyAlignment="1" applyProtection="1">
      <alignment horizontal="center" vertical="center"/>
      <protection locked="0" hidden="1"/>
    </xf>
    <xf numFmtId="49" fontId="4" fillId="0" borderId="12" xfId="0" applyNumberFormat="1" applyFont="1" applyFill="1" applyBorder="1" applyAlignment="1" applyProtection="1">
      <alignment horizontal="center" vertical="center"/>
      <protection locked="0" hidden="1"/>
    </xf>
    <xf numFmtId="49" fontId="4" fillId="0" borderId="2" xfId="0" applyNumberFormat="1" applyFont="1" applyFill="1" applyBorder="1" applyAlignment="1" applyProtection="1">
      <alignment horizontal="center" vertical="center" shrinkToFit="1"/>
      <protection locked="0" hidden="1"/>
    </xf>
    <xf numFmtId="49" fontId="4" fillId="0" borderId="3" xfId="0" applyNumberFormat="1" applyFont="1" applyFill="1" applyBorder="1" applyAlignment="1" applyProtection="1">
      <alignment horizontal="center" vertical="center" shrinkToFit="1"/>
      <protection locked="0" hidden="1"/>
    </xf>
    <xf numFmtId="0" fontId="4" fillId="0" borderId="7"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4" fillId="0" borderId="10" xfId="0" applyFont="1" applyFill="1" applyBorder="1" applyAlignment="1" applyProtection="1">
      <alignment horizontal="center" vertical="center"/>
      <protection hidden="1"/>
    </xf>
    <xf numFmtId="49" fontId="3" fillId="0" borderId="8" xfId="0" applyNumberFormat="1" applyFont="1" applyFill="1" applyBorder="1" applyAlignment="1" applyProtection="1">
      <alignment horizontal="center" vertical="center" shrinkToFit="1"/>
      <protection locked="0" hidden="1"/>
    </xf>
    <xf numFmtId="49" fontId="3" fillId="0" borderId="9" xfId="0" applyNumberFormat="1" applyFont="1" applyFill="1" applyBorder="1" applyAlignment="1" applyProtection="1">
      <alignment horizontal="center" vertical="center" shrinkToFit="1"/>
      <protection locked="0" hidden="1"/>
    </xf>
    <xf numFmtId="49" fontId="3" fillId="0" borderId="12" xfId="0" applyNumberFormat="1" applyFont="1" applyFill="1" applyBorder="1" applyAlignment="1" applyProtection="1">
      <alignment horizontal="center" vertical="center" shrinkToFit="1"/>
      <protection locked="0" hidden="1"/>
    </xf>
    <xf numFmtId="49" fontId="3" fillId="0" borderId="13" xfId="0" applyNumberFormat="1" applyFont="1" applyFill="1" applyBorder="1" applyAlignment="1" applyProtection="1">
      <alignment horizontal="center" vertical="center" shrinkToFit="1"/>
      <protection locked="0" hidden="1"/>
    </xf>
    <xf numFmtId="0" fontId="3" fillId="0" borderId="0" xfId="0" applyFont="1" applyFill="1" applyAlignment="1" applyProtection="1">
      <alignment horizontal="center" vertical="center"/>
      <protection hidden="1"/>
    </xf>
    <xf numFmtId="0" fontId="3" fillId="0" borderId="0" xfId="0" applyFont="1" applyFill="1" applyAlignment="1" applyProtection="1">
      <alignment horizontal="left" vertical="center" wrapText="1"/>
      <protection hidden="1"/>
    </xf>
    <xf numFmtId="0" fontId="4" fillId="0" borderId="0" xfId="0" applyFont="1" applyFill="1" applyAlignment="1" applyProtection="1">
      <alignment horizontal="center" vertical="center"/>
      <protection hidden="1"/>
    </xf>
    <xf numFmtId="0" fontId="3" fillId="0" borderId="0" xfId="0" applyFont="1" applyFill="1" applyAlignment="1" applyProtection="1">
      <alignment horizontal="left" vertical="center"/>
      <protection hidden="1"/>
    </xf>
    <xf numFmtId="0" fontId="3" fillId="0" borderId="12" xfId="0" applyNumberFormat="1" applyFont="1" applyFill="1" applyBorder="1" applyAlignment="1" applyProtection="1">
      <alignment horizontal="center" vertical="center" shrinkToFit="1"/>
      <protection hidden="1"/>
    </xf>
    <xf numFmtId="0" fontId="3" fillId="0" borderId="0" xfId="0" applyFont="1" applyFill="1" applyAlignment="1" applyProtection="1">
      <alignment horizontal="center" vertical="center"/>
      <protection locked="0" hidden="1"/>
    </xf>
    <xf numFmtId="0" fontId="4" fillId="0" borderId="12" xfId="0" applyFont="1" applyFill="1" applyBorder="1" applyAlignment="1" applyProtection="1">
      <alignment horizontal="right" vertical="center"/>
      <protection locked="0" hidden="1"/>
    </xf>
    <xf numFmtId="49" fontId="4" fillId="0" borderId="8" xfId="0" applyNumberFormat="1" applyFont="1" applyFill="1" applyBorder="1" applyAlignment="1" applyProtection="1">
      <alignment horizontal="center" vertical="center"/>
      <protection locked="0" hidden="1"/>
    </xf>
    <xf numFmtId="56" fontId="4" fillId="0" borderId="2" xfId="0" applyNumberFormat="1" applyFont="1" applyFill="1" applyBorder="1" applyAlignment="1" applyProtection="1">
      <alignment horizontal="center" vertical="center" shrinkToFit="1"/>
      <protection locked="0" hidden="1"/>
    </xf>
    <xf numFmtId="0" fontId="4" fillId="0" borderId="2" xfId="0" applyFont="1" applyFill="1" applyBorder="1" applyAlignment="1" applyProtection="1">
      <alignment horizontal="center" vertical="center" shrinkToFit="1"/>
      <protection locked="0" hidden="1"/>
    </xf>
    <xf numFmtId="0" fontId="4" fillId="0" borderId="3" xfId="0" applyFont="1" applyFill="1" applyBorder="1" applyAlignment="1" applyProtection="1">
      <alignment horizontal="center" vertical="center" shrinkToFit="1"/>
      <protection locked="0" hidden="1"/>
    </xf>
    <xf numFmtId="0" fontId="4" fillId="0" borderId="12" xfId="0" applyFont="1" applyFill="1" applyBorder="1" applyAlignment="1" applyProtection="1">
      <alignment horizontal="center" vertical="center" shrinkToFit="1"/>
      <protection locked="0" hidden="1"/>
    </xf>
    <xf numFmtId="0" fontId="4" fillId="0" borderId="13" xfId="0" applyFont="1" applyFill="1" applyBorder="1" applyAlignment="1" applyProtection="1">
      <alignment horizontal="center" vertical="center" shrinkToFit="1"/>
      <protection locked="0" hidden="1"/>
    </xf>
    <xf numFmtId="0" fontId="4" fillId="0" borderId="4" xfId="0" applyFont="1" applyFill="1" applyBorder="1" applyAlignment="1" applyProtection="1">
      <alignment horizontal="center" vertical="center" wrapText="1"/>
      <protection locked="0" hidden="1"/>
    </xf>
    <xf numFmtId="0" fontId="4" fillId="0" borderId="7" xfId="0" applyFont="1" applyFill="1" applyBorder="1" applyAlignment="1" applyProtection="1">
      <alignment horizontal="center" vertical="center" wrapText="1"/>
      <protection locked="0" hidden="1"/>
    </xf>
    <xf numFmtId="0" fontId="4" fillId="0" borderId="0" xfId="0"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center" vertical="center" wrapText="1"/>
      <protection locked="0" hidden="1"/>
    </xf>
    <xf numFmtId="0" fontId="8" fillId="0" borderId="8" xfId="0" applyFont="1" applyFill="1" applyBorder="1" applyAlignment="1" applyProtection="1">
      <alignment horizontal="center" vertical="center" wrapText="1" shrinkToFit="1"/>
      <protection locked="0" hidden="1"/>
    </xf>
    <xf numFmtId="0" fontId="8" fillId="0" borderId="9" xfId="0" applyFont="1" applyFill="1" applyBorder="1" applyAlignment="1" applyProtection="1">
      <alignment horizontal="center" vertical="center" wrapText="1" shrinkToFit="1"/>
      <protection locked="0" hidden="1"/>
    </xf>
    <xf numFmtId="0" fontId="8" fillId="0" borderId="12" xfId="0" applyFont="1" applyFill="1" applyBorder="1" applyAlignment="1" applyProtection="1">
      <alignment horizontal="center" vertical="center" wrapText="1" shrinkToFit="1"/>
      <protection locked="0" hidden="1"/>
    </xf>
    <xf numFmtId="0" fontId="8" fillId="0" borderId="13" xfId="0" applyFont="1" applyFill="1" applyBorder="1" applyAlignment="1" applyProtection="1">
      <alignment horizontal="center" vertical="center" wrapText="1" shrinkToFit="1"/>
      <protection locked="0" hidden="1"/>
    </xf>
    <xf numFmtId="0" fontId="3" fillId="0" borderId="0" xfId="1" applyFont="1" applyFill="1" applyAlignment="1" applyProtection="1">
      <alignment horizontal="center"/>
      <protection locked="0" hidden="1"/>
    </xf>
    <xf numFmtId="0" fontId="4" fillId="0" borderId="25" xfId="0" applyFont="1" applyFill="1" applyBorder="1" applyAlignment="1" applyProtection="1">
      <alignment horizontal="center" vertical="center" textRotation="255"/>
      <protection hidden="1"/>
    </xf>
    <xf numFmtId="0" fontId="4" fillId="0" borderId="27" xfId="0" applyFont="1" applyFill="1" applyBorder="1" applyAlignment="1" applyProtection="1">
      <alignment horizontal="center" vertical="center" textRotation="255"/>
      <protection hidden="1"/>
    </xf>
    <xf numFmtId="0" fontId="4" fillId="0" borderId="28" xfId="0" applyFont="1" applyFill="1" applyBorder="1" applyAlignment="1" applyProtection="1">
      <alignment horizontal="center" vertical="center" textRotation="255"/>
      <protection hidden="1"/>
    </xf>
    <xf numFmtId="0" fontId="7" fillId="0" borderId="5" xfId="0" applyFont="1" applyFill="1" applyBorder="1" applyAlignment="1" applyProtection="1">
      <protection hidden="1"/>
    </xf>
    <xf numFmtId="0" fontId="7" fillId="0" borderId="24" xfId="0" applyFont="1" applyFill="1" applyBorder="1" applyAlignment="1" applyProtection="1">
      <protection hidden="1"/>
    </xf>
    <xf numFmtId="0" fontId="7" fillId="0" borderId="23" xfId="0" applyFont="1" applyFill="1" applyBorder="1" applyAlignment="1" applyProtection="1">
      <protection hidden="1"/>
    </xf>
    <xf numFmtId="0" fontId="4" fillId="0" borderId="25" xfId="0" applyFont="1" applyFill="1" applyBorder="1" applyAlignment="1" applyProtection="1">
      <alignment horizontal="center" vertical="center"/>
      <protection hidden="1"/>
    </xf>
    <xf numFmtId="0" fontId="7" fillId="0" borderId="25" xfId="0" applyFont="1" applyFill="1" applyBorder="1" applyAlignment="1" applyProtection="1">
      <alignment vertical="center"/>
      <protection hidden="1"/>
    </xf>
    <xf numFmtId="0" fontId="7" fillId="0" borderId="4" xfId="0" applyFont="1" applyFill="1" applyBorder="1" applyAlignment="1" applyProtection="1">
      <alignment vertical="center"/>
      <protection hidden="1"/>
    </xf>
    <xf numFmtId="0" fontId="4" fillId="0" borderId="26" xfId="0" applyFont="1" applyFill="1" applyBorder="1" applyAlignment="1" applyProtection="1">
      <alignment horizontal="center" vertical="center"/>
      <protection hidden="1"/>
    </xf>
    <xf numFmtId="0" fontId="7" fillId="0" borderId="26" xfId="0" applyFont="1" applyFill="1" applyBorder="1" applyAlignment="1" applyProtection="1">
      <alignment horizontal="center" vertical="center"/>
      <protection hidden="1"/>
    </xf>
    <xf numFmtId="0" fontId="7" fillId="0" borderId="26" xfId="0" applyFont="1" applyFill="1" applyBorder="1" applyAlignment="1" applyProtection="1">
      <alignment vertical="center"/>
      <protection hidden="1"/>
    </xf>
    <xf numFmtId="0" fontId="17" fillId="0" borderId="0" xfId="1" applyFont="1" applyFill="1" applyBorder="1" applyAlignment="1" applyProtection="1">
      <alignment horizontal="left"/>
      <protection locked="0" hidden="1"/>
    </xf>
    <xf numFmtId="0" fontId="17" fillId="0" borderId="0" xfId="1" applyFont="1" applyFill="1" applyAlignment="1" applyProtection="1">
      <alignment horizontal="left"/>
      <protection hidden="1"/>
    </xf>
    <xf numFmtId="0" fontId="17" fillId="0" borderId="12" xfId="1" applyFont="1" applyFill="1" applyBorder="1" applyAlignment="1" applyProtection="1">
      <alignment horizontal="left" shrinkToFit="1"/>
      <protection locked="0" hidden="1"/>
    </xf>
    <xf numFmtId="0" fontId="17" fillId="0" borderId="12" xfId="1" applyFont="1" applyFill="1" applyBorder="1" applyAlignment="1" applyProtection="1">
      <alignment horizontal="center" shrinkToFit="1"/>
      <protection hidden="1"/>
    </xf>
    <xf numFmtId="0" fontId="17" fillId="0" borderId="12" xfId="1" applyFont="1" applyFill="1" applyBorder="1" applyAlignment="1" applyProtection="1">
      <alignment horizontal="center"/>
      <protection hidden="1"/>
    </xf>
    <xf numFmtId="0" fontId="17" fillId="0" borderId="12" xfId="1" applyFont="1" applyFill="1" applyBorder="1" applyAlignment="1" applyProtection="1">
      <alignment horizontal="center" shrinkToFit="1"/>
      <protection locked="0" hidden="1"/>
    </xf>
    <xf numFmtId="0" fontId="15" fillId="0" borderId="0" xfId="1" applyFont="1" applyFill="1" applyAlignment="1" applyProtection="1">
      <alignment horizontal="center"/>
      <protection hidden="1"/>
    </xf>
    <xf numFmtId="0" fontId="16" fillId="0" borderId="0" xfId="1" applyFont="1" applyFill="1" applyAlignment="1" applyProtection="1">
      <alignment horizontal="left" wrapText="1"/>
      <protection hidden="1"/>
    </xf>
    <xf numFmtId="0" fontId="3" fillId="0" borderId="12" xfId="1" applyFont="1" applyFill="1" applyBorder="1" applyAlignment="1" applyProtection="1">
      <alignment horizontal="right" shrinkToFit="1"/>
      <protection locked="0" hidden="1"/>
    </xf>
    <xf numFmtId="0" fontId="3" fillId="0" borderId="24" xfId="1" applyFont="1" applyFill="1" applyBorder="1" applyAlignment="1" applyProtection="1">
      <alignment horizontal="left"/>
      <protection locked="0" hidden="1"/>
    </xf>
    <xf numFmtId="0" fontId="3" fillId="0" borderId="24" xfId="1" applyFont="1" applyFill="1" applyBorder="1" applyAlignment="1" applyProtection="1">
      <alignment horizontal="center" shrinkToFit="1"/>
      <protection locked="0" hidden="1"/>
    </xf>
    <xf numFmtId="49" fontId="17" fillId="0" borderId="0" xfId="1" applyNumberFormat="1" applyFont="1" applyFill="1" applyAlignment="1" applyProtection="1">
      <alignment horizontal="left" wrapText="1"/>
      <protection hidden="1"/>
    </xf>
    <xf numFmtId="0" fontId="17" fillId="0" borderId="12" xfId="1" applyFont="1" applyFill="1" applyBorder="1" applyAlignment="1" applyProtection="1">
      <alignment horizontal="left"/>
      <protection locked="0" hidden="1"/>
    </xf>
    <xf numFmtId="0" fontId="17" fillId="0" borderId="0" xfId="1" applyFont="1" applyFill="1" applyAlignment="1" applyProtection="1">
      <alignment horizontal="center"/>
      <protection hidden="1"/>
    </xf>
    <xf numFmtId="0" fontId="17" fillId="0" borderId="24" xfId="1" applyFont="1" applyFill="1" applyBorder="1" applyAlignment="1" applyProtection="1">
      <alignment horizontal="center"/>
      <protection locked="0" hidden="1"/>
    </xf>
    <xf numFmtId="176" fontId="17" fillId="0" borderId="12" xfId="1" applyNumberFormat="1" applyFont="1" applyFill="1" applyBorder="1" applyAlignment="1" applyProtection="1">
      <alignment horizontal="center"/>
      <protection locked="0" hidden="1"/>
    </xf>
    <xf numFmtId="0" fontId="17" fillId="0" borderId="24" xfId="1" applyFont="1" applyFill="1" applyBorder="1" applyAlignment="1" applyProtection="1">
      <alignment horizontal="center" shrinkToFit="1"/>
      <protection locked="0" hidden="1"/>
    </xf>
    <xf numFmtId="0" fontId="17" fillId="0" borderId="0" xfId="1" applyFont="1" applyFill="1" applyBorder="1" applyAlignment="1" applyProtection="1">
      <alignment horizontal="center"/>
      <protection hidden="1"/>
    </xf>
    <xf numFmtId="0" fontId="17" fillId="0" borderId="12" xfId="1" applyFont="1" applyFill="1" applyBorder="1" applyAlignment="1" applyProtection="1">
      <alignment horizontal="left"/>
      <protection hidden="1"/>
    </xf>
    <xf numFmtId="0" fontId="17" fillId="0" borderId="5" xfId="1" applyFont="1" applyFill="1" applyBorder="1" applyAlignment="1" applyProtection="1">
      <alignment horizontal="left"/>
      <protection locked="0" hidden="1"/>
    </xf>
    <xf numFmtId="0" fontId="17" fillId="0" borderId="12" xfId="1" applyFont="1" applyFill="1" applyBorder="1" applyAlignment="1" applyProtection="1">
      <alignment horizontal="center"/>
      <protection locked="0" hidden="1"/>
    </xf>
    <xf numFmtId="0" fontId="9" fillId="0" borderId="12" xfId="1" applyFont="1" applyFill="1" applyBorder="1" applyAlignment="1" applyProtection="1">
      <alignment horizontal="center"/>
      <protection locked="0" hidden="1"/>
    </xf>
    <xf numFmtId="176" fontId="17" fillId="0" borderId="24" xfId="1" applyNumberFormat="1" applyFont="1" applyFill="1" applyBorder="1" applyAlignment="1" applyProtection="1">
      <alignment horizontal="center"/>
      <protection locked="0" hidden="1"/>
    </xf>
    <xf numFmtId="0" fontId="8" fillId="0" borderId="24" xfId="2" applyFont="1" applyFill="1" applyBorder="1" applyAlignment="1" applyProtection="1">
      <alignment horizontal="center" shrinkToFit="1"/>
      <protection locked="0" hidden="1"/>
    </xf>
    <xf numFmtId="0" fontId="2" fillId="0" borderId="0" xfId="2" applyFont="1" applyFill="1" applyBorder="1" applyAlignment="1" applyProtection="1">
      <alignment horizontal="left" vertical="center" wrapText="1"/>
      <protection locked="0" hidden="1"/>
    </xf>
    <xf numFmtId="0" fontId="2" fillId="0" borderId="0" xfId="2" applyFont="1" applyFill="1" applyAlignment="1" applyProtection="1">
      <alignment horizontal="center"/>
      <protection hidden="1"/>
    </xf>
    <xf numFmtId="0" fontId="2" fillId="0" borderId="24" xfId="2" applyFont="1" applyFill="1" applyBorder="1" applyAlignment="1" applyProtection="1">
      <alignment horizontal="center"/>
      <protection hidden="1"/>
    </xf>
    <xf numFmtId="0" fontId="2" fillId="0" borderId="12" xfId="2" applyFont="1" applyFill="1" applyBorder="1" applyAlignment="1" applyProtection="1">
      <alignment horizontal="center" shrinkToFit="1"/>
      <protection hidden="1"/>
    </xf>
    <xf numFmtId="0" fontId="18" fillId="0" borderId="0" xfId="2" applyFont="1" applyFill="1" applyAlignment="1" applyProtection="1">
      <alignment horizontal="center" vertical="center"/>
      <protection hidden="1"/>
    </xf>
    <xf numFmtId="0" fontId="18" fillId="0" borderId="0" xfId="2" applyFont="1" applyFill="1" applyAlignment="1" applyProtection="1">
      <alignment horizontal="left" vertical="center"/>
      <protection hidden="1"/>
    </xf>
    <xf numFmtId="0" fontId="3" fillId="0" borderId="24" xfId="2" applyFont="1" applyFill="1" applyBorder="1" applyAlignment="1" applyProtection="1">
      <alignment horizontal="center" shrinkToFit="1"/>
      <protection locked="0" hidden="1"/>
    </xf>
    <xf numFmtId="0" fontId="3" fillId="0" borderId="12" xfId="2" applyFont="1" applyFill="1" applyBorder="1" applyAlignment="1" applyProtection="1">
      <alignment horizontal="right" shrinkToFit="1"/>
      <protection locked="0" hidden="1"/>
    </xf>
    <xf numFmtId="0" fontId="18" fillId="0" borderId="0" xfId="2" applyFont="1" applyFill="1" applyAlignment="1" applyProtection="1">
      <alignment horizontal="right" vertical="center"/>
      <protection locked="0" hidden="1"/>
    </xf>
  </cellXfs>
  <cellStyles count="3">
    <cellStyle name="標準" xfId="0" builtinId="0"/>
    <cellStyle name="標準 2" xfId="1" xr:uid="{00000000-0005-0000-0000-000001000000}"/>
    <cellStyle name="標準 2 2" xfId="2" xr:uid="{00000000-0005-0000-0000-000002000000}"/>
  </cellStyles>
  <dxfs count="32">
    <dxf>
      <font>
        <b/>
        <i val="0"/>
        <color rgb="FFC0000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rgb="FFC0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4" tint="0.79998168889431442"/>
        </patternFill>
      </fill>
    </dxf>
    <dxf>
      <fill>
        <patternFill>
          <bgColor theme="4" tint="0.79998168889431442"/>
        </patternFill>
      </fill>
    </dxf>
    <dxf>
      <font>
        <b/>
        <i val="0"/>
        <color rgb="FFC00000"/>
      </font>
    </dxf>
    <dxf>
      <fill>
        <patternFill>
          <bgColor theme="2"/>
        </patternFill>
      </fill>
    </dxf>
    <dxf>
      <fill>
        <patternFill>
          <bgColor theme="2"/>
        </patternFill>
      </fill>
    </dxf>
    <dxf>
      <fill>
        <patternFill>
          <bgColor theme="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104774</xdr:colOff>
      <xdr:row>0</xdr:row>
      <xdr:rowOff>28574</xdr:rowOff>
    </xdr:from>
    <xdr:to>
      <xdr:col>58</xdr:col>
      <xdr:colOff>438149</xdr:colOff>
      <xdr:row>5</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96199" y="28574"/>
          <a:ext cx="5876925" cy="137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○本ファイルは</a:t>
          </a:r>
          <a:r>
            <a:rPr kumimoji="1" lang="ja-JP" altLang="en-US" sz="1100" b="1" u="sng"/>
            <a:t>記入部分以外の編集ができません</a:t>
          </a:r>
          <a:r>
            <a:rPr kumimoji="1" lang="ja-JP" altLang="en-US" sz="1100"/>
            <a:t>。</a:t>
          </a:r>
          <a:endParaRPr kumimoji="1" lang="en-US" altLang="ja-JP" sz="1100"/>
        </a:p>
        <a:p>
          <a:endParaRPr kumimoji="1" lang="en-US" altLang="ja-JP" sz="1100" u="none"/>
        </a:p>
        <a:p>
          <a:pPr eaLnBrk="1" fontAlgn="auto" latinLnBrk="0" hangingPunct="1"/>
          <a:r>
            <a:rPr kumimoji="1" lang="ja-JP" altLang="en-US" sz="1100" u="none"/>
            <a:t>○「経歴」、「麻酔業務に関する略歴」が枠内</a:t>
          </a:r>
          <a:r>
            <a:rPr kumimoji="1" lang="ja-JP" altLang="ja-JP" sz="1100" u="none">
              <a:solidFill>
                <a:schemeClr val="dk1"/>
              </a:solidFill>
              <a:effectLst/>
              <a:latin typeface="+mn-lt"/>
              <a:ea typeface="+mn-ea"/>
              <a:cs typeface="+mn-cs"/>
            </a:rPr>
            <a:t>に</a:t>
          </a:r>
          <a:r>
            <a:rPr kumimoji="1" lang="ja-JP" altLang="en-US" sz="1100" u="none">
              <a:solidFill>
                <a:schemeClr val="dk1"/>
              </a:solidFill>
              <a:effectLst/>
              <a:latin typeface="+mn-lt"/>
              <a:ea typeface="+mn-ea"/>
              <a:cs typeface="+mn-cs"/>
            </a:rPr>
            <a:t>収まらない場合や</a:t>
          </a:r>
          <a:r>
            <a:rPr kumimoji="1" lang="ja-JP" altLang="ja-JP" sz="1100" u="none">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その他必要な場合には、</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下のタブをコピーしてお使いください。</a:t>
          </a:r>
          <a:endParaRPr lang="ja-JP" altLang="ja-JP">
            <a:effectLst/>
          </a:endParaRPr>
        </a:p>
        <a:p>
          <a:pPr eaLnBrk="1" fontAlgn="auto" latinLnBrk="0" hangingPunct="1"/>
          <a:endParaRPr lang="en-US" altLang="ja-JP" sz="1100">
            <a:solidFill>
              <a:schemeClr val="dk1"/>
            </a:solidFill>
            <a:effectLst/>
            <a:latin typeface="+mn-lt"/>
            <a:ea typeface="+mn-ea"/>
            <a:cs typeface="+mn-cs"/>
          </a:endParaRPr>
        </a:p>
        <a:p>
          <a:pPr eaLnBrk="1" fontAlgn="auto" latinLnBrk="0" hangingPunct="1"/>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タブをコピーして使用する際には、必ずシート名を以下のようにしてください。</a:t>
          </a:r>
          <a:endParaRPr lang="ja-JP" altLang="ja-JP" b="1">
            <a:solidFill>
              <a:srgbClr val="FF0000"/>
            </a:solidFill>
            <a:effectLst/>
          </a:endParaRPr>
        </a:p>
        <a:p>
          <a:pPr eaLnBrk="1" fontAlgn="auto" latinLnBrk="0" hangingPunct="1"/>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例）別紙第</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、別紙第</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（２）、別紙第</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（３）．．．</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85724</xdr:colOff>
      <xdr:row>0</xdr:row>
      <xdr:rowOff>19049</xdr:rowOff>
    </xdr:from>
    <xdr:to>
      <xdr:col>46</xdr:col>
      <xdr:colOff>504825</xdr:colOff>
      <xdr:row>4</xdr:row>
      <xdr:rowOff>219075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362699" y="19049"/>
          <a:ext cx="5181601" cy="142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○「修練した期間」については、</a:t>
          </a:r>
          <a:r>
            <a:rPr kumimoji="1" lang="ja-JP" altLang="en-US" sz="1100">
              <a:solidFill>
                <a:schemeClr val="dk1"/>
              </a:solidFill>
              <a:effectLst/>
              <a:latin typeface="+mn-lt"/>
              <a:ea typeface="+mn-ea"/>
              <a:cs typeface="+mn-cs"/>
            </a:rPr>
            <a:t>１シートにつき、</a:t>
          </a:r>
          <a:r>
            <a:rPr kumimoji="1" lang="ja-JP" altLang="ja-JP" sz="1100">
              <a:solidFill>
                <a:schemeClr val="dk1"/>
              </a:solidFill>
              <a:effectLst/>
              <a:latin typeface="+mn-lt"/>
              <a:ea typeface="+mn-ea"/>
              <a:cs typeface="+mn-cs"/>
            </a:rPr>
            <a:t>最大５つまで期間を選択できます。</a:t>
          </a:r>
          <a:endParaRPr lang="ja-JP" altLang="ja-JP">
            <a:effectLst/>
          </a:endParaRPr>
        </a:p>
        <a:p>
          <a:pPr eaLnBrk="1" fontAlgn="auto" latinLnBrk="0" hangingPunct="1"/>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５つ以上の期間の記載が必要となる場合や、その他必要な場合には、</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下のタブをコピーしてお使いください。</a:t>
          </a:r>
          <a:endParaRPr lang="ja-JP" altLang="ja-JP">
            <a:effectLst/>
          </a:endParaRPr>
        </a:p>
        <a:p>
          <a:pPr eaLnBrk="1" fontAlgn="auto" latinLnBrk="0" hangingPunct="1"/>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a:t>
          </a:r>
          <a:r>
            <a:rPr lang="ja-JP" altLang="ja-JP" sz="1100" b="1">
              <a:solidFill>
                <a:srgbClr val="FF0000"/>
              </a:solidFill>
              <a:effectLst/>
              <a:latin typeface="+mn-lt"/>
              <a:ea typeface="+mn-ea"/>
              <a:cs typeface="+mn-cs"/>
            </a:rPr>
            <a:t>タブをコピーして使用する際には、必ずシート名を以下のようにしてください。</a:t>
          </a:r>
          <a:endParaRPr lang="ja-JP" altLang="ja-JP" b="1">
            <a:solidFill>
              <a:srgbClr val="FF0000"/>
            </a:solidFill>
            <a:effectLst/>
          </a:endParaRPr>
        </a:p>
        <a:p>
          <a:pPr eaLnBrk="1" fontAlgn="auto" latinLnBrk="0" hangingPunct="1"/>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例）別紙第</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、別紙第</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（２）、別紙第</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（３）．．．</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266698</xdr:colOff>
      <xdr:row>1</xdr:row>
      <xdr:rowOff>76201</xdr:rowOff>
    </xdr:from>
    <xdr:to>
      <xdr:col>20</xdr:col>
      <xdr:colOff>9524</xdr:colOff>
      <xdr:row>4</xdr:row>
      <xdr:rowOff>114301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705723" y="295276"/>
          <a:ext cx="4095751"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○本ページは必要があれば下のタブからコピーしてお使いください。</a:t>
          </a:r>
          <a:endParaRPr kumimoji="1" lang="en-US" altLang="ja-JP" sz="1100"/>
        </a:p>
        <a:p>
          <a:r>
            <a:rPr kumimoji="1" lang="en-US" altLang="ja-JP" sz="1100" b="1">
              <a:solidFill>
                <a:srgbClr val="FF0000"/>
              </a:solidFill>
            </a:rPr>
            <a:t>31</a:t>
          </a:r>
          <a:r>
            <a:rPr kumimoji="1" lang="ja-JP" altLang="en-US" sz="1100" b="1">
              <a:solidFill>
                <a:srgbClr val="FF0000"/>
              </a:solidFill>
            </a:rPr>
            <a:t>番～</a:t>
          </a:r>
          <a:r>
            <a:rPr kumimoji="1" lang="en-US" altLang="ja-JP" sz="1100" b="1">
              <a:solidFill>
                <a:srgbClr val="FF0000"/>
              </a:solidFill>
            </a:rPr>
            <a:t>500</a:t>
          </a:r>
          <a:r>
            <a:rPr kumimoji="1" lang="ja-JP" altLang="en-US" sz="1100" b="1">
              <a:solidFill>
                <a:srgbClr val="FF0000"/>
              </a:solidFill>
            </a:rPr>
            <a:t>番は、行を再表示してお使いください。</a:t>
          </a:r>
          <a:endParaRPr kumimoji="1" lang="en-US" altLang="ja-JP" sz="1100" b="1">
            <a:solidFill>
              <a:srgbClr val="FF0000"/>
            </a:solidFill>
          </a:endParaRPr>
        </a:p>
        <a:p>
          <a:r>
            <a:rPr kumimoji="1" lang="en-US" altLang="ja-JP" sz="1100" b="1">
              <a:solidFill>
                <a:srgbClr val="FF0000"/>
              </a:solidFill>
            </a:rPr>
            <a:t>501</a:t>
          </a:r>
          <a:r>
            <a:rPr kumimoji="1" lang="ja-JP" altLang="en-US" sz="1100" b="1">
              <a:solidFill>
                <a:srgbClr val="FF0000"/>
              </a:solidFill>
            </a:rPr>
            <a:t>番以降は、</a:t>
          </a:r>
          <a:r>
            <a:rPr kumimoji="1" lang="en-US" altLang="ja-JP" sz="1100" b="1">
              <a:solidFill>
                <a:srgbClr val="FF0000"/>
              </a:solidFill>
            </a:rPr>
            <a:t>500</a:t>
          </a:r>
          <a:r>
            <a:rPr kumimoji="1" lang="ja-JP" altLang="en-US" sz="1100" b="1">
              <a:solidFill>
                <a:srgbClr val="FF0000"/>
              </a:solidFill>
            </a:rPr>
            <a:t>番の行をコピーして追加してお使いください。</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Z55"/>
  <sheetViews>
    <sheetView showGridLines="0" tabSelected="1" view="pageBreakPreview" zoomScaleNormal="100" zoomScaleSheetLayoutView="100" workbookViewId="0">
      <selection activeCell="C7" sqref="C7:D7"/>
    </sheetView>
  </sheetViews>
  <sheetFormatPr defaultRowHeight="13.5"/>
  <cols>
    <col min="1" max="2" width="3.625" style="4" customWidth="1"/>
    <col min="3" max="3" width="2.375" style="4" customWidth="1"/>
    <col min="4" max="4" width="2.25" style="4" customWidth="1"/>
    <col min="5" max="5" width="1.875" style="4" customWidth="1"/>
    <col min="6" max="6" width="1.25" style="4" customWidth="1"/>
    <col min="7" max="7" width="1.875" style="4" customWidth="1"/>
    <col min="8" max="8" width="2.25" style="4" customWidth="1"/>
    <col min="9" max="11" width="2.5" style="4" customWidth="1"/>
    <col min="12" max="12" width="3.625" style="4" hidden="1" customWidth="1"/>
    <col min="13" max="13" width="3.375" style="4" customWidth="1"/>
    <col min="14" max="14" width="4.75" style="4" customWidth="1"/>
    <col min="15" max="15" width="2.75" style="4" customWidth="1"/>
    <col min="16" max="16" width="3.75" style="4" customWidth="1"/>
    <col min="17" max="17" width="4" style="4" customWidth="1"/>
    <col min="18" max="32" width="3.625" style="4" customWidth="1"/>
    <col min="33" max="33" width="45.625" style="4" customWidth="1"/>
    <col min="34" max="38" width="3.625" style="4" hidden="1" customWidth="1"/>
    <col min="39" max="39" width="11.25" style="4" hidden="1" customWidth="1"/>
    <col min="40" max="41" width="10.25" style="4" hidden="1" customWidth="1"/>
    <col min="42" max="43" width="7.125" style="4" hidden="1" customWidth="1"/>
    <col min="44" max="46" width="3.625" style="4" hidden="1" customWidth="1"/>
    <col min="47" max="47" width="2.875" style="4" hidden="1" customWidth="1"/>
    <col min="48" max="48" width="9.125" style="4" hidden="1" customWidth="1"/>
    <col min="49" max="49" width="7.625" style="4" hidden="1" customWidth="1"/>
    <col min="50" max="50" width="16.25" style="4" hidden="1" customWidth="1"/>
    <col min="51" max="51" width="8.375" style="4" hidden="1" customWidth="1"/>
    <col min="52" max="52" width="8.625" style="4" hidden="1" customWidth="1"/>
    <col min="53" max="57" width="3.625" style="4" customWidth="1"/>
    <col min="58" max="16384" width="9" style="4"/>
  </cols>
  <sheetData>
    <row r="1" spans="1:52" ht="15" customHeight="1">
      <c r="A1" s="1" t="s">
        <v>12</v>
      </c>
      <c r="B1" s="2"/>
      <c r="C1" s="2"/>
      <c r="D1" s="2"/>
      <c r="E1" s="2"/>
      <c r="F1" s="2"/>
      <c r="G1" s="2"/>
      <c r="H1" s="2"/>
      <c r="I1" s="2"/>
      <c r="J1" s="2"/>
      <c r="K1" s="2"/>
      <c r="L1" s="2"/>
      <c r="M1" s="2"/>
      <c r="N1" s="2"/>
      <c r="O1" s="2"/>
      <c r="P1" s="2"/>
      <c r="Q1" s="3"/>
      <c r="R1" s="3"/>
      <c r="S1" s="3"/>
      <c r="T1" s="3"/>
      <c r="U1" s="2"/>
      <c r="V1" s="2"/>
      <c r="W1" s="2"/>
      <c r="X1" s="2"/>
      <c r="Y1" s="2"/>
      <c r="Z1" s="2"/>
      <c r="AA1" s="2"/>
      <c r="AB1" s="2"/>
      <c r="AC1" s="2"/>
      <c r="AD1" s="2"/>
      <c r="AE1" s="2"/>
      <c r="AF1" s="2"/>
    </row>
    <row r="2" spans="1:52" ht="15" customHeight="1">
      <c r="A2" s="2"/>
      <c r="B2" s="2"/>
      <c r="C2" s="2"/>
      <c r="D2" s="2"/>
      <c r="E2" s="2"/>
      <c r="F2" s="2"/>
      <c r="G2" s="2"/>
      <c r="H2" s="2"/>
      <c r="I2" s="2"/>
      <c r="J2" s="2"/>
      <c r="K2" s="2"/>
      <c r="L2" s="2"/>
      <c r="M2" s="2"/>
      <c r="N2" s="2"/>
      <c r="O2" s="2"/>
      <c r="P2" s="2"/>
      <c r="Q2" s="3"/>
      <c r="R2" s="3"/>
      <c r="S2" s="3"/>
      <c r="T2" s="3"/>
      <c r="U2" s="2"/>
      <c r="V2" s="2"/>
      <c r="W2" s="2"/>
      <c r="X2" s="2"/>
      <c r="Y2" s="2"/>
      <c r="Z2" s="2"/>
      <c r="AA2" s="2"/>
      <c r="AB2" s="2"/>
      <c r="AC2" s="2"/>
      <c r="AD2" s="2"/>
      <c r="AE2" s="2"/>
      <c r="AF2" s="2"/>
    </row>
    <row r="3" spans="1:52" ht="18" customHeight="1">
      <c r="A3" s="255" t="s">
        <v>23</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52" ht="18"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V4" s="150"/>
    </row>
    <row r="5" spans="1:52" ht="36" customHeight="1">
      <c r="A5" s="256" t="s">
        <v>25</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row>
    <row r="6" spans="1:52" ht="9" customHeight="1" thickBo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U6" s="4" t="s">
        <v>227</v>
      </c>
      <c r="AV6" s="155" t="str">
        <f>"R2/1/1"</f>
        <v>R2/1/1</v>
      </c>
    </row>
    <row r="7" spans="1:52" ht="18" customHeight="1" thickBot="1">
      <c r="A7" s="276" t="s">
        <v>91</v>
      </c>
      <c r="B7" s="276"/>
      <c r="C7" s="260"/>
      <c r="D7" s="260"/>
      <c r="E7" s="7" t="s">
        <v>3</v>
      </c>
      <c r="F7" s="7"/>
      <c r="G7" s="260"/>
      <c r="H7" s="260"/>
      <c r="I7" s="5" t="s">
        <v>4</v>
      </c>
      <c r="J7" s="260"/>
      <c r="K7" s="260"/>
      <c r="L7" s="7"/>
      <c r="M7" s="7" t="s">
        <v>30</v>
      </c>
      <c r="N7" s="7"/>
      <c r="O7" s="7"/>
      <c r="P7" s="7"/>
      <c r="Q7" s="7"/>
      <c r="R7" s="7"/>
      <c r="S7" s="7"/>
      <c r="T7" s="7"/>
      <c r="U7" s="7"/>
      <c r="V7" s="7"/>
      <c r="W7" s="7"/>
      <c r="X7" s="7"/>
      <c r="Y7" s="7"/>
      <c r="Z7" s="7"/>
      <c r="AA7" s="7"/>
      <c r="AB7" s="7"/>
      <c r="AC7" s="7"/>
      <c r="AD7" s="7"/>
      <c r="AE7" s="7"/>
      <c r="AF7" s="7"/>
      <c r="AG7" s="4" t="str">
        <f>IF(A7="","元号を記入願います",IF(ISERROR(AW7),"申請日に不備があります",""))</f>
        <v>申請日に不備があります</v>
      </c>
      <c r="AM7" s="154" t="s">
        <v>224</v>
      </c>
      <c r="AU7" s="4" t="str">
        <f>IF(A7="令和","R","x")</f>
        <v>R</v>
      </c>
      <c r="AV7" s="144" t="str">
        <f>AU7&amp;C7&amp;"/"&amp;G7&amp;"/"&amp;J7</f>
        <v>R//</v>
      </c>
      <c r="AW7" s="4" t="e">
        <f>DATEDIF(AV6,AV7,"Y")</f>
        <v>#VALUE!</v>
      </c>
      <c r="AY7" s="145"/>
    </row>
    <row r="8" spans="1:52" ht="9"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row>
    <row r="9" spans="1:52" ht="18" customHeight="1">
      <c r="A9" s="1"/>
      <c r="B9" s="1"/>
      <c r="C9" s="1"/>
      <c r="D9" s="1"/>
      <c r="E9" s="1"/>
      <c r="F9" s="1"/>
      <c r="G9" s="1"/>
      <c r="H9" s="1"/>
      <c r="I9" s="1"/>
      <c r="J9" s="1"/>
      <c r="K9" s="1"/>
      <c r="L9" s="1"/>
      <c r="M9" s="1"/>
      <c r="N9" s="1"/>
      <c r="O9" s="1"/>
      <c r="P9" s="1"/>
      <c r="Q9" s="1"/>
      <c r="R9" s="1"/>
      <c r="S9" s="1"/>
      <c r="T9" s="1"/>
      <c r="U9" s="1"/>
      <c r="V9" s="1"/>
      <c r="W9" s="1"/>
      <c r="X9" s="1"/>
      <c r="Y9" s="8" t="s">
        <v>1</v>
      </c>
      <c r="Z9" s="9"/>
      <c r="AA9" s="259" t="str">
        <f>IF(D14=0,"",SUBSTITUTE(TRIM(D14)," ","　"))</f>
        <v/>
      </c>
      <c r="AB9" s="259"/>
      <c r="AC9" s="259"/>
      <c r="AD9" s="259"/>
      <c r="AE9" s="259"/>
      <c r="AF9" s="10"/>
    </row>
    <row r="10" spans="1:52" ht="15"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257"/>
      <c r="AF10" s="257"/>
      <c r="AU10" s="144"/>
    </row>
    <row r="11" spans="1:52" s="12" customFormat="1" ht="18" customHeight="1" thickBot="1">
      <c r="A11" s="258" t="s">
        <v>17</v>
      </c>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U11" s="12" t="s">
        <v>188</v>
      </c>
      <c r="AV11" s="12" t="s">
        <v>184</v>
      </c>
      <c r="AW11" s="12" t="s">
        <v>185</v>
      </c>
      <c r="AZ11" s="12" t="s">
        <v>186</v>
      </c>
    </row>
    <row r="12" spans="1:52" ht="18" customHeight="1" thickBo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U12" s="4" t="b">
        <f>IF(LEN(TRIM(D13))=0,FALSE,IF(LENB(SUBSTITUTE(ASC(D13)," ","　"))&lt;&gt;LENB(SUBSTITUTE(DBCS(D13)," ","　")),1=2,SUBSTITUTE(D13," ","　")=SUBSTITUTE(PHONETIC(D13)," ","　")))</f>
        <v>0</v>
      </c>
      <c r="AV12" s="147" t="e">
        <f>SEARCH("　",SUBSTITUTE(TRIM(D13)," ","　"))</f>
        <v>#VALUE!</v>
      </c>
      <c r="AW12" s="145">
        <f>IF(ISERROR(AV12),1,IF(AND(AU12,AV12&gt;1),0,1))</f>
        <v>1</v>
      </c>
      <c r="AZ12" s="4" t="b">
        <f>SUBSTITUTE(D13," ","　")=SUBSTITUTE(PHONETIC(D13)," ","　")</f>
        <v>1</v>
      </c>
    </row>
    <row r="13" spans="1:52" ht="15" customHeight="1" thickBot="1">
      <c r="A13" s="14" t="s">
        <v>0</v>
      </c>
      <c r="B13" s="15"/>
      <c r="C13" s="15"/>
      <c r="D13" s="246"/>
      <c r="E13" s="246"/>
      <c r="F13" s="246"/>
      <c r="G13" s="246"/>
      <c r="H13" s="246"/>
      <c r="I13" s="246"/>
      <c r="J13" s="246"/>
      <c r="K13" s="246"/>
      <c r="L13" s="246"/>
      <c r="M13" s="246"/>
      <c r="N13" s="246"/>
      <c r="O13" s="246"/>
      <c r="P13" s="246"/>
      <c r="Q13" s="246"/>
      <c r="R13" s="246"/>
      <c r="S13" s="246"/>
      <c r="T13" s="247"/>
      <c r="U13" s="16"/>
      <c r="V13" s="17"/>
      <c r="W13" s="18"/>
      <c r="X13" s="268" t="s">
        <v>240</v>
      </c>
      <c r="Y13" s="207"/>
      <c r="Z13" s="207"/>
      <c r="AA13" s="17"/>
      <c r="AB13" s="17"/>
      <c r="AC13" s="17"/>
      <c r="AD13" s="17"/>
      <c r="AE13" s="17"/>
      <c r="AF13" s="18"/>
      <c r="AG13" s="4" t="str">
        <f>IF(AW12=0,"","ふりがなの氏名の間に空白をいれてください")</f>
        <v>ふりがなの氏名の間に空白をいれてください</v>
      </c>
      <c r="AM13" s="154" t="s">
        <v>223</v>
      </c>
      <c r="AU13" s="4" t="s">
        <v>198</v>
      </c>
      <c r="AV13" s="147" t="e">
        <f>SEARCH("　",SUBSTITUTE(TRIM(D14)," ","　"))</f>
        <v>#VALUE!</v>
      </c>
      <c r="AW13" s="145">
        <f>IF(ISERROR(AV13),1,IF(AV13&gt;1,0,1))</f>
        <v>1</v>
      </c>
    </row>
    <row r="14" spans="1:52" ht="15" customHeight="1">
      <c r="A14" s="19" t="s">
        <v>1</v>
      </c>
      <c r="B14" s="20"/>
      <c r="C14" s="20"/>
      <c r="D14" s="251"/>
      <c r="E14" s="251"/>
      <c r="F14" s="251"/>
      <c r="G14" s="251"/>
      <c r="H14" s="251"/>
      <c r="I14" s="251"/>
      <c r="J14" s="251"/>
      <c r="K14" s="251"/>
      <c r="L14" s="251"/>
      <c r="M14" s="251"/>
      <c r="N14" s="251"/>
      <c r="O14" s="251"/>
      <c r="P14" s="251"/>
      <c r="Q14" s="251"/>
      <c r="R14" s="251"/>
      <c r="S14" s="251"/>
      <c r="T14" s="252"/>
      <c r="U14" s="248" t="s">
        <v>2</v>
      </c>
      <c r="V14" s="249"/>
      <c r="W14" s="250"/>
      <c r="X14" s="269"/>
      <c r="Y14" s="270"/>
      <c r="Z14" s="270"/>
      <c r="AA14" s="51"/>
      <c r="AB14" s="21" t="s">
        <v>3</v>
      </c>
      <c r="AC14" s="51"/>
      <c r="AD14" s="21" t="s">
        <v>4</v>
      </c>
      <c r="AE14" s="51"/>
      <c r="AF14" s="22" t="s">
        <v>5</v>
      </c>
      <c r="AG14" s="4" t="str">
        <f>IF(AW13=0,"","氏名の間に空白をいれてください")</f>
        <v>氏名の間に空白をいれてください</v>
      </c>
      <c r="AM14" s="154" t="s">
        <v>223</v>
      </c>
      <c r="AU14" s="4" t="str">
        <f>IF(X13="昭和","S",IF(X13="平成","H",""))</f>
        <v/>
      </c>
    </row>
    <row r="15" spans="1:52" ht="15" customHeight="1">
      <c r="A15" s="23"/>
      <c r="B15" s="24"/>
      <c r="C15" s="24"/>
      <c r="D15" s="253"/>
      <c r="E15" s="253"/>
      <c r="F15" s="253"/>
      <c r="G15" s="253"/>
      <c r="H15" s="253"/>
      <c r="I15" s="253"/>
      <c r="J15" s="253"/>
      <c r="K15" s="253"/>
      <c r="L15" s="253"/>
      <c r="M15" s="253"/>
      <c r="N15" s="253"/>
      <c r="O15" s="253"/>
      <c r="P15" s="253"/>
      <c r="Q15" s="253"/>
      <c r="R15" s="253"/>
      <c r="S15" s="253"/>
      <c r="T15" s="254"/>
      <c r="U15" s="23"/>
      <c r="V15" s="24"/>
      <c r="W15" s="25"/>
      <c r="X15" s="271"/>
      <c r="Y15" s="209"/>
      <c r="Z15" s="209"/>
      <c r="AA15" s="24"/>
      <c r="AB15" s="24"/>
      <c r="AD15" s="26" t="s">
        <v>32</v>
      </c>
      <c r="AE15" s="51"/>
      <c r="AF15" s="25" t="s">
        <v>31</v>
      </c>
      <c r="AG15" s="4" t="str">
        <f>IF(ISERROR(AV15),"申請日の年齢を記入願います",IF(AE15=AV15,"","申請日の年齢を記入願います"))</f>
        <v>申請日の年齢を記入願います</v>
      </c>
      <c r="AM15" s="154" t="s">
        <v>228</v>
      </c>
      <c r="AU15" s="144" t="str">
        <f>AU14&amp;AA14&amp;"/"&amp;AC14&amp;"/"&amp;AE14</f>
        <v>//</v>
      </c>
      <c r="AV15" s="146" t="e">
        <f>DATEDIF(AU15,AV7,"Y")</f>
        <v>#VALUE!</v>
      </c>
    </row>
    <row r="16" spans="1:52" ht="15" customHeight="1">
      <c r="A16" s="14" t="s">
        <v>0</v>
      </c>
      <c r="B16" s="15"/>
      <c r="C16" s="15"/>
      <c r="D16" s="264" ph="1"/>
      <c r="E16" s="264" ph="1"/>
      <c r="F16" s="264" ph="1"/>
      <c r="G16" s="264" ph="1"/>
      <c r="H16" s="264" ph="1"/>
      <c r="I16" s="264" ph="1"/>
      <c r="J16" s="264" ph="1"/>
      <c r="K16" s="264" ph="1"/>
      <c r="L16" s="264" ph="1"/>
      <c r="M16" s="264" ph="1"/>
      <c r="N16" s="264" ph="1"/>
      <c r="O16" s="264" ph="1"/>
      <c r="P16" s="264" ph="1"/>
      <c r="Q16" s="264" ph="1"/>
      <c r="R16" s="264" ph="1"/>
      <c r="S16" s="264" ph="1"/>
      <c r="T16" s="264" ph="1"/>
      <c r="U16" s="264" ph="1"/>
      <c r="V16" s="264" ph="1"/>
      <c r="W16" s="264" ph="1"/>
      <c r="X16" s="264" ph="1"/>
      <c r="Y16" s="264" ph="1"/>
      <c r="Z16" s="265" ph="1"/>
      <c r="AA16" s="27" t="s">
        <v>6</v>
      </c>
      <c r="AB16" s="28"/>
      <c r="AC16" s="28"/>
      <c r="AD16" s="28"/>
      <c r="AE16" s="28"/>
      <c r="AF16" s="29"/>
      <c r="AG16" s="4" t="str">
        <f>IF(AX19,"","電話番号を記入願います")</f>
        <v>電話番号を記入願います</v>
      </c>
      <c r="AM16" s="154" t="s">
        <v>223</v>
      </c>
      <c r="AU16" s="151"/>
      <c r="AV16" s="151"/>
    </row>
    <row r="17" spans="1:52" ht="15" customHeight="1">
      <c r="A17" s="19" t="s">
        <v>34</v>
      </c>
      <c r="B17" s="21"/>
      <c r="C17" s="21"/>
      <c r="D17" s="30" t="s">
        <v>33</v>
      </c>
      <c r="E17" s="262"/>
      <c r="F17" s="262"/>
      <c r="G17" s="262"/>
      <c r="H17" s="31" t="s">
        <v>35</v>
      </c>
      <c r="I17" s="262"/>
      <c r="J17" s="262"/>
      <c r="K17" s="32" t="s">
        <v>36</v>
      </c>
      <c r="L17" s="21"/>
      <c r="M17" s="21"/>
      <c r="N17" s="21"/>
      <c r="O17" s="21"/>
      <c r="P17" s="21"/>
      <c r="Q17" s="21"/>
      <c r="R17" s="21"/>
      <c r="S17" s="21"/>
      <c r="T17" s="21"/>
      <c r="U17" s="21"/>
      <c r="V17" s="21"/>
      <c r="W17" s="21"/>
      <c r="X17" s="21"/>
      <c r="Y17" s="21"/>
      <c r="Z17" s="33"/>
      <c r="AA17" s="34" t="s">
        <v>37</v>
      </c>
      <c r="AB17" s="52"/>
      <c r="AC17" s="35" t="s">
        <v>36</v>
      </c>
      <c r="AD17" s="35"/>
      <c r="AE17" s="35"/>
      <c r="AF17" s="36"/>
      <c r="AG17" s="4" t="str">
        <f>IF(AND(AU19,AV19),"","住所のふりがな、もしくは郵便番号を記入願います")</f>
        <v>住所のふりがな、もしくは郵便番号を記入願います</v>
      </c>
      <c r="AM17" s="154" t="s">
        <v>223</v>
      </c>
      <c r="AV17" s="4" t="s">
        <v>183</v>
      </c>
    </row>
    <row r="18" spans="1:52" ht="15" customHeight="1">
      <c r="A18" s="23"/>
      <c r="B18" s="24"/>
      <c r="C18" s="24"/>
      <c r="D18" s="261"/>
      <c r="E18" s="261"/>
      <c r="F18" s="261"/>
      <c r="G18" s="261"/>
      <c r="H18" s="37" t="str">
        <f>IF(OR(D18="京都",D18="大阪"),"府",IF(D18="東京","都",IF(OR(D18="北海道",D18=""),"","県")))</f>
        <v/>
      </c>
      <c r="I18" s="266"/>
      <c r="J18" s="266"/>
      <c r="K18" s="266"/>
      <c r="L18" s="266"/>
      <c r="M18" s="266"/>
      <c r="N18" s="266"/>
      <c r="O18" s="266"/>
      <c r="P18" s="266"/>
      <c r="Q18" s="266"/>
      <c r="R18" s="266"/>
      <c r="S18" s="266"/>
      <c r="T18" s="266"/>
      <c r="U18" s="266"/>
      <c r="V18" s="266"/>
      <c r="W18" s="266"/>
      <c r="X18" s="266"/>
      <c r="Y18" s="266"/>
      <c r="Z18" s="267"/>
      <c r="AA18" s="244"/>
      <c r="AB18" s="245"/>
      <c r="AC18" s="38" t="s">
        <v>7</v>
      </c>
      <c r="AD18" s="245"/>
      <c r="AE18" s="245"/>
      <c r="AF18" s="39"/>
      <c r="AG18" s="4" t="str">
        <f>IF(AW19,"","現住所を記入願います")</f>
        <v>現住所を記入願います</v>
      </c>
      <c r="AM18" s="154" t="s">
        <v>223</v>
      </c>
      <c r="AU18" s="12" t="s">
        <v>187</v>
      </c>
      <c r="AV18" s="4" t="s">
        <v>189</v>
      </c>
      <c r="AW18" s="4" t="s">
        <v>190</v>
      </c>
      <c r="AX18" s="4" t="s">
        <v>191</v>
      </c>
    </row>
    <row r="19" spans="1:52" ht="15" customHeight="1">
      <c r="A19" s="14" t="s">
        <v>0</v>
      </c>
      <c r="B19" s="15"/>
      <c r="C19" s="15"/>
      <c r="D19" s="15"/>
      <c r="E19" s="263"/>
      <c r="F19" s="264"/>
      <c r="G19" s="264"/>
      <c r="H19" s="264"/>
      <c r="I19" s="264"/>
      <c r="J19" s="264"/>
      <c r="K19" s="264"/>
      <c r="L19" s="264"/>
      <c r="M19" s="264"/>
      <c r="N19" s="264"/>
      <c r="O19" s="264"/>
      <c r="P19" s="264"/>
      <c r="Q19" s="264"/>
      <c r="R19" s="264"/>
      <c r="S19" s="264"/>
      <c r="T19" s="264"/>
      <c r="U19" s="264"/>
      <c r="V19" s="264"/>
      <c r="W19" s="264"/>
      <c r="X19" s="264"/>
      <c r="Y19" s="264"/>
      <c r="Z19" s="265"/>
      <c r="AA19" s="27" t="s">
        <v>6</v>
      </c>
      <c r="AB19" s="28"/>
      <c r="AC19" s="28"/>
      <c r="AD19" s="28"/>
      <c r="AE19" s="28"/>
      <c r="AF19" s="29"/>
      <c r="AG19" s="4" t="str">
        <f>IF(AU21,"","従事先名称のふりがなを記入願います")</f>
        <v>従事先名称のふりがなを記入願います</v>
      </c>
      <c r="AM19" s="154" t="s">
        <v>223</v>
      </c>
      <c r="AU19" s="4" t="b">
        <f>IF(LEN(TRIM(D16))=0,FALSE,D16=PHONETIC(D16))</f>
        <v>0</v>
      </c>
      <c r="AV19" s="4" t="b">
        <f>AND(LEN(E17)=3,LEN(I17)=4,NOT(ISERROR(VALUE(E17))),NOT(ISERROR(VALUE(I17))))</f>
        <v>0</v>
      </c>
      <c r="AW19" s="4" t="b">
        <f>AND(D18&lt;&gt;"",TRIM(I18)&lt;&gt;"")</f>
        <v>0</v>
      </c>
      <c r="AX19" s="4" t="b">
        <f>AND(LEN(AB17)&gt;0,LEN(AA18)&gt;0,LEN(AD18)&gt;0,NOT(ISERROR(VALUE(AB17))),NOT(ISERROR(VALUE(AA18))),NOT(ISERROR(VALUE(AD18))))</f>
        <v>0</v>
      </c>
    </row>
    <row r="20" spans="1:52" ht="15" customHeight="1">
      <c r="A20" s="19" t="s">
        <v>13</v>
      </c>
      <c r="B20" s="21"/>
      <c r="C20" s="21"/>
      <c r="D20" s="21"/>
      <c r="E20" s="272"/>
      <c r="F20" s="272"/>
      <c r="G20" s="272"/>
      <c r="H20" s="272"/>
      <c r="I20" s="272"/>
      <c r="J20" s="272"/>
      <c r="K20" s="272"/>
      <c r="L20" s="272"/>
      <c r="M20" s="272"/>
      <c r="N20" s="272"/>
      <c r="O20" s="272"/>
      <c r="P20" s="272"/>
      <c r="Q20" s="272"/>
      <c r="R20" s="272"/>
      <c r="S20" s="272"/>
      <c r="T20" s="272"/>
      <c r="U20" s="272"/>
      <c r="V20" s="272"/>
      <c r="W20" s="272"/>
      <c r="X20" s="272"/>
      <c r="Y20" s="272"/>
      <c r="Z20" s="273"/>
      <c r="AA20" s="34" t="s">
        <v>37</v>
      </c>
      <c r="AB20" s="52"/>
      <c r="AC20" s="35" t="s">
        <v>36</v>
      </c>
      <c r="AD20" s="35"/>
      <c r="AE20" s="35"/>
      <c r="AF20" s="36"/>
      <c r="AG20" s="4" t="str">
        <f>IF(AW21,"","従事先の電話番号を記入願います")</f>
        <v>従事先の電話番号を記入願います</v>
      </c>
      <c r="AM20" s="154" t="s">
        <v>223</v>
      </c>
      <c r="AU20" s="4" t="s">
        <v>193</v>
      </c>
      <c r="AV20" s="4" t="s">
        <v>192</v>
      </c>
      <c r="AW20" s="4" t="s">
        <v>191</v>
      </c>
      <c r="AX20" s="4" t="s">
        <v>206</v>
      </c>
    </row>
    <row r="21" spans="1:52" ht="15" customHeight="1">
      <c r="A21" s="23"/>
      <c r="B21" s="24"/>
      <c r="C21" s="24"/>
      <c r="D21" s="24"/>
      <c r="E21" s="274"/>
      <c r="F21" s="274"/>
      <c r="G21" s="274"/>
      <c r="H21" s="274"/>
      <c r="I21" s="274"/>
      <c r="J21" s="274"/>
      <c r="K21" s="274"/>
      <c r="L21" s="274"/>
      <c r="M21" s="274"/>
      <c r="N21" s="274"/>
      <c r="O21" s="274"/>
      <c r="P21" s="274"/>
      <c r="Q21" s="274"/>
      <c r="R21" s="274"/>
      <c r="S21" s="274"/>
      <c r="T21" s="274"/>
      <c r="U21" s="274"/>
      <c r="V21" s="274"/>
      <c r="W21" s="274"/>
      <c r="X21" s="274"/>
      <c r="Y21" s="274"/>
      <c r="Z21" s="275"/>
      <c r="AA21" s="244"/>
      <c r="AB21" s="245"/>
      <c r="AC21" s="38" t="s">
        <v>7</v>
      </c>
      <c r="AD21" s="245"/>
      <c r="AE21" s="245"/>
      <c r="AF21" s="39"/>
      <c r="AG21" s="4" t="str">
        <f>IF(AX21,"","従事先の名称を記入願います")</f>
        <v>従事先の名称を記入願います</v>
      </c>
      <c r="AM21" s="154" t="s">
        <v>223</v>
      </c>
      <c r="AU21" s="4" t="b">
        <f>IF(LEN(TRIM(E19))=0,FALSE,E19=PHONETIC(E19))</f>
        <v>0</v>
      </c>
      <c r="AV21" s="4" t="b">
        <f>LEN(E20)&gt;0</f>
        <v>0</v>
      </c>
      <c r="AW21" s="4" t="b">
        <f>AND(LEN(AB20)&gt;0,LEN(AA21)&gt;0,LEN(AD21)&gt;0,NOT(ISERROR(VALUE(AB20))),NOT(ISERROR(VALUE(AA21))),NOT(ISERROR(VALUE(AD21))))</f>
        <v>0</v>
      </c>
      <c r="AX21" s="4" t="b">
        <f>IF(LEN(TRIM(E20))=0,FALSE,TRUE)</f>
        <v>0</v>
      </c>
    </row>
    <row r="22" spans="1:52" ht="15" customHeight="1">
      <c r="A22" s="180" t="s">
        <v>28</v>
      </c>
      <c r="B22" s="167"/>
      <c r="C22" s="167"/>
      <c r="D22" s="181"/>
      <c r="E22" s="184"/>
      <c r="F22" s="185"/>
      <c r="G22" s="185"/>
      <c r="H22" s="185"/>
      <c r="I22" s="185"/>
      <c r="J22" s="185"/>
      <c r="K22" s="185"/>
      <c r="L22" s="185"/>
      <c r="M22" s="185"/>
      <c r="N22" s="185"/>
      <c r="O22" s="185"/>
      <c r="P22" s="185"/>
      <c r="Q22" s="185"/>
      <c r="R22" s="185"/>
      <c r="S22" s="185"/>
      <c r="T22" s="186"/>
      <c r="U22" s="180" t="s">
        <v>14</v>
      </c>
      <c r="V22" s="167"/>
      <c r="W22" s="181"/>
      <c r="X22" s="184"/>
      <c r="Y22" s="185"/>
      <c r="Z22" s="185"/>
      <c r="AA22" s="185"/>
      <c r="AB22" s="185"/>
      <c r="AC22" s="185"/>
      <c r="AD22" s="185"/>
      <c r="AE22" s="185"/>
      <c r="AF22" s="186"/>
      <c r="AG22" s="4" t="str">
        <f>IF(AU23,"","診療科名を記入願います")</f>
        <v>診療科名を記入願います</v>
      </c>
      <c r="AM22" s="154" t="s">
        <v>223</v>
      </c>
      <c r="AU22" s="4" t="s">
        <v>194</v>
      </c>
      <c r="AV22" s="4" t="s">
        <v>195</v>
      </c>
      <c r="AW22" s="4" t="s">
        <v>196</v>
      </c>
      <c r="AX22" s="4" t="s">
        <v>197</v>
      </c>
    </row>
    <row r="23" spans="1:52" ht="15" customHeight="1">
      <c r="A23" s="182"/>
      <c r="B23" s="168"/>
      <c r="C23" s="168"/>
      <c r="D23" s="183"/>
      <c r="E23" s="187"/>
      <c r="F23" s="188"/>
      <c r="G23" s="188"/>
      <c r="H23" s="188"/>
      <c r="I23" s="188"/>
      <c r="J23" s="188"/>
      <c r="K23" s="188"/>
      <c r="L23" s="188"/>
      <c r="M23" s="188"/>
      <c r="N23" s="188"/>
      <c r="O23" s="188"/>
      <c r="P23" s="188"/>
      <c r="Q23" s="188"/>
      <c r="R23" s="188"/>
      <c r="S23" s="188"/>
      <c r="T23" s="189"/>
      <c r="U23" s="182"/>
      <c r="V23" s="168"/>
      <c r="W23" s="183"/>
      <c r="X23" s="187"/>
      <c r="Y23" s="188"/>
      <c r="Z23" s="188"/>
      <c r="AA23" s="188"/>
      <c r="AB23" s="188"/>
      <c r="AC23" s="188"/>
      <c r="AD23" s="188"/>
      <c r="AE23" s="188"/>
      <c r="AF23" s="189"/>
      <c r="AG23" s="4" t="str">
        <f>IF(AV23,"","役職・地位を記入願います")</f>
        <v>役職・地位を記入願います</v>
      </c>
      <c r="AM23" s="154" t="s">
        <v>223</v>
      </c>
      <c r="AU23" s="4" t="b">
        <f>LEN(TRIM(E22))&gt;0</f>
        <v>0</v>
      </c>
      <c r="AV23" s="4" t="b">
        <f>LEN(X22)&gt;0</f>
        <v>0</v>
      </c>
      <c r="AW23" s="4" t="b">
        <f>AND(LEN(E24)&gt;=4,LEN(E24)&lt;=10,NOT(ISERROR(VALUE(E24))))</f>
        <v>0</v>
      </c>
      <c r="AX23" s="4" t="b">
        <f>AND(AW23,LENB(E24)=LENB(ASC(E24)))</f>
        <v>0</v>
      </c>
    </row>
    <row r="24" spans="1:52" ht="15" customHeight="1">
      <c r="A24" s="180" t="s">
        <v>8</v>
      </c>
      <c r="B24" s="167"/>
      <c r="C24" s="167"/>
      <c r="D24" s="181"/>
      <c r="E24" s="190"/>
      <c r="F24" s="191"/>
      <c r="G24" s="191"/>
      <c r="H24" s="191"/>
      <c r="I24" s="191"/>
      <c r="J24" s="191"/>
      <c r="K24" s="191"/>
      <c r="L24" s="191"/>
      <c r="M24" s="191"/>
      <c r="N24" s="191"/>
      <c r="O24" s="191"/>
      <c r="P24" s="191"/>
      <c r="Q24" s="191"/>
      <c r="R24" s="191"/>
      <c r="S24" s="191"/>
      <c r="T24" s="192"/>
      <c r="U24" s="200" t="s">
        <v>15</v>
      </c>
      <c r="V24" s="201"/>
      <c r="W24" s="202"/>
      <c r="X24" s="171" t="s">
        <v>89</v>
      </c>
      <c r="Y24" s="172"/>
      <c r="Z24" s="172"/>
      <c r="AA24" s="169"/>
      <c r="AB24" s="167" t="str">
        <f>IF(AA24="","","年")</f>
        <v/>
      </c>
      <c r="AC24" s="169"/>
      <c r="AD24" s="167" t="str">
        <f>IF(AC24="","","月")</f>
        <v/>
      </c>
      <c r="AE24" s="169"/>
      <c r="AF24" s="181" t="str">
        <f>IF(AE24="","","日")</f>
        <v/>
      </c>
      <c r="AG24" s="4" t="str">
        <f>IF(AW23,"","移籍番号は、4桁から10桁です")</f>
        <v>移籍番号は、4桁から10桁です</v>
      </c>
      <c r="AM24" s="154" t="s">
        <v>229</v>
      </c>
      <c r="AU24" s="4" t="s">
        <v>199</v>
      </c>
      <c r="AV24" s="4" t="s">
        <v>200</v>
      </c>
      <c r="AX24" s="149" t="s">
        <v>201</v>
      </c>
    </row>
    <row r="25" spans="1:52" ht="15" customHeight="1">
      <c r="A25" s="182"/>
      <c r="B25" s="168"/>
      <c r="C25" s="168"/>
      <c r="D25" s="183"/>
      <c r="E25" s="193"/>
      <c r="F25" s="194"/>
      <c r="G25" s="194"/>
      <c r="H25" s="194"/>
      <c r="I25" s="194"/>
      <c r="J25" s="194"/>
      <c r="K25" s="194"/>
      <c r="L25" s="194"/>
      <c r="M25" s="194"/>
      <c r="N25" s="194"/>
      <c r="O25" s="194"/>
      <c r="P25" s="194"/>
      <c r="Q25" s="194"/>
      <c r="R25" s="194"/>
      <c r="S25" s="194"/>
      <c r="T25" s="195"/>
      <c r="U25" s="203"/>
      <c r="V25" s="204"/>
      <c r="W25" s="205"/>
      <c r="X25" s="173"/>
      <c r="Y25" s="174"/>
      <c r="Z25" s="174"/>
      <c r="AA25" s="170"/>
      <c r="AB25" s="168"/>
      <c r="AC25" s="170"/>
      <c r="AD25" s="168"/>
      <c r="AE25" s="170"/>
      <c r="AF25" s="183"/>
      <c r="AG25" s="4" t="str">
        <f>IF(AX25,"","移籍登録年月日を記入願います")</f>
        <v>移籍登録年月日を記入願います</v>
      </c>
      <c r="AM25" s="154" t="s">
        <v>223</v>
      </c>
      <c r="AU25" s="148" t="str">
        <f>IF(LEN(X24)=0,"",IF(X24="昭和","S",IF(X24="平成","H",IF(X24="令和","R",""))))</f>
        <v>S</v>
      </c>
      <c r="AV25" s="4" t="b">
        <f>OR(AND(AU25="S",AA24&gt;0,AA24&lt;=64),AND(AU25="H",AA24&gt;0,AA24&lt;31),AND(AU25="R",AA24&gt;0,AA24&lt;=5))</f>
        <v>0</v>
      </c>
      <c r="AW25" s="4" t="str">
        <f>AU25&amp;AA24&amp;"/"&amp;AC24&amp;"/"&amp;AE24</f>
        <v>S//</v>
      </c>
      <c r="AX25" s="146" t="b">
        <f>NOT(ISERROR(DATEDIF(AW25,AW25,"Y")))</f>
        <v>0</v>
      </c>
    </row>
    <row r="26" spans="1:52" ht="24"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52" ht="22.5" customHeight="1" thickBot="1">
      <c r="A27" s="232" t="s">
        <v>3</v>
      </c>
      <c r="B27" s="233"/>
      <c r="C27" s="243" t="s">
        <v>4</v>
      </c>
      <c r="D27" s="235"/>
      <c r="E27" s="232" t="s">
        <v>24</v>
      </c>
      <c r="F27" s="234"/>
      <c r="G27" s="234"/>
      <c r="H27" s="234"/>
      <c r="I27" s="234"/>
      <c r="J27" s="234"/>
      <c r="K27" s="234"/>
      <c r="L27" s="234"/>
      <c r="M27" s="234"/>
      <c r="N27" s="234"/>
      <c r="O27" s="234"/>
      <c r="P27" s="234"/>
      <c r="Q27" s="234"/>
      <c r="R27" s="234"/>
      <c r="S27" s="234"/>
      <c r="T27" s="234"/>
      <c r="U27" s="234"/>
      <c r="V27" s="234"/>
      <c r="W27" s="234"/>
      <c r="X27" s="235"/>
      <c r="Y27" s="234" t="s">
        <v>20</v>
      </c>
      <c r="Z27" s="234"/>
      <c r="AA27" s="234"/>
      <c r="AB27" s="234"/>
      <c r="AC27" s="234"/>
      <c r="AD27" s="234"/>
      <c r="AE27" s="234"/>
      <c r="AF27" s="235"/>
      <c r="AU27" s="4" t="s">
        <v>203</v>
      </c>
      <c r="AW27" s="4" t="s">
        <v>200</v>
      </c>
      <c r="AX27" s="4" t="s">
        <v>202</v>
      </c>
      <c r="AY27" s="4" t="s">
        <v>204</v>
      </c>
      <c r="AZ27" s="4" t="s">
        <v>205</v>
      </c>
    </row>
    <row r="28" spans="1:52" ht="22.5" customHeight="1" thickTop="1">
      <c r="A28" s="55"/>
      <c r="B28" s="56"/>
      <c r="C28" s="238"/>
      <c r="D28" s="239"/>
      <c r="E28" s="236"/>
      <c r="F28" s="237"/>
      <c r="G28" s="237"/>
      <c r="H28" s="237"/>
      <c r="I28" s="237"/>
      <c r="J28" s="237"/>
      <c r="K28" s="237"/>
      <c r="L28" s="237"/>
      <c r="M28" s="237"/>
      <c r="N28" s="237"/>
      <c r="O28" s="237"/>
      <c r="P28" s="237"/>
      <c r="Q28" s="237"/>
      <c r="R28" s="237"/>
      <c r="S28" s="237"/>
      <c r="T28" s="237"/>
      <c r="U28" s="57" t="s">
        <v>38</v>
      </c>
      <c r="V28" s="57"/>
      <c r="W28" s="57"/>
      <c r="X28" s="58"/>
      <c r="Y28" s="240"/>
      <c r="Z28" s="241"/>
      <c r="AA28" s="241"/>
      <c r="AB28" s="241"/>
      <c r="AC28" s="241"/>
      <c r="AD28" s="241"/>
      <c r="AE28" s="241"/>
      <c r="AF28" s="242"/>
      <c r="AG28" s="4" t="str">
        <f>IF(AND(AU28,AW28,AX28),"","略歴(卒業)の行に不備があります")</f>
        <v>略歴(卒業)の行に不備があります</v>
      </c>
      <c r="AM28" s="154" t="s">
        <v>223</v>
      </c>
      <c r="AU28" s="4" t="b">
        <f>AND(LEN(A28)&gt;0,LEN(B28)&gt;0,LEN(C28)&gt;0)</f>
        <v>0</v>
      </c>
      <c r="AV28" s="148" t="str">
        <f>IF(LEN(A28)=0,"",IF(A28="昭和","S",IF(A28="平成","H",IF(A28="令和","R",""))))</f>
        <v/>
      </c>
      <c r="AW28" s="4" t="b">
        <f>OR(AND(AV28="S",B28&gt;0,B28&lt;=64),AND(AV28="H",B28&gt;0,B28&lt;31),AND(AV28="R",B28&gt;0,B28&lt;=5))</f>
        <v>0</v>
      </c>
      <c r="AX28" s="4" t="b">
        <f>LEN(TRIM(E28))&gt;0</f>
        <v>0</v>
      </c>
    </row>
    <row r="29" spans="1:52" ht="22.5" customHeight="1">
      <c r="A29" s="53"/>
      <c r="B29" s="54"/>
      <c r="C29" s="198"/>
      <c r="D29" s="199"/>
      <c r="E29" s="178"/>
      <c r="F29" s="179"/>
      <c r="G29" s="179"/>
      <c r="H29" s="179"/>
      <c r="I29" s="179"/>
      <c r="J29" s="179"/>
      <c r="K29" s="179"/>
      <c r="L29" s="179"/>
      <c r="M29" s="179"/>
      <c r="N29" s="179"/>
      <c r="O29" s="179"/>
      <c r="P29" s="179"/>
      <c r="Q29" s="179"/>
      <c r="R29" s="179"/>
      <c r="S29" s="179"/>
      <c r="T29" s="179"/>
      <c r="U29" s="179"/>
      <c r="V29" s="179"/>
      <c r="W29" s="179"/>
      <c r="X29" s="206"/>
      <c r="Y29" s="175" t="s">
        <v>177</v>
      </c>
      <c r="Z29" s="176"/>
      <c r="AA29" s="176"/>
      <c r="AB29" s="176"/>
      <c r="AC29" s="176"/>
      <c r="AD29" s="176"/>
      <c r="AE29" s="176"/>
      <c r="AF29" s="177"/>
      <c r="AG29" s="4" t="str">
        <f>IF(OR(AND(AU29,AW29,AX29,AY29,NOT(AZ29)),AND(AU29,AW29,AX29,NOT(AY29),AZ29)),"","略歴(勤務)の行に不備があります")</f>
        <v/>
      </c>
      <c r="AM29" s="154" t="s">
        <v>231</v>
      </c>
      <c r="AU29" s="4" t="b">
        <f>OR(AND(LEN(A29)&gt;0,LEN(B29)&gt;0,LEN(C29)&gt;0),AND(LEN(A29)=0,LEN(B29)=0,LEN(C29)=0))</f>
        <v>1</v>
      </c>
      <c r="AV29" s="148" t="str">
        <f t="shared" ref="AV29:AV35" si="0">IF(LEN(A29)=0,"",IF(A29="昭和","S",IF(A29="平成","H",IF(A29="令和","R",""))))</f>
        <v/>
      </c>
      <c r="AW29" s="4" t="b">
        <f>OR(AND(AV29="S",B29&gt;0,B29&lt;=64),AND(AV29="H",B29&gt;0,B29&lt;31),AND(AV29="R",B29&gt;0,B29&lt;=5),AND(LEN(A29)=0,LEN(B29)=0,LEN(C29)=0))</f>
        <v>1</v>
      </c>
      <c r="AX29" s="4" t="b">
        <f>OR(AND(LEN(E29)&gt;0,LEN(Q29)&gt;0,LEN(Y29)&lt;4),AND(LEN(E29)=0,LEN(Q29)=0,LEN(Y29)&gt;4))</f>
        <v>1</v>
      </c>
      <c r="AY29" s="4" t="b">
        <f>OR(LEN(A29)&gt;0,LEN(B29)&gt;0,LEN(C29)&gt;0,LEN(E29)&gt;0,LEN(Q29)&gt;0,OR(LEN(Y29)=2,LEN(Y29)=3))</f>
        <v>0</v>
      </c>
      <c r="AZ29" s="4" t="b">
        <f>OR(LEN(A29)=0,LEN(B29)=0,LEN(C29)=0,LEN(E29)=0,LEN(Q29)=0,OR(LEN(Y29)=0,LEN(Y29)&gt;4))</f>
        <v>1</v>
      </c>
    </row>
    <row r="30" spans="1:52" ht="22.5" customHeight="1">
      <c r="A30" s="53"/>
      <c r="B30" s="54"/>
      <c r="C30" s="198"/>
      <c r="D30" s="199"/>
      <c r="E30" s="178"/>
      <c r="F30" s="179"/>
      <c r="G30" s="179"/>
      <c r="H30" s="179"/>
      <c r="I30" s="179"/>
      <c r="J30" s="179"/>
      <c r="K30" s="179"/>
      <c r="L30" s="179"/>
      <c r="M30" s="179"/>
      <c r="N30" s="179"/>
      <c r="O30" s="179"/>
      <c r="P30" s="179"/>
      <c r="Q30" s="179"/>
      <c r="R30" s="179"/>
      <c r="S30" s="179"/>
      <c r="T30" s="179"/>
      <c r="U30" s="179"/>
      <c r="V30" s="179"/>
      <c r="W30" s="179"/>
      <c r="X30" s="206"/>
      <c r="Y30" s="175" t="s">
        <v>177</v>
      </c>
      <c r="Z30" s="176"/>
      <c r="AA30" s="176"/>
      <c r="AB30" s="176"/>
      <c r="AC30" s="176"/>
      <c r="AD30" s="176"/>
      <c r="AE30" s="176"/>
      <c r="AF30" s="177"/>
      <c r="AG30" s="4" t="str">
        <f t="shared" ref="AG30:AG36" si="1">IF(OR(AND(AU30,AW30,AX30,AY30,NOT(AZ30)),AND(AU30,AW30,AX30,NOT(AY30),AZ30)),"","略歴(勤務)の行に不備があります")</f>
        <v/>
      </c>
      <c r="AM30" s="154" t="s">
        <v>232</v>
      </c>
      <c r="AU30" s="4" t="b">
        <f t="shared" ref="AU30:AU36" si="2">OR(AND(LEN(A30)&gt;0,LEN(B30)&gt;0,LEN(C30)&gt;0),AND(LEN(A30)=0,LEN(B30)=0,LEN(C30)=0))</f>
        <v>1</v>
      </c>
      <c r="AV30" s="148" t="str">
        <f t="shared" si="0"/>
        <v/>
      </c>
      <c r="AW30" s="4" t="b">
        <f t="shared" ref="AW30:AW36" si="3">OR(AND(AV30="S",B30&gt;0,B30&lt;=64),AND(AV30="H",B30&gt;0,B30&lt;31),AND(AV30="R",B30&gt;0,B30&lt;=5),AND(LEN(A30)=0,LEN(B30)=0,LEN(C30)=0))</f>
        <v>1</v>
      </c>
      <c r="AX30" s="4" t="b">
        <f t="shared" ref="AX30:AX36" si="4">OR(AND(LEN(E30)&gt;0,LEN(Q30)&gt;0,LEN(Y30)&lt;4),AND(LEN(E30)=0,LEN(Q30)=0,LEN(Y30)&gt;4))</f>
        <v>1</v>
      </c>
      <c r="AY30" s="4" t="b">
        <f t="shared" ref="AY30:AY36" si="5">OR(LEN(A30)&gt;0,LEN(B30)&gt;0,LEN(C30)&gt;0,LEN(E30)&gt;0,LEN(Q30)&gt;0,OR(LEN(Y30)=2,LEN(Y30)=3))</f>
        <v>0</v>
      </c>
      <c r="AZ30" s="4" t="b">
        <f t="shared" ref="AZ30:AZ36" si="6">OR(LEN(A30)=0,LEN(B30)=0,LEN(C30)=0,LEN(E30)=0,LEN(Q30)=0,OR(LEN(Y30)=0,LEN(Y30)&gt;4))</f>
        <v>1</v>
      </c>
    </row>
    <row r="31" spans="1:52" ht="22.5" customHeight="1">
      <c r="A31" s="53"/>
      <c r="B31" s="54"/>
      <c r="C31" s="198"/>
      <c r="D31" s="199"/>
      <c r="E31" s="178"/>
      <c r="F31" s="179"/>
      <c r="G31" s="179"/>
      <c r="H31" s="179"/>
      <c r="I31" s="179"/>
      <c r="J31" s="179"/>
      <c r="K31" s="179"/>
      <c r="L31" s="179"/>
      <c r="M31" s="179"/>
      <c r="N31" s="179"/>
      <c r="O31" s="179"/>
      <c r="P31" s="179"/>
      <c r="Q31" s="179"/>
      <c r="R31" s="179"/>
      <c r="S31" s="179"/>
      <c r="T31" s="179"/>
      <c r="U31" s="179"/>
      <c r="V31" s="179"/>
      <c r="W31" s="179"/>
      <c r="X31" s="206"/>
      <c r="Y31" s="175" t="s">
        <v>177</v>
      </c>
      <c r="Z31" s="176"/>
      <c r="AA31" s="176"/>
      <c r="AB31" s="176"/>
      <c r="AC31" s="176"/>
      <c r="AD31" s="176"/>
      <c r="AE31" s="176"/>
      <c r="AF31" s="177"/>
      <c r="AG31" s="4" t="str">
        <f t="shared" si="1"/>
        <v/>
      </c>
      <c r="AM31" s="154" t="s">
        <v>232</v>
      </c>
      <c r="AU31" s="4" t="b">
        <f t="shared" si="2"/>
        <v>1</v>
      </c>
      <c r="AV31" s="148" t="str">
        <f t="shared" si="0"/>
        <v/>
      </c>
      <c r="AW31" s="4" t="b">
        <f t="shared" si="3"/>
        <v>1</v>
      </c>
      <c r="AX31" s="4" t="b">
        <f t="shared" si="4"/>
        <v>1</v>
      </c>
      <c r="AY31" s="4" t="b">
        <f t="shared" si="5"/>
        <v>0</v>
      </c>
      <c r="AZ31" s="4" t="b">
        <f t="shared" si="6"/>
        <v>1</v>
      </c>
    </row>
    <row r="32" spans="1:52" ht="22.5" customHeight="1">
      <c r="A32" s="53"/>
      <c r="B32" s="54"/>
      <c r="C32" s="198"/>
      <c r="D32" s="199"/>
      <c r="E32" s="178"/>
      <c r="F32" s="179"/>
      <c r="G32" s="179"/>
      <c r="H32" s="179"/>
      <c r="I32" s="179"/>
      <c r="J32" s="179"/>
      <c r="K32" s="179"/>
      <c r="L32" s="179"/>
      <c r="M32" s="179"/>
      <c r="N32" s="179"/>
      <c r="O32" s="179"/>
      <c r="P32" s="179"/>
      <c r="Q32" s="179"/>
      <c r="R32" s="179"/>
      <c r="S32" s="179"/>
      <c r="T32" s="179"/>
      <c r="U32" s="179"/>
      <c r="V32" s="179"/>
      <c r="W32" s="179"/>
      <c r="X32" s="206"/>
      <c r="Y32" s="175" t="s">
        <v>177</v>
      </c>
      <c r="Z32" s="176"/>
      <c r="AA32" s="176"/>
      <c r="AB32" s="176"/>
      <c r="AC32" s="176"/>
      <c r="AD32" s="176"/>
      <c r="AE32" s="176"/>
      <c r="AF32" s="177"/>
      <c r="AG32" s="4" t="str">
        <f t="shared" si="1"/>
        <v/>
      </c>
      <c r="AM32" s="154" t="s">
        <v>232</v>
      </c>
      <c r="AU32" s="4" t="b">
        <f t="shared" si="2"/>
        <v>1</v>
      </c>
      <c r="AV32" s="148" t="str">
        <f t="shared" si="0"/>
        <v/>
      </c>
      <c r="AW32" s="4" t="b">
        <f t="shared" si="3"/>
        <v>1</v>
      </c>
      <c r="AX32" s="4" t="b">
        <f t="shared" si="4"/>
        <v>1</v>
      </c>
      <c r="AY32" s="4" t="b">
        <f t="shared" si="5"/>
        <v>0</v>
      </c>
      <c r="AZ32" s="4" t="b">
        <f t="shared" si="6"/>
        <v>1</v>
      </c>
    </row>
    <row r="33" spans="1:52" ht="22.5" customHeight="1">
      <c r="A33" s="53"/>
      <c r="B33" s="54"/>
      <c r="C33" s="198"/>
      <c r="D33" s="199"/>
      <c r="E33" s="178"/>
      <c r="F33" s="179"/>
      <c r="G33" s="179"/>
      <c r="H33" s="179"/>
      <c r="I33" s="179"/>
      <c r="J33" s="179"/>
      <c r="K33" s="179"/>
      <c r="L33" s="179"/>
      <c r="M33" s="179"/>
      <c r="N33" s="179"/>
      <c r="O33" s="179"/>
      <c r="P33" s="179"/>
      <c r="Q33" s="179"/>
      <c r="R33" s="179"/>
      <c r="S33" s="179"/>
      <c r="T33" s="179"/>
      <c r="U33" s="179"/>
      <c r="V33" s="179"/>
      <c r="W33" s="179"/>
      <c r="X33" s="206"/>
      <c r="Y33" s="175" t="s">
        <v>177</v>
      </c>
      <c r="Z33" s="176"/>
      <c r="AA33" s="176"/>
      <c r="AB33" s="176"/>
      <c r="AC33" s="176"/>
      <c r="AD33" s="176"/>
      <c r="AE33" s="176"/>
      <c r="AF33" s="177"/>
      <c r="AG33" s="4" t="str">
        <f t="shared" si="1"/>
        <v/>
      </c>
      <c r="AM33" s="154" t="s">
        <v>232</v>
      </c>
      <c r="AU33" s="4" t="b">
        <f t="shared" si="2"/>
        <v>1</v>
      </c>
      <c r="AV33" s="148" t="str">
        <f t="shared" si="0"/>
        <v/>
      </c>
      <c r="AW33" s="4" t="b">
        <f t="shared" si="3"/>
        <v>1</v>
      </c>
      <c r="AX33" s="4" t="b">
        <f t="shared" si="4"/>
        <v>1</v>
      </c>
      <c r="AY33" s="4" t="b">
        <f t="shared" si="5"/>
        <v>0</v>
      </c>
      <c r="AZ33" s="4" t="b">
        <f t="shared" si="6"/>
        <v>1</v>
      </c>
    </row>
    <row r="34" spans="1:52" ht="22.5" customHeight="1">
      <c r="A34" s="53"/>
      <c r="B34" s="54"/>
      <c r="C34" s="198"/>
      <c r="D34" s="199"/>
      <c r="E34" s="178"/>
      <c r="F34" s="179"/>
      <c r="G34" s="179"/>
      <c r="H34" s="179"/>
      <c r="I34" s="179"/>
      <c r="J34" s="179"/>
      <c r="K34" s="179"/>
      <c r="L34" s="179"/>
      <c r="M34" s="179"/>
      <c r="N34" s="179"/>
      <c r="O34" s="179"/>
      <c r="P34" s="179"/>
      <c r="Q34" s="179"/>
      <c r="R34" s="179"/>
      <c r="S34" s="179"/>
      <c r="T34" s="179"/>
      <c r="U34" s="179"/>
      <c r="V34" s="179"/>
      <c r="W34" s="179"/>
      <c r="X34" s="206"/>
      <c r="Y34" s="175" t="s">
        <v>177</v>
      </c>
      <c r="Z34" s="176"/>
      <c r="AA34" s="176"/>
      <c r="AB34" s="176"/>
      <c r="AC34" s="176"/>
      <c r="AD34" s="176"/>
      <c r="AE34" s="176"/>
      <c r="AF34" s="177"/>
      <c r="AG34" s="4" t="str">
        <f t="shared" si="1"/>
        <v/>
      </c>
      <c r="AM34" s="154" t="s">
        <v>232</v>
      </c>
      <c r="AU34" s="4" t="b">
        <f t="shared" si="2"/>
        <v>1</v>
      </c>
      <c r="AV34" s="148" t="str">
        <f t="shared" si="0"/>
        <v/>
      </c>
      <c r="AW34" s="4" t="b">
        <f t="shared" si="3"/>
        <v>1</v>
      </c>
      <c r="AX34" s="4" t="b">
        <f t="shared" si="4"/>
        <v>1</v>
      </c>
      <c r="AY34" s="4" t="b">
        <f t="shared" si="5"/>
        <v>0</v>
      </c>
      <c r="AZ34" s="4" t="b">
        <f t="shared" si="6"/>
        <v>1</v>
      </c>
    </row>
    <row r="35" spans="1:52" ht="22.5" customHeight="1">
      <c r="A35" s="53"/>
      <c r="B35" s="54"/>
      <c r="C35" s="198"/>
      <c r="D35" s="199"/>
      <c r="E35" s="178"/>
      <c r="F35" s="179"/>
      <c r="G35" s="179"/>
      <c r="H35" s="179"/>
      <c r="I35" s="179"/>
      <c r="J35" s="179"/>
      <c r="K35" s="179"/>
      <c r="L35" s="179"/>
      <c r="M35" s="179"/>
      <c r="N35" s="179"/>
      <c r="O35" s="179"/>
      <c r="P35" s="179"/>
      <c r="Q35" s="179"/>
      <c r="R35" s="179"/>
      <c r="S35" s="179"/>
      <c r="T35" s="179"/>
      <c r="U35" s="179"/>
      <c r="V35" s="179"/>
      <c r="W35" s="179"/>
      <c r="X35" s="206"/>
      <c r="Y35" s="175" t="s">
        <v>177</v>
      </c>
      <c r="Z35" s="176"/>
      <c r="AA35" s="176"/>
      <c r="AB35" s="176"/>
      <c r="AC35" s="176"/>
      <c r="AD35" s="176"/>
      <c r="AE35" s="176"/>
      <c r="AF35" s="177"/>
      <c r="AG35" s="4" t="str">
        <f t="shared" si="1"/>
        <v/>
      </c>
      <c r="AM35" s="154" t="s">
        <v>232</v>
      </c>
      <c r="AU35" s="4" t="b">
        <f t="shared" si="2"/>
        <v>1</v>
      </c>
      <c r="AV35" s="148" t="str">
        <f t="shared" si="0"/>
        <v/>
      </c>
      <c r="AW35" s="4" t="b">
        <f t="shared" si="3"/>
        <v>1</v>
      </c>
      <c r="AX35" s="4" t="b">
        <f t="shared" si="4"/>
        <v>1</v>
      </c>
      <c r="AY35" s="4" t="b">
        <f t="shared" si="5"/>
        <v>0</v>
      </c>
      <c r="AZ35" s="4" t="b">
        <f t="shared" si="6"/>
        <v>1</v>
      </c>
    </row>
    <row r="36" spans="1:52" ht="22.5" customHeight="1">
      <c r="A36" s="53"/>
      <c r="B36" s="54"/>
      <c r="C36" s="198"/>
      <c r="D36" s="199"/>
      <c r="E36" s="178"/>
      <c r="F36" s="179"/>
      <c r="G36" s="179"/>
      <c r="H36" s="179"/>
      <c r="I36" s="179"/>
      <c r="J36" s="179"/>
      <c r="K36" s="179"/>
      <c r="L36" s="179"/>
      <c r="M36" s="179"/>
      <c r="N36" s="179"/>
      <c r="O36" s="179"/>
      <c r="P36" s="179"/>
      <c r="Q36" s="179"/>
      <c r="R36" s="179"/>
      <c r="S36" s="179"/>
      <c r="T36" s="179"/>
      <c r="U36" s="179"/>
      <c r="V36" s="179"/>
      <c r="W36" s="179"/>
      <c r="X36" s="206"/>
      <c r="Y36" s="175" t="s">
        <v>177</v>
      </c>
      <c r="Z36" s="176"/>
      <c r="AA36" s="176"/>
      <c r="AB36" s="176"/>
      <c r="AC36" s="176"/>
      <c r="AD36" s="176"/>
      <c r="AE36" s="176"/>
      <c r="AF36" s="177"/>
      <c r="AG36" s="4" t="str">
        <f t="shared" si="1"/>
        <v/>
      </c>
      <c r="AM36" s="154" t="s">
        <v>232</v>
      </c>
      <c r="AU36" s="4" t="b">
        <f t="shared" si="2"/>
        <v>1</v>
      </c>
      <c r="AV36" s="148" t="str">
        <f>IF(LEN(A36)=0,"",IF(A36="昭和","S",IF(A36="平成","H",IF(A36="令和","R",""))))</f>
        <v/>
      </c>
      <c r="AW36" s="4" t="b">
        <f t="shared" si="3"/>
        <v>1</v>
      </c>
      <c r="AX36" s="4" t="b">
        <f t="shared" si="4"/>
        <v>1</v>
      </c>
      <c r="AY36" s="4" t="b">
        <f t="shared" si="5"/>
        <v>0</v>
      </c>
      <c r="AZ36" s="4" t="b">
        <f t="shared" si="6"/>
        <v>1</v>
      </c>
    </row>
    <row r="37" spans="1:52" ht="22.5" customHeight="1">
      <c r="A37" s="223"/>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M37" s="154" t="s">
        <v>230</v>
      </c>
    </row>
    <row r="38" spans="1:52" ht="22.5" customHeight="1">
      <c r="A38" s="277" t="s">
        <v>29</v>
      </c>
      <c r="B38" s="167" t="s">
        <v>9</v>
      </c>
      <c r="C38" s="167"/>
      <c r="D38" s="280"/>
      <c r="E38" s="280"/>
      <c r="F38" s="280"/>
      <c r="G38" s="280"/>
      <c r="H38" s="280"/>
      <c r="I38" s="222" t="s">
        <v>10</v>
      </c>
      <c r="J38" s="223"/>
      <c r="K38" s="281"/>
      <c r="L38" s="281"/>
      <c r="M38" s="282"/>
      <c r="N38" s="201" t="s">
        <v>20</v>
      </c>
      <c r="O38" s="230"/>
      <c r="P38" s="230"/>
      <c r="Q38" s="231"/>
      <c r="R38" s="283" t="s">
        <v>11</v>
      </c>
      <c r="S38" s="284"/>
      <c r="T38" s="285"/>
      <c r="U38" s="286" t="s">
        <v>18</v>
      </c>
      <c r="V38" s="287"/>
      <c r="W38" s="287"/>
      <c r="X38" s="287"/>
      <c r="Y38" s="286" t="s">
        <v>16</v>
      </c>
      <c r="Z38" s="288"/>
      <c r="AA38" s="288"/>
      <c r="AB38" s="288"/>
      <c r="AC38" s="288"/>
      <c r="AD38" s="201" t="s">
        <v>19</v>
      </c>
      <c r="AE38" s="230"/>
      <c r="AF38" s="231"/>
      <c r="AM38" s="158" t="s">
        <v>234</v>
      </c>
      <c r="AP38" s="4" t="s">
        <v>207</v>
      </c>
      <c r="AQ38" s="4" t="s">
        <v>208</v>
      </c>
      <c r="AY38" s="4" t="s">
        <v>209</v>
      </c>
      <c r="AZ38" s="4" t="s">
        <v>210</v>
      </c>
    </row>
    <row r="39" spans="1:52" ht="15" customHeight="1">
      <c r="A39" s="278"/>
      <c r="B39" s="59"/>
      <c r="C39" s="97"/>
      <c r="D39" s="40" t="s">
        <v>95</v>
      </c>
      <c r="E39" s="95"/>
      <c r="F39" s="40" t="s">
        <v>96</v>
      </c>
      <c r="G39" s="95"/>
      <c r="H39" s="41" t="s">
        <v>97</v>
      </c>
      <c r="I39" s="213"/>
      <c r="J39" s="167" t="s">
        <v>3</v>
      </c>
      <c r="K39" s="213"/>
      <c r="L39" s="42"/>
      <c r="M39" s="181" t="s">
        <v>94</v>
      </c>
      <c r="N39" s="216" t="s">
        <v>180</v>
      </c>
      <c r="O39" s="218" t="str">
        <f>IF(P39="","（週
（週","（週")</f>
        <v>（週
（週</v>
      </c>
      <c r="P39" s="220"/>
      <c r="Q39" s="211" t="str">
        <f>IF(P39="","時間）
時間）","時間）")</f>
        <v>時間）
時間）</v>
      </c>
      <c r="R39" s="196"/>
      <c r="S39" s="169"/>
      <c r="T39" s="181" t="s">
        <v>39</v>
      </c>
      <c r="U39" s="215"/>
      <c r="V39" s="215"/>
      <c r="W39" s="215"/>
      <c r="X39" s="215"/>
      <c r="Y39" s="215"/>
      <c r="Z39" s="215"/>
      <c r="AA39" s="215"/>
      <c r="AB39" s="215"/>
      <c r="AC39" s="215"/>
      <c r="AD39" s="207"/>
      <c r="AE39" s="207"/>
      <c r="AF39" s="208"/>
      <c r="AG39" s="4" t="str">
        <f>IF(AZ39,"記入願います",IF(AQ39,"","左記の記述に記入ミスがあります"))</f>
        <v>記入願います</v>
      </c>
      <c r="AL39" s="148" t="str">
        <f>IF(LEN(B39)=0,"",IF(B39="昭和","S",IF(B39="平成","H",IF(B39="令和","R",""))))</f>
        <v/>
      </c>
      <c r="AM39" s="4" t="str">
        <f>AL39&amp;C39&amp;"/"&amp;E39&amp;"/"&amp;G39</f>
        <v>//</v>
      </c>
      <c r="AN39" s="159" t="e">
        <f>DATEDIF(AM39,DATE(YEAR(AM40),MONTH(AM40)+1,DAY(AM40)),"Y")</f>
        <v>#VALUE!</v>
      </c>
      <c r="AO39" s="159" t="e">
        <f>DATEDIF(AM39,DATE(YEAR(AM40),MONTH(AM40)+1,DAY(AM40)),"YM")</f>
        <v>#VALUE!</v>
      </c>
      <c r="AP39" s="4" t="b">
        <f>IF(ISERROR(AN39),FALSE,TRUE)</f>
        <v>0</v>
      </c>
      <c r="AQ39" s="4" t="b">
        <f>IF(AP39,IF(I39&lt;AN39,TRUE,IF(AND(I39=AN39,K39&lt;=AO39),TRUE,FALSE)),FALSE)</f>
        <v>0</v>
      </c>
      <c r="AY39" s="4" t="b">
        <f>OR(LEN(B39)&gt;0,LEN(C39)&gt;0,LEN(E39)&gt;0,LEN(G39)&gt;0,LEN(B40)&gt;0,LEN(C40)&gt;0,LEN(E40)&gt;0,LEN(G40)&gt;0,LEN(I39)&gt;0,LEN(K39)&gt;0,OR(LEN(N39)=2,LEN(N39)=3),LEN(P39)&gt;0,LEN(R39)&gt;0,LEN(U39)&gt;0,LEN(Y39)&gt;0,LEN(AD39)&gt;0)</f>
        <v>0</v>
      </c>
      <c r="AZ39" s="4" t="b">
        <f>OR(LEN(B39)=0,LEN(C39)=0,LEN(E39)=0,LEN(G39)=0,LEN(B40)=0,LEN(C40)=0,LEN(E40)=0,LEN(G40)=0,LEN(I39)=0,LEN(K39)=0,OR(LEN(N39)=0,LEN(N39)&gt;4),LEN(P39)=0,LEN(R39)=0,LEN(U39)=0,LEN(Y39)=0,LEN(AD39)=0)</f>
        <v>1</v>
      </c>
    </row>
    <row r="40" spans="1:52" ht="15" customHeight="1">
      <c r="A40" s="278"/>
      <c r="B40" s="94"/>
      <c r="C40" s="98"/>
      <c r="D40" s="43" t="s">
        <v>95</v>
      </c>
      <c r="E40" s="96"/>
      <c r="F40" s="43" t="s">
        <v>99</v>
      </c>
      <c r="G40" s="96"/>
      <c r="H40" s="44" t="s">
        <v>98</v>
      </c>
      <c r="I40" s="214"/>
      <c r="J40" s="168"/>
      <c r="K40" s="214"/>
      <c r="L40" s="42"/>
      <c r="M40" s="183"/>
      <c r="N40" s="217"/>
      <c r="O40" s="219"/>
      <c r="P40" s="221"/>
      <c r="Q40" s="212"/>
      <c r="R40" s="197"/>
      <c r="S40" s="170"/>
      <c r="T40" s="183"/>
      <c r="U40" s="215"/>
      <c r="V40" s="215"/>
      <c r="W40" s="215"/>
      <c r="X40" s="215"/>
      <c r="Y40" s="215"/>
      <c r="Z40" s="215"/>
      <c r="AA40" s="215"/>
      <c r="AB40" s="215"/>
      <c r="AC40" s="215"/>
      <c r="AD40" s="209"/>
      <c r="AE40" s="209"/>
      <c r="AF40" s="210"/>
      <c r="AL40" s="148" t="str">
        <f>IF(LEN(B40)=0,"",IF(B40="昭和","S",IF(B40="平成","H",IF(B40="令和","R",""))))</f>
        <v/>
      </c>
      <c r="AM40" s="4" t="str">
        <f>AL40&amp;C40&amp;"/"&amp;E40&amp;"/"&amp;G40</f>
        <v>//</v>
      </c>
      <c r="AN40" s="160" t="e">
        <f>DATEDIF(AM39,DATE(YEAR(AM40),MONTH(AM40),DAY(AM40)),"Y")</f>
        <v>#VALUE!</v>
      </c>
      <c r="AO40" s="160" t="e">
        <f>DATEDIF(AM39,DATE(YEAR(AM40),MONTH(AM40),DAY(AM40)),"YM")</f>
        <v>#VALUE!</v>
      </c>
    </row>
    <row r="41" spans="1:52" ht="15" customHeight="1">
      <c r="A41" s="278"/>
      <c r="B41" s="59"/>
      <c r="C41" s="97"/>
      <c r="D41" s="40" t="s">
        <v>95</v>
      </c>
      <c r="E41" s="95"/>
      <c r="F41" s="40" t="s">
        <v>154</v>
      </c>
      <c r="G41" s="95"/>
      <c r="H41" s="41" t="s">
        <v>97</v>
      </c>
      <c r="I41" s="213"/>
      <c r="J41" s="167" t="s">
        <v>3</v>
      </c>
      <c r="K41" s="213"/>
      <c r="L41" s="42"/>
      <c r="M41" s="181" t="s">
        <v>94</v>
      </c>
      <c r="N41" s="216" t="s">
        <v>180</v>
      </c>
      <c r="O41" s="218" t="str">
        <f t="shared" ref="O41" si="7">IF(P41="","（週
（週","（週")</f>
        <v>（週
（週</v>
      </c>
      <c r="P41" s="220"/>
      <c r="Q41" s="211" t="str">
        <f t="shared" ref="Q41" si="8">IF(P41="","時間）
時間）","時間）")</f>
        <v>時間）
時間）</v>
      </c>
      <c r="R41" s="196"/>
      <c r="S41" s="169"/>
      <c r="T41" s="181" t="s">
        <v>39</v>
      </c>
      <c r="U41" s="215"/>
      <c r="V41" s="215"/>
      <c r="W41" s="215"/>
      <c r="X41" s="215"/>
      <c r="Y41" s="215"/>
      <c r="Z41" s="215"/>
      <c r="AA41" s="215"/>
      <c r="AB41" s="215"/>
      <c r="AC41" s="215"/>
      <c r="AD41" s="207"/>
      <c r="AE41" s="207"/>
      <c r="AF41" s="208"/>
      <c r="AG41" s="4" t="str">
        <f>IF(AND(AY41,AZ41),"未記入箇所があります",IF(AND(NOT(AY41),AZ41),"",IF(AQ41,"","左記の記述に記入ミスがあります")))</f>
        <v/>
      </c>
      <c r="AL41" s="148" t="str">
        <f t="shared" ref="AL41:AL50" si="9">IF(LEN(B41)=0,"",IF(B41="昭和","S",IF(B41="平成","H",IF(B41="令和","R",""))))</f>
        <v/>
      </c>
      <c r="AM41" s="4" t="str">
        <f t="shared" ref="AM41:AM50" si="10">AL41&amp;C41&amp;"/"&amp;E41&amp;"/"&amp;G41</f>
        <v>//</v>
      </c>
      <c r="AN41" s="159" t="e">
        <f>DATEDIF(AM41,DATE(YEAR(AM42),MONTH(AM42)+1,DAY(AM42)),"Y")</f>
        <v>#VALUE!</v>
      </c>
      <c r="AO41" s="159" t="e">
        <f>DATEDIF(AM41,DATE(YEAR(AM42),MONTH(AM42)+1,DAY(AM42)),"YM")</f>
        <v>#VALUE!</v>
      </c>
      <c r="AP41" s="4" t="b">
        <f t="shared" ref="AP41:AP49" si="11">IF(ISERROR(AN41),FALSE,TRUE)</f>
        <v>0</v>
      </c>
      <c r="AQ41" s="4" t="b">
        <f t="shared" ref="AQ41:AQ49" si="12">IF(AP41,IF(I41&gt;AN41,TRUE,IF(AND(I41=AN41,K41&lt;=AO41),TRUE,FALSE)),FALSE)</f>
        <v>0</v>
      </c>
      <c r="AU41" s="152"/>
      <c r="AY41" s="4" t="b">
        <f t="shared" ref="AY41:AY49" si="13">OR(LEN(B41)&gt;0,LEN(C41)&gt;0,LEN(E41)&gt;0,LEN(G41)&gt;0,LEN(B42)&gt;0,LEN(C42)&gt;0,LEN(E42)&gt;0,LEN(G42)&gt;0,LEN(I41)&gt;0,LEN(K41)&gt;0,OR(LEN(N41)=2,LEN(N41)=3),LEN(P41)&gt;0,LEN(R41)&gt;0,LEN(U41)&gt;0,LEN(Y41)&gt;0,LEN(AD41)&gt;0)</f>
        <v>0</v>
      </c>
      <c r="AZ41" s="4" t="b">
        <f t="shared" ref="AZ41:AZ49" si="14">OR(LEN(B41)=0,LEN(C41)=0,LEN(E41)=0,LEN(G41)=0,LEN(B42)=0,LEN(C42)=0,LEN(E42)=0,LEN(G42)=0,LEN(I41)=0,LEN(K41)=0,OR(LEN(N41)=0,LEN(N41)&gt;4),LEN(P41)=0,LEN(R41)=0,LEN(U41)=0,LEN(Y41)=0,LEN(AD41)=0)</f>
        <v>1</v>
      </c>
    </row>
    <row r="42" spans="1:52" ht="15" customHeight="1">
      <c r="A42" s="278"/>
      <c r="B42" s="94"/>
      <c r="C42" s="98"/>
      <c r="D42" s="43" t="s">
        <v>95</v>
      </c>
      <c r="E42" s="96"/>
      <c r="F42" s="43" t="s">
        <v>154</v>
      </c>
      <c r="G42" s="96"/>
      <c r="H42" s="44" t="s">
        <v>167</v>
      </c>
      <c r="I42" s="214"/>
      <c r="J42" s="168"/>
      <c r="K42" s="214"/>
      <c r="L42" s="42"/>
      <c r="M42" s="183"/>
      <c r="N42" s="217"/>
      <c r="O42" s="219"/>
      <c r="P42" s="221"/>
      <c r="Q42" s="212"/>
      <c r="R42" s="197"/>
      <c r="S42" s="170"/>
      <c r="T42" s="183"/>
      <c r="U42" s="215"/>
      <c r="V42" s="215"/>
      <c r="W42" s="215"/>
      <c r="X42" s="215"/>
      <c r="Y42" s="215"/>
      <c r="Z42" s="215"/>
      <c r="AA42" s="215"/>
      <c r="AB42" s="215"/>
      <c r="AC42" s="215"/>
      <c r="AD42" s="209"/>
      <c r="AE42" s="209"/>
      <c r="AF42" s="210"/>
      <c r="AL42" s="148" t="str">
        <f t="shared" si="9"/>
        <v/>
      </c>
      <c r="AM42" s="4" t="str">
        <f t="shared" si="10"/>
        <v>//</v>
      </c>
      <c r="AN42" s="160" t="e">
        <f>DATEDIF(AM41,DATE(YEAR(AM42),MONTH(AM42),DAY(AM42)),"Y")</f>
        <v>#VALUE!</v>
      </c>
      <c r="AO42" s="160" t="e">
        <f>DATEDIF(AM41,DATE(YEAR(AM42),MONTH(AM42),DAY(AM42)),"YM")</f>
        <v>#VALUE!</v>
      </c>
      <c r="AU42" s="152"/>
    </row>
    <row r="43" spans="1:52" ht="15" customHeight="1">
      <c r="A43" s="278"/>
      <c r="B43" s="59"/>
      <c r="C43" s="97"/>
      <c r="D43" s="40" t="s">
        <v>95</v>
      </c>
      <c r="E43" s="95"/>
      <c r="F43" s="40" t="s">
        <v>154</v>
      </c>
      <c r="G43" s="95"/>
      <c r="H43" s="41" t="s">
        <v>97</v>
      </c>
      <c r="I43" s="213"/>
      <c r="J43" s="167" t="s">
        <v>3</v>
      </c>
      <c r="K43" s="213"/>
      <c r="L43" s="42"/>
      <c r="M43" s="181" t="s">
        <v>94</v>
      </c>
      <c r="N43" s="216" t="s">
        <v>180</v>
      </c>
      <c r="O43" s="218" t="str">
        <f t="shared" ref="O43" si="15">IF(P43="","（週
（週","（週")</f>
        <v>（週
（週</v>
      </c>
      <c r="P43" s="220"/>
      <c r="Q43" s="211" t="str">
        <f t="shared" ref="Q43" si="16">IF(P43="","時間）
時間）","時間）")</f>
        <v>時間）
時間）</v>
      </c>
      <c r="R43" s="196"/>
      <c r="S43" s="169"/>
      <c r="T43" s="181" t="s">
        <v>39</v>
      </c>
      <c r="U43" s="215"/>
      <c r="V43" s="215"/>
      <c r="W43" s="215"/>
      <c r="X43" s="215"/>
      <c r="Y43" s="215"/>
      <c r="Z43" s="215"/>
      <c r="AA43" s="215"/>
      <c r="AB43" s="215"/>
      <c r="AC43" s="215"/>
      <c r="AD43" s="207"/>
      <c r="AE43" s="207"/>
      <c r="AF43" s="208"/>
      <c r="AG43" s="4" t="str">
        <f t="shared" ref="AG43:AG49" si="17">IF(AND(AY43,AZ43),"未記入箇所があります",IF(AND(NOT(AY43),AZ43),"",IF(AQ43,"","左記の記述に記入ミスがあります")))</f>
        <v/>
      </c>
      <c r="AL43" s="148" t="str">
        <f t="shared" si="9"/>
        <v/>
      </c>
      <c r="AM43" s="4" t="str">
        <f t="shared" si="10"/>
        <v>//</v>
      </c>
      <c r="AN43" s="159" t="e">
        <f>DATEDIF(AM43,DATE(YEAR(AM44),MONTH(AM44)+1,DAY(AM44)),"Y")</f>
        <v>#VALUE!</v>
      </c>
      <c r="AO43" s="159" t="e">
        <f>DATEDIF(AM43,DATE(YEAR(AM44),MONTH(AM44)+1,DAY(AM44)),"YM")</f>
        <v>#VALUE!</v>
      </c>
      <c r="AP43" s="4" t="b">
        <f t="shared" si="11"/>
        <v>0</v>
      </c>
      <c r="AQ43" s="4" t="b">
        <f t="shared" si="12"/>
        <v>0</v>
      </c>
      <c r="AY43" s="4" t="b">
        <f t="shared" si="13"/>
        <v>0</v>
      </c>
      <c r="AZ43" s="4" t="b">
        <f t="shared" si="14"/>
        <v>1</v>
      </c>
    </row>
    <row r="44" spans="1:52" ht="15" customHeight="1">
      <c r="A44" s="278"/>
      <c r="B44" s="94"/>
      <c r="C44" s="98"/>
      <c r="D44" s="43" t="s">
        <v>95</v>
      </c>
      <c r="E44" s="96"/>
      <c r="F44" s="43" t="s">
        <v>154</v>
      </c>
      <c r="G44" s="96"/>
      <c r="H44" s="44" t="s">
        <v>167</v>
      </c>
      <c r="I44" s="214"/>
      <c r="J44" s="168"/>
      <c r="K44" s="214"/>
      <c r="L44" s="42"/>
      <c r="M44" s="183"/>
      <c r="N44" s="217"/>
      <c r="O44" s="219"/>
      <c r="P44" s="221"/>
      <c r="Q44" s="212"/>
      <c r="R44" s="197"/>
      <c r="S44" s="170"/>
      <c r="T44" s="183"/>
      <c r="U44" s="215"/>
      <c r="V44" s="215"/>
      <c r="W44" s="215"/>
      <c r="X44" s="215"/>
      <c r="Y44" s="215"/>
      <c r="Z44" s="215"/>
      <c r="AA44" s="215"/>
      <c r="AB44" s="215"/>
      <c r="AC44" s="215"/>
      <c r="AD44" s="209"/>
      <c r="AE44" s="209"/>
      <c r="AF44" s="210"/>
      <c r="AL44" s="148" t="str">
        <f t="shared" si="9"/>
        <v/>
      </c>
      <c r="AM44" s="4" t="str">
        <f t="shared" si="10"/>
        <v>//</v>
      </c>
      <c r="AN44" s="160" t="e">
        <f>DATEDIF(AM43,DATE(YEAR(AM44),MONTH(AM44),DAY(AM44)),"Y")</f>
        <v>#VALUE!</v>
      </c>
      <c r="AO44" s="160" t="e">
        <f>DATEDIF(AM43,DATE(YEAR(AM44),MONTH(AM44),DAY(AM44)),"YM")</f>
        <v>#VALUE!</v>
      </c>
    </row>
    <row r="45" spans="1:52" ht="15" customHeight="1">
      <c r="A45" s="278"/>
      <c r="B45" s="59"/>
      <c r="C45" s="97"/>
      <c r="D45" s="40" t="s">
        <v>95</v>
      </c>
      <c r="E45" s="95"/>
      <c r="F45" s="40" t="s">
        <v>154</v>
      </c>
      <c r="G45" s="95"/>
      <c r="H45" s="41" t="s">
        <v>97</v>
      </c>
      <c r="I45" s="213"/>
      <c r="J45" s="167" t="s">
        <v>3</v>
      </c>
      <c r="K45" s="213"/>
      <c r="L45" s="42"/>
      <c r="M45" s="181" t="s">
        <v>94</v>
      </c>
      <c r="N45" s="216" t="s">
        <v>181</v>
      </c>
      <c r="O45" s="218" t="str">
        <f t="shared" ref="O45" si="18">IF(P45="","（週
（週","（週")</f>
        <v>（週
（週</v>
      </c>
      <c r="P45" s="220"/>
      <c r="Q45" s="211" t="str">
        <f t="shared" ref="Q45" si="19">IF(P45="","時間）
時間）","時間）")</f>
        <v>時間）
時間）</v>
      </c>
      <c r="R45" s="196"/>
      <c r="S45" s="169"/>
      <c r="T45" s="181" t="s">
        <v>39</v>
      </c>
      <c r="U45" s="215"/>
      <c r="V45" s="215"/>
      <c r="W45" s="215"/>
      <c r="X45" s="215"/>
      <c r="Y45" s="215"/>
      <c r="Z45" s="215"/>
      <c r="AA45" s="215"/>
      <c r="AB45" s="215"/>
      <c r="AC45" s="215"/>
      <c r="AD45" s="207"/>
      <c r="AE45" s="207"/>
      <c r="AF45" s="208"/>
      <c r="AG45" s="4" t="str">
        <f t="shared" si="17"/>
        <v/>
      </c>
      <c r="AL45" s="148" t="str">
        <f t="shared" si="9"/>
        <v/>
      </c>
      <c r="AM45" s="4" t="str">
        <f t="shared" si="10"/>
        <v>//</v>
      </c>
      <c r="AN45" s="159" t="e">
        <f>DATEDIF(AM45,DATE(YEAR(AM46),MONTH(AM46)+1,DAY(AM46)),"Y")</f>
        <v>#VALUE!</v>
      </c>
      <c r="AO45" s="159" t="e">
        <f>DATEDIF(AM45,DATE(YEAR(AM46),MONTH(AM46)+1,DAY(AM46)),"YM")</f>
        <v>#VALUE!</v>
      </c>
      <c r="AP45" s="4" t="b">
        <f t="shared" si="11"/>
        <v>0</v>
      </c>
      <c r="AQ45" s="4" t="b">
        <f t="shared" si="12"/>
        <v>0</v>
      </c>
      <c r="AU45" s="152"/>
      <c r="AY45" s="4" t="b">
        <f t="shared" si="13"/>
        <v>0</v>
      </c>
      <c r="AZ45" s="4" t="b">
        <f t="shared" si="14"/>
        <v>1</v>
      </c>
    </row>
    <row r="46" spans="1:52" ht="15" customHeight="1">
      <c r="A46" s="278"/>
      <c r="B46" s="94"/>
      <c r="C46" s="98"/>
      <c r="D46" s="43" t="s">
        <v>95</v>
      </c>
      <c r="E46" s="96"/>
      <c r="F46" s="43" t="s">
        <v>154</v>
      </c>
      <c r="G46" s="96"/>
      <c r="H46" s="44" t="s">
        <v>167</v>
      </c>
      <c r="I46" s="214"/>
      <c r="J46" s="168"/>
      <c r="K46" s="214"/>
      <c r="L46" s="42"/>
      <c r="M46" s="183"/>
      <c r="N46" s="217"/>
      <c r="O46" s="219"/>
      <c r="P46" s="221"/>
      <c r="Q46" s="212"/>
      <c r="R46" s="197"/>
      <c r="S46" s="170"/>
      <c r="T46" s="183"/>
      <c r="U46" s="215"/>
      <c r="V46" s="215"/>
      <c r="W46" s="215"/>
      <c r="X46" s="215"/>
      <c r="Y46" s="215"/>
      <c r="Z46" s="215"/>
      <c r="AA46" s="215"/>
      <c r="AB46" s="215"/>
      <c r="AC46" s="215"/>
      <c r="AD46" s="209"/>
      <c r="AE46" s="209"/>
      <c r="AF46" s="210"/>
      <c r="AL46" s="148" t="str">
        <f t="shared" si="9"/>
        <v/>
      </c>
      <c r="AM46" s="4" t="str">
        <f t="shared" si="10"/>
        <v>//</v>
      </c>
      <c r="AN46" s="160" t="e">
        <f>DATEDIF(AM45,DATE(YEAR(AM46),MONTH(AM46),DAY(AM46)),"Y")</f>
        <v>#VALUE!</v>
      </c>
      <c r="AO46" s="160" t="e">
        <f>DATEDIF(AM45,DATE(YEAR(AM46),MONTH(AM46),DAY(AM46)),"YM")</f>
        <v>#VALUE!</v>
      </c>
    </row>
    <row r="47" spans="1:52" ht="15" customHeight="1">
      <c r="A47" s="278"/>
      <c r="B47" s="59"/>
      <c r="C47" s="97"/>
      <c r="D47" s="40" t="s">
        <v>95</v>
      </c>
      <c r="E47" s="95"/>
      <c r="F47" s="40" t="s">
        <v>154</v>
      </c>
      <c r="G47" s="95"/>
      <c r="H47" s="41" t="s">
        <v>97</v>
      </c>
      <c r="I47" s="213"/>
      <c r="J47" s="167" t="s">
        <v>3</v>
      </c>
      <c r="K47" s="213"/>
      <c r="L47" s="42"/>
      <c r="M47" s="181" t="s">
        <v>94</v>
      </c>
      <c r="N47" s="216" t="s">
        <v>181</v>
      </c>
      <c r="O47" s="218" t="str">
        <f t="shared" ref="O47" si="20">IF(P47="","（週
（週","（週")</f>
        <v>（週
（週</v>
      </c>
      <c r="P47" s="220"/>
      <c r="Q47" s="211" t="str">
        <f t="shared" ref="Q47" si="21">IF(P47="","時間）
時間）","時間）")</f>
        <v>時間）
時間）</v>
      </c>
      <c r="R47" s="196"/>
      <c r="S47" s="169"/>
      <c r="T47" s="181" t="s">
        <v>39</v>
      </c>
      <c r="U47" s="215"/>
      <c r="V47" s="215"/>
      <c r="W47" s="215"/>
      <c r="X47" s="215"/>
      <c r="Y47" s="215"/>
      <c r="Z47" s="215"/>
      <c r="AA47" s="215"/>
      <c r="AB47" s="215"/>
      <c r="AC47" s="215"/>
      <c r="AD47" s="207"/>
      <c r="AE47" s="207"/>
      <c r="AF47" s="208"/>
      <c r="AG47" s="4" t="str">
        <f t="shared" si="17"/>
        <v/>
      </c>
      <c r="AL47" s="148" t="str">
        <f t="shared" si="9"/>
        <v/>
      </c>
      <c r="AM47" s="4" t="str">
        <f t="shared" si="10"/>
        <v>//</v>
      </c>
      <c r="AN47" s="159" t="e">
        <f>DATEDIF(AM47,DATE(YEAR(AM48),MONTH(AM48)+1,DAY(AM48)),"Y")</f>
        <v>#VALUE!</v>
      </c>
      <c r="AO47" s="159" t="e">
        <f>DATEDIF(AM47,DATE(YEAR(AM48),MONTH(AM48)+1,DAY(AM48)),"YM")</f>
        <v>#VALUE!</v>
      </c>
      <c r="AP47" s="4" t="b">
        <f t="shared" si="11"/>
        <v>0</v>
      </c>
      <c r="AQ47" s="4" t="b">
        <f t="shared" si="12"/>
        <v>0</v>
      </c>
      <c r="AY47" s="4" t="b">
        <f t="shared" si="13"/>
        <v>0</v>
      </c>
      <c r="AZ47" s="4" t="b">
        <f t="shared" si="14"/>
        <v>1</v>
      </c>
    </row>
    <row r="48" spans="1:52" ht="15" customHeight="1">
      <c r="A48" s="278"/>
      <c r="B48" s="94"/>
      <c r="C48" s="98"/>
      <c r="D48" s="43" t="s">
        <v>95</v>
      </c>
      <c r="E48" s="96"/>
      <c r="F48" s="43" t="s">
        <v>154</v>
      </c>
      <c r="G48" s="96"/>
      <c r="H48" s="44" t="s">
        <v>167</v>
      </c>
      <c r="I48" s="214"/>
      <c r="J48" s="168"/>
      <c r="K48" s="214"/>
      <c r="L48" s="42"/>
      <c r="M48" s="183"/>
      <c r="N48" s="217"/>
      <c r="O48" s="219"/>
      <c r="P48" s="221"/>
      <c r="Q48" s="212"/>
      <c r="R48" s="197"/>
      <c r="S48" s="170"/>
      <c r="T48" s="183"/>
      <c r="U48" s="215"/>
      <c r="V48" s="215"/>
      <c r="W48" s="215"/>
      <c r="X48" s="215"/>
      <c r="Y48" s="215"/>
      <c r="Z48" s="215"/>
      <c r="AA48" s="215"/>
      <c r="AB48" s="215"/>
      <c r="AC48" s="215"/>
      <c r="AD48" s="209"/>
      <c r="AE48" s="209"/>
      <c r="AF48" s="210"/>
      <c r="AL48" s="148" t="str">
        <f t="shared" si="9"/>
        <v/>
      </c>
      <c r="AM48" s="4" t="str">
        <f t="shared" si="10"/>
        <v>//</v>
      </c>
      <c r="AN48" s="160" t="e">
        <f>DATEDIF(AM47,DATE(YEAR(AM48),MONTH(AM48),DAY(AM48)),"Y")</f>
        <v>#VALUE!</v>
      </c>
      <c r="AO48" s="160" t="e">
        <f>DATEDIF(AM47,DATE(YEAR(AM48),MONTH(AM48),DAY(AM48)),"YM")</f>
        <v>#VALUE!</v>
      </c>
    </row>
    <row r="49" spans="1:52" ht="15" customHeight="1">
      <c r="A49" s="278"/>
      <c r="B49" s="59"/>
      <c r="C49" s="97"/>
      <c r="D49" s="40" t="s">
        <v>95</v>
      </c>
      <c r="E49" s="95"/>
      <c r="F49" s="40" t="s">
        <v>154</v>
      </c>
      <c r="G49" s="95"/>
      <c r="H49" s="41" t="s">
        <v>97</v>
      </c>
      <c r="I49" s="213"/>
      <c r="J49" s="167" t="s">
        <v>3</v>
      </c>
      <c r="K49" s="213"/>
      <c r="L49" s="42"/>
      <c r="M49" s="181" t="s">
        <v>94</v>
      </c>
      <c r="N49" s="216" t="s">
        <v>181</v>
      </c>
      <c r="O49" s="218" t="str">
        <f t="shared" ref="O49" si="22">IF(P49="","（週
（週","（週")</f>
        <v>（週
（週</v>
      </c>
      <c r="P49" s="220"/>
      <c r="Q49" s="211" t="str">
        <f t="shared" ref="Q49" si="23">IF(P49="","時間）
時間）","時間）")</f>
        <v>時間）
時間）</v>
      </c>
      <c r="R49" s="196"/>
      <c r="S49" s="169"/>
      <c r="T49" s="181" t="s">
        <v>39</v>
      </c>
      <c r="U49" s="215"/>
      <c r="V49" s="215"/>
      <c r="W49" s="215"/>
      <c r="X49" s="215"/>
      <c r="Y49" s="215"/>
      <c r="Z49" s="215"/>
      <c r="AA49" s="215"/>
      <c r="AB49" s="215"/>
      <c r="AC49" s="215"/>
      <c r="AD49" s="207"/>
      <c r="AE49" s="207"/>
      <c r="AF49" s="208"/>
      <c r="AG49" s="4" t="str">
        <f t="shared" si="17"/>
        <v/>
      </c>
      <c r="AL49" s="148" t="str">
        <f t="shared" si="9"/>
        <v/>
      </c>
      <c r="AM49" s="4" t="str">
        <f t="shared" si="10"/>
        <v>//</v>
      </c>
      <c r="AN49" s="159" t="e">
        <f>DATEDIF(AM49,DATE(YEAR(AM50),MONTH(AM50)+1,DAY(AM50)),"Y")</f>
        <v>#VALUE!</v>
      </c>
      <c r="AO49" s="159" t="e">
        <f>DATEDIF(AM49,DATE(YEAR(AM50),MONTH(AM50)+1,DAY(AM50)),"YM")</f>
        <v>#VALUE!</v>
      </c>
      <c r="AP49" s="4" t="b">
        <f t="shared" si="11"/>
        <v>0</v>
      </c>
      <c r="AQ49" s="4" t="b">
        <f t="shared" si="12"/>
        <v>0</v>
      </c>
      <c r="AY49" s="4" t="b">
        <f t="shared" si="13"/>
        <v>0</v>
      </c>
      <c r="AZ49" s="4" t="b">
        <f t="shared" si="14"/>
        <v>1</v>
      </c>
    </row>
    <row r="50" spans="1:52" ht="15" customHeight="1">
      <c r="A50" s="278"/>
      <c r="B50" s="94"/>
      <c r="C50" s="98"/>
      <c r="D50" s="43" t="s">
        <v>95</v>
      </c>
      <c r="E50" s="96"/>
      <c r="F50" s="43" t="s">
        <v>154</v>
      </c>
      <c r="G50" s="96"/>
      <c r="H50" s="44" t="s">
        <v>167</v>
      </c>
      <c r="I50" s="214"/>
      <c r="J50" s="168"/>
      <c r="K50" s="214"/>
      <c r="L50" s="42"/>
      <c r="M50" s="183"/>
      <c r="N50" s="217"/>
      <c r="O50" s="219"/>
      <c r="P50" s="221"/>
      <c r="Q50" s="212"/>
      <c r="R50" s="197"/>
      <c r="S50" s="170"/>
      <c r="T50" s="183"/>
      <c r="U50" s="215"/>
      <c r="V50" s="215"/>
      <c r="W50" s="215"/>
      <c r="X50" s="215"/>
      <c r="Y50" s="215"/>
      <c r="Z50" s="215"/>
      <c r="AA50" s="215"/>
      <c r="AB50" s="215"/>
      <c r="AC50" s="215"/>
      <c r="AD50" s="209"/>
      <c r="AE50" s="209"/>
      <c r="AF50" s="210"/>
      <c r="AL50" s="148" t="str">
        <f t="shared" si="9"/>
        <v/>
      </c>
      <c r="AM50" s="4" t="str">
        <f t="shared" si="10"/>
        <v>//</v>
      </c>
      <c r="AN50" s="160" t="e">
        <f>DATEDIF(AM49,DATE(YEAR(AM50),MONTH(AM50),DAY(AM50)),"Y")</f>
        <v>#VALUE!</v>
      </c>
      <c r="AO50" s="160" t="e">
        <f>DATEDIF(AM49,DATE(YEAR(AM50),MONTH(AM50),DAY(AM50)),"YM")</f>
        <v>#VALUE!</v>
      </c>
    </row>
    <row r="51" spans="1:52" ht="30" customHeight="1">
      <c r="A51" s="279"/>
      <c r="B51" s="222" t="s">
        <v>21</v>
      </c>
      <c r="C51" s="223"/>
      <c r="D51" s="223"/>
      <c r="E51" s="223"/>
      <c r="F51" s="223"/>
      <c r="G51" s="223"/>
      <c r="H51" s="224"/>
      <c r="I51" s="157">
        <f>SUM(I39:I50)+INT(SUM(K39:K50)/12)</f>
        <v>0</v>
      </c>
      <c r="J51" s="45" t="s">
        <v>168</v>
      </c>
      <c r="K51" s="156">
        <f>MOD(SUM(K39:K50),12)</f>
        <v>0</v>
      </c>
      <c r="L51" s="45"/>
      <c r="M51" s="46" t="s">
        <v>94</v>
      </c>
      <c r="N51" s="225"/>
      <c r="O51" s="226"/>
      <c r="P51" s="226"/>
      <c r="Q51" s="227"/>
      <c r="R51" s="228" t="str">
        <f>IF(SUM(R39:S50)=0," ",SUM(R39:S50))</f>
        <v xml:space="preserve"> </v>
      </c>
      <c r="S51" s="229"/>
      <c r="T51" s="47" t="s">
        <v>22</v>
      </c>
      <c r="U51" s="225"/>
      <c r="V51" s="226"/>
      <c r="W51" s="226"/>
      <c r="X51" s="226"/>
      <c r="Y51" s="226"/>
      <c r="Z51" s="226"/>
      <c r="AA51" s="226"/>
      <c r="AB51" s="226"/>
      <c r="AC51" s="226"/>
      <c r="AD51" s="226"/>
      <c r="AE51" s="226"/>
      <c r="AF51" s="227"/>
      <c r="AM51" s="158" t="s">
        <v>233</v>
      </c>
    </row>
    <row r="52" spans="1:52" ht="15" customHeight="1">
      <c r="A52" s="48"/>
      <c r="B52" s="21" t="s">
        <v>26</v>
      </c>
      <c r="C52" s="21"/>
      <c r="D52" s="30"/>
      <c r="E52" s="30"/>
      <c r="F52" s="30"/>
      <c r="G52" s="30"/>
      <c r="H52" s="30"/>
      <c r="I52" s="30"/>
      <c r="J52" s="30"/>
      <c r="K52" s="30"/>
      <c r="L52" s="30"/>
      <c r="M52" s="30"/>
      <c r="N52" s="30"/>
      <c r="O52" s="30"/>
      <c r="P52" s="30"/>
      <c r="Q52" s="30"/>
      <c r="R52" s="30"/>
      <c r="S52" s="30"/>
      <c r="T52" s="30"/>
      <c r="U52" s="30"/>
      <c r="V52" s="30"/>
      <c r="W52" s="30"/>
      <c r="X52" s="30"/>
      <c r="Y52" s="31"/>
      <c r="Z52" s="31"/>
      <c r="AA52" s="31"/>
      <c r="AB52" s="31"/>
      <c r="AC52" s="49"/>
      <c r="AD52" s="49"/>
      <c r="AE52" s="49"/>
      <c r="AF52" s="49"/>
    </row>
    <row r="53" spans="1:52" ht="15" customHeight="1">
      <c r="A53" s="50"/>
      <c r="B53" s="2" t="s">
        <v>27</v>
      </c>
      <c r="C53" s="2"/>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t="s">
        <v>182</v>
      </c>
    </row>
    <row r="54" spans="1:52">
      <c r="AG54" s="4">
        <f>COUNTIF(AG1:AG53,"&gt;' '")</f>
        <v>16</v>
      </c>
    </row>
    <row r="55" spans="1:52">
      <c r="A55" s="4" t="str">
        <f>IF(AG54=0,"","記入に誤りがあります。「列AG」をご確認願います。")</f>
        <v>記入に誤りがあります。「列AG」をご確認願います。</v>
      </c>
    </row>
  </sheetData>
  <sheetProtection formatCells="0"/>
  <mergeCells count="168">
    <mergeCell ref="A37:AF37"/>
    <mergeCell ref="A38:A51"/>
    <mergeCell ref="B38:H38"/>
    <mergeCell ref="I38:M38"/>
    <mergeCell ref="N38:Q38"/>
    <mergeCell ref="R38:T38"/>
    <mergeCell ref="U38:X38"/>
    <mergeCell ref="Y38:AC38"/>
    <mergeCell ref="AD41:AF42"/>
    <mergeCell ref="U43:X44"/>
    <mergeCell ref="Y43:AC44"/>
    <mergeCell ref="P49:P50"/>
    <mergeCell ref="Q49:Q50"/>
    <mergeCell ref="N43:N44"/>
    <mergeCell ref="O43:O44"/>
    <mergeCell ref="P43:P44"/>
    <mergeCell ref="Q43:Q44"/>
    <mergeCell ref="I45:I46"/>
    <mergeCell ref="J45:J46"/>
    <mergeCell ref="K45:K46"/>
    <mergeCell ref="M45:M46"/>
    <mergeCell ref="N45:N46"/>
    <mergeCell ref="O45:O46"/>
    <mergeCell ref="P45:P46"/>
    <mergeCell ref="Y36:AF36"/>
    <mergeCell ref="Q32:X32"/>
    <mergeCell ref="E33:P33"/>
    <mergeCell ref="Q33:X33"/>
    <mergeCell ref="E34:P34"/>
    <mergeCell ref="Q34:X34"/>
    <mergeCell ref="E35:P35"/>
    <mergeCell ref="Q35:X35"/>
    <mergeCell ref="E36:P36"/>
    <mergeCell ref="Q36:X36"/>
    <mergeCell ref="AA18:AB18"/>
    <mergeCell ref="AA21:AB21"/>
    <mergeCell ref="D13:T13"/>
    <mergeCell ref="U14:W14"/>
    <mergeCell ref="D14:T15"/>
    <mergeCell ref="A3:AF3"/>
    <mergeCell ref="A5:AF5"/>
    <mergeCell ref="AE10:AF10"/>
    <mergeCell ref="A11:AF11"/>
    <mergeCell ref="AA9:AE9"/>
    <mergeCell ref="AD18:AE18"/>
    <mergeCell ref="J7:K7"/>
    <mergeCell ref="D18:G18"/>
    <mergeCell ref="E17:G17"/>
    <mergeCell ref="G7:H7"/>
    <mergeCell ref="C7:D7"/>
    <mergeCell ref="E19:Z19"/>
    <mergeCell ref="AD21:AE21"/>
    <mergeCell ref="I17:J17"/>
    <mergeCell ref="I18:Z18"/>
    <mergeCell ref="D16:Z16"/>
    <mergeCell ref="X13:Z15"/>
    <mergeCell ref="E20:Z21"/>
    <mergeCell ref="A7:B7"/>
    <mergeCell ref="A27:B27"/>
    <mergeCell ref="E27:X27"/>
    <mergeCell ref="Y27:AF27"/>
    <mergeCell ref="Y29:AF29"/>
    <mergeCell ref="E28:T28"/>
    <mergeCell ref="C28:D28"/>
    <mergeCell ref="Y28:AF28"/>
    <mergeCell ref="C30:D30"/>
    <mergeCell ref="C31:D31"/>
    <mergeCell ref="Y30:AF30"/>
    <mergeCell ref="Y31:AF31"/>
    <mergeCell ref="C27:D27"/>
    <mergeCell ref="AD38:AF38"/>
    <mergeCell ref="U47:X48"/>
    <mergeCell ref="R45:S46"/>
    <mergeCell ref="T45:T46"/>
    <mergeCell ref="N39:N40"/>
    <mergeCell ref="O39:O40"/>
    <mergeCell ref="P39:P40"/>
    <mergeCell ref="T41:T42"/>
    <mergeCell ref="R43:S44"/>
    <mergeCell ref="T43:T44"/>
    <mergeCell ref="U41:X42"/>
    <mergeCell ref="Y41:AC42"/>
    <mergeCell ref="AD45:AF46"/>
    <mergeCell ref="U39:X40"/>
    <mergeCell ref="Y39:AC40"/>
    <mergeCell ref="AD39:AF40"/>
    <mergeCell ref="Q45:Q46"/>
    <mergeCell ref="B51:H51"/>
    <mergeCell ref="N51:Q51"/>
    <mergeCell ref="U51:AF51"/>
    <mergeCell ref="Y47:AC48"/>
    <mergeCell ref="AD47:AF48"/>
    <mergeCell ref="U49:X50"/>
    <mergeCell ref="Y49:AC50"/>
    <mergeCell ref="R49:S50"/>
    <mergeCell ref="T49:T50"/>
    <mergeCell ref="R51:S51"/>
    <mergeCell ref="I47:I48"/>
    <mergeCell ref="J47:J48"/>
    <mergeCell ref="K47:K48"/>
    <mergeCell ref="M47:M48"/>
    <mergeCell ref="N47:N48"/>
    <mergeCell ref="O47:O48"/>
    <mergeCell ref="P47:P48"/>
    <mergeCell ref="Q47:Q48"/>
    <mergeCell ref="I49:I50"/>
    <mergeCell ref="J49:J50"/>
    <mergeCell ref="K49:K50"/>
    <mergeCell ref="M49:M50"/>
    <mergeCell ref="N49:N50"/>
    <mergeCell ref="O49:O50"/>
    <mergeCell ref="AD49:AF50"/>
    <mergeCell ref="C29:D29"/>
    <mergeCell ref="Q39:Q40"/>
    <mergeCell ref="M39:M40"/>
    <mergeCell ref="J39:J40"/>
    <mergeCell ref="K39:K40"/>
    <mergeCell ref="I39:I40"/>
    <mergeCell ref="R47:S48"/>
    <mergeCell ref="T47:T48"/>
    <mergeCell ref="U45:X46"/>
    <mergeCell ref="Y45:AC46"/>
    <mergeCell ref="I41:I42"/>
    <mergeCell ref="J41:J42"/>
    <mergeCell ref="K41:K42"/>
    <mergeCell ref="M41:M42"/>
    <mergeCell ref="N41:N42"/>
    <mergeCell ref="O41:O42"/>
    <mergeCell ref="P41:P42"/>
    <mergeCell ref="Q41:Q42"/>
    <mergeCell ref="I43:I44"/>
    <mergeCell ref="J43:J44"/>
    <mergeCell ref="K43:K44"/>
    <mergeCell ref="M43:M44"/>
    <mergeCell ref="AD43:AF44"/>
    <mergeCell ref="A22:D23"/>
    <mergeCell ref="E22:T23"/>
    <mergeCell ref="U22:W23"/>
    <mergeCell ref="X22:AF23"/>
    <mergeCell ref="A24:D25"/>
    <mergeCell ref="E24:T25"/>
    <mergeCell ref="T39:T40"/>
    <mergeCell ref="R39:S40"/>
    <mergeCell ref="R41:S42"/>
    <mergeCell ref="C32:D32"/>
    <mergeCell ref="C33:D33"/>
    <mergeCell ref="C34:D34"/>
    <mergeCell ref="C35:D35"/>
    <mergeCell ref="C36:D36"/>
    <mergeCell ref="U24:W25"/>
    <mergeCell ref="AF24:AF25"/>
    <mergeCell ref="E29:P29"/>
    <mergeCell ref="Q29:X29"/>
    <mergeCell ref="E30:P30"/>
    <mergeCell ref="Q30:X30"/>
    <mergeCell ref="E31:P31"/>
    <mergeCell ref="Q31:X31"/>
    <mergeCell ref="AB24:AB25"/>
    <mergeCell ref="AC24:AC25"/>
    <mergeCell ref="AD24:AD25"/>
    <mergeCell ref="AE24:AE25"/>
    <mergeCell ref="AA24:AA25"/>
    <mergeCell ref="X24:Z25"/>
    <mergeCell ref="Y34:AF34"/>
    <mergeCell ref="Y35:AF35"/>
    <mergeCell ref="Y32:AF32"/>
    <mergeCell ref="Y33:AF33"/>
    <mergeCell ref="E32:P32"/>
  </mergeCells>
  <phoneticPr fontId="1" type="Hiragana"/>
  <conditionalFormatting sqref="D13:T15 D16 AA14:AE14 AE15 E17:J17 I18 AB17 AA18:AE18 E19:Z21 AB20 AA21:AE21 E22:T25 X22 AA24:AA25 AE24:AE25 AC24:AC25">
    <cfRule type="containsBlanks" dxfId="31" priority="20">
      <formula>LEN(TRIM(D13))=0</formula>
    </cfRule>
  </conditionalFormatting>
  <conditionalFormatting sqref="B29:P36">
    <cfRule type="containsBlanks" dxfId="30" priority="17">
      <formula>LEN(TRIM(B29))=0</formula>
    </cfRule>
  </conditionalFormatting>
  <conditionalFormatting sqref="B28:T28">
    <cfRule type="containsBlanks" dxfId="29" priority="21">
      <formula>LEN(TRIM(B28))=0</formula>
    </cfRule>
  </conditionalFormatting>
  <conditionalFormatting sqref="Y29:AF36">
    <cfRule type="containsText" dxfId="28" priority="7" operator="containsText" text="・">
      <formula>NOT(ISERROR(SEARCH("・",Y29)))</formula>
    </cfRule>
    <cfRule type="containsBlanks" dxfId="27" priority="15">
      <formula>LEN(TRIM(Y29))=0</formula>
    </cfRule>
  </conditionalFormatting>
  <conditionalFormatting sqref="A28:A36">
    <cfRule type="containsBlanks" dxfId="26" priority="14">
      <formula>LEN(TRIM(A28))=0</formula>
    </cfRule>
  </conditionalFormatting>
  <conditionalFormatting sqref="B39:B50">
    <cfRule type="containsBlanks" dxfId="25" priority="13">
      <formula>LEN(TRIM(B39))=0</formula>
    </cfRule>
  </conditionalFormatting>
  <conditionalFormatting sqref="N39:N50">
    <cfRule type="containsBlanks" dxfId="24" priority="22">
      <formula>LEN(TRIM(N39))=0</formula>
    </cfRule>
  </conditionalFormatting>
  <conditionalFormatting sqref="U39:X50">
    <cfRule type="containsBlanks" dxfId="23" priority="11">
      <formula>LEN(TRIM(U39))=0</formula>
    </cfRule>
  </conditionalFormatting>
  <conditionalFormatting sqref="D18:G18 X13 X24">
    <cfRule type="containsBlanks" dxfId="22" priority="10">
      <formula>LEN(TRIM(D13))=0</formula>
    </cfRule>
  </conditionalFormatting>
  <conditionalFormatting sqref="C7 G7 J7">
    <cfRule type="containsBlanks" dxfId="21" priority="9">
      <formula>LEN(TRIM(C7))=0</formula>
    </cfRule>
  </conditionalFormatting>
  <conditionalFormatting sqref="C39:C50 E39:E50 G39:G50 I39:I51 K39:K51 R39:S51 Y39:AF50 P39:P50">
    <cfRule type="containsBlanks" dxfId="20" priority="8">
      <formula>LEN(TRIM(C39))=0</formula>
    </cfRule>
  </conditionalFormatting>
  <conditionalFormatting sqref="Q29:X36">
    <cfRule type="containsBlanks" dxfId="19" priority="6">
      <formula>LEN(TRIM(Q29))=0</formula>
    </cfRule>
  </conditionalFormatting>
  <conditionalFormatting sqref="X13:Z15">
    <cfRule type="containsText" dxfId="18" priority="4" operator="containsText" text=" ">
      <formula>NOT(ISERROR(SEARCH(" ",X13)))</formula>
    </cfRule>
  </conditionalFormatting>
  <conditionalFormatting sqref="N39:N50">
    <cfRule type="containsText" dxfId="17" priority="3" operator="containsText" text=" ">
      <formula>NOT(ISERROR(SEARCH(" ",N39)))</formula>
    </cfRule>
  </conditionalFormatting>
  <conditionalFormatting sqref="A7:B7">
    <cfRule type="containsBlanks" dxfId="16" priority="2">
      <formula>LEN(TRIM(A7))=0</formula>
    </cfRule>
  </conditionalFormatting>
  <conditionalFormatting sqref="A55">
    <cfRule type="containsText" dxfId="15" priority="1" operator="containsText" text="誤">
      <formula>NOT(ISERROR(SEARCH("誤",A55)))</formula>
    </cfRule>
  </conditionalFormatting>
  <dataValidations xWindow="289" yWindow="781" count="27">
    <dataValidation allowBlank="1" showInputMessage="1" showErrorMessage="1" promptTitle="氏名" prompt="姓と名の間にスペースを入れてください" sqref="D14:T15" xr:uid="{00000000-0002-0000-0000-000000000000}"/>
    <dataValidation allowBlank="1" showInputMessage="1" showErrorMessage="1" promptTitle="ふりがな" prompt="姓と名の間にスペースを入れてください" sqref="D13:T13" xr:uid="{00000000-0002-0000-0000-000001000000}"/>
    <dataValidation type="whole" allowBlank="1" showInputMessage="1" showErrorMessage="1" errorTitle="生年月日" error="半角数字を入力してください。_x000a_西暦では入力できません。" sqref="AA14" xr:uid="{00000000-0002-0000-0000-000002000000}">
      <formula1>1</formula1>
      <formula2>64</formula2>
    </dataValidation>
    <dataValidation type="whole" operator="greaterThanOrEqual" allowBlank="1" showInputMessage="1" showErrorMessage="1" errorTitle="生年月日" error="数値を入力してください" sqref="AE15" xr:uid="{00000000-0002-0000-0000-000003000000}">
      <formula1>20</formula1>
    </dataValidation>
    <dataValidation type="whole" allowBlank="1" showInputMessage="1" showErrorMessage="1" errorTitle="生年月日" error="正しい数値を入力してください" sqref="AC14" xr:uid="{00000000-0002-0000-0000-000004000000}">
      <formula1>1</formula1>
      <formula2>12</formula2>
    </dataValidation>
    <dataValidation type="whole" allowBlank="1" showInputMessage="1" showErrorMessage="1" errorTitle="生年月日" error="正しい数値を入力してください" sqref="AE14" xr:uid="{00000000-0002-0000-0000-000005000000}">
      <formula1>1</formula1>
      <formula2>31</formula2>
    </dataValidation>
    <dataValidation type="textLength" allowBlank="1" showInputMessage="1" showErrorMessage="1" sqref="AB20 AB17" xr:uid="{00000000-0002-0000-0000-000006000000}">
      <formula1>1</formula1>
      <formula2>4</formula2>
    </dataValidation>
    <dataValidation type="textLength" allowBlank="1" showInputMessage="1" showErrorMessage="1" errorTitle="郵便番号" error="3桁で入力してください" sqref="E17:G17" xr:uid="{00000000-0002-0000-0000-000007000000}">
      <formula1>1</formula1>
      <formula2>3</formula2>
    </dataValidation>
    <dataValidation type="whole" allowBlank="1" showInputMessage="1" showErrorMessage="1" errorTitle="登録年月日" error="正しい数値を入力してください" promptTitle="医籍登録年月日" prompt="元号に続いて「年」を半角数字で入力してください" sqref="AA24:AA25" xr:uid="{00000000-0002-0000-0000-000008000000}">
      <formula1>1</formula1>
      <formula2>64</formula2>
    </dataValidation>
    <dataValidation type="whole" allowBlank="1" showInputMessage="1" showErrorMessage="1" errorTitle="登録年月日" error="正しい数値を入力してください" promptTitle="医籍登録年月日" prompt="「月」を半角数字で入力してください" sqref="AC24:AC25" xr:uid="{00000000-0002-0000-0000-000009000000}">
      <formula1>1</formula1>
      <formula2>12</formula2>
    </dataValidation>
    <dataValidation type="whole" allowBlank="1" showInputMessage="1" showErrorMessage="1" errorTitle="登録年月日" error="正しい数値を入力してください" promptTitle="医籍登録年月日" prompt="「日」を半角数字で入力してください" sqref="AE24:AE25" xr:uid="{00000000-0002-0000-0000-00000A000000}">
      <formula1>1</formula1>
      <formula2>31</formula2>
    </dataValidation>
    <dataValidation type="textLength" allowBlank="1" showInputMessage="1" showErrorMessage="1" errorTitle="医籍登録番号" error="内容が正しいかご確認ください" promptTitle="医籍登録番号" prompt="半角数字で入力してください" sqref="E24:T25" xr:uid="{00000000-0002-0000-0000-00000B000000}">
      <formula1>4</formula1>
      <formula2>10</formula2>
    </dataValidation>
    <dataValidation type="textLength" allowBlank="1" showInputMessage="1" showErrorMessage="1" errorTitle="郵便番号" error="4桁で入力してください" sqref="I17:J17" xr:uid="{00000000-0002-0000-0000-00000C000000}">
      <formula1>1</formula1>
      <formula2>4</formula2>
    </dataValidation>
    <dataValidation type="textLength" allowBlank="1" showInputMessage="1" showErrorMessage="1" sqref="AA18:AB18 AD18:AE18 AA21:AB21 AD21:AE21" xr:uid="{00000000-0002-0000-0000-00000D000000}">
      <formula1>1</formula1>
      <formula2>8</formula2>
    </dataValidation>
    <dataValidation type="whole" allowBlank="1" showInputMessage="1" showErrorMessage="1" sqref="J7:K7 G39:G50" xr:uid="{00000000-0002-0000-0000-00000E000000}">
      <formula1>1</formula1>
      <formula2>31</formula2>
    </dataValidation>
    <dataValidation type="whole" allowBlank="1" showInputMessage="1" showErrorMessage="1" sqref="G7:H7 C28:D36 E39:E50" xr:uid="{00000000-0002-0000-0000-00000F000000}">
      <formula1>1</formula1>
      <formula2>12</formula2>
    </dataValidation>
    <dataValidation type="whole" operator="greaterThanOrEqual" allowBlank="1" showInputMessage="1" showErrorMessage="1" sqref="C7:D7" xr:uid="{00000000-0002-0000-0000-000010000000}">
      <formula1>4</formula1>
    </dataValidation>
    <dataValidation type="whole" allowBlank="1" showInputMessage="1" showErrorMessage="1" sqref="B28:B36 C39:C50" xr:uid="{00000000-0002-0000-0000-000011000000}">
      <formula1>1</formula1>
      <formula2>64</formula2>
    </dataValidation>
    <dataValidation allowBlank="1" showInputMessage="1" showErrorMessage="1" promptTitle="略歴" prompt="このセルには病院名のみ記載し、右のセルに所属や役職等を記載してください。_x000a_収まらない場合は本ファイルではなく、ホームページに掲載している【予備】ファイルを使用してください。" sqref="E29:P36" xr:uid="{00000000-0002-0000-0000-000012000000}"/>
    <dataValidation allowBlank="1" showInputMessage="1" showErrorMessage="1" promptTitle="略歴" prompt="このセルには病院名以外の所属や役職等を記載してください" sqref="Q29:X36" xr:uid="{00000000-0002-0000-0000-000013000000}"/>
    <dataValidation allowBlank="1" showInputMessage="1" showErrorMessage="1" promptTitle="現住所" prompt="左の枠に都道府県名を入力し、この枠には市区町村以下を入力してください。" sqref="I18:Z18" xr:uid="{00000000-0002-0000-0000-000014000000}"/>
    <dataValidation allowBlank="1" showInputMessage="1" showErrorMessage="1" promptTitle="氏名" prompt="自動転記されます" sqref="AA9:AE9" xr:uid="{00000000-0002-0000-0000-000015000000}"/>
    <dataValidation allowBlank="1" showInputMessage="1" showErrorMessage="1" promptTitle="略歴" prompt="収まらない場合は、本ファイルではなく、【予備】ファイルをご使用ください" sqref="A37:AF37" xr:uid="{00000000-0002-0000-0000-000016000000}"/>
    <dataValidation allowBlank="1" showInputMessage="1" showErrorMessage="1" promptTitle="合計" prompt="症例の合計数が自動計算されます。" sqref="R51:S51" xr:uid="{00000000-0002-0000-0000-000017000000}"/>
    <dataValidation type="whole" allowBlank="1" showInputMessage="1" showErrorMessage="1" errorTitle="麻酔業務に関する経歴" error="0～11の整数で入力してください" sqref="K39:K50" xr:uid="{00000000-0002-0000-0000-000018000000}">
      <formula1>0</formula1>
      <formula2>11</formula2>
    </dataValidation>
    <dataValidation allowBlank="1" showInputMessage="1" showErrorMessage="1" promptTitle="年数合計" prompt="年月数の合計が自動計算されます。" sqref="I51" xr:uid="{00000000-0002-0000-0000-000019000000}"/>
    <dataValidation type="whole" allowBlank="1" showInputMessage="1" showErrorMessage="1" errorTitle="麻酔業務に関する経歴" error="0～11の整数で入力してください" promptTitle="月数合計" prompt="年月数の合計が自動計算されます。" sqref="K51" xr:uid="{00000000-0002-0000-0000-00001A000000}">
      <formula1>0</formula1>
      <formula2>11</formula2>
    </dataValidation>
  </dataValidations>
  <pageMargins left="0.86614173228346458" right="0.23622047244094491" top="0.43307086614173229" bottom="0.27559055118110237" header="0.19685039370078741" footer="0.19685039370078741"/>
  <pageSetup paperSize="9" scale="89" orientation="portrait" blackAndWhite="1" r:id="rId1"/>
  <headerFooter alignWithMargins="0"/>
  <drawing r:id="rId2"/>
  <extLst>
    <ext xmlns:x14="http://schemas.microsoft.com/office/spreadsheetml/2009/9/main" uri="{CCE6A557-97BC-4b89-ADB6-D9C93CAAB3DF}">
      <x14:dataValidations xmlns:xm="http://schemas.microsoft.com/office/excel/2006/main" xWindow="289" yWindow="781" count="10">
        <x14:dataValidation type="list" allowBlank="1" showInputMessage="1" showErrorMessage="1" promptTitle="都道府県" prompt="選択してください" xr:uid="{00000000-0002-0000-0000-00001B000000}">
          <x14:formula1>
            <xm:f>都道府県!$A$2:$A$48</xm:f>
          </x14:formula1>
          <xm:sqref>D18:G18</xm:sqref>
        </x14:dataValidation>
        <x14:dataValidation type="list" allowBlank="1" showInputMessage="1" showErrorMessage="1" promptTitle="期間" prompt="元号を選択してください" xr:uid="{00000000-0002-0000-0000-00001C000000}">
          <x14:formula1>
            <xm:f>都道府県!$D$2:$D$4</xm:f>
          </x14:formula1>
          <xm:sqref>B39:B50</xm:sqref>
        </x14:dataValidation>
        <x14:dataValidation type="list" allowBlank="1" showInputMessage="1" showErrorMessage="1" promptTitle="生年月日" prompt="元号を選択してください" xr:uid="{00000000-0002-0000-0000-00001D000000}">
          <x14:formula1>
            <xm:f>都道府県!$D$1:$D$3</xm:f>
          </x14:formula1>
          <xm:sqref>X13:Z15</xm:sqref>
        </x14:dataValidation>
        <x14:dataValidation type="list" allowBlank="1" showInputMessage="1" showErrorMessage="1" promptTitle="医籍登録年月日" prompt="元号を選択してください" xr:uid="{00000000-0002-0000-0000-00001E000000}">
          <x14:formula1>
            <xm:f>都道府県!$D$2:$D$4</xm:f>
          </x14:formula1>
          <xm:sqref>X24:Z25</xm:sqref>
        </x14:dataValidation>
        <x14:dataValidation type="list" allowBlank="1" showInputMessage="1" showErrorMessage="1" promptTitle="略歴" prompt="元号を選択してください" xr:uid="{00000000-0002-0000-0000-00001F000000}">
          <x14:formula1>
            <xm:f>都道府県!$D$2:$D$4</xm:f>
          </x14:formula1>
          <xm:sqref>A28</xm:sqref>
        </x14:dataValidation>
        <x14:dataValidation type="list" allowBlank="1" showInputMessage="1" showErrorMessage="1" promptTitle="略歴" prompt="元号を選択してください_x000a_" xr:uid="{00000000-0002-0000-0000-000020000000}">
          <x14:formula1>
            <xm:f>都道府県!$D$2:$D$4</xm:f>
          </x14:formula1>
          <xm:sqref>A29:A36</xm:sqref>
        </x14:dataValidation>
        <x14:dataValidation type="list" allowBlank="1" showInputMessage="1" showErrorMessage="1" promptTitle="常勤又は非常勤の別" prompt="選択してください" xr:uid="{00000000-0002-0000-0000-000021000000}">
          <x14:formula1>
            <xm:f>都道府県!$E$2:$E$4</xm:f>
          </x14:formula1>
          <xm:sqref>Y29:AF36</xm:sqref>
        </x14:dataValidation>
        <x14:dataValidation type="list" allowBlank="1" showInputMessage="1" showErrorMessage="1" xr:uid="{00000000-0002-0000-0000-000022000000}">
          <x14:formula1>
            <xm:f>都道府県!$D$4</xm:f>
          </x14:formula1>
          <xm:sqref>A7:B7</xm:sqref>
        </x14:dataValidation>
        <x14:dataValidation type="list" allowBlank="1" showInputMessage="1" showErrorMessage="1" promptTitle="常勤又は非常勤の別" prompt="選択してください" xr:uid="{00000000-0002-0000-0000-000023000000}">
          <x14:formula1>
            <xm:f>都道府県!$C$1:$C$3</xm:f>
          </x14:formula1>
          <xm:sqref>N39:N50</xm:sqref>
        </x14:dataValidation>
        <x14:dataValidation type="list" allowBlank="1" showInputMessage="1" showErrorMessage="1" promptTitle="施設名" prompt="略歴に記載した施設からの選択になります。" xr:uid="{00000000-0002-0000-0000-000024000000}">
          <x14:formula1>
            <xm:f>都道府県!$F$2:$F$9</xm:f>
          </x14:formula1>
          <xm:sqref>U39:X50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Q41"/>
  <sheetViews>
    <sheetView showGridLines="0" view="pageBreakPreview" zoomScaleNormal="100" zoomScaleSheetLayoutView="100" workbookViewId="0">
      <selection activeCell="A6" sqref="A6:B6"/>
    </sheetView>
  </sheetViews>
  <sheetFormatPr defaultRowHeight="17.25"/>
  <cols>
    <col min="1" max="1" width="2.5" style="60" customWidth="1"/>
    <col min="2" max="2" width="4" style="60" customWidth="1"/>
    <col min="3" max="3" width="3.375" style="60" customWidth="1"/>
    <col min="4" max="4" width="3" style="60" customWidth="1"/>
    <col min="5" max="5" width="3.375" style="60" customWidth="1"/>
    <col min="6" max="6" width="3" style="60" customWidth="1"/>
    <col min="7" max="7" width="3.375" style="60" customWidth="1"/>
    <col min="8" max="8" width="2" style="60" customWidth="1"/>
    <col min="9" max="9" width="2.25" style="60" customWidth="1"/>
    <col min="10" max="11" width="2" style="60" customWidth="1"/>
    <col min="12" max="12" width="2.75" style="60" customWidth="1"/>
    <col min="13" max="15" width="2.5" style="60" customWidth="1"/>
    <col min="16" max="16" width="2.75" style="60" customWidth="1"/>
    <col min="17" max="17" width="3.25" style="60" customWidth="1"/>
    <col min="18" max="18" width="2.75" style="60" customWidth="1"/>
    <col min="19" max="20" width="2.5" style="60" customWidth="1"/>
    <col min="21" max="21" width="3" style="60" customWidth="1"/>
    <col min="22" max="23" width="1.5" style="60" customWidth="1"/>
    <col min="24" max="25" width="3" style="60" customWidth="1"/>
    <col min="26" max="26" width="3.625" style="60" customWidth="1"/>
    <col min="27" max="27" width="2.75" style="60" customWidth="1"/>
    <col min="28" max="28" width="7.625" style="60" customWidth="1"/>
    <col min="29" max="29" width="1.5" style="60" customWidth="1"/>
    <col min="30" max="30" width="17.5" style="60" customWidth="1"/>
    <col min="31" max="32" width="9" style="60"/>
    <col min="33" max="40" width="0" style="60" hidden="1" customWidth="1"/>
    <col min="41" max="41" width="11.5" style="60" hidden="1" customWidth="1"/>
    <col min="42" max="42" width="0" style="60" hidden="1" customWidth="1"/>
    <col min="43" max="43" width="6.625" style="60" hidden="1" customWidth="1"/>
    <col min="44" max="16384" width="9" style="60"/>
  </cols>
  <sheetData>
    <row r="1" spans="1:41">
      <c r="A1" s="60" t="s">
        <v>100</v>
      </c>
    </row>
    <row r="2" spans="1:41" ht="20.25" customHeight="1">
      <c r="A2" s="295" t="s">
        <v>101</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row>
    <row r="4" spans="1:41" ht="42" customHeight="1">
      <c r="A4" s="296" t="s">
        <v>102</v>
      </c>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row>
    <row r="5" spans="1:41" ht="22.5" customHeight="1">
      <c r="AM5" s="60" t="s">
        <v>211</v>
      </c>
      <c r="AN5" s="150">
        <v>9862</v>
      </c>
    </row>
    <row r="6" spans="1:41">
      <c r="A6" s="276"/>
      <c r="B6" s="276"/>
      <c r="C6" s="100"/>
      <c r="D6" s="60" t="s">
        <v>103</v>
      </c>
      <c r="E6" s="100"/>
      <c r="F6" s="60" t="s">
        <v>104</v>
      </c>
      <c r="G6" s="100"/>
      <c r="H6" s="60" t="s">
        <v>105</v>
      </c>
      <c r="AD6" s="60" t="str">
        <f>IF(A6="","元号を記入願います",IF(ISERROR(AO6),"証明日に不備があります",""))</f>
        <v>元号を記入願います</v>
      </c>
      <c r="AG6" s="154" t="s">
        <v>224</v>
      </c>
      <c r="AM6" s="60" t="str">
        <f>IF(A6="令和","R","ｘ")</f>
        <v>ｘ</v>
      </c>
      <c r="AN6" s="60" t="str">
        <f>AM6&amp;C6&amp;"/"&amp;E6&amp;"/"&amp;G6</f>
        <v>ｘ//</v>
      </c>
      <c r="AO6" s="60" t="e">
        <f>DATEDIF(AN5,AN6,"Y")</f>
        <v>#VALUE!</v>
      </c>
    </row>
    <row r="7" spans="1:41" ht="20.25" customHeight="1">
      <c r="R7" s="297" t="s">
        <v>106</v>
      </c>
      <c r="S7" s="297"/>
      <c r="T7" s="297"/>
      <c r="U7" s="297"/>
      <c r="V7" s="297"/>
      <c r="W7" s="297"/>
      <c r="X7" s="297"/>
      <c r="Y7" s="297"/>
      <c r="Z7" s="297"/>
      <c r="AA7" s="297"/>
      <c r="AB7" s="297"/>
      <c r="AD7" s="60" t="str">
        <f>IF(LEN(R7)&lt;=2,"病院名を記入願います","")</f>
        <v>病院名を記入願います</v>
      </c>
      <c r="AG7" s="154" t="s">
        <v>221</v>
      </c>
    </row>
    <row r="8" spans="1:41">
      <c r="R8" s="298" t="s">
        <v>107</v>
      </c>
      <c r="S8" s="298"/>
      <c r="T8" s="298"/>
      <c r="U8" s="299"/>
      <c r="V8" s="299"/>
      <c r="W8" s="299"/>
      <c r="X8" s="299"/>
      <c r="Y8" s="299"/>
      <c r="Z8" s="299"/>
      <c r="AA8" s="299"/>
      <c r="AB8" s="299"/>
      <c r="AD8" s="60" t="str">
        <f>IF(LEN(U8)&lt;=1,"病院長名を記入願います","")</f>
        <v>病院長名を記入願います</v>
      </c>
      <c r="AG8" s="154" t="s">
        <v>222</v>
      </c>
    </row>
    <row r="9" spans="1:41" s="61" customFormat="1" ht="21" customHeight="1">
      <c r="AD9" s="60"/>
    </row>
    <row r="10" spans="1:41" s="62" customFormat="1">
      <c r="A10" s="62" t="s">
        <v>108</v>
      </c>
      <c r="E10" s="291"/>
      <c r="F10" s="291"/>
      <c r="G10" s="291"/>
      <c r="H10" s="291"/>
      <c r="I10" s="291"/>
      <c r="J10" s="291"/>
      <c r="K10" s="291"/>
      <c r="L10" s="291"/>
      <c r="M10" s="291"/>
      <c r="N10" s="291"/>
      <c r="O10" s="291"/>
      <c r="P10" s="291"/>
      <c r="AD10" s="60" t="str">
        <f>IF(E10="","医療機関名を入力願います","")</f>
        <v>医療機関名を入力願います</v>
      </c>
      <c r="AG10" s="154" t="s">
        <v>223</v>
      </c>
    </row>
    <row r="11" spans="1:41" s="62" customFormat="1">
      <c r="A11" s="62" t="s">
        <v>169</v>
      </c>
      <c r="E11" s="291"/>
      <c r="F11" s="291"/>
      <c r="G11" s="291"/>
      <c r="H11" s="291"/>
      <c r="I11" s="291"/>
      <c r="J11" s="291"/>
      <c r="K11" s="291"/>
      <c r="L11" s="291"/>
      <c r="M11" s="291"/>
      <c r="N11" s="291"/>
      <c r="O11" s="291"/>
      <c r="P11" s="291"/>
      <c r="AD11" s="60" t="str">
        <f>IF(E11="","所在地を記入願います","")</f>
        <v>所在地を記入願います</v>
      </c>
      <c r="AG11" s="154" t="s">
        <v>223</v>
      </c>
    </row>
    <row r="12" spans="1:41" s="62" customFormat="1">
      <c r="AD12" s="60"/>
    </row>
    <row r="13" spans="1:41" s="62" customFormat="1">
      <c r="A13" s="62" t="s">
        <v>109</v>
      </c>
      <c r="E13" s="292" t="str">
        <f>IF(別紙第１!D14=""," ",SUBSTITUTE(TRIM(別紙第１!D14)," ","　"))</f>
        <v xml:space="preserve"> </v>
      </c>
      <c r="F13" s="292"/>
      <c r="G13" s="292"/>
      <c r="H13" s="292"/>
      <c r="I13" s="292"/>
      <c r="J13" s="292"/>
      <c r="K13" s="292"/>
      <c r="L13" s="292"/>
      <c r="M13" s="63"/>
      <c r="N13" s="293" t="str">
        <f>IF(別紙第１!AA14="","（　　年　　月　　日生まれ）","（"&amp;別紙第１!X13&amp;別紙第１!AA14&amp;"年"&amp;別紙第１!AC14&amp;"月"&amp;別紙第１!AE14&amp;"日生まれ)")</f>
        <v>（　　年　　月　　日生まれ）</v>
      </c>
      <c r="O13" s="293"/>
      <c r="P13" s="293"/>
      <c r="Q13" s="293"/>
      <c r="R13" s="293"/>
      <c r="S13" s="293"/>
      <c r="T13" s="293"/>
      <c r="U13" s="293"/>
      <c r="V13" s="293"/>
      <c r="W13" s="293"/>
      <c r="X13" s="293"/>
      <c r="Y13" s="64"/>
      <c r="AD13" s="60"/>
    </row>
    <row r="14" spans="1:41" s="62" customFormat="1">
      <c r="A14" s="62" t="s">
        <v>111</v>
      </c>
      <c r="AD14" s="60"/>
    </row>
    <row r="15" spans="1:41" s="62" customFormat="1">
      <c r="A15" s="301" t="s">
        <v>178</v>
      </c>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D15" s="60"/>
    </row>
    <row r="16" spans="1:41" s="62" customFormat="1">
      <c r="A16" s="301" t="s">
        <v>178</v>
      </c>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D16" s="60"/>
    </row>
    <row r="17" spans="1:43" s="62" customFormat="1">
      <c r="A17" s="301" t="s">
        <v>178</v>
      </c>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D17" s="60"/>
    </row>
    <row r="18" spans="1:43" s="62" customFormat="1">
      <c r="A18" s="308"/>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D18" s="60"/>
    </row>
    <row r="19" spans="1:43" s="62" customFormat="1">
      <c r="A19" s="289"/>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D19" s="60"/>
    </row>
    <row r="20" spans="1:43" s="62" customFormat="1">
      <c r="A20" s="62" t="s">
        <v>170</v>
      </c>
      <c r="E20" s="65" t="s">
        <v>110</v>
      </c>
      <c r="F20" s="304"/>
      <c r="G20" s="304"/>
      <c r="H20" s="66"/>
      <c r="I20" s="66"/>
      <c r="J20" s="63" t="s">
        <v>113</v>
      </c>
      <c r="K20" s="306"/>
      <c r="L20" s="306"/>
      <c r="M20" s="306"/>
      <c r="N20" s="306"/>
      <c r="O20" s="306"/>
      <c r="P20" s="306"/>
      <c r="Q20" s="306"/>
      <c r="R20" s="306"/>
      <c r="S20" s="306"/>
      <c r="T20" s="306"/>
      <c r="U20" s="306"/>
      <c r="V20" s="306"/>
      <c r="W20" s="306"/>
      <c r="X20" s="306"/>
      <c r="Y20" s="306"/>
      <c r="Z20" s="306"/>
      <c r="AA20" s="306"/>
      <c r="AB20" s="306"/>
      <c r="AD20" s="60" t="str">
        <f>IF(F20="","症例数を記入願います","")</f>
        <v>症例数を記入願います</v>
      </c>
      <c r="AG20" s="154" t="s">
        <v>220</v>
      </c>
    </row>
    <row r="21" spans="1:43" s="62" customFormat="1">
      <c r="A21" s="62" t="s">
        <v>114</v>
      </c>
      <c r="P21" s="294"/>
      <c r="Q21" s="294"/>
      <c r="R21" s="294"/>
      <c r="S21" s="294"/>
      <c r="T21" s="294"/>
      <c r="U21" s="294"/>
      <c r="AD21" s="60" t="str">
        <f>IF(LEN(P21)&lt;=1,"麻酔指導医の氏名を記入願います","")</f>
        <v>麻酔指導医の氏名を記入願います</v>
      </c>
      <c r="AG21" s="154" t="s">
        <v>222</v>
      </c>
    </row>
    <row r="22" spans="1:43" s="62" customFormat="1">
      <c r="A22" s="62" t="s">
        <v>171</v>
      </c>
      <c r="H22" s="294"/>
      <c r="I22" s="294"/>
      <c r="J22" s="294"/>
      <c r="K22" s="294"/>
      <c r="L22" s="294"/>
      <c r="M22" s="294"/>
      <c r="N22" s="62" t="s">
        <v>115</v>
      </c>
      <c r="AD22" s="60"/>
      <c r="AG22" s="154" t="s">
        <v>215</v>
      </c>
    </row>
    <row r="23" spans="1:43" s="62" customFormat="1">
      <c r="A23" s="302"/>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D23" s="60"/>
    </row>
    <row r="24" spans="1:43" s="62" customFormat="1">
      <c r="A24" s="62" t="s">
        <v>172</v>
      </c>
      <c r="AD24" s="60"/>
    </row>
    <row r="25" spans="1:43" s="62" customFormat="1">
      <c r="A25" s="62" t="s">
        <v>116</v>
      </c>
      <c r="AD25" s="60"/>
    </row>
    <row r="26" spans="1:43" s="62" customFormat="1">
      <c r="B26" s="62" t="s">
        <v>117</v>
      </c>
      <c r="H26" s="291"/>
      <c r="I26" s="291"/>
      <c r="J26" s="291"/>
      <c r="K26" s="291"/>
      <c r="L26" s="291"/>
      <c r="M26" s="291"/>
      <c r="N26" s="291"/>
      <c r="O26" s="291"/>
      <c r="P26" s="291"/>
      <c r="Q26" s="291"/>
      <c r="R26" s="291"/>
      <c r="S26" s="291"/>
      <c r="T26" s="291"/>
      <c r="AD26" s="60" t="str">
        <f>IF(H26="","部門の名称を記入願います","")</f>
        <v>部門の名称を記入願います</v>
      </c>
      <c r="AG26" s="154" t="s">
        <v>223</v>
      </c>
    </row>
    <row r="27" spans="1:43" s="62" customFormat="1">
      <c r="B27" s="62" t="s">
        <v>118</v>
      </c>
      <c r="H27" s="305"/>
      <c r="I27" s="305"/>
      <c r="J27" s="305"/>
      <c r="K27" s="305"/>
      <c r="L27" s="305"/>
      <c r="M27" s="305"/>
      <c r="N27" s="305"/>
      <c r="O27" s="305"/>
      <c r="P27" s="69" t="s">
        <v>110</v>
      </c>
      <c r="Q27" s="305"/>
      <c r="R27" s="305"/>
      <c r="S27" s="305"/>
      <c r="T27" s="70" t="s">
        <v>119</v>
      </c>
      <c r="AD27" s="60" t="str">
        <f>IF(OR(H27="",Q27=""),"責任者の氏名（役職）を記入願います","")</f>
        <v>責任者の氏名（役職）を記入願います</v>
      </c>
      <c r="AG27" s="154" t="s">
        <v>223</v>
      </c>
    </row>
    <row r="28" spans="1:43" s="62" customFormat="1">
      <c r="B28" s="62" t="s">
        <v>120</v>
      </c>
      <c r="H28" s="303" t="s">
        <v>177</v>
      </c>
      <c r="I28" s="303"/>
      <c r="J28" s="303"/>
      <c r="K28" s="303"/>
      <c r="L28" s="303"/>
      <c r="M28" s="303"/>
      <c r="N28" s="303"/>
      <c r="O28" s="303"/>
      <c r="AD28" s="60" t="str">
        <f>IF(OR(H28="常勤",H28="非常勤"),"","常勤・非常勤のいずれかを選択願います")</f>
        <v>常勤・非常勤のいずれかを選択願います</v>
      </c>
      <c r="AG28" s="154" t="s">
        <v>225</v>
      </c>
    </row>
    <row r="29" spans="1:43" s="62" customFormat="1">
      <c r="B29" s="62" t="s">
        <v>173</v>
      </c>
      <c r="K29" s="294"/>
      <c r="L29" s="294"/>
      <c r="M29" s="294"/>
      <c r="N29" s="294"/>
      <c r="O29" s="294"/>
      <c r="P29" s="294"/>
      <c r="Q29" s="294"/>
      <c r="R29" s="62" t="s">
        <v>174</v>
      </c>
      <c r="V29" s="67"/>
      <c r="W29" s="67"/>
      <c r="X29" s="290"/>
      <c r="Y29" s="290"/>
      <c r="Z29" s="290"/>
      <c r="AA29" s="290"/>
      <c r="AB29" s="290"/>
      <c r="AD29" s="60"/>
      <c r="AG29" s="154" t="s">
        <v>215</v>
      </c>
      <c r="AM29" s="62" t="s">
        <v>216</v>
      </c>
      <c r="AN29" s="62" t="s">
        <v>217</v>
      </c>
      <c r="AO29" s="62" t="s">
        <v>218</v>
      </c>
      <c r="AP29" s="62" t="s">
        <v>217</v>
      </c>
      <c r="AQ29" s="62" t="s">
        <v>219</v>
      </c>
    </row>
    <row r="30" spans="1:43" s="62" customFormat="1" ht="17.25" customHeight="1">
      <c r="A30" s="62" t="s">
        <v>121</v>
      </c>
      <c r="E30" s="63" t="s">
        <v>122</v>
      </c>
      <c r="F30" s="304"/>
      <c r="G30" s="304"/>
      <c r="H30" s="307" t="s">
        <v>123</v>
      </c>
      <c r="I30" s="307"/>
      <c r="J30" s="63" t="s">
        <v>110</v>
      </c>
      <c r="K30" s="309" t="s">
        <v>91</v>
      </c>
      <c r="L30" s="309"/>
      <c r="M30" s="99"/>
      <c r="N30" s="66" t="s">
        <v>103</v>
      </c>
      <c r="O30" s="99"/>
      <c r="P30" s="66" t="s">
        <v>104</v>
      </c>
      <c r="Q30" s="99"/>
      <c r="R30" s="307" t="s">
        <v>112</v>
      </c>
      <c r="S30" s="307"/>
      <c r="T30" s="309" t="s">
        <v>90</v>
      </c>
      <c r="U30" s="309"/>
      <c r="V30" s="310"/>
      <c r="W30" s="310"/>
      <c r="X30" s="66" t="s">
        <v>103</v>
      </c>
      <c r="Y30" s="99"/>
      <c r="Z30" s="66" t="s">
        <v>241</v>
      </c>
      <c r="AA30" s="99"/>
      <c r="AB30" s="66" t="s">
        <v>124</v>
      </c>
      <c r="AD30" s="60" t="str">
        <f>IF(ISNUMBER(F30),IF(ISERROR(AQ30),"期間の記載に不備があります",""),"麻酔症例数の記入願います")</f>
        <v>麻酔症例数の記入願います</v>
      </c>
      <c r="AG30" s="154" t="s">
        <v>226</v>
      </c>
      <c r="AM30" s="62" t="str">
        <f>IF(K30="令和","R",IF(K30="平成","H","x"))</f>
        <v>R</v>
      </c>
      <c r="AN30" s="62" t="str">
        <f>AM30&amp;M30&amp;"/"&amp;O30&amp;"/"&amp;Q30</f>
        <v>R//</v>
      </c>
      <c r="AO30" s="62" t="str">
        <f>IF(T30="令和","R",IF(T30="平成","H","x"))</f>
        <v>H</v>
      </c>
      <c r="AP30" s="62" t="str">
        <f>AO30&amp;V30&amp;"/"&amp;Y30&amp;"/"&amp;AA30</f>
        <v>H//</v>
      </c>
      <c r="AQ30" s="62" t="e">
        <f>DATEDIF(AN30,AP30,"Y")</f>
        <v>#VALUE!</v>
      </c>
    </row>
    <row r="31" spans="1:43" s="62" customFormat="1">
      <c r="A31" s="62" t="s">
        <v>125</v>
      </c>
      <c r="E31" s="304"/>
      <c r="F31" s="304"/>
      <c r="G31" s="304"/>
      <c r="H31" s="66" t="s">
        <v>126</v>
      </c>
      <c r="I31" s="64"/>
      <c r="AD31" s="60" t="str">
        <f>IF(ISNUMBER(E31),"","手術室の室数を記入願います")</f>
        <v>手術室の室数を記入願います</v>
      </c>
      <c r="AG31" s="154" t="s">
        <v>220</v>
      </c>
    </row>
    <row r="32" spans="1:43" s="62" customFormat="1">
      <c r="A32" s="62" t="s">
        <v>127</v>
      </c>
      <c r="E32" s="311"/>
      <c r="F32" s="311"/>
      <c r="G32" s="311"/>
      <c r="H32" s="68" t="s">
        <v>128</v>
      </c>
      <c r="I32" s="64"/>
      <c r="AD32" s="60" t="str">
        <f>IF(ISNUMBER(E32),"","麻酔機器の台数を記入願います")</f>
        <v>麻酔機器の台数を記入願います</v>
      </c>
      <c r="AG32" s="154" t="s">
        <v>220</v>
      </c>
    </row>
    <row r="33" spans="1:33" s="62" customFormat="1">
      <c r="AD33" s="60"/>
    </row>
    <row r="34" spans="1:33" s="62" customFormat="1">
      <c r="A34" s="62" t="s">
        <v>129</v>
      </c>
      <c r="AD34" s="60"/>
    </row>
    <row r="35" spans="1:33" s="62" customFormat="1" ht="42" customHeight="1">
      <c r="A35" s="300" t="s">
        <v>130</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D35" s="60"/>
    </row>
    <row r="36" spans="1:33" s="62" customFormat="1">
      <c r="A36" s="62" t="s">
        <v>131</v>
      </c>
      <c r="AD36" s="60"/>
    </row>
    <row r="37" spans="1:33" s="62" customFormat="1">
      <c r="A37" s="62" t="s">
        <v>132</v>
      </c>
      <c r="AD37" s="60"/>
    </row>
    <row r="38" spans="1:33" s="62" customFormat="1">
      <c r="AD38" s="60"/>
    </row>
    <row r="39" spans="1:33">
      <c r="A39" s="60" t="s">
        <v>133</v>
      </c>
    </row>
    <row r="40" spans="1:33">
      <c r="AG40" s="60">
        <f>COUNTIF(AD:AD,"&gt;' '")</f>
        <v>13</v>
      </c>
    </row>
    <row r="41" spans="1:33">
      <c r="A41" s="60" t="str">
        <f>IF($AG$40=0,"","記入誤りがあります。「列AD」をご確認願います。")</f>
        <v>記入誤りがあります。「列AD」をご確認願います。</v>
      </c>
    </row>
  </sheetData>
  <sheetProtection formatCells="0"/>
  <mergeCells count="35">
    <mergeCell ref="T30:U30"/>
    <mergeCell ref="V30:W30"/>
    <mergeCell ref="E31:G31"/>
    <mergeCell ref="E32:G32"/>
    <mergeCell ref="K30:L30"/>
    <mergeCell ref="R30:S30"/>
    <mergeCell ref="A35:AB35"/>
    <mergeCell ref="A15:AB15"/>
    <mergeCell ref="A16:AB16"/>
    <mergeCell ref="A17:AB17"/>
    <mergeCell ref="A23:AB23"/>
    <mergeCell ref="H28:O28"/>
    <mergeCell ref="F20:G20"/>
    <mergeCell ref="H22:M22"/>
    <mergeCell ref="H26:T26"/>
    <mergeCell ref="H27:O27"/>
    <mergeCell ref="Q27:S27"/>
    <mergeCell ref="K20:AB20"/>
    <mergeCell ref="K29:Q29"/>
    <mergeCell ref="F30:G30"/>
    <mergeCell ref="H30:I30"/>
    <mergeCell ref="A18:AB18"/>
    <mergeCell ref="A2:AB2"/>
    <mergeCell ref="A4:AB4"/>
    <mergeCell ref="A6:B6"/>
    <mergeCell ref="R7:AB7"/>
    <mergeCell ref="R8:T8"/>
    <mergeCell ref="U8:AB8"/>
    <mergeCell ref="A19:AB19"/>
    <mergeCell ref="X29:AB29"/>
    <mergeCell ref="E10:P10"/>
    <mergeCell ref="E11:P11"/>
    <mergeCell ref="E13:L13"/>
    <mergeCell ref="N13:X13"/>
    <mergeCell ref="P21:U21"/>
  </mergeCells>
  <phoneticPr fontId="1"/>
  <conditionalFormatting sqref="C6 R7 U8 E10:E11 F20 P21 H22 H26:H27 Q27 K29 F30 M30 V30 E31:E32 E6 G6 O30 Q30 Y30 AA30">
    <cfRule type="containsBlanks" dxfId="14" priority="11">
      <formula>LEN(TRIM(C6))=0</formula>
    </cfRule>
  </conditionalFormatting>
  <conditionalFormatting sqref="R7:AB7">
    <cfRule type="beginsWith" dxfId="13" priority="9" operator="beginsWith" text="病院">
      <formula>LEFT(R7,LEN("病院"))="病院"</formula>
    </cfRule>
  </conditionalFormatting>
  <conditionalFormatting sqref="H28:O28">
    <cfRule type="containsText" dxfId="12" priority="8" operator="containsText" text="・">
      <formula>NOT(ISERROR(SEARCH("・",H28)))</formula>
    </cfRule>
  </conditionalFormatting>
  <conditionalFormatting sqref="A15:AB17">
    <cfRule type="containsText" dxfId="11" priority="4" operator="containsText" text="月　　日">
      <formula>NOT(ISERROR(SEARCH("月　　日",A15)))</formula>
    </cfRule>
    <cfRule type="containsBlanks" dxfId="10" priority="7">
      <formula>LEN(TRIM(A15))=0</formula>
    </cfRule>
  </conditionalFormatting>
  <conditionalFormatting sqref="K30:L30">
    <cfRule type="containsBlanks" dxfId="9" priority="6">
      <formula>LEN(TRIM(K30))=0</formula>
    </cfRule>
  </conditionalFormatting>
  <conditionalFormatting sqref="T30:U30">
    <cfRule type="containsBlanks" dxfId="8" priority="5">
      <formula>LEN(TRIM(T30))=0</formula>
    </cfRule>
  </conditionalFormatting>
  <conditionalFormatting sqref="A6:B6">
    <cfRule type="containsBlanks" dxfId="7" priority="3">
      <formula>LEN(TRIM(A6))=0</formula>
    </cfRule>
  </conditionalFormatting>
  <conditionalFormatting sqref="A18:AB19">
    <cfRule type="containsBlanks" dxfId="6" priority="2">
      <formula>LEN(TRIM(A18))=0</formula>
    </cfRule>
  </conditionalFormatting>
  <conditionalFormatting sqref="A41">
    <cfRule type="containsText" dxfId="5" priority="1" operator="containsText" text="誤">
      <formula>NOT(ISERROR(SEARCH("誤",A41)))</formula>
    </cfRule>
  </conditionalFormatting>
  <dataValidations count="5">
    <dataValidation allowBlank="1" showInputMessage="1" showErrorMessage="1" promptTitle="氏名" prompt="別紙１から自動転記されます" sqref="E13:L13 N13:X13" xr:uid="{00000000-0002-0000-0100-000000000000}"/>
    <dataValidation allowBlank="1" showInputMessage="1" showErrorMessage="1" promptTitle="証明日" prompt="別紙１の申請日よりも前の日付としてください" sqref="C6 E6 G6" xr:uid="{00000000-0002-0000-0100-000001000000}"/>
    <dataValidation allowBlank="1" showInputMessage="1" showErrorMessage="1" promptTitle="麻酔症例" prompt="申請者の「修練した期間」における当該医療機関の一年間の麻酔症例数の実績を記載してください。" sqref="M30 O30 Q30 Y30 AA30 V30:W30" xr:uid="{00000000-0002-0000-0100-000002000000}"/>
    <dataValidation type="whole" operator="greaterThanOrEqual" allowBlank="1" showInputMessage="1" showErrorMessage="1" sqref="F20:G20 E31:G32" xr:uid="{00000000-0002-0000-0100-000003000000}">
      <formula1>0</formula1>
    </dataValidation>
    <dataValidation type="whole" operator="greaterThanOrEqual" allowBlank="1" showInputMessage="1" showErrorMessage="1" promptTitle="麻酔症例" prompt="申請者の「修練した期間」における当該医療機関の一年間の麻酔症例数の実績を記載してください。" sqref="F30:G30" xr:uid="{00000000-0002-0000-0100-000004000000}">
      <formula1>0</formula1>
    </dataValidation>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Title="常勤・非常勤の別" prompt="選択してください" xr:uid="{00000000-0002-0000-0100-000005000000}">
          <x14:formula1>
            <xm:f>都道府県!$E$2:$E$4</xm:f>
          </x14:formula1>
          <xm:sqref>H28:O28</xm:sqref>
        </x14:dataValidation>
        <x14:dataValidation type="list" allowBlank="1" showInputMessage="1" showErrorMessage="1" promptTitle="元号" prompt="選択してください" xr:uid="{00000000-0002-0000-0100-000006000000}">
          <x14:formula1>
            <xm:f>都道府県!$D$3:$D$4</xm:f>
          </x14:formula1>
          <xm:sqref>K30:L30 T30:U30</xm:sqref>
        </x14:dataValidation>
        <x14:dataValidation type="list" allowBlank="1" showInputMessage="1" showErrorMessage="1" xr:uid="{00000000-0002-0000-0100-000007000000}">
          <x14:formula1>
            <xm:f>都道府県!$D$4:$D$4</xm:f>
          </x14:formula1>
          <xm:sqref>A6:B6</xm:sqref>
        </x14:dataValidation>
        <x14:dataValidation type="list" allowBlank="1" showInputMessage="1" showErrorMessage="1" promptTitle="修練した期間" prompt="別紙１の麻酔業務に関する経歴から選択してください" xr:uid="{00000000-0002-0000-0100-000008000000}">
          <x14:formula1>
            <xm:f>都道府県!$K$1:$K$7</xm:f>
          </x14:formula1>
          <xm:sqref>A15:AB17</xm:sqref>
        </x14:dataValidation>
        <x14:dataValidation type="list" allowBlank="1" showInputMessage="1" showErrorMessage="1" promptTitle="修練した期間" prompt="別紙１の麻酔業務に関する経歴から選択してください" xr:uid="{00000000-0002-0000-0100-000009000000}">
          <x14:formula1>
            <xm:f>都道府県!$K$2:$K$7</xm:f>
          </x14:formula1>
          <xm:sqref>A18:AB19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526"/>
  <sheetViews>
    <sheetView showGridLines="0" view="pageBreakPreview" zoomScaleNormal="100" zoomScaleSheetLayoutView="100" workbookViewId="0">
      <selection activeCell="U11" sqref="U11"/>
    </sheetView>
  </sheetViews>
  <sheetFormatPr defaultRowHeight="13.5"/>
  <cols>
    <col min="1" max="1" width="4.25" style="84" customWidth="1"/>
    <col min="2" max="2" width="10.625" style="84" customWidth="1"/>
    <col min="3" max="5" width="13.625" style="84" customWidth="1"/>
    <col min="6" max="7" width="14.125" style="84" customWidth="1"/>
    <col min="8" max="8" width="13.625" style="84" customWidth="1"/>
    <col min="9" max="12" width="9" style="84"/>
    <col min="13" max="13" width="12.125" style="84" customWidth="1"/>
    <col min="14" max="15" width="9" style="84" hidden="1" customWidth="1"/>
    <col min="16" max="16" width="14.75" style="84" hidden="1" customWidth="1"/>
    <col min="17" max="17" width="9" style="84" hidden="1" customWidth="1"/>
    <col min="18" max="18" width="14.25" style="84" hidden="1" customWidth="1"/>
    <col min="19" max="19" width="10.5" style="84" hidden="1" customWidth="1"/>
    <col min="20" max="20" width="9" style="84" customWidth="1"/>
    <col min="21" max="256" width="9" style="84"/>
    <col min="257" max="257" width="4.25" style="84" customWidth="1"/>
    <col min="258" max="258" width="10.625" style="84" customWidth="1"/>
    <col min="259" max="261" width="13.625" style="84" customWidth="1"/>
    <col min="262" max="263" width="14.125" style="84" customWidth="1"/>
    <col min="264" max="264" width="13.625" style="84" customWidth="1"/>
    <col min="265" max="512" width="9" style="84"/>
    <col min="513" max="513" width="4.25" style="84" customWidth="1"/>
    <col min="514" max="514" width="10.625" style="84" customWidth="1"/>
    <col min="515" max="517" width="13.625" style="84" customWidth="1"/>
    <col min="518" max="519" width="14.125" style="84" customWidth="1"/>
    <col min="520" max="520" width="13.625" style="84" customWidth="1"/>
    <col min="521" max="768" width="9" style="84"/>
    <col min="769" max="769" width="4.25" style="84" customWidth="1"/>
    <col min="770" max="770" width="10.625" style="84" customWidth="1"/>
    <col min="771" max="773" width="13.625" style="84" customWidth="1"/>
    <col min="774" max="775" width="14.125" style="84" customWidth="1"/>
    <col min="776" max="776" width="13.625" style="84" customWidth="1"/>
    <col min="777" max="1024" width="9" style="84"/>
    <col min="1025" max="1025" width="4.25" style="84" customWidth="1"/>
    <col min="1026" max="1026" width="10.625" style="84" customWidth="1"/>
    <col min="1027" max="1029" width="13.625" style="84" customWidth="1"/>
    <col min="1030" max="1031" width="14.125" style="84" customWidth="1"/>
    <col min="1032" max="1032" width="13.625" style="84" customWidth="1"/>
    <col min="1033" max="1280" width="9" style="84"/>
    <col min="1281" max="1281" width="4.25" style="84" customWidth="1"/>
    <col min="1282" max="1282" width="10.625" style="84" customWidth="1"/>
    <col min="1283" max="1285" width="13.625" style="84" customWidth="1"/>
    <col min="1286" max="1287" width="14.125" style="84" customWidth="1"/>
    <col min="1288" max="1288" width="13.625" style="84" customWidth="1"/>
    <col min="1289" max="1536" width="9" style="84"/>
    <col min="1537" max="1537" width="4.25" style="84" customWidth="1"/>
    <col min="1538" max="1538" width="10.625" style="84" customWidth="1"/>
    <col min="1539" max="1541" width="13.625" style="84" customWidth="1"/>
    <col min="1542" max="1543" width="14.125" style="84" customWidth="1"/>
    <col min="1544" max="1544" width="13.625" style="84" customWidth="1"/>
    <col min="1545" max="1792" width="9" style="84"/>
    <col min="1793" max="1793" width="4.25" style="84" customWidth="1"/>
    <col min="1794" max="1794" width="10.625" style="84" customWidth="1"/>
    <col min="1795" max="1797" width="13.625" style="84" customWidth="1"/>
    <col min="1798" max="1799" width="14.125" style="84" customWidth="1"/>
    <col min="1800" max="1800" width="13.625" style="84" customWidth="1"/>
    <col min="1801" max="2048" width="9" style="84"/>
    <col min="2049" max="2049" width="4.25" style="84" customWidth="1"/>
    <col min="2050" max="2050" width="10.625" style="84" customWidth="1"/>
    <col min="2051" max="2053" width="13.625" style="84" customWidth="1"/>
    <col min="2054" max="2055" width="14.125" style="84" customWidth="1"/>
    <col min="2056" max="2056" width="13.625" style="84" customWidth="1"/>
    <col min="2057" max="2304" width="9" style="84"/>
    <col min="2305" max="2305" width="4.25" style="84" customWidth="1"/>
    <col min="2306" max="2306" width="10.625" style="84" customWidth="1"/>
    <col min="2307" max="2309" width="13.625" style="84" customWidth="1"/>
    <col min="2310" max="2311" width="14.125" style="84" customWidth="1"/>
    <col min="2312" max="2312" width="13.625" style="84" customWidth="1"/>
    <col min="2313" max="2560" width="9" style="84"/>
    <col min="2561" max="2561" width="4.25" style="84" customWidth="1"/>
    <col min="2562" max="2562" width="10.625" style="84" customWidth="1"/>
    <col min="2563" max="2565" width="13.625" style="84" customWidth="1"/>
    <col min="2566" max="2567" width="14.125" style="84" customWidth="1"/>
    <col min="2568" max="2568" width="13.625" style="84" customWidth="1"/>
    <col min="2569" max="2816" width="9" style="84"/>
    <col min="2817" max="2817" width="4.25" style="84" customWidth="1"/>
    <col min="2818" max="2818" width="10.625" style="84" customWidth="1"/>
    <col min="2819" max="2821" width="13.625" style="84" customWidth="1"/>
    <col min="2822" max="2823" width="14.125" style="84" customWidth="1"/>
    <col min="2824" max="2824" width="13.625" style="84" customWidth="1"/>
    <col min="2825" max="3072" width="9" style="84"/>
    <col min="3073" max="3073" width="4.25" style="84" customWidth="1"/>
    <col min="3074" max="3074" width="10.625" style="84" customWidth="1"/>
    <col min="3075" max="3077" width="13.625" style="84" customWidth="1"/>
    <col min="3078" max="3079" width="14.125" style="84" customWidth="1"/>
    <col min="3080" max="3080" width="13.625" style="84" customWidth="1"/>
    <col min="3081" max="3328" width="9" style="84"/>
    <col min="3329" max="3329" width="4.25" style="84" customWidth="1"/>
    <col min="3330" max="3330" width="10.625" style="84" customWidth="1"/>
    <col min="3331" max="3333" width="13.625" style="84" customWidth="1"/>
    <col min="3334" max="3335" width="14.125" style="84" customWidth="1"/>
    <col min="3336" max="3336" width="13.625" style="84" customWidth="1"/>
    <col min="3337" max="3584" width="9" style="84"/>
    <col min="3585" max="3585" width="4.25" style="84" customWidth="1"/>
    <col min="3586" max="3586" width="10.625" style="84" customWidth="1"/>
    <col min="3587" max="3589" width="13.625" style="84" customWidth="1"/>
    <col min="3590" max="3591" width="14.125" style="84" customWidth="1"/>
    <col min="3592" max="3592" width="13.625" style="84" customWidth="1"/>
    <col min="3593" max="3840" width="9" style="84"/>
    <col min="3841" max="3841" width="4.25" style="84" customWidth="1"/>
    <col min="3842" max="3842" width="10.625" style="84" customWidth="1"/>
    <col min="3843" max="3845" width="13.625" style="84" customWidth="1"/>
    <col min="3846" max="3847" width="14.125" style="84" customWidth="1"/>
    <col min="3848" max="3848" width="13.625" style="84" customWidth="1"/>
    <col min="3849" max="4096" width="9" style="84"/>
    <col min="4097" max="4097" width="4.25" style="84" customWidth="1"/>
    <col min="4098" max="4098" width="10.625" style="84" customWidth="1"/>
    <col min="4099" max="4101" width="13.625" style="84" customWidth="1"/>
    <col min="4102" max="4103" width="14.125" style="84" customWidth="1"/>
    <col min="4104" max="4104" width="13.625" style="84" customWidth="1"/>
    <col min="4105" max="4352" width="9" style="84"/>
    <col min="4353" max="4353" width="4.25" style="84" customWidth="1"/>
    <col min="4354" max="4354" width="10.625" style="84" customWidth="1"/>
    <col min="4355" max="4357" width="13.625" style="84" customWidth="1"/>
    <col min="4358" max="4359" width="14.125" style="84" customWidth="1"/>
    <col min="4360" max="4360" width="13.625" style="84" customWidth="1"/>
    <col min="4361" max="4608" width="9" style="84"/>
    <col min="4609" max="4609" width="4.25" style="84" customWidth="1"/>
    <col min="4610" max="4610" width="10.625" style="84" customWidth="1"/>
    <col min="4611" max="4613" width="13.625" style="84" customWidth="1"/>
    <col min="4614" max="4615" width="14.125" style="84" customWidth="1"/>
    <col min="4616" max="4616" width="13.625" style="84" customWidth="1"/>
    <col min="4617" max="4864" width="9" style="84"/>
    <col min="4865" max="4865" width="4.25" style="84" customWidth="1"/>
    <col min="4866" max="4866" width="10.625" style="84" customWidth="1"/>
    <col min="4867" max="4869" width="13.625" style="84" customWidth="1"/>
    <col min="4870" max="4871" width="14.125" style="84" customWidth="1"/>
    <col min="4872" max="4872" width="13.625" style="84" customWidth="1"/>
    <col min="4873" max="5120" width="9" style="84"/>
    <col min="5121" max="5121" width="4.25" style="84" customWidth="1"/>
    <col min="5122" max="5122" width="10.625" style="84" customWidth="1"/>
    <col min="5123" max="5125" width="13.625" style="84" customWidth="1"/>
    <col min="5126" max="5127" width="14.125" style="84" customWidth="1"/>
    <col min="5128" max="5128" width="13.625" style="84" customWidth="1"/>
    <col min="5129" max="5376" width="9" style="84"/>
    <col min="5377" max="5377" width="4.25" style="84" customWidth="1"/>
    <col min="5378" max="5378" width="10.625" style="84" customWidth="1"/>
    <col min="5379" max="5381" width="13.625" style="84" customWidth="1"/>
    <col min="5382" max="5383" width="14.125" style="84" customWidth="1"/>
    <col min="5384" max="5384" width="13.625" style="84" customWidth="1"/>
    <col min="5385" max="5632" width="9" style="84"/>
    <col min="5633" max="5633" width="4.25" style="84" customWidth="1"/>
    <col min="5634" max="5634" width="10.625" style="84" customWidth="1"/>
    <col min="5635" max="5637" width="13.625" style="84" customWidth="1"/>
    <col min="5638" max="5639" width="14.125" style="84" customWidth="1"/>
    <col min="5640" max="5640" width="13.625" style="84" customWidth="1"/>
    <col min="5641" max="5888" width="9" style="84"/>
    <col min="5889" max="5889" width="4.25" style="84" customWidth="1"/>
    <col min="5890" max="5890" width="10.625" style="84" customWidth="1"/>
    <col min="5891" max="5893" width="13.625" style="84" customWidth="1"/>
    <col min="5894" max="5895" width="14.125" style="84" customWidth="1"/>
    <col min="5896" max="5896" width="13.625" style="84" customWidth="1"/>
    <col min="5897" max="6144" width="9" style="84"/>
    <col min="6145" max="6145" width="4.25" style="84" customWidth="1"/>
    <col min="6146" max="6146" width="10.625" style="84" customWidth="1"/>
    <col min="6147" max="6149" width="13.625" style="84" customWidth="1"/>
    <col min="6150" max="6151" width="14.125" style="84" customWidth="1"/>
    <col min="6152" max="6152" width="13.625" style="84" customWidth="1"/>
    <col min="6153" max="6400" width="9" style="84"/>
    <col min="6401" max="6401" width="4.25" style="84" customWidth="1"/>
    <col min="6402" max="6402" width="10.625" style="84" customWidth="1"/>
    <col min="6403" max="6405" width="13.625" style="84" customWidth="1"/>
    <col min="6406" max="6407" width="14.125" style="84" customWidth="1"/>
    <col min="6408" max="6408" width="13.625" style="84" customWidth="1"/>
    <col min="6409" max="6656" width="9" style="84"/>
    <col min="6657" max="6657" width="4.25" style="84" customWidth="1"/>
    <col min="6658" max="6658" width="10.625" style="84" customWidth="1"/>
    <col min="6659" max="6661" width="13.625" style="84" customWidth="1"/>
    <col min="6662" max="6663" width="14.125" style="84" customWidth="1"/>
    <col min="6664" max="6664" width="13.625" style="84" customWidth="1"/>
    <col min="6665" max="6912" width="9" style="84"/>
    <col min="6913" max="6913" width="4.25" style="84" customWidth="1"/>
    <col min="6914" max="6914" width="10.625" style="84" customWidth="1"/>
    <col min="6915" max="6917" width="13.625" style="84" customWidth="1"/>
    <col min="6918" max="6919" width="14.125" style="84" customWidth="1"/>
    <col min="6920" max="6920" width="13.625" style="84" customWidth="1"/>
    <col min="6921" max="7168" width="9" style="84"/>
    <col min="7169" max="7169" width="4.25" style="84" customWidth="1"/>
    <col min="7170" max="7170" width="10.625" style="84" customWidth="1"/>
    <col min="7171" max="7173" width="13.625" style="84" customWidth="1"/>
    <col min="7174" max="7175" width="14.125" style="84" customWidth="1"/>
    <col min="7176" max="7176" width="13.625" style="84" customWidth="1"/>
    <col min="7177" max="7424" width="9" style="84"/>
    <col min="7425" max="7425" width="4.25" style="84" customWidth="1"/>
    <col min="7426" max="7426" width="10.625" style="84" customWidth="1"/>
    <col min="7427" max="7429" width="13.625" style="84" customWidth="1"/>
    <col min="7430" max="7431" width="14.125" style="84" customWidth="1"/>
    <col min="7432" max="7432" width="13.625" style="84" customWidth="1"/>
    <col min="7433" max="7680" width="9" style="84"/>
    <col min="7681" max="7681" width="4.25" style="84" customWidth="1"/>
    <col min="7682" max="7682" width="10.625" style="84" customWidth="1"/>
    <col min="7683" max="7685" width="13.625" style="84" customWidth="1"/>
    <col min="7686" max="7687" width="14.125" style="84" customWidth="1"/>
    <col min="7688" max="7688" width="13.625" style="84" customWidth="1"/>
    <col min="7689" max="7936" width="9" style="84"/>
    <col min="7937" max="7937" width="4.25" style="84" customWidth="1"/>
    <col min="7938" max="7938" width="10.625" style="84" customWidth="1"/>
    <col min="7939" max="7941" width="13.625" style="84" customWidth="1"/>
    <col min="7942" max="7943" width="14.125" style="84" customWidth="1"/>
    <col min="7944" max="7944" width="13.625" style="84" customWidth="1"/>
    <col min="7945" max="8192" width="9" style="84"/>
    <col min="8193" max="8193" width="4.25" style="84" customWidth="1"/>
    <col min="8194" max="8194" width="10.625" style="84" customWidth="1"/>
    <col min="8195" max="8197" width="13.625" style="84" customWidth="1"/>
    <col min="8198" max="8199" width="14.125" style="84" customWidth="1"/>
    <col min="8200" max="8200" width="13.625" style="84" customWidth="1"/>
    <col min="8201" max="8448" width="9" style="84"/>
    <col min="8449" max="8449" width="4.25" style="84" customWidth="1"/>
    <col min="8450" max="8450" width="10.625" style="84" customWidth="1"/>
    <col min="8451" max="8453" width="13.625" style="84" customWidth="1"/>
    <col min="8454" max="8455" width="14.125" style="84" customWidth="1"/>
    <col min="8456" max="8456" width="13.625" style="84" customWidth="1"/>
    <col min="8457" max="8704" width="9" style="84"/>
    <col min="8705" max="8705" width="4.25" style="84" customWidth="1"/>
    <col min="8706" max="8706" width="10.625" style="84" customWidth="1"/>
    <col min="8707" max="8709" width="13.625" style="84" customWidth="1"/>
    <col min="8710" max="8711" width="14.125" style="84" customWidth="1"/>
    <col min="8712" max="8712" width="13.625" style="84" customWidth="1"/>
    <col min="8713" max="8960" width="9" style="84"/>
    <col min="8961" max="8961" width="4.25" style="84" customWidth="1"/>
    <col min="8962" max="8962" width="10.625" style="84" customWidth="1"/>
    <col min="8963" max="8965" width="13.625" style="84" customWidth="1"/>
    <col min="8966" max="8967" width="14.125" style="84" customWidth="1"/>
    <col min="8968" max="8968" width="13.625" style="84" customWidth="1"/>
    <col min="8969" max="9216" width="9" style="84"/>
    <col min="9217" max="9217" width="4.25" style="84" customWidth="1"/>
    <col min="9218" max="9218" width="10.625" style="84" customWidth="1"/>
    <col min="9219" max="9221" width="13.625" style="84" customWidth="1"/>
    <col min="9222" max="9223" width="14.125" style="84" customWidth="1"/>
    <col min="9224" max="9224" width="13.625" style="84" customWidth="1"/>
    <col min="9225" max="9472" width="9" style="84"/>
    <col min="9473" max="9473" width="4.25" style="84" customWidth="1"/>
    <col min="9474" max="9474" width="10.625" style="84" customWidth="1"/>
    <col min="9475" max="9477" width="13.625" style="84" customWidth="1"/>
    <col min="9478" max="9479" width="14.125" style="84" customWidth="1"/>
    <col min="9480" max="9480" width="13.625" style="84" customWidth="1"/>
    <col min="9481" max="9728" width="9" style="84"/>
    <col min="9729" max="9729" width="4.25" style="84" customWidth="1"/>
    <col min="9730" max="9730" width="10.625" style="84" customWidth="1"/>
    <col min="9731" max="9733" width="13.625" style="84" customWidth="1"/>
    <col min="9734" max="9735" width="14.125" style="84" customWidth="1"/>
    <col min="9736" max="9736" width="13.625" style="84" customWidth="1"/>
    <col min="9737" max="9984" width="9" style="84"/>
    <col min="9985" max="9985" width="4.25" style="84" customWidth="1"/>
    <col min="9986" max="9986" width="10.625" style="84" customWidth="1"/>
    <col min="9987" max="9989" width="13.625" style="84" customWidth="1"/>
    <col min="9990" max="9991" width="14.125" style="84" customWidth="1"/>
    <col min="9992" max="9992" width="13.625" style="84" customWidth="1"/>
    <col min="9993" max="10240" width="9" style="84"/>
    <col min="10241" max="10241" width="4.25" style="84" customWidth="1"/>
    <col min="10242" max="10242" width="10.625" style="84" customWidth="1"/>
    <col min="10243" max="10245" width="13.625" style="84" customWidth="1"/>
    <col min="10246" max="10247" width="14.125" style="84" customWidth="1"/>
    <col min="10248" max="10248" width="13.625" style="84" customWidth="1"/>
    <col min="10249" max="10496" width="9" style="84"/>
    <col min="10497" max="10497" width="4.25" style="84" customWidth="1"/>
    <col min="10498" max="10498" width="10.625" style="84" customWidth="1"/>
    <col min="10499" max="10501" width="13.625" style="84" customWidth="1"/>
    <col min="10502" max="10503" width="14.125" style="84" customWidth="1"/>
    <col min="10504" max="10504" width="13.625" style="84" customWidth="1"/>
    <col min="10505" max="10752" width="9" style="84"/>
    <col min="10753" max="10753" width="4.25" style="84" customWidth="1"/>
    <col min="10754" max="10754" width="10.625" style="84" customWidth="1"/>
    <col min="10755" max="10757" width="13.625" style="84" customWidth="1"/>
    <col min="10758" max="10759" width="14.125" style="84" customWidth="1"/>
    <col min="10760" max="10760" width="13.625" style="84" customWidth="1"/>
    <col min="10761" max="11008" width="9" style="84"/>
    <col min="11009" max="11009" width="4.25" style="84" customWidth="1"/>
    <col min="11010" max="11010" width="10.625" style="84" customWidth="1"/>
    <col min="11011" max="11013" width="13.625" style="84" customWidth="1"/>
    <col min="11014" max="11015" width="14.125" style="84" customWidth="1"/>
    <col min="11016" max="11016" width="13.625" style="84" customWidth="1"/>
    <col min="11017" max="11264" width="9" style="84"/>
    <col min="11265" max="11265" width="4.25" style="84" customWidth="1"/>
    <col min="11266" max="11266" width="10.625" style="84" customWidth="1"/>
    <col min="11267" max="11269" width="13.625" style="84" customWidth="1"/>
    <col min="11270" max="11271" width="14.125" style="84" customWidth="1"/>
    <col min="11272" max="11272" width="13.625" style="84" customWidth="1"/>
    <col min="11273" max="11520" width="9" style="84"/>
    <col min="11521" max="11521" width="4.25" style="84" customWidth="1"/>
    <col min="11522" max="11522" width="10.625" style="84" customWidth="1"/>
    <col min="11523" max="11525" width="13.625" style="84" customWidth="1"/>
    <col min="11526" max="11527" width="14.125" style="84" customWidth="1"/>
    <col min="11528" max="11528" width="13.625" style="84" customWidth="1"/>
    <col min="11529" max="11776" width="9" style="84"/>
    <col min="11777" max="11777" width="4.25" style="84" customWidth="1"/>
    <col min="11778" max="11778" width="10.625" style="84" customWidth="1"/>
    <col min="11779" max="11781" width="13.625" style="84" customWidth="1"/>
    <col min="11782" max="11783" width="14.125" style="84" customWidth="1"/>
    <col min="11784" max="11784" width="13.625" style="84" customWidth="1"/>
    <col min="11785" max="12032" width="9" style="84"/>
    <col min="12033" max="12033" width="4.25" style="84" customWidth="1"/>
    <col min="12034" max="12034" width="10.625" style="84" customWidth="1"/>
    <col min="12035" max="12037" width="13.625" style="84" customWidth="1"/>
    <col min="12038" max="12039" width="14.125" style="84" customWidth="1"/>
    <col min="12040" max="12040" width="13.625" style="84" customWidth="1"/>
    <col min="12041" max="12288" width="9" style="84"/>
    <col min="12289" max="12289" width="4.25" style="84" customWidth="1"/>
    <col min="12290" max="12290" width="10.625" style="84" customWidth="1"/>
    <col min="12291" max="12293" width="13.625" style="84" customWidth="1"/>
    <col min="12294" max="12295" width="14.125" style="84" customWidth="1"/>
    <col min="12296" max="12296" width="13.625" style="84" customWidth="1"/>
    <col min="12297" max="12544" width="9" style="84"/>
    <col min="12545" max="12545" width="4.25" style="84" customWidth="1"/>
    <col min="12546" max="12546" width="10.625" style="84" customWidth="1"/>
    <col min="12547" max="12549" width="13.625" style="84" customWidth="1"/>
    <col min="12550" max="12551" width="14.125" style="84" customWidth="1"/>
    <col min="12552" max="12552" width="13.625" style="84" customWidth="1"/>
    <col min="12553" max="12800" width="9" style="84"/>
    <col min="12801" max="12801" width="4.25" style="84" customWidth="1"/>
    <col min="12802" max="12802" width="10.625" style="84" customWidth="1"/>
    <col min="12803" max="12805" width="13.625" style="84" customWidth="1"/>
    <col min="12806" max="12807" width="14.125" style="84" customWidth="1"/>
    <col min="12808" max="12808" width="13.625" style="84" customWidth="1"/>
    <col min="12809" max="13056" width="9" style="84"/>
    <col min="13057" max="13057" width="4.25" style="84" customWidth="1"/>
    <col min="13058" max="13058" width="10.625" style="84" customWidth="1"/>
    <col min="13059" max="13061" width="13.625" style="84" customWidth="1"/>
    <col min="13062" max="13063" width="14.125" style="84" customWidth="1"/>
    <col min="13064" max="13064" width="13.625" style="84" customWidth="1"/>
    <col min="13065" max="13312" width="9" style="84"/>
    <col min="13313" max="13313" width="4.25" style="84" customWidth="1"/>
    <col min="13314" max="13314" width="10.625" style="84" customWidth="1"/>
    <col min="13315" max="13317" width="13.625" style="84" customWidth="1"/>
    <col min="13318" max="13319" width="14.125" style="84" customWidth="1"/>
    <col min="13320" max="13320" width="13.625" style="84" customWidth="1"/>
    <col min="13321" max="13568" width="9" style="84"/>
    <col min="13569" max="13569" width="4.25" style="84" customWidth="1"/>
    <col min="13570" max="13570" width="10.625" style="84" customWidth="1"/>
    <col min="13571" max="13573" width="13.625" style="84" customWidth="1"/>
    <col min="13574" max="13575" width="14.125" style="84" customWidth="1"/>
    <col min="13576" max="13576" width="13.625" style="84" customWidth="1"/>
    <col min="13577" max="13824" width="9" style="84"/>
    <col min="13825" max="13825" width="4.25" style="84" customWidth="1"/>
    <col min="13826" max="13826" width="10.625" style="84" customWidth="1"/>
    <col min="13827" max="13829" width="13.625" style="84" customWidth="1"/>
    <col min="13830" max="13831" width="14.125" style="84" customWidth="1"/>
    <col min="13832" max="13832" width="13.625" style="84" customWidth="1"/>
    <col min="13833" max="14080" width="9" style="84"/>
    <col min="14081" max="14081" width="4.25" style="84" customWidth="1"/>
    <col min="14082" max="14082" width="10.625" style="84" customWidth="1"/>
    <col min="14083" max="14085" width="13.625" style="84" customWidth="1"/>
    <col min="14086" max="14087" width="14.125" style="84" customWidth="1"/>
    <col min="14088" max="14088" width="13.625" style="84" customWidth="1"/>
    <col min="14089" max="14336" width="9" style="84"/>
    <col min="14337" max="14337" width="4.25" style="84" customWidth="1"/>
    <col min="14338" max="14338" width="10.625" style="84" customWidth="1"/>
    <col min="14339" max="14341" width="13.625" style="84" customWidth="1"/>
    <col min="14342" max="14343" width="14.125" style="84" customWidth="1"/>
    <col min="14344" max="14344" width="13.625" style="84" customWidth="1"/>
    <col min="14345" max="14592" width="9" style="84"/>
    <col min="14593" max="14593" width="4.25" style="84" customWidth="1"/>
    <col min="14594" max="14594" width="10.625" style="84" customWidth="1"/>
    <col min="14595" max="14597" width="13.625" style="84" customWidth="1"/>
    <col min="14598" max="14599" width="14.125" style="84" customWidth="1"/>
    <col min="14600" max="14600" width="13.625" style="84" customWidth="1"/>
    <col min="14601" max="14848" width="9" style="84"/>
    <col min="14849" max="14849" width="4.25" style="84" customWidth="1"/>
    <col min="14850" max="14850" width="10.625" style="84" customWidth="1"/>
    <col min="14851" max="14853" width="13.625" style="84" customWidth="1"/>
    <col min="14854" max="14855" width="14.125" style="84" customWidth="1"/>
    <col min="14856" max="14856" width="13.625" style="84" customWidth="1"/>
    <col min="14857" max="15104" width="9" style="84"/>
    <col min="15105" max="15105" width="4.25" style="84" customWidth="1"/>
    <col min="15106" max="15106" width="10.625" style="84" customWidth="1"/>
    <col min="15107" max="15109" width="13.625" style="84" customWidth="1"/>
    <col min="15110" max="15111" width="14.125" style="84" customWidth="1"/>
    <col min="15112" max="15112" width="13.625" style="84" customWidth="1"/>
    <col min="15113" max="15360" width="9" style="84"/>
    <col min="15361" max="15361" width="4.25" style="84" customWidth="1"/>
    <col min="15362" max="15362" width="10.625" style="84" customWidth="1"/>
    <col min="15363" max="15365" width="13.625" style="84" customWidth="1"/>
    <col min="15366" max="15367" width="14.125" style="84" customWidth="1"/>
    <col min="15368" max="15368" width="13.625" style="84" customWidth="1"/>
    <col min="15369" max="15616" width="9" style="84"/>
    <col min="15617" max="15617" width="4.25" style="84" customWidth="1"/>
    <col min="15618" max="15618" width="10.625" style="84" customWidth="1"/>
    <col min="15619" max="15621" width="13.625" style="84" customWidth="1"/>
    <col min="15622" max="15623" width="14.125" style="84" customWidth="1"/>
    <col min="15624" max="15624" width="13.625" style="84" customWidth="1"/>
    <col min="15625" max="15872" width="9" style="84"/>
    <col min="15873" max="15873" width="4.25" style="84" customWidth="1"/>
    <col min="15874" max="15874" width="10.625" style="84" customWidth="1"/>
    <col min="15875" max="15877" width="13.625" style="84" customWidth="1"/>
    <col min="15878" max="15879" width="14.125" style="84" customWidth="1"/>
    <col min="15880" max="15880" width="13.625" style="84" customWidth="1"/>
    <col min="15881" max="16128" width="9" style="84"/>
    <col min="16129" max="16129" width="4.25" style="84" customWidth="1"/>
    <col min="16130" max="16130" width="10.625" style="84" customWidth="1"/>
    <col min="16131" max="16133" width="13.625" style="84" customWidth="1"/>
    <col min="16134" max="16135" width="14.125" style="84" customWidth="1"/>
    <col min="16136" max="16136" width="13.625" style="84" customWidth="1"/>
    <col min="16137" max="16384" width="9" style="84"/>
  </cols>
  <sheetData>
    <row r="1" spans="1:18" ht="17.25">
      <c r="A1" s="71" t="s">
        <v>134</v>
      </c>
      <c r="B1" s="72"/>
      <c r="C1" s="72"/>
      <c r="D1" s="72"/>
      <c r="E1" s="72"/>
      <c r="F1" s="72"/>
      <c r="G1" s="72"/>
      <c r="H1" s="72"/>
      <c r="I1" s="84" t="str">
        <f>IF($Q$1=0,"","記入誤りがあります。「列I」をご確認願います。")</f>
        <v>記入誤りがあります。「列I」をご確認願います。</v>
      </c>
      <c r="Q1" s="84">
        <f>COUNTIF(I6:I1048576,"&gt;' '")</f>
        <v>7</v>
      </c>
    </row>
    <row r="2" spans="1:18" ht="27" customHeight="1">
      <c r="A2" s="72"/>
      <c r="B2" s="317" t="s">
        <v>135</v>
      </c>
      <c r="C2" s="317"/>
      <c r="D2" s="317"/>
      <c r="E2" s="317"/>
      <c r="F2" s="317"/>
      <c r="G2" s="317"/>
      <c r="H2" s="317"/>
    </row>
    <row r="3" spans="1:18" ht="17.25" customHeight="1">
      <c r="A3" s="72"/>
      <c r="B3" s="73"/>
      <c r="C3" s="73"/>
      <c r="D3" s="73"/>
      <c r="E3" s="73"/>
      <c r="F3" s="73"/>
      <c r="G3" s="73"/>
      <c r="H3" s="73"/>
    </row>
    <row r="4" spans="1:18" ht="17.25">
      <c r="A4" s="72"/>
      <c r="B4" s="318" t="s">
        <v>136</v>
      </c>
      <c r="C4" s="318"/>
      <c r="D4" s="318"/>
      <c r="E4" s="318"/>
      <c r="F4" s="318"/>
      <c r="G4" s="318"/>
      <c r="H4" s="318"/>
      <c r="R4" s="153">
        <v>43466</v>
      </c>
    </row>
    <row r="5" spans="1:18" ht="15" customHeight="1">
      <c r="A5" s="72"/>
      <c r="B5" s="317"/>
      <c r="C5" s="317"/>
      <c r="D5" s="317"/>
      <c r="E5" s="317"/>
      <c r="F5" s="317"/>
      <c r="G5" s="317"/>
      <c r="H5" s="317"/>
      <c r="P5" s="84" t="str">
        <f>SUBSTITUTE(SUBSTITUTE(B6,"　"," ")," ","")</f>
        <v>年月日</v>
      </c>
      <c r="Q5" s="84" t="str">
        <f>SUBSTITUTE(SUBSTITUTE(SUBSTITUTE(SUBSTITUTE(P5,"和",""),"年","/"),"月","/"),"日","")</f>
        <v>//</v>
      </c>
      <c r="R5" s="84" t="str">
        <f>SUBSTITUTE(Q5,"令","R")</f>
        <v>//</v>
      </c>
    </row>
    <row r="6" spans="1:18" ht="17.25">
      <c r="A6" s="72"/>
      <c r="B6" s="321" t="s">
        <v>242</v>
      </c>
      <c r="C6" s="321"/>
      <c r="D6" s="74"/>
      <c r="E6" s="74"/>
      <c r="F6" s="74"/>
      <c r="G6" s="74"/>
      <c r="H6" s="74"/>
      <c r="I6" s="84" t="str">
        <f>IF(P6&lt;7,"証明日が正しく書かれていません",IF(ISERROR(R6),"証明日に不備があります",""))</f>
        <v>証明日が正しく書かれていません</v>
      </c>
      <c r="N6" s="154" t="s">
        <v>224</v>
      </c>
      <c r="P6" s="84">
        <f>LEN(SUBSTITUTE(SUBSTITUTE(B6,"　"," ")," ",""))</f>
        <v>3</v>
      </c>
      <c r="R6" s="84" t="e">
        <f>DATEDIF(R4,R5,"Y")</f>
        <v>#VALUE!</v>
      </c>
    </row>
    <row r="7" spans="1:18" ht="21" customHeight="1">
      <c r="A7" s="72"/>
      <c r="B7" s="72"/>
      <c r="C7" s="75"/>
      <c r="D7" s="75"/>
      <c r="E7" s="75"/>
      <c r="F7" s="320" t="s">
        <v>212</v>
      </c>
      <c r="G7" s="320"/>
      <c r="H7" s="320"/>
      <c r="I7" s="84" t="str">
        <f>IF(LEN(F7)&lt;=2,"病院名を記入願います","")</f>
        <v>病院名を記入願います</v>
      </c>
      <c r="N7" s="154" t="s">
        <v>221</v>
      </c>
    </row>
    <row r="8" spans="1:18" ht="27" customHeight="1">
      <c r="A8" s="72"/>
      <c r="B8" s="72"/>
      <c r="C8" s="75"/>
      <c r="D8" s="75"/>
      <c r="E8" s="75"/>
      <c r="F8" s="80" t="s">
        <v>151</v>
      </c>
      <c r="G8" s="319"/>
      <c r="H8" s="319"/>
      <c r="I8" s="84" t="str">
        <f>IF(LEN(G8)&lt;=1,"病院長名を記入願います","")</f>
        <v>病院長名を記入願います</v>
      </c>
      <c r="N8" s="154" t="s">
        <v>222</v>
      </c>
    </row>
    <row r="9" spans="1:18" ht="21" customHeight="1">
      <c r="A9" s="72"/>
      <c r="B9" s="72"/>
      <c r="C9" s="76"/>
      <c r="D9" s="76"/>
      <c r="E9" s="76"/>
      <c r="F9" s="81" t="s">
        <v>137</v>
      </c>
      <c r="G9" s="312"/>
      <c r="H9" s="312"/>
      <c r="I9" s="60" t="str">
        <f>IF(G9="","医療機関名を入力願います","")</f>
        <v>医療機関名を入力願います</v>
      </c>
      <c r="N9" s="154" t="s">
        <v>223</v>
      </c>
    </row>
    <row r="10" spans="1:18" ht="21" customHeight="1">
      <c r="A10" s="72"/>
      <c r="B10" s="72"/>
      <c r="C10" s="76"/>
      <c r="D10" s="76"/>
      <c r="E10" s="76"/>
      <c r="F10" s="81" t="s">
        <v>138</v>
      </c>
      <c r="G10" s="312"/>
      <c r="H10" s="312"/>
      <c r="I10" s="60" t="str">
        <f>IF(G10="","所在地を記入願います","")</f>
        <v>所在地を記入願います</v>
      </c>
      <c r="N10" s="154" t="s">
        <v>223</v>
      </c>
    </row>
    <row r="11" spans="1:18" ht="8.25" customHeight="1">
      <c r="A11" s="314"/>
      <c r="B11" s="314"/>
      <c r="C11" s="314"/>
      <c r="D11" s="314"/>
      <c r="E11" s="314"/>
      <c r="F11" s="314"/>
      <c r="G11" s="314"/>
      <c r="H11" s="314"/>
    </row>
    <row r="12" spans="1:18" s="85" customFormat="1" ht="21" customHeight="1">
      <c r="A12" s="77"/>
      <c r="B12" s="77"/>
      <c r="C12" s="78"/>
      <c r="D12" s="78"/>
      <c r="E12" s="78"/>
      <c r="F12" s="79" t="s">
        <v>139</v>
      </c>
      <c r="G12" s="316" t="str">
        <f>IF(別紙第１!D14=""," ",TRIM(別紙第１!D14))</f>
        <v xml:space="preserve"> </v>
      </c>
      <c r="H12" s="316"/>
    </row>
    <row r="13" spans="1:18" ht="21" customHeight="1">
      <c r="A13" s="72"/>
      <c r="B13" s="72"/>
      <c r="C13" s="78"/>
      <c r="D13" s="78"/>
      <c r="E13" s="78"/>
      <c r="F13" s="315" t="str">
        <f>IF(別紙第１!AA14="","（　　年　　月　　日生まれ）","（"&amp;別紙第１!X13&amp;別紙第１!AA14&amp;"年"&amp;別紙第１!AC14&amp;"月"&amp;別紙第１!AE14&amp;"日生まれ)")</f>
        <v>（　　年　　月　　日生まれ）</v>
      </c>
      <c r="G13" s="315"/>
      <c r="H13" s="315"/>
      <c r="N13" s="161" t="s">
        <v>235</v>
      </c>
    </row>
    <row r="14" spans="1:18" ht="9" customHeight="1">
      <c r="A14" s="314"/>
      <c r="B14" s="314"/>
      <c r="C14" s="314"/>
      <c r="D14" s="314"/>
      <c r="E14" s="314"/>
      <c r="F14" s="314"/>
      <c r="G14" s="314"/>
      <c r="H14" s="314"/>
    </row>
    <row r="15" spans="1:18" ht="13.5" customHeight="1">
      <c r="A15" s="72"/>
      <c r="B15" s="72"/>
      <c r="C15" s="78"/>
      <c r="D15" s="78"/>
      <c r="E15" s="78"/>
      <c r="F15" s="79" t="s">
        <v>175</v>
      </c>
      <c r="G15" s="82"/>
      <c r="H15" s="79" t="s">
        <v>176</v>
      </c>
      <c r="I15" s="84" t="str">
        <f>IF(G15="","症例数を記入願います",IF(G15=N15,"","症例数に間違いはありませんか"))</f>
        <v>症例数を記入願います</v>
      </c>
      <c r="N15" s="84">
        <f>COUNTIF(P18:P517,TRUE)</f>
        <v>0</v>
      </c>
      <c r="O15" s="154" t="s">
        <v>236</v>
      </c>
    </row>
    <row r="16" spans="1:18" ht="9" customHeight="1">
      <c r="A16" s="72"/>
      <c r="B16" s="77"/>
      <c r="C16" s="77"/>
      <c r="D16" s="77"/>
      <c r="E16" s="77"/>
      <c r="F16" s="77"/>
      <c r="G16" s="77"/>
      <c r="H16" s="77"/>
    </row>
    <row r="17" spans="1:19" ht="14.25" thickBot="1">
      <c r="A17" s="142" t="s">
        <v>140</v>
      </c>
      <c r="B17" s="142" t="s">
        <v>141</v>
      </c>
      <c r="C17" s="142" t="s">
        <v>142</v>
      </c>
      <c r="D17" s="143" t="s">
        <v>143</v>
      </c>
      <c r="E17" s="142" t="s">
        <v>144</v>
      </c>
      <c r="F17" s="142" t="s">
        <v>145</v>
      </c>
      <c r="G17" s="142" t="s">
        <v>146</v>
      </c>
      <c r="H17" s="142" t="s">
        <v>147</v>
      </c>
      <c r="P17" s="84" t="s">
        <v>213</v>
      </c>
      <c r="Q17" s="84" t="s">
        <v>214</v>
      </c>
      <c r="S17" s="164"/>
    </row>
    <row r="18" spans="1:19" ht="21" customHeight="1" thickTop="1">
      <c r="A18" s="86">
        <v>1</v>
      </c>
      <c r="B18" s="162"/>
      <c r="C18" s="87"/>
      <c r="D18" s="87"/>
      <c r="E18" s="89"/>
      <c r="F18" s="87"/>
      <c r="G18" s="87"/>
      <c r="H18" s="87"/>
      <c r="I18" s="84" t="str">
        <f>IF(P18,"","実施日～術者の全項目に記入願います")</f>
        <v>実施日～術者の全項目に記入願います</v>
      </c>
      <c r="N18" s="154" t="s">
        <v>237</v>
      </c>
      <c r="P18" s="84" t="b">
        <f>AND(B18&lt;&gt;"",C18&lt;&gt;"",D18&lt;&gt;"",E18&lt;&gt;"",F18&lt;&gt;"",G18&lt;&gt;"",H18&lt;&gt;"")</f>
        <v>0</v>
      </c>
      <c r="R18" s="166"/>
      <c r="S18" s="165"/>
    </row>
    <row r="19" spans="1:19" ht="21" customHeight="1">
      <c r="A19" s="88">
        <v>2</v>
      </c>
      <c r="B19" s="162"/>
      <c r="C19" s="89"/>
      <c r="D19" s="89"/>
      <c r="E19" s="89"/>
      <c r="F19" s="89"/>
      <c r="G19" s="89"/>
      <c r="H19" s="89"/>
      <c r="I19" s="84" t="str">
        <f>IF(Q19,"",IF(P19,"","実施日～術者の全項目に記入願います"))</f>
        <v/>
      </c>
      <c r="N19" s="154" t="s">
        <v>239</v>
      </c>
      <c r="P19" s="84" t="b">
        <f t="shared" ref="P19:P39" si="0">AND(B19&lt;&gt;"",C19&lt;&gt;"",D19&lt;&gt;"",E19&lt;&gt;"",F19&lt;&gt;"",G19&lt;&gt;"",H19&lt;&gt;"")</f>
        <v>0</v>
      </c>
      <c r="Q19" s="84" t="b">
        <f>AND(B19="",C19="",D19="",E19="",F19="",G19="",H19="")</f>
        <v>1</v>
      </c>
      <c r="R19" s="166"/>
      <c r="S19" s="165"/>
    </row>
    <row r="20" spans="1:19" ht="21" customHeight="1">
      <c r="A20" s="88">
        <v>3</v>
      </c>
      <c r="B20" s="89"/>
      <c r="C20" s="89"/>
      <c r="D20" s="89"/>
      <c r="E20" s="89"/>
      <c r="F20" s="89"/>
      <c r="G20" s="89"/>
      <c r="H20" s="89"/>
      <c r="I20" s="84" t="str">
        <f t="shared" ref="I20:I83" si="1">IF(Q20,"",IF(P20,"","実施日～術者の全項目に記入願います"))</f>
        <v/>
      </c>
      <c r="N20" s="154" t="s">
        <v>238</v>
      </c>
      <c r="P20" s="84" t="b">
        <f t="shared" si="0"/>
        <v>0</v>
      </c>
      <c r="Q20" s="84" t="b">
        <f t="shared" ref="Q20:Q39" si="2">AND(B20="",C20="",D20="",E20="",F20="",G20="",H20="")</f>
        <v>1</v>
      </c>
      <c r="R20" s="163"/>
      <c r="S20" s="165"/>
    </row>
    <row r="21" spans="1:19" ht="21" customHeight="1">
      <c r="A21" s="86">
        <v>4</v>
      </c>
      <c r="B21" s="89"/>
      <c r="C21" s="89"/>
      <c r="D21" s="89"/>
      <c r="E21" s="89"/>
      <c r="F21" s="89"/>
      <c r="G21" s="89"/>
      <c r="H21" s="89"/>
      <c r="I21" s="84" t="str">
        <f t="shared" si="1"/>
        <v/>
      </c>
      <c r="P21" s="84" t="b">
        <f t="shared" si="0"/>
        <v>0</v>
      </c>
      <c r="Q21" s="84" t="b">
        <f t="shared" si="2"/>
        <v>1</v>
      </c>
    </row>
    <row r="22" spans="1:19" ht="21" customHeight="1">
      <c r="A22" s="88">
        <v>5</v>
      </c>
      <c r="B22" s="89"/>
      <c r="C22" s="89"/>
      <c r="D22" s="89"/>
      <c r="E22" s="89"/>
      <c r="F22" s="89"/>
      <c r="G22" s="89"/>
      <c r="H22" s="89"/>
      <c r="I22" s="84" t="str">
        <f t="shared" si="1"/>
        <v/>
      </c>
      <c r="P22" s="84" t="b">
        <f t="shared" si="0"/>
        <v>0</v>
      </c>
      <c r="Q22" s="84" t="b">
        <f t="shared" si="2"/>
        <v>1</v>
      </c>
    </row>
    <row r="23" spans="1:19" ht="21" customHeight="1">
      <c r="A23" s="88">
        <v>6</v>
      </c>
      <c r="B23" s="89"/>
      <c r="C23" s="89"/>
      <c r="D23" s="89"/>
      <c r="E23" s="89"/>
      <c r="F23" s="89"/>
      <c r="G23" s="89"/>
      <c r="H23" s="89"/>
      <c r="I23" s="84" t="str">
        <f t="shared" si="1"/>
        <v/>
      </c>
      <c r="P23" s="84" t="b">
        <f t="shared" si="0"/>
        <v>0</v>
      </c>
      <c r="Q23" s="84" t="b">
        <f t="shared" si="2"/>
        <v>1</v>
      </c>
    </row>
    <row r="24" spans="1:19" ht="21" customHeight="1">
      <c r="A24" s="86">
        <v>7</v>
      </c>
      <c r="B24" s="89"/>
      <c r="C24" s="89"/>
      <c r="D24" s="89"/>
      <c r="E24" s="89"/>
      <c r="F24" s="89"/>
      <c r="G24" s="89"/>
      <c r="H24" s="89"/>
      <c r="I24" s="84" t="str">
        <f t="shared" si="1"/>
        <v/>
      </c>
      <c r="P24" s="84" t="b">
        <f t="shared" si="0"/>
        <v>0</v>
      </c>
      <c r="Q24" s="84" t="b">
        <f t="shared" si="2"/>
        <v>1</v>
      </c>
    </row>
    <row r="25" spans="1:19" ht="21" customHeight="1">
      <c r="A25" s="88">
        <v>8</v>
      </c>
      <c r="B25" s="89"/>
      <c r="C25" s="89"/>
      <c r="D25" s="89"/>
      <c r="E25" s="89"/>
      <c r="F25" s="89"/>
      <c r="G25" s="89"/>
      <c r="H25" s="89"/>
      <c r="I25" s="84" t="str">
        <f t="shared" si="1"/>
        <v/>
      </c>
      <c r="P25" s="84" t="b">
        <f t="shared" si="0"/>
        <v>0</v>
      </c>
      <c r="Q25" s="84" t="b">
        <f t="shared" si="2"/>
        <v>1</v>
      </c>
    </row>
    <row r="26" spans="1:19" ht="21" customHeight="1">
      <c r="A26" s="88">
        <v>9</v>
      </c>
      <c r="B26" s="89"/>
      <c r="C26" s="89"/>
      <c r="D26" s="89"/>
      <c r="E26" s="89"/>
      <c r="F26" s="89"/>
      <c r="G26" s="89"/>
      <c r="H26" s="89"/>
      <c r="I26" s="84" t="str">
        <f t="shared" si="1"/>
        <v/>
      </c>
      <c r="P26" s="84" t="b">
        <f t="shared" si="0"/>
        <v>0</v>
      </c>
      <c r="Q26" s="84" t="b">
        <f t="shared" si="2"/>
        <v>1</v>
      </c>
    </row>
    <row r="27" spans="1:19" ht="21" customHeight="1">
      <c r="A27" s="86">
        <v>10</v>
      </c>
      <c r="B27" s="89"/>
      <c r="C27" s="89"/>
      <c r="D27" s="89"/>
      <c r="E27" s="89"/>
      <c r="F27" s="89"/>
      <c r="G27" s="89"/>
      <c r="H27" s="89"/>
      <c r="I27" s="84" t="str">
        <f t="shared" si="1"/>
        <v/>
      </c>
      <c r="P27" s="84" t="b">
        <f t="shared" si="0"/>
        <v>0</v>
      </c>
      <c r="Q27" s="84" t="b">
        <f t="shared" si="2"/>
        <v>1</v>
      </c>
    </row>
    <row r="28" spans="1:19" ht="21" customHeight="1">
      <c r="A28" s="88">
        <v>11</v>
      </c>
      <c r="B28" s="89"/>
      <c r="C28" s="89"/>
      <c r="D28" s="89"/>
      <c r="E28" s="89"/>
      <c r="F28" s="89"/>
      <c r="G28" s="89"/>
      <c r="H28" s="89"/>
      <c r="I28" s="84" t="str">
        <f t="shared" si="1"/>
        <v/>
      </c>
      <c r="P28" s="84" t="b">
        <f t="shared" si="0"/>
        <v>0</v>
      </c>
      <c r="Q28" s="84" t="b">
        <f t="shared" si="2"/>
        <v>1</v>
      </c>
    </row>
    <row r="29" spans="1:19" ht="21" customHeight="1">
      <c r="A29" s="88">
        <v>12</v>
      </c>
      <c r="B29" s="89"/>
      <c r="C29" s="89"/>
      <c r="D29" s="89"/>
      <c r="E29" s="89"/>
      <c r="F29" s="89"/>
      <c r="G29" s="89"/>
      <c r="H29" s="89"/>
      <c r="I29" s="84" t="str">
        <f t="shared" si="1"/>
        <v/>
      </c>
      <c r="P29" s="84" t="b">
        <f t="shared" si="0"/>
        <v>0</v>
      </c>
      <c r="Q29" s="84" t="b">
        <f t="shared" si="2"/>
        <v>1</v>
      </c>
    </row>
    <row r="30" spans="1:19" ht="21" customHeight="1">
      <c r="A30" s="86">
        <v>13</v>
      </c>
      <c r="B30" s="89"/>
      <c r="C30" s="89"/>
      <c r="D30" s="89"/>
      <c r="E30" s="89"/>
      <c r="F30" s="89"/>
      <c r="G30" s="89"/>
      <c r="H30" s="89"/>
      <c r="I30" s="84" t="str">
        <f t="shared" si="1"/>
        <v/>
      </c>
      <c r="P30" s="84" t="b">
        <f t="shared" si="0"/>
        <v>0</v>
      </c>
      <c r="Q30" s="84" t="b">
        <f t="shared" si="2"/>
        <v>1</v>
      </c>
    </row>
    <row r="31" spans="1:19" ht="21" customHeight="1">
      <c r="A31" s="88">
        <v>14</v>
      </c>
      <c r="B31" s="89"/>
      <c r="C31" s="89"/>
      <c r="D31" s="89"/>
      <c r="E31" s="89"/>
      <c r="F31" s="89"/>
      <c r="G31" s="89"/>
      <c r="H31" s="89"/>
      <c r="I31" s="84" t="str">
        <f t="shared" si="1"/>
        <v/>
      </c>
      <c r="P31" s="84" t="b">
        <f t="shared" si="0"/>
        <v>0</v>
      </c>
      <c r="Q31" s="84" t="b">
        <f t="shared" si="2"/>
        <v>1</v>
      </c>
    </row>
    <row r="32" spans="1:19" ht="21" customHeight="1">
      <c r="A32" s="88">
        <v>15</v>
      </c>
      <c r="B32" s="89"/>
      <c r="C32" s="89"/>
      <c r="D32" s="89"/>
      <c r="E32" s="89"/>
      <c r="F32" s="89"/>
      <c r="G32" s="89"/>
      <c r="H32" s="89"/>
      <c r="I32" s="84" t="str">
        <f t="shared" si="1"/>
        <v/>
      </c>
      <c r="P32" s="84" t="b">
        <f t="shared" si="0"/>
        <v>0</v>
      </c>
      <c r="Q32" s="84" t="b">
        <f t="shared" si="2"/>
        <v>1</v>
      </c>
    </row>
    <row r="33" spans="1:17" ht="21" customHeight="1">
      <c r="A33" s="86">
        <v>16</v>
      </c>
      <c r="B33" s="89"/>
      <c r="C33" s="89"/>
      <c r="D33" s="89"/>
      <c r="E33" s="89"/>
      <c r="F33" s="89"/>
      <c r="G33" s="89"/>
      <c r="H33" s="89"/>
      <c r="I33" s="84" t="str">
        <f t="shared" si="1"/>
        <v/>
      </c>
      <c r="P33" s="84" t="b">
        <f t="shared" si="0"/>
        <v>0</v>
      </c>
      <c r="Q33" s="84" t="b">
        <f t="shared" si="2"/>
        <v>1</v>
      </c>
    </row>
    <row r="34" spans="1:17" ht="21" customHeight="1">
      <c r="A34" s="88">
        <v>17</v>
      </c>
      <c r="B34" s="89"/>
      <c r="C34" s="89"/>
      <c r="D34" s="89"/>
      <c r="E34" s="89"/>
      <c r="F34" s="89"/>
      <c r="G34" s="89"/>
      <c r="H34" s="89"/>
      <c r="I34" s="84" t="str">
        <f t="shared" si="1"/>
        <v/>
      </c>
      <c r="P34" s="84" t="b">
        <f t="shared" si="0"/>
        <v>0</v>
      </c>
      <c r="Q34" s="84" t="b">
        <f t="shared" si="2"/>
        <v>1</v>
      </c>
    </row>
    <row r="35" spans="1:17" ht="21" customHeight="1">
      <c r="A35" s="88">
        <v>18</v>
      </c>
      <c r="B35" s="89"/>
      <c r="C35" s="89"/>
      <c r="D35" s="89"/>
      <c r="E35" s="89"/>
      <c r="F35" s="89"/>
      <c r="G35" s="89"/>
      <c r="H35" s="89"/>
      <c r="I35" s="84" t="str">
        <f t="shared" si="1"/>
        <v/>
      </c>
      <c r="P35" s="84" t="b">
        <f t="shared" si="0"/>
        <v>0</v>
      </c>
      <c r="Q35" s="84" t="b">
        <f t="shared" si="2"/>
        <v>1</v>
      </c>
    </row>
    <row r="36" spans="1:17" ht="21" customHeight="1">
      <c r="A36" s="86">
        <v>19</v>
      </c>
      <c r="B36" s="89"/>
      <c r="C36" s="89"/>
      <c r="D36" s="89"/>
      <c r="E36" s="89"/>
      <c r="F36" s="89"/>
      <c r="G36" s="89"/>
      <c r="H36" s="89"/>
      <c r="I36" s="84" t="str">
        <f>IF(Q36,"",IF(P36,"","実施日～術者の全項目に記入願います"))</f>
        <v/>
      </c>
      <c r="P36" s="84" t="b">
        <f t="shared" si="0"/>
        <v>0</v>
      </c>
      <c r="Q36" s="84" t="b">
        <f t="shared" si="2"/>
        <v>1</v>
      </c>
    </row>
    <row r="37" spans="1:17" ht="21" customHeight="1">
      <c r="A37" s="88">
        <v>20</v>
      </c>
      <c r="B37" s="89"/>
      <c r="C37" s="89"/>
      <c r="D37" s="89"/>
      <c r="E37" s="89"/>
      <c r="F37" s="89"/>
      <c r="G37" s="89"/>
      <c r="H37" s="89"/>
      <c r="I37" s="84" t="str">
        <f t="shared" si="1"/>
        <v/>
      </c>
      <c r="P37" s="84" t="b">
        <f t="shared" si="0"/>
        <v>0</v>
      </c>
      <c r="Q37" s="84" t="b">
        <f t="shared" si="2"/>
        <v>1</v>
      </c>
    </row>
    <row r="38" spans="1:17" ht="21" customHeight="1">
      <c r="A38" s="88">
        <v>21</v>
      </c>
      <c r="B38" s="89"/>
      <c r="C38" s="89"/>
      <c r="D38" s="89"/>
      <c r="E38" s="89"/>
      <c r="F38" s="89"/>
      <c r="G38" s="89"/>
      <c r="H38" s="89"/>
      <c r="I38" s="84" t="str">
        <f t="shared" si="1"/>
        <v/>
      </c>
      <c r="P38" s="84" t="b">
        <f t="shared" si="0"/>
        <v>0</v>
      </c>
      <c r="Q38" s="84" t="b">
        <f t="shared" si="2"/>
        <v>1</v>
      </c>
    </row>
    <row r="39" spans="1:17" ht="21" customHeight="1">
      <c r="A39" s="86">
        <v>22</v>
      </c>
      <c r="B39" s="89"/>
      <c r="C39" s="89"/>
      <c r="D39" s="89"/>
      <c r="E39" s="89"/>
      <c r="F39" s="89"/>
      <c r="G39" s="89"/>
      <c r="H39" s="89"/>
      <c r="I39" s="84" t="str">
        <f t="shared" si="1"/>
        <v/>
      </c>
      <c r="P39" s="84" t="b">
        <f t="shared" si="0"/>
        <v>0</v>
      </c>
      <c r="Q39" s="84" t="b">
        <f t="shared" si="2"/>
        <v>1</v>
      </c>
    </row>
    <row r="40" spans="1:17" ht="21" customHeight="1">
      <c r="A40" s="86">
        <v>23</v>
      </c>
      <c r="B40" s="89"/>
      <c r="C40" s="89"/>
      <c r="D40" s="89"/>
      <c r="E40" s="89"/>
      <c r="F40" s="89"/>
      <c r="G40" s="89"/>
      <c r="H40" s="89"/>
      <c r="I40" s="84" t="str">
        <f t="shared" si="1"/>
        <v/>
      </c>
      <c r="P40" s="84" t="b">
        <f t="shared" ref="P40:P103" si="3">AND(B40&lt;&gt;"",C40&lt;&gt;"",D40&lt;&gt;"",E40&lt;&gt;"",F40&lt;&gt;"",G40&lt;&gt;"",H40&lt;&gt;"")</f>
        <v>0</v>
      </c>
      <c r="Q40" s="84" t="b">
        <f t="shared" ref="Q40:Q103" si="4">AND(B40="",C40="",D40="",E40="",F40="",G40="",H40="")</f>
        <v>1</v>
      </c>
    </row>
    <row r="41" spans="1:17" ht="21" customHeight="1">
      <c r="A41" s="88">
        <v>24</v>
      </c>
      <c r="B41" s="89"/>
      <c r="C41" s="89"/>
      <c r="D41" s="89"/>
      <c r="E41" s="89"/>
      <c r="F41" s="89"/>
      <c r="G41" s="89"/>
      <c r="H41" s="89"/>
      <c r="I41" s="84" t="str">
        <f t="shared" si="1"/>
        <v/>
      </c>
      <c r="P41" s="84" t="b">
        <f t="shared" si="3"/>
        <v>0</v>
      </c>
      <c r="Q41" s="84" t="b">
        <f t="shared" si="4"/>
        <v>1</v>
      </c>
    </row>
    <row r="42" spans="1:17" ht="21" customHeight="1">
      <c r="A42" s="88">
        <v>25</v>
      </c>
      <c r="B42" s="89"/>
      <c r="C42" s="89"/>
      <c r="D42" s="89"/>
      <c r="E42" s="89"/>
      <c r="F42" s="89"/>
      <c r="G42" s="89"/>
      <c r="H42" s="89"/>
      <c r="I42" s="84" t="str">
        <f t="shared" si="1"/>
        <v/>
      </c>
      <c r="P42" s="84" t="b">
        <f t="shared" si="3"/>
        <v>0</v>
      </c>
      <c r="Q42" s="84" t="b">
        <f t="shared" si="4"/>
        <v>1</v>
      </c>
    </row>
    <row r="43" spans="1:17" ht="21" customHeight="1">
      <c r="A43" s="86">
        <v>26</v>
      </c>
      <c r="B43" s="89"/>
      <c r="C43" s="89"/>
      <c r="D43" s="89"/>
      <c r="E43" s="89"/>
      <c r="F43" s="89"/>
      <c r="G43" s="89"/>
      <c r="H43" s="89"/>
      <c r="I43" s="84" t="str">
        <f t="shared" si="1"/>
        <v/>
      </c>
      <c r="P43" s="84" t="b">
        <f t="shared" si="3"/>
        <v>0</v>
      </c>
      <c r="Q43" s="84" t="b">
        <f t="shared" si="4"/>
        <v>1</v>
      </c>
    </row>
    <row r="44" spans="1:17" ht="21" customHeight="1">
      <c r="A44" s="86">
        <v>27</v>
      </c>
      <c r="B44" s="89"/>
      <c r="C44" s="89"/>
      <c r="D44" s="89"/>
      <c r="E44" s="89"/>
      <c r="F44" s="89"/>
      <c r="G44" s="89"/>
      <c r="H44" s="89"/>
      <c r="I44" s="84" t="str">
        <f t="shared" si="1"/>
        <v/>
      </c>
      <c r="P44" s="84" t="b">
        <f t="shared" si="3"/>
        <v>0</v>
      </c>
      <c r="Q44" s="84" t="b">
        <f t="shared" si="4"/>
        <v>1</v>
      </c>
    </row>
    <row r="45" spans="1:17" ht="21" customHeight="1">
      <c r="A45" s="88">
        <v>28</v>
      </c>
      <c r="B45" s="89"/>
      <c r="C45" s="89"/>
      <c r="D45" s="89"/>
      <c r="E45" s="89"/>
      <c r="F45" s="89"/>
      <c r="G45" s="89"/>
      <c r="H45" s="89"/>
      <c r="I45" s="84" t="str">
        <f t="shared" si="1"/>
        <v/>
      </c>
      <c r="P45" s="84" t="b">
        <f t="shared" si="3"/>
        <v>0</v>
      </c>
      <c r="Q45" s="84" t="b">
        <f t="shared" si="4"/>
        <v>1</v>
      </c>
    </row>
    <row r="46" spans="1:17" ht="21" customHeight="1">
      <c r="A46" s="88">
        <v>29</v>
      </c>
      <c r="B46" s="89"/>
      <c r="C46" s="89"/>
      <c r="D46" s="89"/>
      <c r="E46" s="89"/>
      <c r="F46" s="89"/>
      <c r="G46" s="89"/>
      <c r="H46" s="89"/>
      <c r="I46" s="84" t="str">
        <f t="shared" si="1"/>
        <v/>
      </c>
      <c r="P46" s="84" t="b">
        <f t="shared" si="3"/>
        <v>0</v>
      </c>
      <c r="Q46" s="84" t="b">
        <f t="shared" si="4"/>
        <v>1</v>
      </c>
    </row>
    <row r="47" spans="1:17" ht="21" customHeight="1">
      <c r="A47" s="86">
        <v>30</v>
      </c>
      <c r="B47" s="89"/>
      <c r="C47" s="89"/>
      <c r="D47" s="89"/>
      <c r="E47" s="89"/>
      <c r="F47" s="89"/>
      <c r="G47" s="89"/>
      <c r="H47" s="89"/>
      <c r="I47" s="84" t="str">
        <f t="shared" si="1"/>
        <v/>
      </c>
      <c r="P47" s="84" t="b">
        <f t="shared" si="3"/>
        <v>0</v>
      </c>
      <c r="Q47" s="84" t="b">
        <f t="shared" si="4"/>
        <v>1</v>
      </c>
    </row>
    <row r="48" spans="1:17" ht="21" hidden="1" customHeight="1">
      <c r="A48" s="86">
        <v>31</v>
      </c>
      <c r="B48" s="89"/>
      <c r="C48" s="89"/>
      <c r="D48" s="89"/>
      <c r="E48" s="89"/>
      <c r="F48" s="89"/>
      <c r="G48" s="89"/>
      <c r="H48" s="89"/>
      <c r="I48" s="84" t="str">
        <f t="shared" si="1"/>
        <v/>
      </c>
      <c r="P48" s="84" t="b">
        <f t="shared" si="3"/>
        <v>0</v>
      </c>
      <c r="Q48" s="84" t="b">
        <f t="shared" si="4"/>
        <v>1</v>
      </c>
    </row>
    <row r="49" spans="1:17" ht="21" hidden="1" customHeight="1">
      <c r="A49" s="88">
        <v>32</v>
      </c>
      <c r="B49" s="89"/>
      <c r="C49" s="89"/>
      <c r="D49" s="89"/>
      <c r="E49" s="89"/>
      <c r="F49" s="89"/>
      <c r="G49" s="89"/>
      <c r="H49" s="89"/>
      <c r="I49" s="84" t="str">
        <f t="shared" si="1"/>
        <v/>
      </c>
      <c r="P49" s="84" t="b">
        <f t="shared" si="3"/>
        <v>0</v>
      </c>
      <c r="Q49" s="84" t="b">
        <f t="shared" si="4"/>
        <v>1</v>
      </c>
    </row>
    <row r="50" spans="1:17" ht="21" hidden="1" customHeight="1">
      <c r="A50" s="88">
        <v>33</v>
      </c>
      <c r="B50" s="89"/>
      <c r="C50" s="89"/>
      <c r="D50" s="89"/>
      <c r="E50" s="89"/>
      <c r="F50" s="89"/>
      <c r="G50" s="89"/>
      <c r="H50" s="89"/>
      <c r="I50" s="84" t="str">
        <f t="shared" si="1"/>
        <v/>
      </c>
      <c r="P50" s="84" t="b">
        <f t="shared" si="3"/>
        <v>0</v>
      </c>
      <c r="Q50" s="84" t="b">
        <f t="shared" si="4"/>
        <v>1</v>
      </c>
    </row>
    <row r="51" spans="1:17" ht="21" hidden="1" customHeight="1">
      <c r="A51" s="86">
        <v>34</v>
      </c>
      <c r="B51" s="89"/>
      <c r="C51" s="89"/>
      <c r="D51" s="89"/>
      <c r="E51" s="89"/>
      <c r="F51" s="89"/>
      <c r="G51" s="89"/>
      <c r="H51" s="89"/>
      <c r="I51" s="84" t="str">
        <f t="shared" si="1"/>
        <v/>
      </c>
      <c r="P51" s="84" t="b">
        <f t="shared" si="3"/>
        <v>0</v>
      </c>
      <c r="Q51" s="84" t="b">
        <f t="shared" si="4"/>
        <v>1</v>
      </c>
    </row>
    <row r="52" spans="1:17" ht="21" hidden="1" customHeight="1">
      <c r="A52" s="86">
        <v>35</v>
      </c>
      <c r="B52" s="89"/>
      <c r="C52" s="89"/>
      <c r="D52" s="89"/>
      <c r="E52" s="89"/>
      <c r="F52" s="89"/>
      <c r="G52" s="89"/>
      <c r="H52" s="89"/>
      <c r="I52" s="84" t="str">
        <f t="shared" si="1"/>
        <v/>
      </c>
      <c r="P52" s="84" t="b">
        <f t="shared" si="3"/>
        <v>0</v>
      </c>
      <c r="Q52" s="84" t="b">
        <f t="shared" si="4"/>
        <v>1</v>
      </c>
    </row>
    <row r="53" spans="1:17" ht="21" hidden="1" customHeight="1">
      <c r="A53" s="88">
        <v>36</v>
      </c>
      <c r="B53" s="89"/>
      <c r="C53" s="89"/>
      <c r="D53" s="89"/>
      <c r="E53" s="89"/>
      <c r="F53" s="89"/>
      <c r="G53" s="89"/>
      <c r="H53" s="89"/>
      <c r="I53" s="84" t="str">
        <f t="shared" si="1"/>
        <v/>
      </c>
      <c r="P53" s="84" t="b">
        <f t="shared" si="3"/>
        <v>0</v>
      </c>
      <c r="Q53" s="84" t="b">
        <f t="shared" si="4"/>
        <v>1</v>
      </c>
    </row>
    <row r="54" spans="1:17" ht="21" hidden="1" customHeight="1">
      <c r="A54" s="88">
        <v>37</v>
      </c>
      <c r="B54" s="89"/>
      <c r="C54" s="89"/>
      <c r="D54" s="89"/>
      <c r="E54" s="89"/>
      <c r="F54" s="89"/>
      <c r="G54" s="89"/>
      <c r="H54" s="89"/>
      <c r="I54" s="84" t="str">
        <f t="shared" si="1"/>
        <v/>
      </c>
      <c r="P54" s="84" t="b">
        <f t="shared" si="3"/>
        <v>0</v>
      </c>
      <c r="Q54" s="84" t="b">
        <f t="shared" si="4"/>
        <v>1</v>
      </c>
    </row>
    <row r="55" spans="1:17" ht="21" hidden="1" customHeight="1">
      <c r="A55" s="86">
        <v>38</v>
      </c>
      <c r="B55" s="89"/>
      <c r="C55" s="89"/>
      <c r="D55" s="89"/>
      <c r="E55" s="89"/>
      <c r="F55" s="89"/>
      <c r="G55" s="89"/>
      <c r="H55" s="89"/>
      <c r="I55" s="84" t="str">
        <f t="shared" si="1"/>
        <v/>
      </c>
      <c r="P55" s="84" t="b">
        <f t="shared" si="3"/>
        <v>0</v>
      </c>
      <c r="Q55" s="84" t="b">
        <f t="shared" si="4"/>
        <v>1</v>
      </c>
    </row>
    <row r="56" spans="1:17" ht="21" hidden="1" customHeight="1">
      <c r="A56" s="86">
        <v>39</v>
      </c>
      <c r="B56" s="89"/>
      <c r="C56" s="89"/>
      <c r="D56" s="89"/>
      <c r="E56" s="89"/>
      <c r="F56" s="89"/>
      <c r="G56" s="89"/>
      <c r="H56" s="89"/>
      <c r="I56" s="84" t="str">
        <f t="shared" si="1"/>
        <v/>
      </c>
      <c r="P56" s="84" t="b">
        <f t="shared" si="3"/>
        <v>0</v>
      </c>
      <c r="Q56" s="84" t="b">
        <f t="shared" si="4"/>
        <v>1</v>
      </c>
    </row>
    <row r="57" spans="1:17" ht="21" hidden="1" customHeight="1">
      <c r="A57" s="88">
        <v>40</v>
      </c>
      <c r="B57" s="89"/>
      <c r="C57" s="89"/>
      <c r="D57" s="89"/>
      <c r="E57" s="89"/>
      <c r="F57" s="89"/>
      <c r="G57" s="89"/>
      <c r="H57" s="89"/>
      <c r="I57" s="84" t="str">
        <f t="shared" si="1"/>
        <v/>
      </c>
      <c r="P57" s="84" t="b">
        <f t="shared" si="3"/>
        <v>0</v>
      </c>
      <c r="Q57" s="84" t="b">
        <f t="shared" si="4"/>
        <v>1</v>
      </c>
    </row>
    <row r="58" spans="1:17" ht="21" hidden="1" customHeight="1">
      <c r="A58" s="88">
        <v>41</v>
      </c>
      <c r="B58" s="89"/>
      <c r="C58" s="89"/>
      <c r="D58" s="89"/>
      <c r="E58" s="89"/>
      <c r="F58" s="89"/>
      <c r="G58" s="89"/>
      <c r="H58" s="89"/>
      <c r="I58" s="84" t="str">
        <f t="shared" si="1"/>
        <v/>
      </c>
      <c r="P58" s="84" t="b">
        <f t="shared" si="3"/>
        <v>0</v>
      </c>
      <c r="Q58" s="84" t="b">
        <f t="shared" si="4"/>
        <v>1</v>
      </c>
    </row>
    <row r="59" spans="1:17" ht="21" hidden="1" customHeight="1">
      <c r="A59" s="86">
        <v>42</v>
      </c>
      <c r="B59" s="89"/>
      <c r="C59" s="89"/>
      <c r="D59" s="89"/>
      <c r="E59" s="89"/>
      <c r="F59" s="89"/>
      <c r="G59" s="89"/>
      <c r="H59" s="89"/>
      <c r="I59" s="84" t="str">
        <f t="shared" si="1"/>
        <v/>
      </c>
      <c r="P59" s="84" t="b">
        <f t="shared" si="3"/>
        <v>0</v>
      </c>
      <c r="Q59" s="84" t="b">
        <f t="shared" si="4"/>
        <v>1</v>
      </c>
    </row>
    <row r="60" spans="1:17" ht="21" hidden="1" customHeight="1">
      <c r="A60" s="86">
        <v>43</v>
      </c>
      <c r="B60" s="89"/>
      <c r="C60" s="89"/>
      <c r="D60" s="89"/>
      <c r="E60" s="89"/>
      <c r="F60" s="89"/>
      <c r="G60" s="89"/>
      <c r="H60" s="89"/>
      <c r="I60" s="84" t="str">
        <f t="shared" si="1"/>
        <v/>
      </c>
      <c r="P60" s="84" t="b">
        <f t="shared" si="3"/>
        <v>0</v>
      </c>
      <c r="Q60" s="84" t="b">
        <f t="shared" si="4"/>
        <v>1</v>
      </c>
    </row>
    <row r="61" spans="1:17" ht="21" hidden="1" customHeight="1">
      <c r="A61" s="88">
        <v>44</v>
      </c>
      <c r="B61" s="89"/>
      <c r="C61" s="89"/>
      <c r="D61" s="89"/>
      <c r="E61" s="89"/>
      <c r="F61" s="89"/>
      <c r="G61" s="89"/>
      <c r="H61" s="89"/>
      <c r="I61" s="84" t="str">
        <f t="shared" si="1"/>
        <v/>
      </c>
      <c r="P61" s="84" t="b">
        <f t="shared" si="3"/>
        <v>0</v>
      </c>
      <c r="Q61" s="84" t="b">
        <f t="shared" si="4"/>
        <v>1</v>
      </c>
    </row>
    <row r="62" spans="1:17" ht="21" hidden="1" customHeight="1">
      <c r="A62" s="88">
        <v>45</v>
      </c>
      <c r="B62" s="89"/>
      <c r="C62" s="89"/>
      <c r="D62" s="89"/>
      <c r="E62" s="89"/>
      <c r="F62" s="89"/>
      <c r="G62" s="89"/>
      <c r="H62" s="89"/>
      <c r="I62" s="84" t="str">
        <f t="shared" si="1"/>
        <v/>
      </c>
      <c r="P62" s="84" t="b">
        <f t="shared" si="3"/>
        <v>0</v>
      </c>
      <c r="Q62" s="84" t="b">
        <f t="shared" si="4"/>
        <v>1</v>
      </c>
    </row>
    <row r="63" spans="1:17" ht="21" hidden="1" customHeight="1">
      <c r="A63" s="86">
        <v>46</v>
      </c>
      <c r="B63" s="89"/>
      <c r="C63" s="89"/>
      <c r="D63" s="89"/>
      <c r="E63" s="89"/>
      <c r="F63" s="89"/>
      <c r="G63" s="89"/>
      <c r="H63" s="89"/>
      <c r="I63" s="84" t="str">
        <f t="shared" si="1"/>
        <v/>
      </c>
      <c r="P63" s="84" t="b">
        <f t="shared" si="3"/>
        <v>0</v>
      </c>
      <c r="Q63" s="84" t="b">
        <f t="shared" si="4"/>
        <v>1</v>
      </c>
    </row>
    <row r="64" spans="1:17" ht="21" hidden="1" customHeight="1">
      <c r="A64" s="86">
        <v>47</v>
      </c>
      <c r="B64" s="89"/>
      <c r="C64" s="89"/>
      <c r="D64" s="89"/>
      <c r="E64" s="89"/>
      <c r="F64" s="89"/>
      <c r="G64" s="89"/>
      <c r="H64" s="89"/>
      <c r="I64" s="84" t="str">
        <f t="shared" si="1"/>
        <v/>
      </c>
      <c r="P64" s="84" t="b">
        <f t="shared" si="3"/>
        <v>0</v>
      </c>
      <c r="Q64" s="84" t="b">
        <f t="shared" si="4"/>
        <v>1</v>
      </c>
    </row>
    <row r="65" spans="1:17" ht="21" hidden="1" customHeight="1">
      <c r="A65" s="88">
        <v>48</v>
      </c>
      <c r="B65" s="89"/>
      <c r="C65" s="89"/>
      <c r="D65" s="89"/>
      <c r="E65" s="89"/>
      <c r="F65" s="89"/>
      <c r="G65" s="89"/>
      <c r="H65" s="89"/>
      <c r="I65" s="84" t="str">
        <f t="shared" si="1"/>
        <v/>
      </c>
      <c r="P65" s="84" t="b">
        <f t="shared" si="3"/>
        <v>0</v>
      </c>
      <c r="Q65" s="84" t="b">
        <f t="shared" si="4"/>
        <v>1</v>
      </c>
    </row>
    <row r="66" spans="1:17" ht="21" hidden="1" customHeight="1">
      <c r="A66" s="88">
        <v>49</v>
      </c>
      <c r="B66" s="89"/>
      <c r="C66" s="89"/>
      <c r="D66" s="89"/>
      <c r="E66" s="89"/>
      <c r="F66" s="89"/>
      <c r="G66" s="89"/>
      <c r="H66" s="89"/>
      <c r="I66" s="84" t="str">
        <f t="shared" si="1"/>
        <v/>
      </c>
      <c r="P66" s="84" t="b">
        <f t="shared" si="3"/>
        <v>0</v>
      </c>
      <c r="Q66" s="84" t="b">
        <f t="shared" si="4"/>
        <v>1</v>
      </c>
    </row>
    <row r="67" spans="1:17" ht="21" hidden="1" customHeight="1">
      <c r="A67" s="86">
        <v>50</v>
      </c>
      <c r="B67" s="89"/>
      <c r="C67" s="89"/>
      <c r="D67" s="89"/>
      <c r="E67" s="89"/>
      <c r="F67" s="89"/>
      <c r="G67" s="89"/>
      <c r="H67" s="89"/>
      <c r="I67" s="84" t="str">
        <f t="shared" si="1"/>
        <v/>
      </c>
      <c r="P67" s="84" t="b">
        <f t="shared" si="3"/>
        <v>0</v>
      </c>
      <c r="Q67" s="84" t="b">
        <f t="shared" si="4"/>
        <v>1</v>
      </c>
    </row>
    <row r="68" spans="1:17" ht="21" hidden="1" customHeight="1">
      <c r="A68" s="86">
        <v>51</v>
      </c>
      <c r="B68" s="89"/>
      <c r="C68" s="89"/>
      <c r="D68" s="89"/>
      <c r="E68" s="89"/>
      <c r="F68" s="89"/>
      <c r="G68" s="89"/>
      <c r="H68" s="89"/>
      <c r="I68" s="84" t="str">
        <f t="shared" si="1"/>
        <v/>
      </c>
      <c r="P68" s="84" t="b">
        <f t="shared" si="3"/>
        <v>0</v>
      </c>
      <c r="Q68" s="84" t="b">
        <f t="shared" si="4"/>
        <v>1</v>
      </c>
    </row>
    <row r="69" spans="1:17" ht="21" hidden="1" customHeight="1">
      <c r="A69" s="88">
        <v>52</v>
      </c>
      <c r="B69" s="89"/>
      <c r="C69" s="89"/>
      <c r="D69" s="89"/>
      <c r="E69" s="89"/>
      <c r="F69" s="89"/>
      <c r="G69" s="89"/>
      <c r="H69" s="89"/>
      <c r="I69" s="84" t="str">
        <f t="shared" si="1"/>
        <v/>
      </c>
      <c r="P69" s="84" t="b">
        <f t="shared" si="3"/>
        <v>0</v>
      </c>
      <c r="Q69" s="84" t="b">
        <f t="shared" si="4"/>
        <v>1</v>
      </c>
    </row>
    <row r="70" spans="1:17" ht="21" hidden="1" customHeight="1">
      <c r="A70" s="88">
        <v>53</v>
      </c>
      <c r="B70" s="89"/>
      <c r="C70" s="89"/>
      <c r="D70" s="89"/>
      <c r="E70" s="89"/>
      <c r="F70" s="89"/>
      <c r="G70" s="89"/>
      <c r="H70" s="89"/>
      <c r="I70" s="84" t="str">
        <f t="shared" si="1"/>
        <v/>
      </c>
      <c r="P70" s="84" t="b">
        <f t="shared" si="3"/>
        <v>0</v>
      </c>
      <c r="Q70" s="84" t="b">
        <f t="shared" si="4"/>
        <v>1</v>
      </c>
    </row>
    <row r="71" spans="1:17" ht="21" hidden="1" customHeight="1">
      <c r="A71" s="86">
        <v>54</v>
      </c>
      <c r="B71" s="89"/>
      <c r="C71" s="89"/>
      <c r="D71" s="89"/>
      <c r="E71" s="89"/>
      <c r="F71" s="89"/>
      <c r="G71" s="89"/>
      <c r="H71" s="89"/>
      <c r="I71" s="84" t="str">
        <f t="shared" si="1"/>
        <v/>
      </c>
      <c r="P71" s="84" t="b">
        <f t="shared" si="3"/>
        <v>0</v>
      </c>
      <c r="Q71" s="84" t="b">
        <f t="shared" si="4"/>
        <v>1</v>
      </c>
    </row>
    <row r="72" spans="1:17" ht="21" hidden="1" customHeight="1">
      <c r="A72" s="86">
        <v>55</v>
      </c>
      <c r="B72" s="89"/>
      <c r="C72" s="89"/>
      <c r="D72" s="89"/>
      <c r="E72" s="89"/>
      <c r="F72" s="89"/>
      <c r="G72" s="89"/>
      <c r="H72" s="89"/>
      <c r="I72" s="84" t="str">
        <f t="shared" si="1"/>
        <v/>
      </c>
      <c r="P72" s="84" t="b">
        <f t="shared" si="3"/>
        <v>0</v>
      </c>
      <c r="Q72" s="84" t="b">
        <f t="shared" si="4"/>
        <v>1</v>
      </c>
    </row>
    <row r="73" spans="1:17" ht="21" hidden="1" customHeight="1">
      <c r="A73" s="88">
        <v>56</v>
      </c>
      <c r="B73" s="89"/>
      <c r="C73" s="89"/>
      <c r="D73" s="89"/>
      <c r="E73" s="89"/>
      <c r="F73" s="89"/>
      <c r="G73" s="89"/>
      <c r="H73" s="89"/>
      <c r="I73" s="84" t="str">
        <f t="shared" si="1"/>
        <v/>
      </c>
      <c r="P73" s="84" t="b">
        <f t="shared" si="3"/>
        <v>0</v>
      </c>
      <c r="Q73" s="84" t="b">
        <f t="shared" si="4"/>
        <v>1</v>
      </c>
    </row>
    <row r="74" spans="1:17" ht="21" hidden="1" customHeight="1">
      <c r="A74" s="88">
        <v>57</v>
      </c>
      <c r="B74" s="89"/>
      <c r="C74" s="89"/>
      <c r="D74" s="89"/>
      <c r="E74" s="89"/>
      <c r="F74" s="89"/>
      <c r="G74" s="89"/>
      <c r="H74" s="89"/>
      <c r="I74" s="84" t="str">
        <f t="shared" si="1"/>
        <v/>
      </c>
      <c r="P74" s="84" t="b">
        <f t="shared" si="3"/>
        <v>0</v>
      </c>
      <c r="Q74" s="84" t="b">
        <f t="shared" si="4"/>
        <v>1</v>
      </c>
    </row>
    <row r="75" spans="1:17" ht="21" hidden="1" customHeight="1">
      <c r="A75" s="86">
        <v>58</v>
      </c>
      <c r="B75" s="89"/>
      <c r="C75" s="89"/>
      <c r="D75" s="89"/>
      <c r="E75" s="89"/>
      <c r="F75" s="89"/>
      <c r="G75" s="89"/>
      <c r="H75" s="89"/>
      <c r="I75" s="84" t="str">
        <f t="shared" si="1"/>
        <v/>
      </c>
      <c r="P75" s="84" t="b">
        <f t="shared" si="3"/>
        <v>0</v>
      </c>
      <c r="Q75" s="84" t="b">
        <f t="shared" si="4"/>
        <v>1</v>
      </c>
    </row>
    <row r="76" spans="1:17" ht="21" hidden="1" customHeight="1">
      <c r="A76" s="86">
        <v>59</v>
      </c>
      <c r="B76" s="89"/>
      <c r="C76" s="89"/>
      <c r="D76" s="89"/>
      <c r="E76" s="89"/>
      <c r="F76" s="89"/>
      <c r="G76" s="89"/>
      <c r="H76" s="89"/>
      <c r="I76" s="84" t="str">
        <f t="shared" si="1"/>
        <v/>
      </c>
      <c r="P76" s="84" t="b">
        <f t="shared" si="3"/>
        <v>0</v>
      </c>
      <c r="Q76" s="84" t="b">
        <f t="shared" si="4"/>
        <v>1</v>
      </c>
    </row>
    <row r="77" spans="1:17" ht="21" hidden="1" customHeight="1">
      <c r="A77" s="88">
        <v>60</v>
      </c>
      <c r="B77" s="89"/>
      <c r="C77" s="89"/>
      <c r="D77" s="89"/>
      <c r="E77" s="89"/>
      <c r="F77" s="89"/>
      <c r="G77" s="89"/>
      <c r="H77" s="89"/>
      <c r="I77" s="84" t="str">
        <f t="shared" si="1"/>
        <v/>
      </c>
      <c r="P77" s="84" t="b">
        <f t="shared" si="3"/>
        <v>0</v>
      </c>
      <c r="Q77" s="84" t="b">
        <f t="shared" si="4"/>
        <v>1</v>
      </c>
    </row>
    <row r="78" spans="1:17" ht="21" hidden="1" customHeight="1">
      <c r="A78" s="88">
        <v>61</v>
      </c>
      <c r="B78" s="89"/>
      <c r="C78" s="89"/>
      <c r="D78" s="89"/>
      <c r="E78" s="89"/>
      <c r="F78" s="89"/>
      <c r="G78" s="89"/>
      <c r="H78" s="89"/>
      <c r="I78" s="84" t="str">
        <f t="shared" si="1"/>
        <v/>
      </c>
      <c r="P78" s="84" t="b">
        <f t="shared" si="3"/>
        <v>0</v>
      </c>
      <c r="Q78" s="84" t="b">
        <f t="shared" si="4"/>
        <v>1</v>
      </c>
    </row>
    <row r="79" spans="1:17" ht="21" hidden="1" customHeight="1">
      <c r="A79" s="86">
        <v>62</v>
      </c>
      <c r="B79" s="89"/>
      <c r="C79" s="89"/>
      <c r="D79" s="89"/>
      <c r="E79" s="89"/>
      <c r="F79" s="89"/>
      <c r="G79" s="89"/>
      <c r="H79" s="89"/>
      <c r="I79" s="84" t="str">
        <f t="shared" si="1"/>
        <v/>
      </c>
      <c r="P79" s="84" t="b">
        <f t="shared" si="3"/>
        <v>0</v>
      </c>
      <c r="Q79" s="84" t="b">
        <f t="shared" si="4"/>
        <v>1</v>
      </c>
    </row>
    <row r="80" spans="1:17" ht="21" hidden="1" customHeight="1">
      <c r="A80" s="86">
        <v>63</v>
      </c>
      <c r="B80" s="89"/>
      <c r="C80" s="89"/>
      <c r="D80" s="89"/>
      <c r="E80" s="89"/>
      <c r="F80" s="89"/>
      <c r="G80" s="89"/>
      <c r="H80" s="89"/>
      <c r="I80" s="84" t="str">
        <f t="shared" si="1"/>
        <v/>
      </c>
      <c r="P80" s="84" t="b">
        <f t="shared" si="3"/>
        <v>0</v>
      </c>
      <c r="Q80" s="84" t="b">
        <f t="shared" si="4"/>
        <v>1</v>
      </c>
    </row>
    <row r="81" spans="1:17" ht="21" hidden="1" customHeight="1">
      <c r="A81" s="88">
        <v>64</v>
      </c>
      <c r="B81" s="89"/>
      <c r="C81" s="89"/>
      <c r="D81" s="89"/>
      <c r="E81" s="89"/>
      <c r="F81" s="89"/>
      <c r="G81" s="89"/>
      <c r="H81" s="89"/>
      <c r="I81" s="84" t="str">
        <f t="shared" si="1"/>
        <v/>
      </c>
      <c r="P81" s="84" t="b">
        <f t="shared" si="3"/>
        <v>0</v>
      </c>
      <c r="Q81" s="84" t="b">
        <f t="shared" si="4"/>
        <v>1</v>
      </c>
    </row>
    <row r="82" spans="1:17" ht="21" hidden="1" customHeight="1">
      <c r="A82" s="88">
        <v>65</v>
      </c>
      <c r="B82" s="89"/>
      <c r="C82" s="89"/>
      <c r="D82" s="89"/>
      <c r="E82" s="89"/>
      <c r="F82" s="89"/>
      <c r="G82" s="89"/>
      <c r="H82" s="89"/>
      <c r="I82" s="84" t="str">
        <f t="shared" si="1"/>
        <v/>
      </c>
      <c r="P82" s="84" t="b">
        <f t="shared" si="3"/>
        <v>0</v>
      </c>
      <c r="Q82" s="84" t="b">
        <f t="shared" si="4"/>
        <v>1</v>
      </c>
    </row>
    <row r="83" spans="1:17" ht="21" hidden="1" customHeight="1">
      <c r="A83" s="86">
        <v>66</v>
      </c>
      <c r="B83" s="89"/>
      <c r="C83" s="89"/>
      <c r="D83" s="89"/>
      <c r="E83" s="89"/>
      <c r="F83" s="89"/>
      <c r="G83" s="89"/>
      <c r="H83" s="89"/>
      <c r="I83" s="84" t="str">
        <f t="shared" si="1"/>
        <v/>
      </c>
      <c r="P83" s="84" t="b">
        <f t="shared" si="3"/>
        <v>0</v>
      </c>
      <c r="Q83" s="84" t="b">
        <f t="shared" si="4"/>
        <v>1</v>
      </c>
    </row>
    <row r="84" spans="1:17" ht="21" hidden="1" customHeight="1">
      <c r="A84" s="86">
        <v>67</v>
      </c>
      <c r="B84" s="89"/>
      <c r="C84" s="89"/>
      <c r="D84" s="89"/>
      <c r="E84" s="89"/>
      <c r="F84" s="89"/>
      <c r="G84" s="89"/>
      <c r="H84" s="89"/>
      <c r="I84" s="84" t="str">
        <f t="shared" ref="I84:I147" si="5">IF(Q84,"",IF(P84,"","実施日～術者の全項目に記入願います"))</f>
        <v/>
      </c>
      <c r="P84" s="84" t="b">
        <f t="shared" si="3"/>
        <v>0</v>
      </c>
      <c r="Q84" s="84" t="b">
        <f t="shared" si="4"/>
        <v>1</v>
      </c>
    </row>
    <row r="85" spans="1:17" ht="21" hidden="1" customHeight="1">
      <c r="A85" s="88">
        <v>68</v>
      </c>
      <c r="B85" s="89"/>
      <c r="C85" s="89"/>
      <c r="D85" s="89"/>
      <c r="E85" s="89"/>
      <c r="F85" s="89"/>
      <c r="G85" s="89"/>
      <c r="H85" s="89"/>
      <c r="I85" s="84" t="str">
        <f t="shared" si="5"/>
        <v/>
      </c>
      <c r="P85" s="84" t="b">
        <f t="shared" si="3"/>
        <v>0</v>
      </c>
      <c r="Q85" s="84" t="b">
        <f t="shared" si="4"/>
        <v>1</v>
      </c>
    </row>
    <row r="86" spans="1:17" ht="21" hidden="1" customHeight="1">
      <c r="A86" s="88">
        <v>69</v>
      </c>
      <c r="B86" s="89"/>
      <c r="C86" s="89"/>
      <c r="D86" s="89"/>
      <c r="E86" s="89"/>
      <c r="F86" s="89"/>
      <c r="G86" s="89"/>
      <c r="H86" s="89"/>
      <c r="I86" s="84" t="str">
        <f t="shared" si="5"/>
        <v/>
      </c>
      <c r="P86" s="84" t="b">
        <f t="shared" si="3"/>
        <v>0</v>
      </c>
      <c r="Q86" s="84" t="b">
        <f t="shared" si="4"/>
        <v>1</v>
      </c>
    </row>
    <row r="87" spans="1:17" ht="21" hidden="1" customHeight="1">
      <c r="A87" s="86">
        <v>70</v>
      </c>
      <c r="B87" s="89"/>
      <c r="C87" s="89"/>
      <c r="D87" s="89"/>
      <c r="E87" s="89"/>
      <c r="F87" s="89"/>
      <c r="G87" s="89"/>
      <c r="H87" s="89"/>
      <c r="I87" s="84" t="str">
        <f t="shared" si="5"/>
        <v/>
      </c>
      <c r="P87" s="84" t="b">
        <f t="shared" si="3"/>
        <v>0</v>
      </c>
      <c r="Q87" s="84" t="b">
        <f t="shared" si="4"/>
        <v>1</v>
      </c>
    </row>
    <row r="88" spans="1:17" ht="21" hidden="1" customHeight="1">
      <c r="A88" s="86">
        <v>71</v>
      </c>
      <c r="B88" s="89"/>
      <c r="C88" s="89"/>
      <c r="D88" s="89"/>
      <c r="E88" s="89"/>
      <c r="F88" s="89"/>
      <c r="G88" s="89"/>
      <c r="H88" s="89"/>
      <c r="I88" s="84" t="str">
        <f t="shared" si="5"/>
        <v/>
      </c>
      <c r="P88" s="84" t="b">
        <f t="shared" si="3"/>
        <v>0</v>
      </c>
      <c r="Q88" s="84" t="b">
        <f t="shared" si="4"/>
        <v>1</v>
      </c>
    </row>
    <row r="89" spans="1:17" ht="21" hidden="1" customHeight="1">
      <c r="A89" s="88">
        <v>72</v>
      </c>
      <c r="B89" s="89"/>
      <c r="C89" s="89"/>
      <c r="D89" s="89"/>
      <c r="E89" s="89"/>
      <c r="F89" s="89"/>
      <c r="G89" s="89"/>
      <c r="H89" s="89"/>
      <c r="I89" s="84" t="str">
        <f t="shared" si="5"/>
        <v/>
      </c>
      <c r="P89" s="84" t="b">
        <f t="shared" si="3"/>
        <v>0</v>
      </c>
      <c r="Q89" s="84" t="b">
        <f t="shared" si="4"/>
        <v>1</v>
      </c>
    </row>
    <row r="90" spans="1:17" ht="21" hidden="1" customHeight="1">
      <c r="A90" s="88">
        <v>73</v>
      </c>
      <c r="B90" s="89"/>
      <c r="C90" s="89"/>
      <c r="D90" s="89"/>
      <c r="E90" s="89"/>
      <c r="F90" s="89"/>
      <c r="G90" s="89"/>
      <c r="H90" s="89"/>
      <c r="I90" s="84" t="str">
        <f t="shared" si="5"/>
        <v/>
      </c>
      <c r="P90" s="84" t="b">
        <f t="shared" si="3"/>
        <v>0</v>
      </c>
      <c r="Q90" s="84" t="b">
        <f t="shared" si="4"/>
        <v>1</v>
      </c>
    </row>
    <row r="91" spans="1:17" ht="21" hidden="1" customHeight="1">
      <c r="A91" s="86">
        <v>74</v>
      </c>
      <c r="B91" s="89"/>
      <c r="C91" s="89"/>
      <c r="D91" s="89"/>
      <c r="E91" s="89"/>
      <c r="F91" s="89"/>
      <c r="G91" s="89"/>
      <c r="H91" s="89"/>
      <c r="I91" s="84" t="str">
        <f t="shared" si="5"/>
        <v/>
      </c>
      <c r="P91" s="84" t="b">
        <f t="shared" si="3"/>
        <v>0</v>
      </c>
      <c r="Q91" s="84" t="b">
        <f t="shared" si="4"/>
        <v>1</v>
      </c>
    </row>
    <row r="92" spans="1:17" ht="21" hidden="1" customHeight="1">
      <c r="A92" s="86">
        <v>75</v>
      </c>
      <c r="B92" s="89"/>
      <c r="C92" s="89"/>
      <c r="D92" s="89"/>
      <c r="E92" s="89"/>
      <c r="F92" s="89"/>
      <c r="G92" s="89"/>
      <c r="H92" s="89"/>
      <c r="I92" s="84" t="str">
        <f t="shared" si="5"/>
        <v/>
      </c>
      <c r="P92" s="84" t="b">
        <f t="shared" si="3"/>
        <v>0</v>
      </c>
      <c r="Q92" s="84" t="b">
        <f t="shared" si="4"/>
        <v>1</v>
      </c>
    </row>
    <row r="93" spans="1:17" ht="21" hidden="1" customHeight="1">
      <c r="A93" s="88">
        <v>76</v>
      </c>
      <c r="B93" s="89"/>
      <c r="C93" s="89"/>
      <c r="D93" s="89"/>
      <c r="E93" s="89"/>
      <c r="F93" s="89"/>
      <c r="G93" s="89"/>
      <c r="H93" s="89"/>
      <c r="I93" s="84" t="str">
        <f t="shared" si="5"/>
        <v/>
      </c>
      <c r="P93" s="84" t="b">
        <f t="shared" si="3"/>
        <v>0</v>
      </c>
      <c r="Q93" s="84" t="b">
        <f t="shared" si="4"/>
        <v>1</v>
      </c>
    </row>
    <row r="94" spans="1:17" ht="21" hidden="1" customHeight="1">
      <c r="A94" s="88">
        <v>77</v>
      </c>
      <c r="B94" s="89"/>
      <c r="C94" s="89"/>
      <c r="D94" s="89"/>
      <c r="E94" s="89"/>
      <c r="F94" s="89"/>
      <c r="G94" s="89"/>
      <c r="H94" s="89"/>
      <c r="I94" s="84" t="str">
        <f t="shared" si="5"/>
        <v/>
      </c>
      <c r="P94" s="84" t="b">
        <f t="shared" si="3"/>
        <v>0</v>
      </c>
      <c r="Q94" s="84" t="b">
        <f t="shared" si="4"/>
        <v>1</v>
      </c>
    </row>
    <row r="95" spans="1:17" ht="21" hidden="1" customHeight="1">
      <c r="A95" s="86">
        <v>78</v>
      </c>
      <c r="B95" s="89"/>
      <c r="C95" s="89"/>
      <c r="D95" s="89"/>
      <c r="E95" s="89"/>
      <c r="F95" s="89"/>
      <c r="G95" s="89"/>
      <c r="H95" s="89"/>
      <c r="I95" s="84" t="str">
        <f t="shared" si="5"/>
        <v/>
      </c>
      <c r="P95" s="84" t="b">
        <f t="shared" si="3"/>
        <v>0</v>
      </c>
      <c r="Q95" s="84" t="b">
        <f t="shared" si="4"/>
        <v>1</v>
      </c>
    </row>
    <row r="96" spans="1:17" ht="21" hidden="1" customHeight="1">
      <c r="A96" s="86">
        <v>79</v>
      </c>
      <c r="B96" s="89"/>
      <c r="C96" s="89"/>
      <c r="D96" s="89"/>
      <c r="E96" s="89"/>
      <c r="F96" s="89"/>
      <c r="G96" s="89"/>
      <c r="H96" s="89"/>
      <c r="I96" s="84" t="str">
        <f t="shared" si="5"/>
        <v/>
      </c>
      <c r="P96" s="84" t="b">
        <f t="shared" si="3"/>
        <v>0</v>
      </c>
      <c r="Q96" s="84" t="b">
        <f t="shared" si="4"/>
        <v>1</v>
      </c>
    </row>
    <row r="97" spans="1:17" ht="21" hidden="1" customHeight="1">
      <c r="A97" s="88">
        <v>80</v>
      </c>
      <c r="B97" s="89"/>
      <c r="C97" s="89"/>
      <c r="D97" s="89"/>
      <c r="E97" s="89"/>
      <c r="F97" s="89"/>
      <c r="G97" s="89"/>
      <c r="H97" s="89"/>
      <c r="I97" s="84" t="str">
        <f t="shared" si="5"/>
        <v/>
      </c>
      <c r="P97" s="84" t="b">
        <f t="shared" si="3"/>
        <v>0</v>
      </c>
      <c r="Q97" s="84" t="b">
        <f t="shared" si="4"/>
        <v>1</v>
      </c>
    </row>
    <row r="98" spans="1:17" ht="21" hidden="1" customHeight="1">
      <c r="A98" s="88">
        <v>81</v>
      </c>
      <c r="B98" s="89"/>
      <c r="C98" s="89"/>
      <c r="D98" s="89"/>
      <c r="E98" s="89"/>
      <c r="F98" s="89"/>
      <c r="G98" s="89"/>
      <c r="H98" s="89"/>
      <c r="I98" s="84" t="str">
        <f t="shared" si="5"/>
        <v/>
      </c>
      <c r="P98" s="84" t="b">
        <f t="shared" si="3"/>
        <v>0</v>
      </c>
      <c r="Q98" s="84" t="b">
        <f t="shared" si="4"/>
        <v>1</v>
      </c>
    </row>
    <row r="99" spans="1:17" ht="21" hidden="1" customHeight="1">
      <c r="A99" s="86">
        <v>82</v>
      </c>
      <c r="B99" s="89"/>
      <c r="C99" s="89"/>
      <c r="D99" s="89"/>
      <c r="E99" s="89"/>
      <c r="F99" s="89"/>
      <c r="G99" s="89"/>
      <c r="H99" s="89"/>
      <c r="I99" s="84" t="str">
        <f t="shared" si="5"/>
        <v/>
      </c>
      <c r="P99" s="84" t="b">
        <f t="shared" si="3"/>
        <v>0</v>
      </c>
      <c r="Q99" s="84" t="b">
        <f t="shared" si="4"/>
        <v>1</v>
      </c>
    </row>
    <row r="100" spans="1:17" ht="21" hidden="1" customHeight="1">
      <c r="A100" s="86">
        <v>83</v>
      </c>
      <c r="B100" s="89"/>
      <c r="C100" s="89"/>
      <c r="D100" s="89"/>
      <c r="E100" s="89"/>
      <c r="F100" s="89"/>
      <c r="G100" s="89"/>
      <c r="H100" s="89"/>
      <c r="I100" s="84" t="str">
        <f t="shared" si="5"/>
        <v/>
      </c>
      <c r="P100" s="84" t="b">
        <f t="shared" si="3"/>
        <v>0</v>
      </c>
      <c r="Q100" s="84" t="b">
        <f t="shared" si="4"/>
        <v>1</v>
      </c>
    </row>
    <row r="101" spans="1:17" ht="21" hidden="1" customHeight="1">
      <c r="A101" s="88">
        <v>84</v>
      </c>
      <c r="B101" s="89"/>
      <c r="C101" s="89"/>
      <c r="D101" s="89"/>
      <c r="E101" s="89"/>
      <c r="F101" s="89"/>
      <c r="G101" s="89"/>
      <c r="H101" s="89"/>
      <c r="I101" s="84" t="str">
        <f t="shared" si="5"/>
        <v/>
      </c>
      <c r="P101" s="84" t="b">
        <f t="shared" si="3"/>
        <v>0</v>
      </c>
      <c r="Q101" s="84" t="b">
        <f t="shared" si="4"/>
        <v>1</v>
      </c>
    </row>
    <row r="102" spans="1:17" ht="21" hidden="1" customHeight="1">
      <c r="A102" s="88">
        <v>85</v>
      </c>
      <c r="B102" s="89"/>
      <c r="C102" s="89"/>
      <c r="D102" s="89"/>
      <c r="E102" s="89"/>
      <c r="F102" s="89"/>
      <c r="G102" s="89"/>
      <c r="H102" s="89"/>
      <c r="I102" s="84" t="str">
        <f t="shared" si="5"/>
        <v/>
      </c>
      <c r="P102" s="84" t="b">
        <f t="shared" si="3"/>
        <v>0</v>
      </c>
      <c r="Q102" s="84" t="b">
        <f t="shared" si="4"/>
        <v>1</v>
      </c>
    </row>
    <row r="103" spans="1:17" ht="21" hidden="1" customHeight="1">
      <c r="A103" s="86">
        <v>86</v>
      </c>
      <c r="B103" s="89"/>
      <c r="C103" s="89"/>
      <c r="D103" s="89"/>
      <c r="E103" s="89"/>
      <c r="F103" s="89"/>
      <c r="G103" s="89"/>
      <c r="H103" s="89"/>
      <c r="I103" s="84" t="str">
        <f t="shared" si="5"/>
        <v/>
      </c>
      <c r="P103" s="84" t="b">
        <f t="shared" si="3"/>
        <v>0</v>
      </c>
      <c r="Q103" s="84" t="b">
        <f t="shared" si="4"/>
        <v>1</v>
      </c>
    </row>
    <row r="104" spans="1:17" ht="21" hidden="1" customHeight="1">
      <c r="A104" s="86">
        <v>87</v>
      </c>
      <c r="B104" s="89"/>
      <c r="C104" s="89"/>
      <c r="D104" s="89"/>
      <c r="E104" s="89"/>
      <c r="F104" s="89"/>
      <c r="G104" s="89"/>
      <c r="H104" s="89"/>
      <c r="I104" s="84" t="str">
        <f t="shared" si="5"/>
        <v/>
      </c>
      <c r="P104" s="84" t="b">
        <f t="shared" ref="P104:P167" si="6">AND(B104&lt;&gt;"",C104&lt;&gt;"",D104&lt;&gt;"",E104&lt;&gt;"",F104&lt;&gt;"",G104&lt;&gt;"",H104&lt;&gt;"")</f>
        <v>0</v>
      </c>
      <c r="Q104" s="84" t="b">
        <f t="shared" ref="Q104:Q167" si="7">AND(B104="",C104="",D104="",E104="",F104="",G104="",H104="")</f>
        <v>1</v>
      </c>
    </row>
    <row r="105" spans="1:17" ht="21" hidden="1" customHeight="1">
      <c r="A105" s="88">
        <v>88</v>
      </c>
      <c r="B105" s="89"/>
      <c r="C105" s="89"/>
      <c r="D105" s="89"/>
      <c r="E105" s="89"/>
      <c r="F105" s="89"/>
      <c r="G105" s="89"/>
      <c r="H105" s="89"/>
      <c r="I105" s="84" t="str">
        <f t="shared" si="5"/>
        <v/>
      </c>
      <c r="P105" s="84" t="b">
        <f t="shared" si="6"/>
        <v>0</v>
      </c>
      <c r="Q105" s="84" t="b">
        <f t="shared" si="7"/>
        <v>1</v>
      </c>
    </row>
    <row r="106" spans="1:17" ht="21" hidden="1" customHeight="1">
      <c r="A106" s="88">
        <v>89</v>
      </c>
      <c r="B106" s="89"/>
      <c r="C106" s="89"/>
      <c r="D106" s="89"/>
      <c r="E106" s="89"/>
      <c r="F106" s="89"/>
      <c r="G106" s="89"/>
      <c r="H106" s="89"/>
      <c r="I106" s="84" t="str">
        <f t="shared" si="5"/>
        <v/>
      </c>
      <c r="P106" s="84" t="b">
        <f t="shared" si="6"/>
        <v>0</v>
      </c>
      <c r="Q106" s="84" t="b">
        <f t="shared" si="7"/>
        <v>1</v>
      </c>
    </row>
    <row r="107" spans="1:17" ht="21" hidden="1" customHeight="1">
      <c r="A107" s="86">
        <v>90</v>
      </c>
      <c r="B107" s="89"/>
      <c r="C107" s="89"/>
      <c r="D107" s="89"/>
      <c r="E107" s="89"/>
      <c r="F107" s="89"/>
      <c r="G107" s="89"/>
      <c r="H107" s="89"/>
      <c r="I107" s="84" t="str">
        <f t="shared" si="5"/>
        <v/>
      </c>
      <c r="P107" s="84" t="b">
        <f t="shared" si="6"/>
        <v>0</v>
      </c>
      <c r="Q107" s="84" t="b">
        <f t="shared" si="7"/>
        <v>1</v>
      </c>
    </row>
    <row r="108" spans="1:17" ht="21" hidden="1" customHeight="1">
      <c r="A108" s="86">
        <v>91</v>
      </c>
      <c r="B108" s="89"/>
      <c r="C108" s="89"/>
      <c r="D108" s="89"/>
      <c r="E108" s="89"/>
      <c r="F108" s="89"/>
      <c r="G108" s="89"/>
      <c r="H108" s="89"/>
      <c r="I108" s="84" t="str">
        <f t="shared" si="5"/>
        <v/>
      </c>
      <c r="P108" s="84" t="b">
        <f t="shared" si="6"/>
        <v>0</v>
      </c>
      <c r="Q108" s="84" t="b">
        <f t="shared" si="7"/>
        <v>1</v>
      </c>
    </row>
    <row r="109" spans="1:17" ht="21" hidden="1" customHeight="1">
      <c r="A109" s="88">
        <v>92</v>
      </c>
      <c r="B109" s="89"/>
      <c r="C109" s="89"/>
      <c r="D109" s="89"/>
      <c r="E109" s="89"/>
      <c r="F109" s="89"/>
      <c r="G109" s="89"/>
      <c r="H109" s="89"/>
      <c r="I109" s="84" t="str">
        <f t="shared" si="5"/>
        <v/>
      </c>
      <c r="P109" s="84" t="b">
        <f t="shared" si="6"/>
        <v>0</v>
      </c>
      <c r="Q109" s="84" t="b">
        <f t="shared" si="7"/>
        <v>1</v>
      </c>
    </row>
    <row r="110" spans="1:17" ht="21" hidden="1" customHeight="1">
      <c r="A110" s="88">
        <v>93</v>
      </c>
      <c r="B110" s="89"/>
      <c r="C110" s="89"/>
      <c r="D110" s="89"/>
      <c r="E110" s="89"/>
      <c r="F110" s="89"/>
      <c r="G110" s="89"/>
      <c r="H110" s="89"/>
      <c r="I110" s="84" t="str">
        <f t="shared" si="5"/>
        <v/>
      </c>
      <c r="P110" s="84" t="b">
        <f t="shared" si="6"/>
        <v>0</v>
      </c>
      <c r="Q110" s="84" t="b">
        <f t="shared" si="7"/>
        <v>1</v>
      </c>
    </row>
    <row r="111" spans="1:17" ht="21" hidden="1" customHeight="1">
      <c r="A111" s="86">
        <v>94</v>
      </c>
      <c r="B111" s="89"/>
      <c r="C111" s="89"/>
      <c r="D111" s="89"/>
      <c r="E111" s="89"/>
      <c r="F111" s="89"/>
      <c r="G111" s="89"/>
      <c r="H111" s="89"/>
      <c r="I111" s="84" t="str">
        <f t="shared" si="5"/>
        <v/>
      </c>
      <c r="P111" s="84" t="b">
        <f t="shared" si="6"/>
        <v>0</v>
      </c>
      <c r="Q111" s="84" t="b">
        <f t="shared" si="7"/>
        <v>1</v>
      </c>
    </row>
    <row r="112" spans="1:17" ht="21" hidden="1" customHeight="1">
      <c r="A112" s="86">
        <v>95</v>
      </c>
      <c r="B112" s="89"/>
      <c r="C112" s="89"/>
      <c r="D112" s="89"/>
      <c r="E112" s="89"/>
      <c r="F112" s="89"/>
      <c r="G112" s="89"/>
      <c r="H112" s="89"/>
      <c r="I112" s="84" t="str">
        <f t="shared" si="5"/>
        <v/>
      </c>
      <c r="P112" s="84" t="b">
        <f t="shared" si="6"/>
        <v>0</v>
      </c>
      <c r="Q112" s="84" t="b">
        <f t="shared" si="7"/>
        <v>1</v>
      </c>
    </row>
    <row r="113" spans="1:17" ht="21" hidden="1" customHeight="1">
      <c r="A113" s="88">
        <v>96</v>
      </c>
      <c r="B113" s="89"/>
      <c r="C113" s="89"/>
      <c r="D113" s="89"/>
      <c r="E113" s="89"/>
      <c r="F113" s="89"/>
      <c r="G113" s="89"/>
      <c r="H113" s="89"/>
      <c r="I113" s="84" t="str">
        <f t="shared" si="5"/>
        <v/>
      </c>
      <c r="P113" s="84" t="b">
        <f t="shared" si="6"/>
        <v>0</v>
      </c>
      <c r="Q113" s="84" t="b">
        <f t="shared" si="7"/>
        <v>1</v>
      </c>
    </row>
    <row r="114" spans="1:17" ht="21" hidden="1" customHeight="1">
      <c r="A114" s="88">
        <v>97</v>
      </c>
      <c r="B114" s="89"/>
      <c r="C114" s="89"/>
      <c r="D114" s="89"/>
      <c r="E114" s="89"/>
      <c r="F114" s="89"/>
      <c r="G114" s="89"/>
      <c r="H114" s="89"/>
      <c r="I114" s="84" t="str">
        <f t="shared" si="5"/>
        <v/>
      </c>
      <c r="P114" s="84" t="b">
        <f t="shared" si="6"/>
        <v>0</v>
      </c>
      <c r="Q114" s="84" t="b">
        <f t="shared" si="7"/>
        <v>1</v>
      </c>
    </row>
    <row r="115" spans="1:17" ht="21" hidden="1" customHeight="1">
      <c r="A115" s="86">
        <v>98</v>
      </c>
      <c r="B115" s="89"/>
      <c r="C115" s="89"/>
      <c r="D115" s="89"/>
      <c r="E115" s="89"/>
      <c r="F115" s="89"/>
      <c r="G115" s="89"/>
      <c r="H115" s="89"/>
      <c r="I115" s="84" t="str">
        <f t="shared" si="5"/>
        <v/>
      </c>
      <c r="P115" s="84" t="b">
        <f t="shared" si="6"/>
        <v>0</v>
      </c>
      <c r="Q115" s="84" t="b">
        <f t="shared" si="7"/>
        <v>1</v>
      </c>
    </row>
    <row r="116" spans="1:17" ht="21" hidden="1" customHeight="1">
      <c r="A116" s="86">
        <v>99</v>
      </c>
      <c r="B116" s="89"/>
      <c r="C116" s="89"/>
      <c r="D116" s="89"/>
      <c r="E116" s="89"/>
      <c r="F116" s="89"/>
      <c r="G116" s="89"/>
      <c r="H116" s="89"/>
      <c r="I116" s="84" t="str">
        <f t="shared" si="5"/>
        <v/>
      </c>
      <c r="P116" s="84" t="b">
        <f t="shared" si="6"/>
        <v>0</v>
      </c>
      <c r="Q116" s="84" t="b">
        <f t="shared" si="7"/>
        <v>1</v>
      </c>
    </row>
    <row r="117" spans="1:17" ht="21" hidden="1" customHeight="1">
      <c r="A117" s="88">
        <v>100</v>
      </c>
      <c r="B117" s="89"/>
      <c r="C117" s="89"/>
      <c r="D117" s="89"/>
      <c r="E117" s="89"/>
      <c r="F117" s="89"/>
      <c r="G117" s="89"/>
      <c r="H117" s="89"/>
      <c r="I117" s="84" t="str">
        <f t="shared" si="5"/>
        <v/>
      </c>
      <c r="P117" s="84" t="b">
        <f t="shared" si="6"/>
        <v>0</v>
      </c>
      <c r="Q117" s="84" t="b">
        <f t="shared" si="7"/>
        <v>1</v>
      </c>
    </row>
    <row r="118" spans="1:17" ht="21" hidden="1" customHeight="1">
      <c r="A118" s="88">
        <v>101</v>
      </c>
      <c r="B118" s="89"/>
      <c r="C118" s="89"/>
      <c r="D118" s="89"/>
      <c r="E118" s="89"/>
      <c r="F118" s="89"/>
      <c r="G118" s="89"/>
      <c r="H118" s="89"/>
      <c r="I118" s="84" t="str">
        <f t="shared" si="5"/>
        <v/>
      </c>
      <c r="P118" s="84" t="b">
        <f t="shared" si="6"/>
        <v>0</v>
      </c>
      <c r="Q118" s="84" t="b">
        <f t="shared" si="7"/>
        <v>1</v>
      </c>
    </row>
    <row r="119" spans="1:17" ht="21" hidden="1" customHeight="1">
      <c r="A119" s="86">
        <v>102</v>
      </c>
      <c r="B119" s="89"/>
      <c r="C119" s="89"/>
      <c r="D119" s="89"/>
      <c r="E119" s="89"/>
      <c r="F119" s="89"/>
      <c r="G119" s="89"/>
      <c r="H119" s="89"/>
      <c r="I119" s="84" t="str">
        <f t="shared" si="5"/>
        <v/>
      </c>
      <c r="P119" s="84" t="b">
        <f t="shared" si="6"/>
        <v>0</v>
      </c>
      <c r="Q119" s="84" t="b">
        <f t="shared" si="7"/>
        <v>1</v>
      </c>
    </row>
    <row r="120" spans="1:17" ht="21" hidden="1" customHeight="1">
      <c r="A120" s="86">
        <v>103</v>
      </c>
      <c r="B120" s="89"/>
      <c r="C120" s="89"/>
      <c r="D120" s="89"/>
      <c r="E120" s="89"/>
      <c r="F120" s="89"/>
      <c r="G120" s="89"/>
      <c r="H120" s="89"/>
      <c r="I120" s="84" t="str">
        <f t="shared" si="5"/>
        <v/>
      </c>
      <c r="P120" s="84" t="b">
        <f t="shared" si="6"/>
        <v>0</v>
      </c>
      <c r="Q120" s="84" t="b">
        <f t="shared" si="7"/>
        <v>1</v>
      </c>
    </row>
    <row r="121" spans="1:17" ht="21" hidden="1" customHeight="1">
      <c r="A121" s="88">
        <v>104</v>
      </c>
      <c r="B121" s="89"/>
      <c r="C121" s="89"/>
      <c r="D121" s="89"/>
      <c r="E121" s="89"/>
      <c r="F121" s="89"/>
      <c r="G121" s="89"/>
      <c r="H121" s="89"/>
      <c r="I121" s="84" t="str">
        <f t="shared" si="5"/>
        <v/>
      </c>
      <c r="P121" s="84" t="b">
        <f t="shared" si="6"/>
        <v>0</v>
      </c>
      <c r="Q121" s="84" t="b">
        <f t="shared" si="7"/>
        <v>1</v>
      </c>
    </row>
    <row r="122" spans="1:17" ht="21" hidden="1" customHeight="1">
      <c r="A122" s="88">
        <v>105</v>
      </c>
      <c r="B122" s="89"/>
      <c r="C122" s="89"/>
      <c r="D122" s="89"/>
      <c r="E122" s="89"/>
      <c r="F122" s="89"/>
      <c r="G122" s="89"/>
      <c r="H122" s="89"/>
      <c r="I122" s="84" t="str">
        <f t="shared" si="5"/>
        <v/>
      </c>
      <c r="P122" s="84" t="b">
        <f t="shared" si="6"/>
        <v>0</v>
      </c>
      <c r="Q122" s="84" t="b">
        <f t="shared" si="7"/>
        <v>1</v>
      </c>
    </row>
    <row r="123" spans="1:17" ht="21" hidden="1" customHeight="1">
      <c r="A123" s="86">
        <v>106</v>
      </c>
      <c r="B123" s="89"/>
      <c r="C123" s="89"/>
      <c r="D123" s="89"/>
      <c r="E123" s="89"/>
      <c r="F123" s="89"/>
      <c r="G123" s="89"/>
      <c r="H123" s="89"/>
      <c r="I123" s="84" t="str">
        <f t="shared" si="5"/>
        <v/>
      </c>
      <c r="P123" s="84" t="b">
        <f t="shared" si="6"/>
        <v>0</v>
      </c>
      <c r="Q123" s="84" t="b">
        <f t="shared" si="7"/>
        <v>1</v>
      </c>
    </row>
    <row r="124" spans="1:17" ht="21" hidden="1" customHeight="1">
      <c r="A124" s="86">
        <v>107</v>
      </c>
      <c r="B124" s="89"/>
      <c r="C124" s="89"/>
      <c r="D124" s="89"/>
      <c r="E124" s="89"/>
      <c r="F124" s="89"/>
      <c r="G124" s="89"/>
      <c r="H124" s="89"/>
      <c r="I124" s="84" t="str">
        <f t="shared" si="5"/>
        <v/>
      </c>
      <c r="P124" s="84" t="b">
        <f t="shared" si="6"/>
        <v>0</v>
      </c>
      <c r="Q124" s="84" t="b">
        <f t="shared" si="7"/>
        <v>1</v>
      </c>
    </row>
    <row r="125" spans="1:17" ht="21" hidden="1" customHeight="1">
      <c r="A125" s="88">
        <v>108</v>
      </c>
      <c r="B125" s="89"/>
      <c r="C125" s="89"/>
      <c r="D125" s="89"/>
      <c r="E125" s="89"/>
      <c r="F125" s="89"/>
      <c r="G125" s="89"/>
      <c r="H125" s="89"/>
      <c r="I125" s="84" t="str">
        <f t="shared" si="5"/>
        <v/>
      </c>
      <c r="P125" s="84" t="b">
        <f t="shared" si="6"/>
        <v>0</v>
      </c>
      <c r="Q125" s="84" t="b">
        <f t="shared" si="7"/>
        <v>1</v>
      </c>
    </row>
    <row r="126" spans="1:17" ht="21" hidden="1" customHeight="1">
      <c r="A126" s="88">
        <v>109</v>
      </c>
      <c r="B126" s="89"/>
      <c r="C126" s="89"/>
      <c r="D126" s="89"/>
      <c r="E126" s="89"/>
      <c r="F126" s="89"/>
      <c r="G126" s="89"/>
      <c r="H126" s="89"/>
      <c r="I126" s="84" t="str">
        <f t="shared" si="5"/>
        <v/>
      </c>
      <c r="P126" s="84" t="b">
        <f t="shared" si="6"/>
        <v>0</v>
      </c>
      <c r="Q126" s="84" t="b">
        <f t="shared" si="7"/>
        <v>1</v>
      </c>
    </row>
    <row r="127" spans="1:17" ht="21" hidden="1" customHeight="1">
      <c r="A127" s="86">
        <v>110</v>
      </c>
      <c r="B127" s="89"/>
      <c r="C127" s="89"/>
      <c r="D127" s="89"/>
      <c r="E127" s="89"/>
      <c r="F127" s="89"/>
      <c r="G127" s="89"/>
      <c r="H127" s="89"/>
      <c r="I127" s="84" t="str">
        <f t="shared" si="5"/>
        <v/>
      </c>
      <c r="P127" s="84" t="b">
        <f t="shared" si="6"/>
        <v>0</v>
      </c>
      <c r="Q127" s="84" t="b">
        <f t="shared" si="7"/>
        <v>1</v>
      </c>
    </row>
    <row r="128" spans="1:17" ht="21" hidden="1" customHeight="1">
      <c r="A128" s="86">
        <v>111</v>
      </c>
      <c r="B128" s="89"/>
      <c r="C128" s="89"/>
      <c r="D128" s="89"/>
      <c r="E128" s="89"/>
      <c r="F128" s="89"/>
      <c r="G128" s="89"/>
      <c r="H128" s="89"/>
      <c r="I128" s="84" t="str">
        <f t="shared" si="5"/>
        <v/>
      </c>
      <c r="P128" s="84" t="b">
        <f t="shared" si="6"/>
        <v>0</v>
      </c>
      <c r="Q128" s="84" t="b">
        <f t="shared" si="7"/>
        <v>1</v>
      </c>
    </row>
    <row r="129" spans="1:17" ht="21" hidden="1" customHeight="1">
      <c r="A129" s="88">
        <v>112</v>
      </c>
      <c r="B129" s="89"/>
      <c r="C129" s="89"/>
      <c r="D129" s="89"/>
      <c r="E129" s="89"/>
      <c r="F129" s="89"/>
      <c r="G129" s="89"/>
      <c r="H129" s="89"/>
      <c r="I129" s="84" t="str">
        <f t="shared" si="5"/>
        <v/>
      </c>
      <c r="P129" s="84" t="b">
        <f t="shared" si="6"/>
        <v>0</v>
      </c>
      <c r="Q129" s="84" t="b">
        <f t="shared" si="7"/>
        <v>1</v>
      </c>
    </row>
    <row r="130" spans="1:17" ht="21" hidden="1" customHeight="1">
      <c r="A130" s="88">
        <v>113</v>
      </c>
      <c r="B130" s="89"/>
      <c r="C130" s="89"/>
      <c r="D130" s="89"/>
      <c r="E130" s="89"/>
      <c r="F130" s="89"/>
      <c r="G130" s="89"/>
      <c r="H130" s="89"/>
      <c r="I130" s="84" t="str">
        <f t="shared" si="5"/>
        <v/>
      </c>
      <c r="P130" s="84" t="b">
        <f t="shared" si="6"/>
        <v>0</v>
      </c>
      <c r="Q130" s="84" t="b">
        <f t="shared" si="7"/>
        <v>1</v>
      </c>
    </row>
    <row r="131" spans="1:17" ht="21" hidden="1" customHeight="1">
      <c r="A131" s="86">
        <v>114</v>
      </c>
      <c r="B131" s="89"/>
      <c r="C131" s="89"/>
      <c r="D131" s="89"/>
      <c r="E131" s="89"/>
      <c r="F131" s="89"/>
      <c r="G131" s="89"/>
      <c r="H131" s="89"/>
      <c r="I131" s="84" t="str">
        <f t="shared" si="5"/>
        <v/>
      </c>
      <c r="P131" s="84" t="b">
        <f t="shared" si="6"/>
        <v>0</v>
      </c>
      <c r="Q131" s="84" t="b">
        <f t="shared" si="7"/>
        <v>1</v>
      </c>
    </row>
    <row r="132" spans="1:17" ht="21" hidden="1" customHeight="1">
      <c r="A132" s="86">
        <v>115</v>
      </c>
      <c r="B132" s="89"/>
      <c r="C132" s="89"/>
      <c r="D132" s="89"/>
      <c r="E132" s="89"/>
      <c r="F132" s="89"/>
      <c r="G132" s="89"/>
      <c r="H132" s="89"/>
      <c r="I132" s="84" t="str">
        <f t="shared" si="5"/>
        <v/>
      </c>
      <c r="P132" s="84" t="b">
        <f t="shared" si="6"/>
        <v>0</v>
      </c>
      <c r="Q132" s="84" t="b">
        <f t="shared" si="7"/>
        <v>1</v>
      </c>
    </row>
    <row r="133" spans="1:17" ht="21" hidden="1" customHeight="1">
      <c r="A133" s="88">
        <v>116</v>
      </c>
      <c r="B133" s="89"/>
      <c r="C133" s="89"/>
      <c r="D133" s="89"/>
      <c r="E133" s="89"/>
      <c r="F133" s="89"/>
      <c r="G133" s="89"/>
      <c r="H133" s="89"/>
      <c r="I133" s="84" t="str">
        <f t="shared" si="5"/>
        <v/>
      </c>
      <c r="P133" s="84" t="b">
        <f t="shared" si="6"/>
        <v>0</v>
      </c>
      <c r="Q133" s="84" t="b">
        <f t="shared" si="7"/>
        <v>1</v>
      </c>
    </row>
    <row r="134" spans="1:17" ht="21" hidden="1" customHeight="1">
      <c r="A134" s="88">
        <v>117</v>
      </c>
      <c r="B134" s="89"/>
      <c r="C134" s="89"/>
      <c r="D134" s="89"/>
      <c r="E134" s="89"/>
      <c r="F134" s="89"/>
      <c r="G134" s="89"/>
      <c r="H134" s="89"/>
      <c r="I134" s="84" t="str">
        <f t="shared" si="5"/>
        <v/>
      </c>
      <c r="P134" s="84" t="b">
        <f t="shared" si="6"/>
        <v>0</v>
      </c>
      <c r="Q134" s="84" t="b">
        <f t="shared" si="7"/>
        <v>1</v>
      </c>
    </row>
    <row r="135" spans="1:17" ht="21" hidden="1" customHeight="1">
      <c r="A135" s="86">
        <v>118</v>
      </c>
      <c r="B135" s="89"/>
      <c r="C135" s="89"/>
      <c r="D135" s="89"/>
      <c r="E135" s="89"/>
      <c r="F135" s="89"/>
      <c r="G135" s="89"/>
      <c r="H135" s="89"/>
      <c r="I135" s="84" t="str">
        <f t="shared" si="5"/>
        <v/>
      </c>
      <c r="P135" s="84" t="b">
        <f t="shared" si="6"/>
        <v>0</v>
      </c>
      <c r="Q135" s="84" t="b">
        <f t="shared" si="7"/>
        <v>1</v>
      </c>
    </row>
    <row r="136" spans="1:17" ht="21" hidden="1" customHeight="1">
      <c r="A136" s="86">
        <v>119</v>
      </c>
      <c r="B136" s="89"/>
      <c r="C136" s="89"/>
      <c r="D136" s="89"/>
      <c r="E136" s="89"/>
      <c r="F136" s="89"/>
      <c r="G136" s="89"/>
      <c r="H136" s="89"/>
      <c r="I136" s="84" t="str">
        <f t="shared" si="5"/>
        <v/>
      </c>
      <c r="P136" s="84" t="b">
        <f t="shared" si="6"/>
        <v>0</v>
      </c>
      <c r="Q136" s="84" t="b">
        <f t="shared" si="7"/>
        <v>1</v>
      </c>
    </row>
    <row r="137" spans="1:17" ht="21" hidden="1" customHeight="1">
      <c r="A137" s="88">
        <v>120</v>
      </c>
      <c r="B137" s="89"/>
      <c r="C137" s="89"/>
      <c r="D137" s="89"/>
      <c r="E137" s="89"/>
      <c r="F137" s="89"/>
      <c r="G137" s="89"/>
      <c r="H137" s="89"/>
      <c r="I137" s="84" t="str">
        <f t="shared" si="5"/>
        <v/>
      </c>
      <c r="P137" s="84" t="b">
        <f t="shared" si="6"/>
        <v>0</v>
      </c>
      <c r="Q137" s="84" t="b">
        <f t="shared" si="7"/>
        <v>1</v>
      </c>
    </row>
    <row r="138" spans="1:17" ht="21" hidden="1" customHeight="1">
      <c r="A138" s="88">
        <v>121</v>
      </c>
      <c r="B138" s="89"/>
      <c r="C138" s="89"/>
      <c r="D138" s="89"/>
      <c r="E138" s="89"/>
      <c r="F138" s="89"/>
      <c r="G138" s="89"/>
      <c r="H138" s="89"/>
      <c r="I138" s="84" t="str">
        <f t="shared" si="5"/>
        <v/>
      </c>
      <c r="P138" s="84" t="b">
        <f t="shared" si="6"/>
        <v>0</v>
      </c>
      <c r="Q138" s="84" t="b">
        <f t="shared" si="7"/>
        <v>1</v>
      </c>
    </row>
    <row r="139" spans="1:17" ht="21" hidden="1" customHeight="1">
      <c r="A139" s="86">
        <v>122</v>
      </c>
      <c r="B139" s="89"/>
      <c r="C139" s="89"/>
      <c r="D139" s="89"/>
      <c r="E139" s="89"/>
      <c r="F139" s="89"/>
      <c r="G139" s="89"/>
      <c r="H139" s="89"/>
      <c r="I139" s="84" t="str">
        <f t="shared" si="5"/>
        <v/>
      </c>
      <c r="P139" s="84" t="b">
        <f t="shared" si="6"/>
        <v>0</v>
      </c>
      <c r="Q139" s="84" t="b">
        <f t="shared" si="7"/>
        <v>1</v>
      </c>
    </row>
    <row r="140" spans="1:17" ht="21" hidden="1" customHeight="1">
      <c r="A140" s="86">
        <v>123</v>
      </c>
      <c r="B140" s="89"/>
      <c r="C140" s="89"/>
      <c r="D140" s="89"/>
      <c r="E140" s="89"/>
      <c r="F140" s="89"/>
      <c r="G140" s="89"/>
      <c r="H140" s="89"/>
      <c r="I140" s="84" t="str">
        <f t="shared" si="5"/>
        <v/>
      </c>
      <c r="P140" s="84" t="b">
        <f t="shared" si="6"/>
        <v>0</v>
      </c>
      <c r="Q140" s="84" t="b">
        <f t="shared" si="7"/>
        <v>1</v>
      </c>
    </row>
    <row r="141" spans="1:17" ht="21" hidden="1" customHeight="1">
      <c r="A141" s="88">
        <v>124</v>
      </c>
      <c r="B141" s="89"/>
      <c r="C141" s="89"/>
      <c r="D141" s="89"/>
      <c r="E141" s="89"/>
      <c r="F141" s="89"/>
      <c r="G141" s="89"/>
      <c r="H141" s="89"/>
      <c r="I141" s="84" t="str">
        <f t="shared" si="5"/>
        <v/>
      </c>
      <c r="P141" s="84" t="b">
        <f t="shared" si="6"/>
        <v>0</v>
      </c>
      <c r="Q141" s="84" t="b">
        <f t="shared" si="7"/>
        <v>1</v>
      </c>
    </row>
    <row r="142" spans="1:17" ht="21" hidden="1" customHeight="1">
      <c r="A142" s="88">
        <v>125</v>
      </c>
      <c r="B142" s="89"/>
      <c r="C142" s="89"/>
      <c r="D142" s="89"/>
      <c r="E142" s="89"/>
      <c r="F142" s="89"/>
      <c r="G142" s="89"/>
      <c r="H142" s="89"/>
      <c r="I142" s="84" t="str">
        <f t="shared" si="5"/>
        <v/>
      </c>
      <c r="P142" s="84" t="b">
        <f t="shared" si="6"/>
        <v>0</v>
      </c>
      <c r="Q142" s="84" t="b">
        <f t="shared" si="7"/>
        <v>1</v>
      </c>
    </row>
    <row r="143" spans="1:17" ht="21" hidden="1" customHeight="1">
      <c r="A143" s="86">
        <v>126</v>
      </c>
      <c r="B143" s="89"/>
      <c r="C143" s="89"/>
      <c r="D143" s="89"/>
      <c r="E143" s="89"/>
      <c r="F143" s="89"/>
      <c r="G143" s="89"/>
      <c r="H143" s="89"/>
      <c r="I143" s="84" t="str">
        <f t="shared" si="5"/>
        <v/>
      </c>
      <c r="P143" s="84" t="b">
        <f t="shared" si="6"/>
        <v>0</v>
      </c>
      <c r="Q143" s="84" t="b">
        <f t="shared" si="7"/>
        <v>1</v>
      </c>
    </row>
    <row r="144" spans="1:17" ht="21" hidden="1" customHeight="1">
      <c r="A144" s="86">
        <v>127</v>
      </c>
      <c r="B144" s="89"/>
      <c r="C144" s="89"/>
      <c r="D144" s="89"/>
      <c r="E144" s="89"/>
      <c r="F144" s="89"/>
      <c r="G144" s="89"/>
      <c r="H144" s="89"/>
      <c r="I144" s="84" t="str">
        <f t="shared" si="5"/>
        <v/>
      </c>
      <c r="P144" s="84" t="b">
        <f t="shared" si="6"/>
        <v>0</v>
      </c>
      <c r="Q144" s="84" t="b">
        <f t="shared" si="7"/>
        <v>1</v>
      </c>
    </row>
    <row r="145" spans="1:17" ht="21" hidden="1" customHeight="1">
      <c r="A145" s="88">
        <v>128</v>
      </c>
      <c r="B145" s="89"/>
      <c r="C145" s="89"/>
      <c r="D145" s="89"/>
      <c r="E145" s="89"/>
      <c r="F145" s="89"/>
      <c r="G145" s="89"/>
      <c r="H145" s="89"/>
      <c r="I145" s="84" t="str">
        <f t="shared" si="5"/>
        <v/>
      </c>
      <c r="P145" s="84" t="b">
        <f t="shared" si="6"/>
        <v>0</v>
      </c>
      <c r="Q145" s="84" t="b">
        <f t="shared" si="7"/>
        <v>1</v>
      </c>
    </row>
    <row r="146" spans="1:17" ht="21" hidden="1" customHeight="1">
      <c r="A146" s="88">
        <v>129</v>
      </c>
      <c r="B146" s="89"/>
      <c r="C146" s="89"/>
      <c r="D146" s="89"/>
      <c r="E146" s="89"/>
      <c r="F146" s="89"/>
      <c r="G146" s="89"/>
      <c r="H146" s="89"/>
      <c r="I146" s="84" t="str">
        <f t="shared" si="5"/>
        <v/>
      </c>
      <c r="P146" s="84" t="b">
        <f t="shared" si="6"/>
        <v>0</v>
      </c>
      <c r="Q146" s="84" t="b">
        <f t="shared" si="7"/>
        <v>1</v>
      </c>
    </row>
    <row r="147" spans="1:17" ht="21" hidden="1" customHeight="1">
      <c r="A147" s="86">
        <v>130</v>
      </c>
      <c r="B147" s="89"/>
      <c r="C147" s="89"/>
      <c r="D147" s="89"/>
      <c r="E147" s="89"/>
      <c r="F147" s="89"/>
      <c r="G147" s="89"/>
      <c r="H147" s="89"/>
      <c r="I147" s="84" t="str">
        <f t="shared" si="5"/>
        <v/>
      </c>
      <c r="P147" s="84" t="b">
        <f t="shared" si="6"/>
        <v>0</v>
      </c>
      <c r="Q147" s="84" t="b">
        <f t="shared" si="7"/>
        <v>1</v>
      </c>
    </row>
    <row r="148" spans="1:17" ht="21" hidden="1" customHeight="1">
      <c r="A148" s="86">
        <v>131</v>
      </c>
      <c r="B148" s="89"/>
      <c r="C148" s="89"/>
      <c r="D148" s="89"/>
      <c r="E148" s="89"/>
      <c r="F148" s="89"/>
      <c r="G148" s="89"/>
      <c r="H148" s="89"/>
      <c r="I148" s="84" t="str">
        <f t="shared" ref="I148:I211" si="8">IF(Q148,"",IF(P148,"","実施日～術者の全項目に記入願います"))</f>
        <v/>
      </c>
      <c r="P148" s="84" t="b">
        <f t="shared" si="6"/>
        <v>0</v>
      </c>
      <c r="Q148" s="84" t="b">
        <f t="shared" si="7"/>
        <v>1</v>
      </c>
    </row>
    <row r="149" spans="1:17" ht="21" hidden="1" customHeight="1">
      <c r="A149" s="88">
        <v>132</v>
      </c>
      <c r="B149" s="89"/>
      <c r="C149" s="89"/>
      <c r="D149" s="89"/>
      <c r="E149" s="89"/>
      <c r="F149" s="89"/>
      <c r="G149" s="89"/>
      <c r="H149" s="89"/>
      <c r="I149" s="84" t="str">
        <f t="shared" si="8"/>
        <v/>
      </c>
      <c r="P149" s="84" t="b">
        <f t="shared" si="6"/>
        <v>0</v>
      </c>
      <c r="Q149" s="84" t="b">
        <f t="shared" si="7"/>
        <v>1</v>
      </c>
    </row>
    <row r="150" spans="1:17" ht="21" hidden="1" customHeight="1">
      <c r="A150" s="88">
        <v>133</v>
      </c>
      <c r="B150" s="89"/>
      <c r="C150" s="89"/>
      <c r="D150" s="89"/>
      <c r="E150" s="89"/>
      <c r="F150" s="89"/>
      <c r="G150" s="89"/>
      <c r="H150" s="89"/>
      <c r="I150" s="84" t="str">
        <f t="shared" si="8"/>
        <v/>
      </c>
      <c r="P150" s="84" t="b">
        <f t="shared" si="6"/>
        <v>0</v>
      </c>
      <c r="Q150" s="84" t="b">
        <f t="shared" si="7"/>
        <v>1</v>
      </c>
    </row>
    <row r="151" spans="1:17" ht="21" hidden="1" customHeight="1">
      <c r="A151" s="86">
        <v>134</v>
      </c>
      <c r="B151" s="89"/>
      <c r="C151" s="89"/>
      <c r="D151" s="89"/>
      <c r="E151" s="89"/>
      <c r="F151" s="89"/>
      <c r="G151" s="89"/>
      <c r="H151" s="89"/>
      <c r="I151" s="84" t="str">
        <f t="shared" si="8"/>
        <v/>
      </c>
      <c r="P151" s="84" t="b">
        <f t="shared" si="6"/>
        <v>0</v>
      </c>
      <c r="Q151" s="84" t="b">
        <f t="shared" si="7"/>
        <v>1</v>
      </c>
    </row>
    <row r="152" spans="1:17" ht="21" hidden="1" customHeight="1">
      <c r="A152" s="86">
        <v>135</v>
      </c>
      <c r="B152" s="89"/>
      <c r="C152" s="89"/>
      <c r="D152" s="89"/>
      <c r="E152" s="89"/>
      <c r="F152" s="89"/>
      <c r="G152" s="89"/>
      <c r="H152" s="89"/>
      <c r="I152" s="84" t="str">
        <f t="shared" si="8"/>
        <v/>
      </c>
      <c r="P152" s="84" t="b">
        <f t="shared" si="6"/>
        <v>0</v>
      </c>
      <c r="Q152" s="84" t="b">
        <f t="shared" si="7"/>
        <v>1</v>
      </c>
    </row>
    <row r="153" spans="1:17" ht="21" hidden="1" customHeight="1">
      <c r="A153" s="88">
        <v>136</v>
      </c>
      <c r="B153" s="89"/>
      <c r="C153" s="89"/>
      <c r="D153" s="89"/>
      <c r="E153" s="89"/>
      <c r="F153" s="89"/>
      <c r="G153" s="89"/>
      <c r="H153" s="89"/>
      <c r="I153" s="84" t="str">
        <f t="shared" si="8"/>
        <v/>
      </c>
      <c r="P153" s="84" t="b">
        <f t="shared" si="6"/>
        <v>0</v>
      </c>
      <c r="Q153" s="84" t="b">
        <f t="shared" si="7"/>
        <v>1</v>
      </c>
    </row>
    <row r="154" spans="1:17" ht="21" hidden="1" customHeight="1">
      <c r="A154" s="88">
        <v>137</v>
      </c>
      <c r="B154" s="89"/>
      <c r="C154" s="89"/>
      <c r="D154" s="89"/>
      <c r="E154" s="89"/>
      <c r="F154" s="89"/>
      <c r="G154" s="89"/>
      <c r="H154" s="89"/>
      <c r="I154" s="84" t="str">
        <f t="shared" si="8"/>
        <v/>
      </c>
      <c r="P154" s="84" t="b">
        <f t="shared" si="6"/>
        <v>0</v>
      </c>
      <c r="Q154" s="84" t="b">
        <f t="shared" si="7"/>
        <v>1</v>
      </c>
    </row>
    <row r="155" spans="1:17" ht="21" hidden="1" customHeight="1">
      <c r="A155" s="86">
        <v>138</v>
      </c>
      <c r="B155" s="89"/>
      <c r="C155" s="89"/>
      <c r="D155" s="89"/>
      <c r="E155" s="89"/>
      <c r="F155" s="89"/>
      <c r="G155" s="89"/>
      <c r="H155" s="89"/>
      <c r="I155" s="84" t="str">
        <f t="shared" si="8"/>
        <v/>
      </c>
      <c r="P155" s="84" t="b">
        <f t="shared" si="6"/>
        <v>0</v>
      </c>
      <c r="Q155" s="84" t="b">
        <f t="shared" si="7"/>
        <v>1</v>
      </c>
    </row>
    <row r="156" spans="1:17" ht="21" hidden="1" customHeight="1">
      <c r="A156" s="86">
        <v>139</v>
      </c>
      <c r="B156" s="89"/>
      <c r="C156" s="89"/>
      <c r="D156" s="89"/>
      <c r="E156" s="89"/>
      <c r="F156" s="89"/>
      <c r="G156" s="89"/>
      <c r="H156" s="89"/>
      <c r="I156" s="84" t="str">
        <f t="shared" si="8"/>
        <v/>
      </c>
      <c r="P156" s="84" t="b">
        <f t="shared" si="6"/>
        <v>0</v>
      </c>
      <c r="Q156" s="84" t="b">
        <f t="shared" si="7"/>
        <v>1</v>
      </c>
    </row>
    <row r="157" spans="1:17" ht="21" hidden="1" customHeight="1">
      <c r="A157" s="88">
        <v>140</v>
      </c>
      <c r="B157" s="89"/>
      <c r="C157" s="89"/>
      <c r="D157" s="89"/>
      <c r="E157" s="89"/>
      <c r="F157" s="89"/>
      <c r="G157" s="89"/>
      <c r="H157" s="89"/>
      <c r="I157" s="84" t="str">
        <f t="shared" si="8"/>
        <v/>
      </c>
      <c r="P157" s="84" t="b">
        <f t="shared" si="6"/>
        <v>0</v>
      </c>
      <c r="Q157" s="84" t="b">
        <f t="shared" si="7"/>
        <v>1</v>
      </c>
    </row>
    <row r="158" spans="1:17" ht="21" hidden="1" customHeight="1">
      <c r="A158" s="88">
        <v>141</v>
      </c>
      <c r="B158" s="89"/>
      <c r="C158" s="89"/>
      <c r="D158" s="89"/>
      <c r="E158" s="89"/>
      <c r="F158" s="89"/>
      <c r="G158" s="89"/>
      <c r="H158" s="89"/>
      <c r="I158" s="84" t="str">
        <f t="shared" si="8"/>
        <v/>
      </c>
      <c r="P158" s="84" t="b">
        <f t="shared" si="6"/>
        <v>0</v>
      </c>
      <c r="Q158" s="84" t="b">
        <f t="shared" si="7"/>
        <v>1</v>
      </c>
    </row>
    <row r="159" spans="1:17" ht="21" hidden="1" customHeight="1">
      <c r="A159" s="86">
        <v>142</v>
      </c>
      <c r="B159" s="89"/>
      <c r="C159" s="89"/>
      <c r="D159" s="89"/>
      <c r="E159" s="89"/>
      <c r="F159" s="89"/>
      <c r="G159" s="89"/>
      <c r="H159" s="89"/>
      <c r="I159" s="84" t="str">
        <f t="shared" si="8"/>
        <v/>
      </c>
      <c r="P159" s="84" t="b">
        <f t="shared" si="6"/>
        <v>0</v>
      </c>
      <c r="Q159" s="84" t="b">
        <f t="shared" si="7"/>
        <v>1</v>
      </c>
    </row>
    <row r="160" spans="1:17" ht="21" hidden="1" customHeight="1">
      <c r="A160" s="86">
        <v>143</v>
      </c>
      <c r="B160" s="89"/>
      <c r="C160" s="89"/>
      <c r="D160" s="89"/>
      <c r="E160" s="89"/>
      <c r="F160" s="89"/>
      <c r="G160" s="89"/>
      <c r="H160" s="89"/>
      <c r="I160" s="84" t="str">
        <f t="shared" si="8"/>
        <v/>
      </c>
      <c r="P160" s="84" t="b">
        <f t="shared" si="6"/>
        <v>0</v>
      </c>
      <c r="Q160" s="84" t="b">
        <f t="shared" si="7"/>
        <v>1</v>
      </c>
    </row>
    <row r="161" spans="1:17" ht="21" hidden="1" customHeight="1">
      <c r="A161" s="88">
        <v>144</v>
      </c>
      <c r="B161" s="89"/>
      <c r="C161" s="89"/>
      <c r="D161" s="89"/>
      <c r="E161" s="89"/>
      <c r="F161" s="89"/>
      <c r="G161" s="89"/>
      <c r="H161" s="89"/>
      <c r="I161" s="84" t="str">
        <f t="shared" si="8"/>
        <v/>
      </c>
      <c r="P161" s="84" t="b">
        <f t="shared" si="6"/>
        <v>0</v>
      </c>
      <c r="Q161" s="84" t="b">
        <f t="shared" si="7"/>
        <v>1</v>
      </c>
    </row>
    <row r="162" spans="1:17" ht="21" hidden="1" customHeight="1">
      <c r="A162" s="88">
        <v>145</v>
      </c>
      <c r="B162" s="89"/>
      <c r="C162" s="89"/>
      <c r="D162" s="89"/>
      <c r="E162" s="89"/>
      <c r="F162" s="89"/>
      <c r="G162" s="89"/>
      <c r="H162" s="89"/>
      <c r="I162" s="84" t="str">
        <f t="shared" si="8"/>
        <v/>
      </c>
      <c r="P162" s="84" t="b">
        <f t="shared" si="6"/>
        <v>0</v>
      </c>
      <c r="Q162" s="84" t="b">
        <f t="shared" si="7"/>
        <v>1</v>
      </c>
    </row>
    <row r="163" spans="1:17" ht="21" hidden="1" customHeight="1">
      <c r="A163" s="86">
        <v>146</v>
      </c>
      <c r="B163" s="89"/>
      <c r="C163" s="89"/>
      <c r="D163" s="89"/>
      <c r="E163" s="89"/>
      <c r="F163" s="89"/>
      <c r="G163" s="89"/>
      <c r="H163" s="89"/>
      <c r="I163" s="84" t="str">
        <f t="shared" si="8"/>
        <v/>
      </c>
      <c r="P163" s="84" t="b">
        <f t="shared" si="6"/>
        <v>0</v>
      </c>
      <c r="Q163" s="84" t="b">
        <f t="shared" si="7"/>
        <v>1</v>
      </c>
    </row>
    <row r="164" spans="1:17" ht="21" hidden="1" customHeight="1">
      <c r="A164" s="86">
        <v>147</v>
      </c>
      <c r="B164" s="89"/>
      <c r="C164" s="89"/>
      <c r="D164" s="89"/>
      <c r="E164" s="89"/>
      <c r="F164" s="89"/>
      <c r="G164" s="89"/>
      <c r="H164" s="89"/>
      <c r="I164" s="84" t="str">
        <f t="shared" si="8"/>
        <v/>
      </c>
      <c r="P164" s="84" t="b">
        <f t="shared" si="6"/>
        <v>0</v>
      </c>
      <c r="Q164" s="84" t="b">
        <f t="shared" si="7"/>
        <v>1</v>
      </c>
    </row>
    <row r="165" spans="1:17" ht="21" hidden="1" customHeight="1">
      <c r="A165" s="88">
        <v>148</v>
      </c>
      <c r="B165" s="89"/>
      <c r="C165" s="89"/>
      <c r="D165" s="89"/>
      <c r="E165" s="89"/>
      <c r="F165" s="89"/>
      <c r="G165" s="89"/>
      <c r="H165" s="89"/>
      <c r="I165" s="84" t="str">
        <f t="shared" si="8"/>
        <v/>
      </c>
      <c r="P165" s="84" t="b">
        <f t="shared" si="6"/>
        <v>0</v>
      </c>
      <c r="Q165" s="84" t="b">
        <f t="shared" si="7"/>
        <v>1</v>
      </c>
    </row>
    <row r="166" spans="1:17" ht="21" hidden="1" customHeight="1">
      <c r="A166" s="88">
        <v>149</v>
      </c>
      <c r="B166" s="89"/>
      <c r="C166" s="89"/>
      <c r="D166" s="89"/>
      <c r="E166" s="89"/>
      <c r="F166" s="89"/>
      <c r="G166" s="89"/>
      <c r="H166" s="89"/>
      <c r="I166" s="84" t="str">
        <f t="shared" si="8"/>
        <v/>
      </c>
      <c r="P166" s="84" t="b">
        <f t="shared" si="6"/>
        <v>0</v>
      </c>
      <c r="Q166" s="84" t="b">
        <f t="shared" si="7"/>
        <v>1</v>
      </c>
    </row>
    <row r="167" spans="1:17" ht="21" hidden="1" customHeight="1">
      <c r="A167" s="86">
        <v>150</v>
      </c>
      <c r="B167" s="89"/>
      <c r="C167" s="89"/>
      <c r="D167" s="89"/>
      <c r="E167" s="89"/>
      <c r="F167" s="89"/>
      <c r="G167" s="89"/>
      <c r="H167" s="89"/>
      <c r="I167" s="84" t="str">
        <f t="shared" si="8"/>
        <v/>
      </c>
      <c r="P167" s="84" t="b">
        <f t="shared" si="6"/>
        <v>0</v>
      </c>
      <c r="Q167" s="84" t="b">
        <f t="shared" si="7"/>
        <v>1</v>
      </c>
    </row>
    <row r="168" spans="1:17" ht="21" hidden="1" customHeight="1">
      <c r="A168" s="86">
        <v>151</v>
      </c>
      <c r="B168" s="89"/>
      <c r="C168" s="89"/>
      <c r="D168" s="89"/>
      <c r="E168" s="89"/>
      <c r="F168" s="89"/>
      <c r="G168" s="89"/>
      <c r="H168" s="89"/>
      <c r="I168" s="84" t="str">
        <f t="shared" si="8"/>
        <v/>
      </c>
      <c r="P168" s="84" t="b">
        <f t="shared" ref="P168:P231" si="9">AND(B168&lt;&gt;"",C168&lt;&gt;"",D168&lt;&gt;"",E168&lt;&gt;"",F168&lt;&gt;"",G168&lt;&gt;"",H168&lt;&gt;"")</f>
        <v>0</v>
      </c>
      <c r="Q168" s="84" t="b">
        <f t="shared" ref="Q168:Q231" si="10">AND(B168="",C168="",D168="",E168="",F168="",G168="",H168="")</f>
        <v>1</v>
      </c>
    </row>
    <row r="169" spans="1:17" ht="21" hidden="1" customHeight="1">
      <c r="A169" s="88">
        <v>152</v>
      </c>
      <c r="B169" s="89"/>
      <c r="C169" s="89"/>
      <c r="D169" s="89"/>
      <c r="E169" s="89"/>
      <c r="F169" s="89"/>
      <c r="G169" s="89"/>
      <c r="H169" s="89"/>
      <c r="I169" s="84" t="str">
        <f t="shared" si="8"/>
        <v/>
      </c>
      <c r="P169" s="84" t="b">
        <f t="shared" si="9"/>
        <v>0</v>
      </c>
      <c r="Q169" s="84" t="b">
        <f t="shared" si="10"/>
        <v>1</v>
      </c>
    </row>
    <row r="170" spans="1:17" ht="21" hidden="1" customHeight="1">
      <c r="A170" s="88">
        <v>153</v>
      </c>
      <c r="B170" s="89"/>
      <c r="C170" s="89"/>
      <c r="D170" s="89"/>
      <c r="E170" s="89"/>
      <c r="F170" s="89"/>
      <c r="G170" s="89"/>
      <c r="H170" s="89"/>
      <c r="I170" s="84" t="str">
        <f t="shared" si="8"/>
        <v/>
      </c>
      <c r="P170" s="84" t="b">
        <f t="shared" si="9"/>
        <v>0</v>
      </c>
      <c r="Q170" s="84" t="b">
        <f t="shared" si="10"/>
        <v>1</v>
      </c>
    </row>
    <row r="171" spans="1:17" ht="21" hidden="1" customHeight="1">
      <c r="A171" s="86">
        <v>154</v>
      </c>
      <c r="B171" s="89"/>
      <c r="C171" s="89"/>
      <c r="D171" s="89"/>
      <c r="E171" s="89"/>
      <c r="F171" s="89"/>
      <c r="G171" s="89"/>
      <c r="H171" s="89"/>
      <c r="I171" s="84" t="str">
        <f t="shared" si="8"/>
        <v/>
      </c>
      <c r="P171" s="84" t="b">
        <f t="shared" si="9"/>
        <v>0</v>
      </c>
      <c r="Q171" s="84" t="b">
        <f t="shared" si="10"/>
        <v>1</v>
      </c>
    </row>
    <row r="172" spans="1:17" ht="21" hidden="1" customHeight="1">
      <c r="A172" s="86">
        <v>155</v>
      </c>
      <c r="B172" s="89"/>
      <c r="C172" s="89"/>
      <c r="D172" s="89"/>
      <c r="E172" s="89"/>
      <c r="F172" s="89"/>
      <c r="G172" s="89"/>
      <c r="H172" s="89"/>
      <c r="I172" s="84" t="str">
        <f t="shared" si="8"/>
        <v/>
      </c>
      <c r="P172" s="84" t="b">
        <f t="shared" si="9"/>
        <v>0</v>
      </c>
      <c r="Q172" s="84" t="b">
        <f t="shared" si="10"/>
        <v>1</v>
      </c>
    </row>
    <row r="173" spans="1:17" ht="21" hidden="1" customHeight="1">
      <c r="A173" s="88">
        <v>156</v>
      </c>
      <c r="B173" s="89"/>
      <c r="C173" s="89"/>
      <c r="D173" s="89"/>
      <c r="E173" s="89"/>
      <c r="F173" s="89"/>
      <c r="G173" s="89"/>
      <c r="H173" s="89"/>
      <c r="I173" s="84" t="str">
        <f t="shared" si="8"/>
        <v/>
      </c>
      <c r="P173" s="84" t="b">
        <f t="shared" si="9"/>
        <v>0</v>
      </c>
      <c r="Q173" s="84" t="b">
        <f t="shared" si="10"/>
        <v>1</v>
      </c>
    </row>
    <row r="174" spans="1:17" ht="21" hidden="1" customHeight="1">
      <c r="A174" s="88">
        <v>157</v>
      </c>
      <c r="B174" s="89"/>
      <c r="C174" s="89"/>
      <c r="D174" s="89"/>
      <c r="E174" s="89"/>
      <c r="F174" s="89"/>
      <c r="G174" s="89"/>
      <c r="H174" s="89"/>
      <c r="I174" s="84" t="str">
        <f t="shared" si="8"/>
        <v/>
      </c>
      <c r="P174" s="84" t="b">
        <f t="shared" si="9"/>
        <v>0</v>
      </c>
      <c r="Q174" s="84" t="b">
        <f t="shared" si="10"/>
        <v>1</v>
      </c>
    </row>
    <row r="175" spans="1:17" ht="21" hidden="1" customHeight="1">
      <c r="A175" s="86">
        <v>158</v>
      </c>
      <c r="B175" s="89"/>
      <c r="C175" s="89"/>
      <c r="D175" s="89"/>
      <c r="E175" s="89"/>
      <c r="F175" s="89"/>
      <c r="G175" s="89"/>
      <c r="H175" s="89"/>
      <c r="I175" s="84" t="str">
        <f t="shared" si="8"/>
        <v/>
      </c>
      <c r="P175" s="84" t="b">
        <f t="shared" si="9"/>
        <v>0</v>
      </c>
      <c r="Q175" s="84" t="b">
        <f t="shared" si="10"/>
        <v>1</v>
      </c>
    </row>
    <row r="176" spans="1:17" ht="21" hidden="1" customHeight="1">
      <c r="A176" s="86">
        <v>159</v>
      </c>
      <c r="B176" s="89"/>
      <c r="C176" s="89"/>
      <c r="D176" s="89"/>
      <c r="E176" s="89"/>
      <c r="F176" s="89"/>
      <c r="G176" s="89"/>
      <c r="H176" s="89"/>
      <c r="I176" s="84" t="str">
        <f t="shared" si="8"/>
        <v/>
      </c>
      <c r="P176" s="84" t="b">
        <f t="shared" si="9"/>
        <v>0</v>
      </c>
      <c r="Q176" s="84" t="b">
        <f t="shared" si="10"/>
        <v>1</v>
      </c>
    </row>
    <row r="177" spans="1:17" ht="21" hidden="1" customHeight="1">
      <c r="A177" s="88">
        <v>160</v>
      </c>
      <c r="B177" s="89"/>
      <c r="C177" s="89"/>
      <c r="D177" s="89"/>
      <c r="E177" s="89"/>
      <c r="F177" s="89"/>
      <c r="G177" s="89"/>
      <c r="H177" s="89"/>
      <c r="I177" s="84" t="str">
        <f t="shared" si="8"/>
        <v/>
      </c>
      <c r="P177" s="84" t="b">
        <f t="shared" si="9"/>
        <v>0</v>
      </c>
      <c r="Q177" s="84" t="b">
        <f t="shared" si="10"/>
        <v>1</v>
      </c>
    </row>
    <row r="178" spans="1:17" ht="21" hidden="1" customHeight="1">
      <c r="A178" s="88">
        <v>161</v>
      </c>
      <c r="B178" s="89"/>
      <c r="C178" s="89"/>
      <c r="D178" s="89"/>
      <c r="E178" s="89"/>
      <c r="F178" s="89"/>
      <c r="G178" s="89"/>
      <c r="H178" s="89"/>
      <c r="I178" s="84" t="str">
        <f t="shared" si="8"/>
        <v/>
      </c>
      <c r="P178" s="84" t="b">
        <f t="shared" si="9"/>
        <v>0</v>
      </c>
      <c r="Q178" s="84" t="b">
        <f t="shared" si="10"/>
        <v>1</v>
      </c>
    </row>
    <row r="179" spans="1:17" ht="21" hidden="1" customHeight="1">
      <c r="A179" s="86">
        <v>162</v>
      </c>
      <c r="B179" s="89"/>
      <c r="C179" s="89"/>
      <c r="D179" s="89"/>
      <c r="E179" s="89"/>
      <c r="F179" s="89"/>
      <c r="G179" s="89"/>
      <c r="H179" s="89"/>
      <c r="I179" s="84" t="str">
        <f t="shared" si="8"/>
        <v/>
      </c>
      <c r="P179" s="84" t="b">
        <f t="shared" si="9"/>
        <v>0</v>
      </c>
      <c r="Q179" s="84" t="b">
        <f t="shared" si="10"/>
        <v>1</v>
      </c>
    </row>
    <row r="180" spans="1:17" ht="21" hidden="1" customHeight="1">
      <c r="A180" s="86">
        <v>163</v>
      </c>
      <c r="B180" s="89"/>
      <c r="C180" s="89"/>
      <c r="D180" s="89"/>
      <c r="E180" s="89"/>
      <c r="F180" s="89"/>
      <c r="G180" s="89"/>
      <c r="H180" s="89"/>
      <c r="I180" s="84" t="str">
        <f t="shared" si="8"/>
        <v/>
      </c>
      <c r="P180" s="84" t="b">
        <f t="shared" si="9"/>
        <v>0</v>
      </c>
      <c r="Q180" s="84" t="b">
        <f t="shared" si="10"/>
        <v>1</v>
      </c>
    </row>
    <row r="181" spans="1:17" ht="21" hidden="1" customHeight="1">
      <c r="A181" s="88">
        <v>164</v>
      </c>
      <c r="B181" s="89"/>
      <c r="C181" s="89"/>
      <c r="D181" s="89"/>
      <c r="E181" s="89"/>
      <c r="F181" s="89"/>
      <c r="G181" s="89"/>
      <c r="H181" s="89"/>
      <c r="I181" s="84" t="str">
        <f t="shared" si="8"/>
        <v/>
      </c>
      <c r="P181" s="84" t="b">
        <f t="shared" si="9"/>
        <v>0</v>
      </c>
      <c r="Q181" s="84" t="b">
        <f t="shared" si="10"/>
        <v>1</v>
      </c>
    </row>
    <row r="182" spans="1:17" ht="21" hidden="1" customHeight="1">
      <c r="A182" s="88">
        <v>165</v>
      </c>
      <c r="B182" s="89"/>
      <c r="C182" s="89"/>
      <c r="D182" s="89"/>
      <c r="E182" s="89"/>
      <c r="F182" s="89"/>
      <c r="G182" s="89"/>
      <c r="H182" s="89"/>
      <c r="I182" s="84" t="str">
        <f t="shared" si="8"/>
        <v/>
      </c>
      <c r="P182" s="84" t="b">
        <f t="shared" si="9"/>
        <v>0</v>
      </c>
      <c r="Q182" s="84" t="b">
        <f t="shared" si="10"/>
        <v>1</v>
      </c>
    </row>
    <row r="183" spans="1:17" ht="21" hidden="1" customHeight="1">
      <c r="A183" s="86">
        <v>166</v>
      </c>
      <c r="B183" s="89"/>
      <c r="C183" s="89"/>
      <c r="D183" s="89"/>
      <c r="E183" s="89"/>
      <c r="F183" s="89"/>
      <c r="G183" s="89"/>
      <c r="H183" s="89"/>
      <c r="I183" s="84" t="str">
        <f t="shared" si="8"/>
        <v/>
      </c>
      <c r="P183" s="84" t="b">
        <f t="shared" si="9"/>
        <v>0</v>
      </c>
      <c r="Q183" s="84" t="b">
        <f t="shared" si="10"/>
        <v>1</v>
      </c>
    </row>
    <row r="184" spans="1:17" ht="21" hidden="1" customHeight="1">
      <c r="A184" s="86">
        <v>167</v>
      </c>
      <c r="B184" s="89"/>
      <c r="C184" s="89"/>
      <c r="D184" s="89"/>
      <c r="E184" s="89"/>
      <c r="F184" s="89"/>
      <c r="G184" s="89"/>
      <c r="H184" s="89"/>
      <c r="I184" s="84" t="str">
        <f t="shared" si="8"/>
        <v/>
      </c>
      <c r="P184" s="84" t="b">
        <f t="shared" si="9"/>
        <v>0</v>
      </c>
      <c r="Q184" s="84" t="b">
        <f t="shared" si="10"/>
        <v>1</v>
      </c>
    </row>
    <row r="185" spans="1:17" ht="21" hidden="1" customHeight="1">
      <c r="A185" s="88">
        <v>168</v>
      </c>
      <c r="B185" s="89"/>
      <c r="C185" s="89"/>
      <c r="D185" s="89"/>
      <c r="E185" s="89"/>
      <c r="F185" s="89"/>
      <c r="G185" s="89"/>
      <c r="H185" s="89"/>
      <c r="I185" s="84" t="str">
        <f t="shared" si="8"/>
        <v/>
      </c>
      <c r="P185" s="84" t="b">
        <f t="shared" si="9"/>
        <v>0</v>
      </c>
      <c r="Q185" s="84" t="b">
        <f t="shared" si="10"/>
        <v>1</v>
      </c>
    </row>
    <row r="186" spans="1:17" ht="21" hidden="1" customHeight="1">
      <c r="A186" s="88">
        <v>169</v>
      </c>
      <c r="B186" s="89"/>
      <c r="C186" s="89"/>
      <c r="D186" s="89"/>
      <c r="E186" s="89"/>
      <c r="F186" s="89"/>
      <c r="G186" s="89"/>
      <c r="H186" s="89"/>
      <c r="I186" s="84" t="str">
        <f t="shared" si="8"/>
        <v/>
      </c>
      <c r="P186" s="84" t="b">
        <f t="shared" si="9"/>
        <v>0</v>
      </c>
      <c r="Q186" s="84" t="b">
        <f t="shared" si="10"/>
        <v>1</v>
      </c>
    </row>
    <row r="187" spans="1:17" ht="21" hidden="1" customHeight="1">
      <c r="A187" s="86">
        <v>170</v>
      </c>
      <c r="B187" s="89"/>
      <c r="C187" s="89"/>
      <c r="D187" s="89"/>
      <c r="E187" s="89"/>
      <c r="F187" s="89"/>
      <c r="G187" s="89"/>
      <c r="H187" s="89"/>
      <c r="I187" s="84" t="str">
        <f t="shared" si="8"/>
        <v/>
      </c>
      <c r="P187" s="84" t="b">
        <f t="shared" si="9"/>
        <v>0</v>
      </c>
      <c r="Q187" s="84" t="b">
        <f t="shared" si="10"/>
        <v>1</v>
      </c>
    </row>
    <row r="188" spans="1:17" ht="21" hidden="1" customHeight="1">
      <c r="A188" s="86">
        <v>171</v>
      </c>
      <c r="B188" s="89"/>
      <c r="C188" s="89"/>
      <c r="D188" s="89"/>
      <c r="E188" s="89"/>
      <c r="F188" s="89"/>
      <c r="G188" s="89"/>
      <c r="H188" s="89"/>
      <c r="I188" s="84" t="str">
        <f t="shared" si="8"/>
        <v/>
      </c>
      <c r="P188" s="84" t="b">
        <f t="shared" si="9"/>
        <v>0</v>
      </c>
      <c r="Q188" s="84" t="b">
        <f t="shared" si="10"/>
        <v>1</v>
      </c>
    </row>
    <row r="189" spans="1:17" ht="21" hidden="1" customHeight="1">
      <c r="A189" s="88">
        <v>172</v>
      </c>
      <c r="B189" s="89"/>
      <c r="C189" s="89"/>
      <c r="D189" s="89"/>
      <c r="E189" s="89"/>
      <c r="F189" s="89"/>
      <c r="G189" s="89"/>
      <c r="H189" s="89"/>
      <c r="I189" s="84" t="str">
        <f t="shared" si="8"/>
        <v/>
      </c>
      <c r="P189" s="84" t="b">
        <f t="shared" si="9"/>
        <v>0</v>
      </c>
      <c r="Q189" s="84" t="b">
        <f t="shared" si="10"/>
        <v>1</v>
      </c>
    </row>
    <row r="190" spans="1:17" ht="21" hidden="1" customHeight="1">
      <c r="A190" s="88">
        <v>173</v>
      </c>
      <c r="B190" s="89"/>
      <c r="C190" s="89"/>
      <c r="D190" s="89"/>
      <c r="E190" s="89"/>
      <c r="F190" s="89"/>
      <c r="G190" s="89"/>
      <c r="H190" s="89"/>
      <c r="I190" s="84" t="str">
        <f t="shared" si="8"/>
        <v/>
      </c>
      <c r="P190" s="84" t="b">
        <f t="shared" si="9"/>
        <v>0</v>
      </c>
      <c r="Q190" s="84" t="b">
        <f t="shared" si="10"/>
        <v>1</v>
      </c>
    </row>
    <row r="191" spans="1:17" ht="21" hidden="1" customHeight="1">
      <c r="A191" s="86">
        <v>174</v>
      </c>
      <c r="B191" s="89"/>
      <c r="C191" s="89"/>
      <c r="D191" s="89"/>
      <c r="E191" s="89"/>
      <c r="F191" s="89"/>
      <c r="G191" s="89"/>
      <c r="H191" s="89"/>
      <c r="I191" s="84" t="str">
        <f t="shared" si="8"/>
        <v/>
      </c>
      <c r="P191" s="84" t="b">
        <f t="shared" si="9"/>
        <v>0</v>
      </c>
      <c r="Q191" s="84" t="b">
        <f t="shared" si="10"/>
        <v>1</v>
      </c>
    </row>
    <row r="192" spans="1:17" ht="21" hidden="1" customHeight="1">
      <c r="A192" s="86">
        <v>175</v>
      </c>
      <c r="B192" s="89"/>
      <c r="C192" s="89"/>
      <c r="D192" s="89"/>
      <c r="E192" s="89"/>
      <c r="F192" s="89"/>
      <c r="G192" s="89"/>
      <c r="H192" s="89"/>
      <c r="I192" s="84" t="str">
        <f t="shared" si="8"/>
        <v/>
      </c>
      <c r="P192" s="84" t="b">
        <f t="shared" si="9"/>
        <v>0</v>
      </c>
      <c r="Q192" s="84" t="b">
        <f t="shared" si="10"/>
        <v>1</v>
      </c>
    </row>
    <row r="193" spans="1:17" ht="21" hidden="1" customHeight="1">
      <c r="A193" s="88">
        <v>176</v>
      </c>
      <c r="B193" s="89"/>
      <c r="C193" s="89"/>
      <c r="D193" s="89"/>
      <c r="E193" s="89"/>
      <c r="F193" s="89"/>
      <c r="G193" s="89"/>
      <c r="H193" s="89"/>
      <c r="I193" s="84" t="str">
        <f t="shared" si="8"/>
        <v/>
      </c>
      <c r="P193" s="84" t="b">
        <f t="shared" si="9"/>
        <v>0</v>
      </c>
      <c r="Q193" s="84" t="b">
        <f t="shared" si="10"/>
        <v>1</v>
      </c>
    </row>
    <row r="194" spans="1:17" ht="21" hidden="1" customHeight="1">
      <c r="A194" s="88">
        <v>177</v>
      </c>
      <c r="B194" s="89"/>
      <c r="C194" s="89"/>
      <c r="D194" s="89"/>
      <c r="E194" s="89"/>
      <c r="F194" s="89"/>
      <c r="G194" s="89"/>
      <c r="H194" s="89"/>
      <c r="I194" s="84" t="str">
        <f t="shared" si="8"/>
        <v/>
      </c>
      <c r="P194" s="84" t="b">
        <f t="shared" si="9"/>
        <v>0</v>
      </c>
      <c r="Q194" s="84" t="b">
        <f t="shared" si="10"/>
        <v>1</v>
      </c>
    </row>
    <row r="195" spans="1:17" ht="21" hidden="1" customHeight="1">
      <c r="A195" s="86">
        <v>178</v>
      </c>
      <c r="B195" s="89"/>
      <c r="C195" s="89"/>
      <c r="D195" s="89"/>
      <c r="E195" s="89"/>
      <c r="F195" s="89"/>
      <c r="G195" s="89"/>
      <c r="H195" s="89"/>
      <c r="I195" s="84" t="str">
        <f t="shared" si="8"/>
        <v/>
      </c>
      <c r="P195" s="84" t="b">
        <f t="shared" si="9"/>
        <v>0</v>
      </c>
      <c r="Q195" s="84" t="b">
        <f t="shared" si="10"/>
        <v>1</v>
      </c>
    </row>
    <row r="196" spans="1:17" ht="21" hidden="1" customHeight="1">
      <c r="A196" s="86">
        <v>179</v>
      </c>
      <c r="B196" s="89"/>
      <c r="C196" s="89"/>
      <c r="D196" s="89"/>
      <c r="E196" s="89"/>
      <c r="F196" s="89"/>
      <c r="G196" s="89"/>
      <c r="H196" s="89"/>
      <c r="I196" s="84" t="str">
        <f t="shared" si="8"/>
        <v/>
      </c>
      <c r="P196" s="84" t="b">
        <f t="shared" si="9"/>
        <v>0</v>
      </c>
      <c r="Q196" s="84" t="b">
        <f t="shared" si="10"/>
        <v>1</v>
      </c>
    </row>
    <row r="197" spans="1:17" ht="21" hidden="1" customHeight="1">
      <c r="A197" s="88">
        <v>180</v>
      </c>
      <c r="B197" s="89"/>
      <c r="C197" s="89"/>
      <c r="D197" s="89"/>
      <c r="E197" s="89"/>
      <c r="F197" s="89"/>
      <c r="G197" s="89"/>
      <c r="H197" s="89"/>
      <c r="I197" s="84" t="str">
        <f t="shared" si="8"/>
        <v/>
      </c>
      <c r="P197" s="84" t="b">
        <f t="shared" si="9"/>
        <v>0</v>
      </c>
      <c r="Q197" s="84" t="b">
        <f t="shared" si="10"/>
        <v>1</v>
      </c>
    </row>
    <row r="198" spans="1:17" ht="21" hidden="1" customHeight="1">
      <c r="A198" s="88">
        <v>181</v>
      </c>
      <c r="B198" s="89"/>
      <c r="C198" s="89"/>
      <c r="D198" s="89"/>
      <c r="E198" s="89"/>
      <c r="F198" s="89"/>
      <c r="G198" s="89"/>
      <c r="H198" s="89"/>
      <c r="I198" s="84" t="str">
        <f t="shared" si="8"/>
        <v/>
      </c>
      <c r="P198" s="84" t="b">
        <f t="shared" si="9"/>
        <v>0</v>
      </c>
      <c r="Q198" s="84" t="b">
        <f t="shared" si="10"/>
        <v>1</v>
      </c>
    </row>
    <row r="199" spans="1:17" ht="21" hidden="1" customHeight="1">
      <c r="A199" s="86">
        <v>182</v>
      </c>
      <c r="B199" s="89"/>
      <c r="C199" s="89"/>
      <c r="D199" s="89"/>
      <c r="E199" s="89"/>
      <c r="F199" s="89"/>
      <c r="G199" s="89"/>
      <c r="H199" s="89"/>
      <c r="I199" s="84" t="str">
        <f t="shared" si="8"/>
        <v/>
      </c>
      <c r="P199" s="84" t="b">
        <f t="shared" si="9"/>
        <v>0</v>
      </c>
      <c r="Q199" s="84" t="b">
        <f t="shared" si="10"/>
        <v>1</v>
      </c>
    </row>
    <row r="200" spans="1:17" ht="21" hidden="1" customHeight="1">
      <c r="A200" s="86">
        <v>183</v>
      </c>
      <c r="B200" s="89"/>
      <c r="C200" s="89"/>
      <c r="D200" s="89"/>
      <c r="E200" s="89"/>
      <c r="F200" s="89"/>
      <c r="G200" s="89"/>
      <c r="H200" s="89"/>
      <c r="I200" s="84" t="str">
        <f t="shared" si="8"/>
        <v/>
      </c>
      <c r="P200" s="84" t="b">
        <f t="shared" si="9"/>
        <v>0</v>
      </c>
      <c r="Q200" s="84" t="b">
        <f t="shared" si="10"/>
        <v>1</v>
      </c>
    </row>
    <row r="201" spans="1:17" ht="21" hidden="1" customHeight="1">
      <c r="A201" s="88">
        <v>184</v>
      </c>
      <c r="B201" s="89"/>
      <c r="C201" s="89"/>
      <c r="D201" s="89"/>
      <c r="E201" s="89"/>
      <c r="F201" s="89"/>
      <c r="G201" s="89"/>
      <c r="H201" s="89"/>
      <c r="I201" s="84" t="str">
        <f t="shared" si="8"/>
        <v/>
      </c>
      <c r="P201" s="84" t="b">
        <f t="shared" si="9"/>
        <v>0</v>
      </c>
      <c r="Q201" s="84" t="b">
        <f t="shared" si="10"/>
        <v>1</v>
      </c>
    </row>
    <row r="202" spans="1:17" ht="21" hidden="1" customHeight="1">
      <c r="A202" s="88">
        <v>185</v>
      </c>
      <c r="B202" s="89"/>
      <c r="C202" s="89"/>
      <c r="D202" s="89"/>
      <c r="E202" s="89"/>
      <c r="F202" s="89"/>
      <c r="G202" s="89"/>
      <c r="H202" s="89"/>
      <c r="I202" s="84" t="str">
        <f t="shared" si="8"/>
        <v/>
      </c>
      <c r="P202" s="84" t="b">
        <f t="shared" si="9"/>
        <v>0</v>
      </c>
      <c r="Q202" s="84" t="b">
        <f t="shared" si="10"/>
        <v>1</v>
      </c>
    </row>
    <row r="203" spans="1:17" ht="21" hidden="1" customHeight="1">
      <c r="A203" s="86">
        <v>186</v>
      </c>
      <c r="B203" s="89"/>
      <c r="C203" s="89"/>
      <c r="D203" s="89"/>
      <c r="E203" s="89"/>
      <c r="F203" s="89"/>
      <c r="G203" s="89"/>
      <c r="H203" s="89"/>
      <c r="I203" s="84" t="str">
        <f t="shared" si="8"/>
        <v/>
      </c>
      <c r="P203" s="84" t="b">
        <f t="shared" si="9"/>
        <v>0</v>
      </c>
      <c r="Q203" s="84" t="b">
        <f t="shared" si="10"/>
        <v>1</v>
      </c>
    </row>
    <row r="204" spans="1:17" ht="21" hidden="1" customHeight="1">
      <c r="A204" s="86">
        <v>187</v>
      </c>
      <c r="B204" s="89"/>
      <c r="C204" s="89"/>
      <c r="D204" s="89"/>
      <c r="E204" s="89"/>
      <c r="F204" s="89"/>
      <c r="G204" s="89"/>
      <c r="H204" s="89"/>
      <c r="I204" s="84" t="str">
        <f t="shared" si="8"/>
        <v/>
      </c>
      <c r="P204" s="84" t="b">
        <f t="shared" si="9"/>
        <v>0</v>
      </c>
      <c r="Q204" s="84" t="b">
        <f t="shared" si="10"/>
        <v>1</v>
      </c>
    </row>
    <row r="205" spans="1:17" ht="21" hidden="1" customHeight="1">
      <c r="A205" s="88">
        <v>188</v>
      </c>
      <c r="B205" s="89"/>
      <c r="C205" s="89"/>
      <c r="D205" s="89"/>
      <c r="E205" s="89"/>
      <c r="F205" s="89"/>
      <c r="G205" s="89"/>
      <c r="H205" s="89"/>
      <c r="I205" s="84" t="str">
        <f t="shared" si="8"/>
        <v/>
      </c>
      <c r="P205" s="84" t="b">
        <f t="shared" si="9"/>
        <v>0</v>
      </c>
      <c r="Q205" s="84" t="b">
        <f t="shared" si="10"/>
        <v>1</v>
      </c>
    </row>
    <row r="206" spans="1:17" ht="21" hidden="1" customHeight="1">
      <c r="A206" s="88">
        <v>189</v>
      </c>
      <c r="B206" s="89"/>
      <c r="C206" s="89"/>
      <c r="D206" s="89"/>
      <c r="E206" s="89"/>
      <c r="F206" s="89"/>
      <c r="G206" s="89"/>
      <c r="H206" s="89"/>
      <c r="I206" s="84" t="str">
        <f t="shared" si="8"/>
        <v/>
      </c>
      <c r="P206" s="84" t="b">
        <f t="shared" si="9"/>
        <v>0</v>
      </c>
      <c r="Q206" s="84" t="b">
        <f t="shared" si="10"/>
        <v>1</v>
      </c>
    </row>
    <row r="207" spans="1:17" ht="21" hidden="1" customHeight="1">
      <c r="A207" s="86">
        <v>190</v>
      </c>
      <c r="B207" s="89"/>
      <c r="C207" s="89"/>
      <c r="D207" s="89"/>
      <c r="E207" s="89"/>
      <c r="F207" s="89"/>
      <c r="G207" s="89"/>
      <c r="H207" s="89"/>
      <c r="I207" s="84" t="str">
        <f t="shared" si="8"/>
        <v/>
      </c>
      <c r="P207" s="84" t="b">
        <f t="shared" si="9"/>
        <v>0</v>
      </c>
      <c r="Q207" s="84" t="b">
        <f t="shared" si="10"/>
        <v>1</v>
      </c>
    </row>
    <row r="208" spans="1:17" ht="21" hidden="1" customHeight="1">
      <c r="A208" s="86">
        <v>191</v>
      </c>
      <c r="B208" s="89"/>
      <c r="C208" s="89"/>
      <c r="D208" s="89"/>
      <c r="E208" s="89"/>
      <c r="F208" s="89"/>
      <c r="G208" s="89"/>
      <c r="H208" s="89"/>
      <c r="I208" s="84" t="str">
        <f t="shared" si="8"/>
        <v/>
      </c>
      <c r="P208" s="84" t="b">
        <f t="shared" si="9"/>
        <v>0</v>
      </c>
      <c r="Q208" s="84" t="b">
        <f t="shared" si="10"/>
        <v>1</v>
      </c>
    </row>
    <row r="209" spans="1:17" ht="21" hidden="1" customHeight="1">
      <c r="A209" s="88">
        <v>192</v>
      </c>
      <c r="B209" s="89"/>
      <c r="C209" s="89"/>
      <c r="D209" s="89"/>
      <c r="E209" s="89"/>
      <c r="F209" s="89"/>
      <c r="G209" s="89"/>
      <c r="H209" s="89"/>
      <c r="I209" s="84" t="str">
        <f t="shared" si="8"/>
        <v/>
      </c>
      <c r="P209" s="84" t="b">
        <f t="shared" si="9"/>
        <v>0</v>
      </c>
      <c r="Q209" s="84" t="b">
        <f t="shared" si="10"/>
        <v>1</v>
      </c>
    </row>
    <row r="210" spans="1:17" ht="21" hidden="1" customHeight="1">
      <c r="A210" s="88">
        <v>193</v>
      </c>
      <c r="B210" s="89"/>
      <c r="C210" s="89"/>
      <c r="D210" s="89"/>
      <c r="E210" s="89"/>
      <c r="F210" s="89"/>
      <c r="G210" s="89"/>
      <c r="H210" s="89"/>
      <c r="I210" s="84" t="str">
        <f t="shared" si="8"/>
        <v/>
      </c>
      <c r="P210" s="84" t="b">
        <f t="shared" si="9"/>
        <v>0</v>
      </c>
      <c r="Q210" s="84" t="b">
        <f t="shared" si="10"/>
        <v>1</v>
      </c>
    </row>
    <row r="211" spans="1:17" ht="21" hidden="1" customHeight="1">
      <c r="A211" s="86">
        <v>194</v>
      </c>
      <c r="B211" s="89"/>
      <c r="C211" s="89"/>
      <c r="D211" s="89"/>
      <c r="E211" s="89"/>
      <c r="F211" s="89"/>
      <c r="G211" s="89"/>
      <c r="H211" s="89"/>
      <c r="I211" s="84" t="str">
        <f t="shared" si="8"/>
        <v/>
      </c>
      <c r="P211" s="84" t="b">
        <f t="shared" si="9"/>
        <v>0</v>
      </c>
      <c r="Q211" s="84" t="b">
        <f t="shared" si="10"/>
        <v>1</v>
      </c>
    </row>
    <row r="212" spans="1:17" ht="21" hidden="1" customHeight="1">
      <c r="A212" s="86">
        <v>195</v>
      </c>
      <c r="B212" s="89"/>
      <c r="C212" s="89"/>
      <c r="D212" s="89"/>
      <c r="E212" s="89"/>
      <c r="F212" s="89"/>
      <c r="G212" s="89"/>
      <c r="H212" s="89"/>
      <c r="I212" s="84" t="str">
        <f t="shared" ref="I212:I275" si="11">IF(Q212,"",IF(P212,"","実施日～術者の全項目に記入願います"))</f>
        <v/>
      </c>
      <c r="P212" s="84" t="b">
        <f t="shared" si="9"/>
        <v>0</v>
      </c>
      <c r="Q212" s="84" t="b">
        <f t="shared" si="10"/>
        <v>1</v>
      </c>
    </row>
    <row r="213" spans="1:17" ht="21" hidden="1" customHeight="1">
      <c r="A213" s="88">
        <v>196</v>
      </c>
      <c r="B213" s="89"/>
      <c r="C213" s="89"/>
      <c r="D213" s="89"/>
      <c r="E213" s="89"/>
      <c r="F213" s="89"/>
      <c r="G213" s="89"/>
      <c r="H213" s="89"/>
      <c r="I213" s="84" t="str">
        <f t="shared" si="11"/>
        <v/>
      </c>
      <c r="P213" s="84" t="b">
        <f t="shared" si="9"/>
        <v>0</v>
      </c>
      <c r="Q213" s="84" t="b">
        <f t="shared" si="10"/>
        <v>1</v>
      </c>
    </row>
    <row r="214" spans="1:17" ht="21" hidden="1" customHeight="1">
      <c r="A214" s="88">
        <v>197</v>
      </c>
      <c r="B214" s="89"/>
      <c r="C214" s="89"/>
      <c r="D214" s="89"/>
      <c r="E214" s="89"/>
      <c r="F214" s="89"/>
      <c r="G214" s="89"/>
      <c r="H214" s="89"/>
      <c r="I214" s="84" t="str">
        <f t="shared" si="11"/>
        <v/>
      </c>
      <c r="P214" s="84" t="b">
        <f t="shared" si="9"/>
        <v>0</v>
      </c>
      <c r="Q214" s="84" t="b">
        <f t="shared" si="10"/>
        <v>1</v>
      </c>
    </row>
    <row r="215" spans="1:17" ht="21" hidden="1" customHeight="1">
      <c r="A215" s="86">
        <v>198</v>
      </c>
      <c r="B215" s="89"/>
      <c r="C215" s="89"/>
      <c r="D215" s="89"/>
      <c r="E215" s="89"/>
      <c r="F215" s="89"/>
      <c r="G215" s="89"/>
      <c r="H215" s="89"/>
      <c r="I215" s="84" t="str">
        <f t="shared" si="11"/>
        <v/>
      </c>
      <c r="P215" s="84" t="b">
        <f t="shared" si="9"/>
        <v>0</v>
      </c>
      <c r="Q215" s="84" t="b">
        <f t="shared" si="10"/>
        <v>1</v>
      </c>
    </row>
    <row r="216" spans="1:17" ht="21" hidden="1" customHeight="1">
      <c r="A216" s="86">
        <v>199</v>
      </c>
      <c r="B216" s="89"/>
      <c r="C216" s="89"/>
      <c r="D216" s="89"/>
      <c r="E216" s="89"/>
      <c r="F216" s="89"/>
      <c r="G216" s="89"/>
      <c r="H216" s="89"/>
      <c r="I216" s="84" t="str">
        <f t="shared" si="11"/>
        <v/>
      </c>
      <c r="P216" s="84" t="b">
        <f t="shared" si="9"/>
        <v>0</v>
      </c>
      <c r="Q216" s="84" t="b">
        <f t="shared" si="10"/>
        <v>1</v>
      </c>
    </row>
    <row r="217" spans="1:17" ht="21" hidden="1" customHeight="1">
      <c r="A217" s="88">
        <v>200</v>
      </c>
      <c r="B217" s="89"/>
      <c r="C217" s="89"/>
      <c r="D217" s="89"/>
      <c r="E217" s="89"/>
      <c r="F217" s="89"/>
      <c r="G217" s="89"/>
      <c r="H217" s="89"/>
      <c r="I217" s="84" t="str">
        <f t="shared" si="11"/>
        <v/>
      </c>
      <c r="P217" s="84" t="b">
        <f t="shared" si="9"/>
        <v>0</v>
      </c>
      <c r="Q217" s="84" t="b">
        <f t="shared" si="10"/>
        <v>1</v>
      </c>
    </row>
    <row r="218" spans="1:17" ht="21" hidden="1" customHeight="1">
      <c r="A218" s="88">
        <v>201</v>
      </c>
      <c r="B218" s="89"/>
      <c r="C218" s="89"/>
      <c r="D218" s="89"/>
      <c r="E218" s="89"/>
      <c r="F218" s="89"/>
      <c r="G218" s="89"/>
      <c r="H218" s="89"/>
      <c r="I218" s="84" t="str">
        <f t="shared" si="11"/>
        <v/>
      </c>
      <c r="P218" s="84" t="b">
        <f t="shared" si="9"/>
        <v>0</v>
      </c>
      <c r="Q218" s="84" t="b">
        <f t="shared" si="10"/>
        <v>1</v>
      </c>
    </row>
    <row r="219" spans="1:17" ht="21" hidden="1" customHeight="1">
      <c r="A219" s="86">
        <v>202</v>
      </c>
      <c r="B219" s="89"/>
      <c r="C219" s="89"/>
      <c r="D219" s="89"/>
      <c r="E219" s="89"/>
      <c r="F219" s="89"/>
      <c r="G219" s="89"/>
      <c r="H219" s="89"/>
      <c r="I219" s="84" t="str">
        <f t="shared" si="11"/>
        <v/>
      </c>
      <c r="P219" s="84" t="b">
        <f t="shared" si="9"/>
        <v>0</v>
      </c>
      <c r="Q219" s="84" t="b">
        <f t="shared" si="10"/>
        <v>1</v>
      </c>
    </row>
    <row r="220" spans="1:17" ht="21" hidden="1" customHeight="1">
      <c r="A220" s="86">
        <v>203</v>
      </c>
      <c r="B220" s="89"/>
      <c r="C220" s="89"/>
      <c r="D220" s="89"/>
      <c r="E220" s="89"/>
      <c r="F220" s="89"/>
      <c r="G220" s="89"/>
      <c r="H220" s="89"/>
      <c r="I220" s="84" t="str">
        <f t="shared" si="11"/>
        <v/>
      </c>
      <c r="P220" s="84" t="b">
        <f t="shared" si="9"/>
        <v>0</v>
      </c>
      <c r="Q220" s="84" t="b">
        <f t="shared" si="10"/>
        <v>1</v>
      </c>
    </row>
    <row r="221" spans="1:17" ht="21" hidden="1" customHeight="1">
      <c r="A221" s="88">
        <v>204</v>
      </c>
      <c r="B221" s="89"/>
      <c r="C221" s="89"/>
      <c r="D221" s="89"/>
      <c r="E221" s="89"/>
      <c r="F221" s="89"/>
      <c r="G221" s="89"/>
      <c r="H221" s="89"/>
      <c r="I221" s="84" t="str">
        <f t="shared" si="11"/>
        <v/>
      </c>
      <c r="P221" s="84" t="b">
        <f t="shared" si="9"/>
        <v>0</v>
      </c>
      <c r="Q221" s="84" t="b">
        <f t="shared" si="10"/>
        <v>1</v>
      </c>
    </row>
    <row r="222" spans="1:17" ht="21" hidden="1" customHeight="1">
      <c r="A222" s="88">
        <v>205</v>
      </c>
      <c r="B222" s="89"/>
      <c r="C222" s="89"/>
      <c r="D222" s="89"/>
      <c r="E222" s="89"/>
      <c r="F222" s="89"/>
      <c r="G222" s="89"/>
      <c r="H222" s="89"/>
      <c r="I222" s="84" t="str">
        <f t="shared" si="11"/>
        <v/>
      </c>
      <c r="P222" s="84" t="b">
        <f t="shared" si="9"/>
        <v>0</v>
      </c>
      <c r="Q222" s="84" t="b">
        <f t="shared" si="10"/>
        <v>1</v>
      </c>
    </row>
    <row r="223" spans="1:17" ht="21" hidden="1" customHeight="1">
      <c r="A223" s="86">
        <v>206</v>
      </c>
      <c r="B223" s="89"/>
      <c r="C223" s="89"/>
      <c r="D223" s="89"/>
      <c r="E223" s="89"/>
      <c r="F223" s="89"/>
      <c r="G223" s="89"/>
      <c r="H223" s="89"/>
      <c r="I223" s="84" t="str">
        <f t="shared" si="11"/>
        <v/>
      </c>
      <c r="P223" s="84" t="b">
        <f t="shared" si="9"/>
        <v>0</v>
      </c>
      <c r="Q223" s="84" t="b">
        <f t="shared" si="10"/>
        <v>1</v>
      </c>
    </row>
    <row r="224" spans="1:17" ht="21" hidden="1" customHeight="1">
      <c r="A224" s="86">
        <v>207</v>
      </c>
      <c r="B224" s="89"/>
      <c r="C224" s="89"/>
      <c r="D224" s="89"/>
      <c r="E224" s="89"/>
      <c r="F224" s="89"/>
      <c r="G224" s="89"/>
      <c r="H224" s="89"/>
      <c r="I224" s="84" t="str">
        <f t="shared" si="11"/>
        <v/>
      </c>
      <c r="P224" s="84" t="b">
        <f t="shared" si="9"/>
        <v>0</v>
      </c>
      <c r="Q224" s="84" t="b">
        <f t="shared" si="10"/>
        <v>1</v>
      </c>
    </row>
    <row r="225" spans="1:17" ht="21" hidden="1" customHeight="1">
      <c r="A225" s="88">
        <v>208</v>
      </c>
      <c r="B225" s="89"/>
      <c r="C225" s="89"/>
      <c r="D225" s="89"/>
      <c r="E225" s="89"/>
      <c r="F225" s="89"/>
      <c r="G225" s="89"/>
      <c r="H225" s="89"/>
      <c r="I225" s="84" t="str">
        <f t="shared" si="11"/>
        <v/>
      </c>
      <c r="P225" s="84" t="b">
        <f t="shared" si="9"/>
        <v>0</v>
      </c>
      <c r="Q225" s="84" t="b">
        <f t="shared" si="10"/>
        <v>1</v>
      </c>
    </row>
    <row r="226" spans="1:17" ht="21" hidden="1" customHeight="1">
      <c r="A226" s="88">
        <v>209</v>
      </c>
      <c r="B226" s="89"/>
      <c r="C226" s="89"/>
      <c r="D226" s="89"/>
      <c r="E226" s="89"/>
      <c r="F226" s="89"/>
      <c r="G226" s="89"/>
      <c r="H226" s="89"/>
      <c r="I226" s="84" t="str">
        <f t="shared" si="11"/>
        <v/>
      </c>
      <c r="P226" s="84" t="b">
        <f t="shared" si="9"/>
        <v>0</v>
      </c>
      <c r="Q226" s="84" t="b">
        <f t="shared" si="10"/>
        <v>1</v>
      </c>
    </row>
    <row r="227" spans="1:17" ht="21" hidden="1" customHeight="1">
      <c r="A227" s="86">
        <v>210</v>
      </c>
      <c r="B227" s="89"/>
      <c r="C227" s="89"/>
      <c r="D227" s="89"/>
      <c r="E227" s="89"/>
      <c r="F227" s="89"/>
      <c r="G227" s="89"/>
      <c r="H227" s="89"/>
      <c r="I227" s="84" t="str">
        <f t="shared" si="11"/>
        <v/>
      </c>
      <c r="P227" s="84" t="b">
        <f t="shared" si="9"/>
        <v>0</v>
      </c>
      <c r="Q227" s="84" t="b">
        <f t="shared" si="10"/>
        <v>1</v>
      </c>
    </row>
    <row r="228" spans="1:17" ht="21" hidden="1" customHeight="1">
      <c r="A228" s="86">
        <v>211</v>
      </c>
      <c r="B228" s="89"/>
      <c r="C228" s="89"/>
      <c r="D228" s="89"/>
      <c r="E228" s="89"/>
      <c r="F228" s="89"/>
      <c r="G228" s="89"/>
      <c r="H228" s="89"/>
      <c r="I228" s="84" t="str">
        <f t="shared" si="11"/>
        <v/>
      </c>
      <c r="P228" s="84" t="b">
        <f t="shared" si="9"/>
        <v>0</v>
      </c>
      <c r="Q228" s="84" t="b">
        <f t="shared" si="10"/>
        <v>1</v>
      </c>
    </row>
    <row r="229" spans="1:17" ht="21" hidden="1" customHeight="1">
      <c r="A229" s="88">
        <v>212</v>
      </c>
      <c r="B229" s="89"/>
      <c r="C229" s="89"/>
      <c r="D229" s="89"/>
      <c r="E229" s="89"/>
      <c r="F229" s="89"/>
      <c r="G229" s="89"/>
      <c r="H229" s="89"/>
      <c r="I229" s="84" t="str">
        <f t="shared" si="11"/>
        <v/>
      </c>
      <c r="P229" s="84" t="b">
        <f t="shared" si="9"/>
        <v>0</v>
      </c>
      <c r="Q229" s="84" t="b">
        <f t="shared" si="10"/>
        <v>1</v>
      </c>
    </row>
    <row r="230" spans="1:17" ht="21" hidden="1" customHeight="1">
      <c r="A230" s="88">
        <v>213</v>
      </c>
      <c r="B230" s="89"/>
      <c r="C230" s="89"/>
      <c r="D230" s="89"/>
      <c r="E230" s="89"/>
      <c r="F230" s="89"/>
      <c r="G230" s="89"/>
      <c r="H230" s="89"/>
      <c r="I230" s="84" t="str">
        <f t="shared" si="11"/>
        <v/>
      </c>
      <c r="P230" s="84" t="b">
        <f t="shared" si="9"/>
        <v>0</v>
      </c>
      <c r="Q230" s="84" t="b">
        <f t="shared" si="10"/>
        <v>1</v>
      </c>
    </row>
    <row r="231" spans="1:17" ht="21" hidden="1" customHeight="1">
      <c r="A231" s="86">
        <v>214</v>
      </c>
      <c r="B231" s="89"/>
      <c r="C231" s="89"/>
      <c r="D231" s="89"/>
      <c r="E231" s="89"/>
      <c r="F231" s="89"/>
      <c r="G231" s="89"/>
      <c r="H231" s="89"/>
      <c r="I231" s="84" t="str">
        <f t="shared" si="11"/>
        <v/>
      </c>
      <c r="P231" s="84" t="b">
        <f t="shared" si="9"/>
        <v>0</v>
      </c>
      <c r="Q231" s="84" t="b">
        <f t="shared" si="10"/>
        <v>1</v>
      </c>
    </row>
    <row r="232" spans="1:17" ht="21" hidden="1" customHeight="1">
      <c r="A232" s="86">
        <v>215</v>
      </c>
      <c r="B232" s="89"/>
      <c r="C232" s="89"/>
      <c r="D232" s="89"/>
      <c r="E232" s="89"/>
      <c r="F232" s="89"/>
      <c r="G232" s="89"/>
      <c r="H232" s="89"/>
      <c r="I232" s="84" t="str">
        <f t="shared" si="11"/>
        <v/>
      </c>
      <c r="P232" s="84" t="b">
        <f t="shared" ref="P232:P295" si="12">AND(B232&lt;&gt;"",C232&lt;&gt;"",D232&lt;&gt;"",E232&lt;&gt;"",F232&lt;&gt;"",G232&lt;&gt;"",H232&lt;&gt;"")</f>
        <v>0</v>
      </c>
      <c r="Q232" s="84" t="b">
        <f t="shared" ref="Q232:Q295" si="13">AND(B232="",C232="",D232="",E232="",F232="",G232="",H232="")</f>
        <v>1</v>
      </c>
    </row>
    <row r="233" spans="1:17" ht="21" hidden="1" customHeight="1">
      <c r="A233" s="88">
        <v>216</v>
      </c>
      <c r="B233" s="89"/>
      <c r="C233" s="89"/>
      <c r="D233" s="89"/>
      <c r="E233" s="89"/>
      <c r="F233" s="89"/>
      <c r="G233" s="89"/>
      <c r="H233" s="89"/>
      <c r="I233" s="84" t="str">
        <f t="shared" si="11"/>
        <v/>
      </c>
      <c r="P233" s="84" t="b">
        <f t="shared" si="12"/>
        <v>0</v>
      </c>
      <c r="Q233" s="84" t="b">
        <f t="shared" si="13"/>
        <v>1</v>
      </c>
    </row>
    <row r="234" spans="1:17" ht="21" hidden="1" customHeight="1">
      <c r="A234" s="88">
        <v>217</v>
      </c>
      <c r="B234" s="89"/>
      <c r="C234" s="89"/>
      <c r="D234" s="89"/>
      <c r="E234" s="89"/>
      <c r="F234" s="89"/>
      <c r="G234" s="89"/>
      <c r="H234" s="89"/>
      <c r="I234" s="84" t="str">
        <f t="shared" si="11"/>
        <v/>
      </c>
      <c r="P234" s="84" t="b">
        <f t="shared" si="12"/>
        <v>0</v>
      </c>
      <c r="Q234" s="84" t="b">
        <f t="shared" si="13"/>
        <v>1</v>
      </c>
    </row>
    <row r="235" spans="1:17" ht="21" hidden="1" customHeight="1">
      <c r="A235" s="86">
        <v>218</v>
      </c>
      <c r="B235" s="89"/>
      <c r="C235" s="89"/>
      <c r="D235" s="89"/>
      <c r="E235" s="89"/>
      <c r="F235" s="89"/>
      <c r="G235" s="89"/>
      <c r="H235" s="89"/>
      <c r="I235" s="84" t="str">
        <f t="shared" si="11"/>
        <v/>
      </c>
      <c r="P235" s="84" t="b">
        <f t="shared" si="12"/>
        <v>0</v>
      </c>
      <c r="Q235" s="84" t="b">
        <f t="shared" si="13"/>
        <v>1</v>
      </c>
    </row>
    <row r="236" spans="1:17" ht="21" hidden="1" customHeight="1">
      <c r="A236" s="86">
        <v>219</v>
      </c>
      <c r="B236" s="89"/>
      <c r="C236" s="89"/>
      <c r="D236" s="89"/>
      <c r="E236" s="89"/>
      <c r="F236" s="89"/>
      <c r="G236" s="89"/>
      <c r="H236" s="89"/>
      <c r="I236" s="84" t="str">
        <f t="shared" si="11"/>
        <v/>
      </c>
      <c r="P236" s="84" t="b">
        <f t="shared" si="12"/>
        <v>0</v>
      </c>
      <c r="Q236" s="84" t="b">
        <f t="shared" si="13"/>
        <v>1</v>
      </c>
    </row>
    <row r="237" spans="1:17" ht="21" hidden="1" customHeight="1">
      <c r="A237" s="88">
        <v>220</v>
      </c>
      <c r="B237" s="89"/>
      <c r="C237" s="89"/>
      <c r="D237" s="89"/>
      <c r="E237" s="89"/>
      <c r="F237" s="89"/>
      <c r="G237" s="89"/>
      <c r="H237" s="89"/>
      <c r="I237" s="84" t="str">
        <f t="shared" si="11"/>
        <v/>
      </c>
      <c r="P237" s="84" t="b">
        <f t="shared" si="12"/>
        <v>0</v>
      </c>
      <c r="Q237" s="84" t="b">
        <f t="shared" si="13"/>
        <v>1</v>
      </c>
    </row>
    <row r="238" spans="1:17" ht="21" hidden="1" customHeight="1">
      <c r="A238" s="88">
        <v>221</v>
      </c>
      <c r="B238" s="89"/>
      <c r="C238" s="89"/>
      <c r="D238" s="89"/>
      <c r="E238" s="89"/>
      <c r="F238" s="89"/>
      <c r="G238" s="89"/>
      <c r="H238" s="89"/>
      <c r="I238" s="84" t="str">
        <f t="shared" si="11"/>
        <v/>
      </c>
      <c r="P238" s="84" t="b">
        <f t="shared" si="12"/>
        <v>0</v>
      </c>
      <c r="Q238" s="84" t="b">
        <f t="shared" si="13"/>
        <v>1</v>
      </c>
    </row>
    <row r="239" spans="1:17" ht="21" hidden="1" customHeight="1">
      <c r="A239" s="86">
        <v>222</v>
      </c>
      <c r="B239" s="89"/>
      <c r="C239" s="89"/>
      <c r="D239" s="89"/>
      <c r="E239" s="89"/>
      <c r="F239" s="89"/>
      <c r="G239" s="89"/>
      <c r="H239" s="89"/>
      <c r="I239" s="84" t="str">
        <f t="shared" si="11"/>
        <v/>
      </c>
      <c r="P239" s="84" t="b">
        <f t="shared" si="12"/>
        <v>0</v>
      </c>
      <c r="Q239" s="84" t="b">
        <f t="shared" si="13"/>
        <v>1</v>
      </c>
    </row>
    <row r="240" spans="1:17" ht="21" hidden="1" customHeight="1">
      <c r="A240" s="86">
        <v>223</v>
      </c>
      <c r="B240" s="89"/>
      <c r="C240" s="89"/>
      <c r="D240" s="89"/>
      <c r="E240" s="89"/>
      <c r="F240" s="89"/>
      <c r="G240" s="89"/>
      <c r="H240" s="89"/>
      <c r="I240" s="84" t="str">
        <f t="shared" si="11"/>
        <v/>
      </c>
      <c r="P240" s="84" t="b">
        <f t="shared" si="12"/>
        <v>0</v>
      </c>
      <c r="Q240" s="84" t="b">
        <f t="shared" si="13"/>
        <v>1</v>
      </c>
    </row>
    <row r="241" spans="1:17" ht="21" hidden="1" customHeight="1">
      <c r="A241" s="88">
        <v>224</v>
      </c>
      <c r="B241" s="89"/>
      <c r="C241" s="89"/>
      <c r="D241" s="89"/>
      <c r="E241" s="89"/>
      <c r="F241" s="89"/>
      <c r="G241" s="89"/>
      <c r="H241" s="89"/>
      <c r="I241" s="84" t="str">
        <f t="shared" si="11"/>
        <v/>
      </c>
      <c r="P241" s="84" t="b">
        <f t="shared" si="12"/>
        <v>0</v>
      </c>
      <c r="Q241" s="84" t="b">
        <f t="shared" si="13"/>
        <v>1</v>
      </c>
    </row>
    <row r="242" spans="1:17" ht="21" hidden="1" customHeight="1">
      <c r="A242" s="88">
        <v>225</v>
      </c>
      <c r="B242" s="89"/>
      <c r="C242" s="89"/>
      <c r="D242" s="89"/>
      <c r="E242" s="89"/>
      <c r="F242" s="89"/>
      <c r="G242" s="89"/>
      <c r="H242" s="89"/>
      <c r="I242" s="84" t="str">
        <f t="shared" si="11"/>
        <v/>
      </c>
      <c r="P242" s="84" t="b">
        <f t="shared" si="12"/>
        <v>0</v>
      </c>
      <c r="Q242" s="84" t="b">
        <f t="shared" si="13"/>
        <v>1</v>
      </c>
    </row>
    <row r="243" spans="1:17" ht="21" hidden="1" customHeight="1">
      <c r="A243" s="86">
        <v>226</v>
      </c>
      <c r="B243" s="89"/>
      <c r="C243" s="89"/>
      <c r="D243" s="89"/>
      <c r="E243" s="89"/>
      <c r="F243" s="89"/>
      <c r="G243" s="89"/>
      <c r="H243" s="89"/>
      <c r="I243" s="84" t="str">
        <f t="shared" si="11"/>
        <v/>
      </c>
      <c r="P243" s="84" t="b">
        <f t="shared" si="12"/>
        <v>0</v>
      </c>
      <c r="Q243" s="84" t="b">
        <f t="shared" si="13"/>
        <v>1</v>
      </c>
    </row>
    <row r="244" spans="1:17" ht="21" hidden="1" customHeight="1">
      <c r="A244" s="86">
        <v>227</v>
      </c>
      <c r="B244" s="89"/>
      <c r="C244" s="89"/>
      <c r="D244" s="89"/>
      <c r="E244" s="89"/>
      <c r="F244" s="89"/>
      <c r="G244" s="89"/>
      <c r="H244" s="89"/>
      <c r="I244" s="84" t="str">
        <f t="shared" si="11"/>
        <v/>
      </c>
      <c r="P244" s="84" t="b">
        <f t="shared" si="12"/>
        <v>0</v>
      </c>
      <c r="Q244" s="84" t="b">
        <f t="shared" si="13"/>
        <v>1</v>
      </c>
    </row>
    <row r="245" spans="1:17" ht="21" hidden="1" customHeight="1">
      <c r="A245" s="88">
        <v>228</v>
      </c>
      <c r="B245" s="89"/>
      <c r="C245" s="89"/>
      <c r="D245" s="89"/>
      <c r="E245" s="89"/>
      <c r="F245" s="89"/>
      <c r="G245" s="89"/>
      <c r="H245" s="89"/>
      <c r="I245" s="84" t="str">
        <f t="shared" si="11"/>
        <v/>
      </c>
      <c r="P245" s="84" t="b">
        <f t="shared" si="12"/>
        <v>0</v>
      </c>
      <c r="Q245" s="84" t="b">
        <f t="shared" si="13"/>
        <v>1</v>
      </c>
    </row>
    <row r="246" spans="1:17" ht="21" hidden="1" customHeight="1">
      <c r="A246" s="88">
        <v>229</v>
      </c>
      <c r="B246" s="89"/>
      <c r="C246" s="89"/>
      <c r="D246" s="89"/>
      <c r="E246" s="89"/>
      <c r="F246" s="89"/>
      <c r="G246" s="89"/>
      <c r="H246" s="89"/>
      <c r="I246" s="84" t="str">
        <f t="shared" si="11"/>
        <v/>
      </c>
      <c r="P246" s="84" t="b">
        <f t="shared" si="12"/>
        <v>0</v>
      </c>
      <c r="Q246" s="84" t="b">
        <f t="shared" si="13"/>
        <v>1</v>
      </c>
    </row>
    <row r="247" spans="1:17" ht="21" hidden="1" customHeight="1">
      <c r="A247" s="86">
        <v>230</v>
      </c>
      <c r="B247" s="89"/>
      <c r="C247" s="89"/>
      <c r="D247" s="89"/>
      <c r="E247" s="89"/>
      <c r="F247" s="89"/>
      <c r="G247" s="89"/>
      <c r="H247" s="89"/>
      <c r="I247" s="84" t="str">
        <f t="shared" si="11"/>
        <v/>
      </c>
      <c r="P247" s="84" t="b">
        <f t="shared" si="12"/>
        <v>0</v>
      </c>
      <c r="Q247" s="84" t="b">
        <f t="shared" si="13"/>
        <v>1</v>
      </c>
    </row>
    <row r="248" spans="1:17" ht="21" hidden="1" customHeight="1">
      <c r="A248" s="86">
        <v>231</v>
      </c>
      <c r="B248" s="89"/>
      <c r="C248" s="89"/>
      <c r="D248" s="89"/>
      <c r="E248" s="89"/>
      <c r="F248" s="89"/>
      <c r="G248" s="89"/>
      <c r="H248" s="89"/>
      <c r="I248" s="84" t="str">
        <f t="shared" si="11"/>
        <v/>
      </c>
      <c r="P248" s="84" t="b">
        <f t="shared" si="12"/>
        <v>0</v>
      </c>
      <c r="Q248" s="84" t="b">
        <f t="shared" si="13"/>
        <v>1</v>
      </c>
    </row>
    <row r="249" spans="1:17" ht="21" hidden="1" customHeight="1">
      <c r="A249" s="88">
        <v>232</v>
      </c>
      <c r="B249" s="89"/>
      <c r="C249" s="89"/>
      <c r="D249" s="89"/>
      <c r="E249" s="89"/>
      <c r="F249" s="89"/>
      <c r="G249" s="89"/>
      <c r="H249" s="89"/>
      <c r="I249" s="84" t="str">
        <f t="shared" si="11"/>
        <v/>
      </c>
      <c r="P249" s="84" t="b">
        <f t="shared" si="12"/>
        <v>0</v>
      </c>
      <c r="Q249" s="84" t="b">
        <f t="shared" si="13"/>
        <v>1</v>
      </c>
    </row>
    <row r="250" spans="1:17" ht="21" hidden="1" customHeight="1">
      <c r="A250" s="88">
        <v>233</v>
      </c>
      <c r="B250" s="89"/>
      <c r="C250" s="89"/>
      <c r="D250" s="89"/>
      <c r="E250" s="89"/>
      <c r="F250" s="89"/>
      <c r="G250" s="89"/>
      <c r="H250" s="89"/>
      <c r="I250" s="84" t="str">
        <f t="shared" si="11"/>
        <v/>
      </c>
      <c r="P250" s="84" t="b">
        <f t="shared" si="12"/>
        <v>0</v>
      </c>
      <c r="Q250" s="84" t="b">
        <f t="shared" si="13"/>
        <v>1</v>
      </c>
    </row>
    <row r="251" spans="1:17" ht="21" hidden="1" customHeight="1">
      <c r="A251" s="86">
        <v>234</v>
      </c>
      <c r="B251" s="89"/>
      <c r="C251" s="89"/>
      <c r="D251" s="89"/>
      <c r="E251" s="89"/>
      <c r="F251" s="89"/>
      <c r="G251" s="89"/>
      <c r="H251" s="89"/>
      <c r="I251" s="84" t="str">
        <f t="shared" si="11"/>
        <v/>
      </c>
      <c r="P251" s="84" t="b">
        <f t="shared" si="12"/>
        <v>0</v>
      </c>
      <c r="Q251" s="84" t="b">
        <f t="shared" si="13"/>
        <v>1</v>
      </c>
    </row>
    <row r="252" spans="1:17" ht="21" hidden="1" customHeight="1">
      <c r="A252" s="86">
        <v>235</v>
      </c>
      <c r="B252" s="89"/>
      <c r="C252" s="89"/>
      <c r="D252" s="89"/>
      <c r="E252" s="89"/>
      <c r="F252" s="89"/>
      <c r="G252" s="89"/>
      <c r="H252" s="89"/>
      <c r="I252" s="84" t="str">
        <f t="shared" si="11"/>
        <v/>
      </c>
      <c r="P252" s="84" t="b">
        <f t="shared" si="12"/>
        <v>0</v>
      </c>
      <c r="Q252" s="84" t="b">
        <f t="shared" si="13"/>
        <v>1</v>
      </c>
    </row>
    <row r="253" spans="1:17" ht="21" hidden="1" customHeight="1">
      <c r="A253" s="88">
        <v>236</v>
      </c>
      <c r="B253" s="89"/>
      <c r="C253" s="89"/>
      <c r="D253" s="89"/>
      <c r="E253" s="89"/>
      <c r="F253" s="89"/>
      <c r="G253" s="89"/>
      <c r="H253" s="89"/>
      <c r="I253" s="84" t="str">
        <f t="shared" si="11"/>
        <v/>
      </c>
      <c r="P253" s="84" t="b">
        <f t="shared" si="12"/>
        <v>0</v>
      </c>
      <c r="Q253" s="84" t="b">
        <f t="shared" si="13"/>
        <v>1</v>
      </c>
    </row>
    <row r="254" spans="1:17" ht="21" hidden="1" customHeight="1">
      <c r="A254" s="88">
        <v>237</v>
      </c>
      <c r="B254" s="89"/>
      <c r="C254" s="89"/>
      <c r="D254" s="89"/>
      <c r="E254" s="89"/>
      <c r="F254" s="89"/>
      <c r="G254" s="89"/>
      <c r="H254" s="89"/>
      <c r="I254" s="84" t="str">
        <f t="shared" si="11"/>
        <v/>
      </c>
      <c r="P254" s="84" t="b">
        <f t="shared" si="12"/>
        <v>0</v>
      </c>
      <c r="Q254" s="84" t="b">
        <f t="shared" si="13"/>
        <v>1</v>
      </c>
    </row>
    <row r="255" spans="1:17" ht="21" hidden="1" customHeight="1">
      <c r="A255" s="86">
        <v>238</v>
      </c>
      <c r="B255" s="89"/>
      <c r="C255" s="89"/>
      <c r="D255" s="89"/>
      <c r="E255" s="89"/>
      <c r="F255" s="89"/>
      <c r="G255" s="89"/>
      <c r="H255" s="89"/>
      <c r="I255" s="84" t="str">
        <f t="shared" si="11"/>
        <v/>
      </c>
      <c r="P255" s="84" t="b">
        <f t="shared" si="12"/>
        <v>0</v>
      </c>
      <c r="Q255" s="84" t="b">
        <f t="shared" si="13"/>
        <v>1</v>
      </c>
    </row>
    <row r="256" spans="1:17" ht="21" hidden="1" customHeight="1">
      <c r="A256" s="86">
        <v>239</v>
      </c>
      <c r="B256" s="89"/>
      <c r="C256" s="89"/>
      <c r="D256" s="89"/>
      <c r="E256" s="89"/>
      <c r="F256" s="89"/>
      <c r="G256" s="89"/>
      <c r="H256" s="89"/>
      <c r="I256" s="84" t="str">
        <f t="shared" si="11"/>
        <v/>
      </c>
      <c r="P256" s="84" t="b">
        <f t="shared" si="12"/>
        <v>0</v>
      </c>
      <c r="Q256" s="84" t="b">
        <f t="shared" si="13"/>
        <v>1</v>
      </c>
    </row>
    <row r="257" spans="1:17" ht="21" hidden="1" customHeight="1">
      <c r="A257" s="88">
        <v>240</v>
      </c>
      <c r="B257" s="89"/>
      <c r="C257" s="89"/>
      <c r="D257" s="89"/>
      <c r="E257" s="89"/>
      <c r="F257" s="89"/>
      <c r="G257" s="89"/>
      <c r="H257" s="89"/>
      <c r="I257" s="84" t="str">
        <f t="shared" si="11"/>
        <v/>
      </c>
      <c r="P257" s="84" t="b">
        <f t="shared" si="12"/>
        <v>0</v>
      </c>
      <c r="Q257" s="84" t="b">
        <f t="shared" si="13"/>
        <v>1</v>
      </c>
    </row>
    <row r="258" spans="1:17" ht="21" hidden="1" customHeight="1">
      <c r="A258" s="88">
        <v>241</v>
      </c>
      <c r="B258" s="89"/>
      <c r="C258" s="89"/>
      <c r="D258" s="89"/>
      <c r="E258" s="89"/>
      <c r="F258" s="89"/>
      <c r="G258" s="89"/>
      <c r="H258" s="89"/>
      <c r="I258" s="84" t="str">
        <f t="shared" si="11"/>
        <v/>
      </c>
      <c r="P258" s="84" t="b">
        <f t="shared" si="12"/>
        <v>0</v>
      </c>
      <c r="Q258" s="84" t="b">
        <f t="shared" si="13"/>
        <v>1</v>
      </c>
    </row>
    <row r="259" spans="1:17" ht="21" hidden="1" customHeight="1">
      <c r="A259" s="86">
        <v>242</v>
      </c>
      <c r="B259" s="89"/>
      <c r="C259" s="89"/>
      <c r="D259" s="89"/>
      <c r="E259" s="89"/>
      <c r="F259" s="89"/>
      <c r="G259" s="89"/>
      <c r="H259" s="89"/>
      <c r="I259" s="84" t="str">
        <f t="shared" si="11"/>
        <v/>
      </c>
      <c r="P259" s="84" t="b">
        <f t="shared" si="12"/>
        <v>0</v>
      </c>
      <c r="Q259" s="84" t="b">
        <f t="shared" si="13"/>
        <v>1</v>
      </c>
    </row>
    <row r="260" spans="1:17" ht="21" hidden="1" customHeight="1">
      <c r="A260" s="86">
        <v>243</v>
      </c>
      <c r="B260" s="89"/>
      <c r="C260" s="89"/>
      <c r="D260" s="89"/>
      <c r="E260" s="89"/>
      <c r="F260" s="89"/>
      <c r="G260" s="89"/>
      <c r="H260" s="89"/>
      <c r="I260" s="84" t="str">
        <f t="shared" si="11"/>
        <v/>
      </c>
      <c r="P260" s="84" t="b">
        <f t="shared" si="12"/>
        <v>0</v>
      </c>
      <c r="Q260" s="84" t="b">
        <f t="shared" si="13"/>
        <v>1</v>
      </c>
    </row>
    <row r="261" spans="1:17" ht="21" hidden="1" customHeight="1">
      <c r="A261" s="88">
        <v>244</v>
      </c>
      <c r="B261" s="89"/>
      <c r="C261" s="89"/>
      <c r="D261" s="89"/>
      <c r="E261" s="89"/>
      <c r="F261" s="89"/>
      <c r="G261" s="89"/>
      <c r="H261" s="89"/>
      <c r="I261" s="84" t="str">
        <f t="shared" si="11"/>
        <v/>
      </c>
      <c r="P261" s="84" t="b">
        <f t="shared" si="12"/>
        <v>0</v>
      </c>
      <c r="Q261" s="84" t="b">
        <f t="shared" si="13"/>
        <v>1</v>
      </c>
    </row>
    <row r="262" spans="1:17" ht="21" hidden="1" customHeight="1">
      <c r="A262" s="88">
        <v>245</v>
      </c>
      <c r="B262" s="89"/>
      <c r="C262" s="89"/>
      <c r="D262" s="89"/>
      <c r="E262" s="89"/>
      <c r="F262" s="89"/>
      <c r="G262" s="89"/>
      <c r="H262" s="89"/>
      <c r="I262" s="84" t="str">
        <f t="shared" si="11"/>
        <v/>
      </c>
      <c r="P262" s="84" t="b">
        <f t="shared" si="12"/>
        <v>0</v>
      </c>
      <c r="Q262" s="84" t="b">
        <f t="shared" si="13"/>
        <v>1</v>
      </c>
    </row>
    <row r="263" spans="1:17" ht="21" hidden="1" customHeight="1">
      <c r="A263" s="86">
        <v>246</v>
      </c>
      <c r="B263" s="89"/>
      <c r="C263" s="89"/>
      <c r="D263" s="89"/>
      <c r="E263" s="89"/>
      <c r="F263" s="89"/>
      <c r="G263" s="89"/>
      <c r="H263" s="89"/>
      <c r="I263" s="84" t="str">
        <f t="shared" si="11"/>
        <v/>
      </c>
      <c r="P263" s="84" t="b">
        <f t="shared" si="12"/>
        <v>0</v>
      </c>
      <c r="Q263" s="84" t="b">
        <f t="shared" si="13"/>
        <v>1</v>
      </c>
    </row>
    <row r="264" spans="1:17" ht="21" hidden="1" customHeight="1">
      <c r="A264" s="86">
        <v>247</v>
      </c>
      <c r="B264" s="89"/>
      <c r="C264" s="89"/>
      <c r="D264" s="89"/>
      <c r="E264" s="89"/>
      <c r="F264" s="89"/>
      <c r="G264" s="89"/>
      <c r="H264" s="89"/>
      <c r="I264" s="84" t="str">
        <f t="shared" si="11"/>
        <v/>
      </c>
      <c r="P264" s="84" t="b">
        <f t="shared" si="12"/>
        <v>0</v>
      </c>
      <c r="Q264" s="84" t="b">
        <f t="shared" si="13"/>
        <v>1</v>
      </c>
    </row>
    <row r="265" spans="1:17" ht="21" hidden="1" customHeight="1">
      <c r="A265" s="88">
        <v>248</v>
      </c>
      <c r="B265" s="89"/>
      <c r="C265" s="89"/>
      <c r="D265" s="89"/>
      <c r="E265" s="89"/>
      <c r="F265" s="89"/>
      <c r="G265" s="89"/>
      <c r="H265" s="89"/>
      <c r="I265" s="84" t="str">
        <f t="shared" si="11"/>
        <v/>
      </c>
      <c r="P265" s="84" t="b">
        <f t="shared" si="12"/>
        <v>0</v>
      </c>
      <c r="Q265" s="84" t="b">
        <f t="shared" si="13"/>
        <v>1</v>
      </c>
    </row>
    <row r="266" spans="1:17" ht="21" hidden="1" customHeight="1">
      <c r="A266" s="88">
        <v>249</v>
      </c>
      <c r="B266" s="89"/>
      <c r="C266" s="89"/>
      <c r="D266" s="89"/>
      <c r="E266" s="89"/>
      <c r="F266" s="89"/>
      <c r="G266" s="89"/>
      <c r="H266" s="89"/>
      <c r="I266" s="84" t="str">
        <f t="shared" si="11"/>
        <v/>
      </c>
      <c r="P266" s="84" t="b">
        <f t="shared" si="12"/>
        <v>0</v>
      </c>
      <c r="Q266" s="84" t="b">
        <f t="shared" si="13"/>
        <v>1</v>
      </c>
    </row>
    <row r="267" spans="1:17" ht="21" hidden="1" customHeight="1">
      <c r="A267" s="86">
        <v>250</v>
      </c>
      <c r="B267" s="89"/>
      <c r="C267" s="89"/>
      <c r="D267" s="89"/>
      <c r="E267" s="89"/>
      <c r="F267" s="89"/>
      <c r="G267" s="89"/>
      <c r="H267" s="89"/>
      <c r="I267" s="84" t="str">
        <f t="shared" si="11"/>
        <v/>
      </c>
      <c r="P267" s="84" t="b">
        <f t="shared" si="12"/>
        <v>0</v>
      </c>
      <c r="Q267" s="84" t="b">
        <f t="shared" si="13"/>
        <v>1</v>
      </c>
    </row>
    <row r="268" spans="1:17" ht="21" hidden="1" customHeight="1">
      <c r="A268" s="86">
        <v>251</v>
      </c>
      <c r="B268" s="89"/>
      <c r="C268" s="89"/>
      <c r="D268" s="89"/>
      <c r="E268" s="89"/>
      <c r="F268" s="89"/>
      <c r="G268" s="89"/>
      <c r="H268" s="89"/>
      <c r="I268" s="84" t="str">
        <f t="shared" si="11"/>
        <v/>
      </c>
      <c r="P268" s="84" t="b">
        <f t="shared" si="12"/>
        <v>0</v>
      </c>
      <c r="Q268" s="84" t="b">
        <f t="shared" si="13"/>
        <v>1</v>
      </c>
    </row>
    <row r="269" spans="1:17" ht="21" hidden="1" customHeight="1">
      <c r="A269" s="88">
        <v>252</v>
      </c>
      <c r="B269" s="89"/>
      <c r="C269" s="89"/>
      <c r="D269" s="89"/>
      <c r="E269" s="89"/>
      <c r="F269" s="89"/>
      <c r="G269" s="89"/>
      <c r="H269" s="89"/>
      <c r="I269" s="84" t="str">
        <f t="shared" si="11"/>
        <v/>
      </c>
      <c r="P269" s="84" t="b">
        <f t="shared" si="12"/>
        <v>0</v>
      </c>
      <c r="Q269" s="84" t="b">
        <f t="shared" si="13"/>
        <v>1</v>
      </c>
    </row>
    <row r="270" spans="1:17" ht="21" hidden="1" customHeight="1">
      <c r="A270" s="88">
        <v>253</v>
      </c>
      <c r="B270" s="89"/>
      <c r="C270" s="89"/>
      <c r="D270" s="89"/>
      <c r="E270" s="89"/>
      <c r="F270" s="89"/>
      <c r="G270" s="89"/>
      <c r="H270" s="89"/>
      <c r="I270" s="84" t="str">
        <f t="shared" si="11"/>
        <v/>
      </c>
      <c r="P270" s="84" t="b">
        <f t="shared" si="12"/>
        <v>0</v>
      </c>
      <c r="Q270" s="84" t="b">
        <f t="shared" si="13"/>
        <v>1</v>
      </c>
    </row>
    <row r="271" spans="1:17" ht="21" hidden="1" customHeight="1">
      <c r="A271" s="86">
        <v>254</v>
      </c>
      <c r="B271" s="89"/>
      <c r="C271" s="89"/>
      <c r="D271" s="89"/>
      <c r="E271" s="89"/>
      <c r="F271" s="89"/>
      <c r="G271" s="89"/>
      <c r="H271" s="89"/>
      <c r="I271" s="84" t="str">
        <f t="shared" si="11"/>
        <v/>
      </c>
      <c r="P271" s="84" t="b">
        <f t="shared" si="12"/>
        <v>0</v>
      </c>
      <c r="Q271" s="84" t="b">
        <f t="shared" si="13"/>
        <v>1</v>
      </c>
    </row>
    <row r="272" spans="1:17" ht="21" hidden="1" customHeight="1">
      <c r="A272" s="86">
        <v>255</v>
      </c>
      <c r="B272" s="89"/>
      <c r="C272" s="89"/>
      <c r="D272" s="89"/>
      <c r="E272" s="89"/>
      <c r="F272" s="89"/>
      <c r="G272" s="89"/>
      <c r="H272" s="89"/>
      <c r="I272" s="84" t="str">
        <f t="shared" si="11"/>
        <v/>
      </c>
      <c r="P272" s="84" t="b">
        <f t="shared" si="12"/>
        <v>0</v>
      </c>
      <c r="Q272" s="84" t="b">
        <f t="shared" si="13"/>
        <v>1</v>
      </c>
    </row>
    <row r="273" spans="1:17" ht="21" hidden="1" customHeight="1">
      <c r="A273" s="88">
        <v>256</v>
      </c>
      <c r="B273" s="89"/>
      <c r="C273" s="89"/>
      <c r="D273" s="89"/>
      <c r="E273" s="89"/>
      <c r="F273" s="89"/>
      <c r="G273" s="89"/>
      <c r="H273" s="89"/>
      <c r="I273" s="84" t="str">
        <f t="shared" si="11"/>
        <v/>
      </c>
      <c r="P273" s="84" t="b">
        <f t="shared" si="12"/>
        <v>0</v>
      </c>
      <c r="Q273" s="84" t="b">
        <f t="shared" si="13"/>
        <v>1</v>
      </c>
    </row>
    <row r="274" spans="1:17" ht="21" hidden="1" customHeight="1">
      <c r="A274" s="88">
        <v>257</v>
      </c>
      <c r="B274" s="89"/>
      <c r="C274" s="89"/>
      <c r="D274" s="89"/>
      <c r="E274" s="89"/>
      <c r="F274" s="89"/>
      <c r="G274" s="89"/>
      <c r="H274" s="89"/>
      <c r="I274" s="84" t="str">
        <f t="shared" si="11"/>
        <v/>
      </c>
      <c r="P274" s="84" t="b">
        <f t="shared" si="12"/>
        <v>0</v>
      </c>
      <c r="Q274" s="84" t="b">
        <f t="shared" si="13"/>
        <v>1</v>
      </c>
    </row>
    <row r="275" spans="1:17" ht="21" hidden="1" customHeight="1">
      <c r="A275" s="86">
        <v>258</v>
      </c>
      <c r="B275" s="89"/>
      <c r="C275" s="89"/>
      <c r="D275" s="89"/>
      <c r="E275" s="89"/>
      <c r="F275" s="89"/>
      <c r="G275" s="89"/>
      <c r="H275" s="89"/>
      <c r="I275" s="84" t="str">
        <f t="shared" si="11"/>
        <v/>
      </c>
      <c r="P275" s="84" t="b">
        <f t="shared" si="12"/>
        <v>0</v>
      </c>
      <c r="Q275" s="84" t="b">
        <f t="shared" si="13"/>
        <v>1</v>
      </c>
    </row>
    <row r="276" spans="1:17" ht="21" hidden="1" customHeight="1">
      <c r="A276" s="86">
        <v>259</v>
      </c>
      <c r="B276" s="89"/>
      <c r="C276" s="89"/>
      <c r="D276" s="89"/>
      <c r="E276" s="89"/>
      <c r="F276" s="89"/>
      <c r="G276" s="89"/>
      <c r="H276" s="89"/>
      <c r="I276" s="84" t="str">
        <f t="shared" ref="I276:I339" si="14">IF(Q276,"",IF(P276,"","実施日～術者の全項目に記入願います"))</f>
        <v/>
      </c>
      <c r="P276" s="84" t="b">
        <f t="shared" si="12"/>
        <v>0</v>
      </c>
      <c r="Q276" s="84" t="b">
        <f t="shared" si="13"/>
        <v>1</v>
      </c>
    </row>
    <row r="277" spans="1:17" ht="21" hidden="1" customHeight="1">
      <c r="A277" s="88">
        <v>260</v>
      </c>
      <c r="B277" s="89"/>
      <c r="C277" s="89"/>
      <c r="D277" s="89"/>
      <c r="E277" s="89"/>
      <c r="F277" s="89"/>
      <c r="G277" s="89"/>
      <c r="H277" s="89"/>
      <c r="I277" s="84" t="str">
        <f t="shared" si="14"/>
        <v/>
      </c>
      <c r="P277" s="84" t="b">
        <f t="shared" si="12"/>
        <v>0</v>
      </c>
      <c r="Q277" s="84" t="b">
        <f t="shared" si="13"/>
        <v>1</v>
      </c>
    </row>
    <row r="278" spans="1:17" ht="21" hidden="1" customHeight="1">
      <c r="A278" s="88">
        <v>261</v>
      </c>
      <c r="B278" s="89"/>
      <c r="C278" s="89"/>
      <c r="D278" s="89"/>
      <c r="E278" s="89"/>
      <c r="F278" s="89"/>
      <c r="G278" s="89"/>
      <c r="H278" s="89"/>
      <c r="I278" s="84" t="str">
        <f t="shared" si="14"/>
        <v/>
      </c>
      <c r="P278" s="84" t="b">
        <f t="shared" si="12"/>
        <v>0</v>
      </c>
      <c r="Q278" s="84" t="b">
        <f t="shared" si="13"/>
        <v>1</v>
      </c>
    </row>
    <row r="279" spans="1:17" ht="21" hidden="1" customHeight="1">
      <c r="A279" s="86">
        <v>262</v>
      </c>
      <c r="B279" s="89"/>
      <c r="C279" s="89"/>
      <c r="D279" s="89"/>
      <c r="E279" s="89"/>
      <c r="F279" s="89"/>
      <c r="G279" s="89"/>
      <c r="H279" s="89"/>
      <c r="I279" s="84" t="str">
        <f t="shared" si="14"/>
        <v/>
      </c>
      <c r="P279" s="84" t="b">
        <f t="shared" si="12"/>
        <v>0</v>
      </c>
      <c r="Q279" s="84" t="b">
        <f t="shared" si="13"/>
        <v>1</v>
      </c>
    </row>
    <row r="280" spans="1:17" ht="21" hidden="1" customHeight="1">
      <c r="A280" s="86">
        <v>263</v>
      </c>
      <c r="B280" s="89"/>
      <c r="C280" s="89"/>
      <c r="D280" s="89"/>
      <c r="E280" s="89"/>
      <c r="F280" s="89"/>
      <c r="G280" s="89"/>
      <c r="H280" s="89"/>
      <c r="I280" s="84" t="str">
        <f t="shared" si="14"/>
        <v/>
      </c>
      <c r="P280" s="84" t="b">
        <f t="shared" si="12"/>
        <v>0</v>
      </c>
      <c r="Q280" s="84" t="b">
        <f t="shared" si="13"/>
        <v>1</v>
      </c>
    </row>
    <row r="281" spans="1:17" ht="21" hidden="1" customHeight="1">
      <c r="A281" s="88">
        <v>264</v>
      </c>
      <c r="B281" s="89"/>
      <c r="C281" s="89"/>
      <c r="D281" s="89"/>
      <c r="E281" s="89"/>
      <c r="F281" s="89"/>
      <c r="G281" s="89"/>
      <c r="H281" s="89"/>
      <c r="I281" s="84" t="str">
        <f t="shared" si="14"/>
        <v/>
      </c>
      <c r="P281" s="84" t="b">
        <f t="shared" si="12"/>
        <v>0</v>
      </c>
      <c r="Q281" s="84" t="b">
        <f t="shared" si="13"/>
        <v>1</v>
      </c>
    </row>
    <row r="282" spans="1:17" ht="21" hidden="1" customHeight="1">
      <c r="A282" s="88">
        <v>265</v>
      </c>
      <c r="B282" s="89"/>
      <c r="C282" s="89"/>
      <c r="D282" s="89"/>
      <c r="E282" s="89"/>
      <c r="F282" s="89"/>
      <c r="G282" s="89"/>
      <c r="H282" s="89"/>
      <c r="I282" s="84" t="str">
        <f t="shared" si="14"/>
        <v/>
      </c>
      <c r="P282" s="84" t="b">
        <f t="shared" si="12"/>
        <v>0</v>
      </c>
      <c r="Q282" s="84" t="b">
        <f t="shared" si="13"/>
        <v>1</v>
      </c>
    </row>
    <row r="283" spans="1:17" ht="21" hidden="1" customHeight="1">
      <c r="A283" s="86">
        <v>266</v>
      </c>
      <c r="B283" s="89"/>
      <c r="C283" s="89"/>
      <c r="D283" s="89"/>
      <c r="E283" s="89"/>
      <c r="F283" s="89"/>
      <c r="G283" s="89"/>
      <c r="H283" s="89"/>
      <c r="I283" s="84" t="str">
        <f t="shared" si="14"/>
        <v/>
      </c>
      <c r="P283" s="84" t="b">
        <f t="shared" si="12"/>
        <v>0</v>
      </c>
      <c r="Q283" s="84" t="b">
        <f t="shared" si="13"/>
        <v>1</v>
      </c>
    </row>
    <row r="284" spans="1:17" ht="21" hidden="1" customHeight="1">
      <c r="A284" s="86">
        <v>267</v>
      </c>
      <c r="B284" s="89"/>
      <c r="C284" s="89"/>
      <c r="D284" s="89"/>
      <c r="E284" s="89"/>
      <c r="F284" s="89"/>
      <c r="G284" s="89"/>
      <c r="H284" s="89"/>
      <c r="I284" s="84" t="str">
        <f t="shared" si="14"/>
        <v/>
      </c>
      <c r="P284" s="84" t="b">
        <f t="shared" si="12"/>
        <v>0</v>
      </c>
      <c r="Q284" s="84" t="b">
        <f t="shared" si="13"/>
        <v>1</v>
      </c>
    </row>
    <row r="285" spans="1:17" ht="21" hidden="1" customHeight="1">
      <c r="A285" s="88">
        <v>268</v>
      </c>
      <c r="B285" s="89"/>
      <c r="C285" s="89"/>
      <c r="D285" s="89"/>
      <c r="E285" s="89"/>
      <c r="F285" s="89"/>
      <c r="G285" s="89"/>
      <c r="H285" s="89"/>
      <c r="I285" s="84" t="str">
        <f t="shared" si="14"/>
        <v/>
      </c>
      <c r="P285" s="84" t="b">
        <f t="shared" si="12"/>
        <v>0</v>
      </c>
      <c r="Q285" s="84" t="b">
        <f t="shared" si="13"/>
        <v>1</v>
      </c>
    </row>
    <row r="286" spans="1:17" ht="21" hidden="1" customHeight="1">
      <c r="A286" s="88">
        <v>269</v>
      </c>
      <c r="B286" s="89"/>
      <c r="C286" s="89"/>
      <c r="D286" s="89"/>
      <c r="E286" s="89"/>
      <c r="F286" s="89"/>
      <c r="G286" s="89"/>
      <c r="H286" s="89"/>
      <c r="I286" s="84" t="str">
        <f t="shared" si="14"/>
        <v/>
      </c>
      <c r="P286" s="84" t="b">
        <f t="shared" si="12"/>
        <v>0</v>
      </c>
      <c r="Q286" s="84" t="b">
        <f t="shared" si="13"/>
        <v>1</v>
      </c>
    </row>
    <row r="287" spans="1:17" ht="21" hidden="1" customHeight="1">
      <c r="A287" s="86">
        <v>270</v>
      </c>
      <c r="B287" s="89"/>
      <c r="C287" s="89"/>
      <c r="D287" s="89"/>
      <c r="E287" s="89"/>
      <c r="F287" s="89"/>
      <c r="G287" s="89"/>
      <c r="H287" s="89"/>
      <c r="I287" s="84" t="str">
        <f t="shared" si="14"/>
        <v/>
      </c>
      <c r="P287" s="84" t="b">
        <f t="shared" si="12"/>
        <v>0</v>
      </c>
      <c r="Q287" s="84" t="b">
        <f t="shared" si="13"/>
        <v>1</v>
      </c>
    </row>
    <row r="288" spans="1:17" ht="21" hidden="1" customHeight="1">
      <c r="A288" s="86">
        <v>271</v>
      </c>
      <c r="B288" s="89"/>
      <c r="C288" s="89"/>
      <c r="D288" s="89"/>
      <c r="E288" s="89"/>
      <c r="F288" s="89"/>
      <c r="G288" s="89"/>
      <c r="H288" s="89"/>
      <c r="I288" s="84" t="str">
        <f t="shared" si="14"/>
        <v/>
      </c>
      <c r="P288" s="84" t="b">
        <f t="shared" si="12"/>
        <v>0</v>
      </c>
      <c r="Q288" s="84" t="b">
        <f t="shared" si="13"/>
        <v>1</v>
      </c>
    </row>
    <row r="289" spans="1:17" ht="21" hidden="1" customHeight="1">
      <c r="A289" s="88">
        <v>272</v>
      </c>
      <c r="B289" s="89"/>
      <c r="C289" s="89"/>
      <c r="D289" s="89"/>
      <c r="E289" s="89"/>
      <c r="F289" s="89"/>
      <c r="G289" s="89"/>
      <c r="H289" s="89"/>
      <c r="I289" s="84" t="str">
        <f t="shared" si="14"/>
        <v/>
      </c>
      <c r="P289" s="84" t="b">
        <f t="shared" si="12"/>
        <v>0</v>
      </c>
      <c r="Q289" s="84" t="b">
        <f t="shared" si="13"/>
        <v>1</v>
      </c>
    </row>
    <row r="290" spans="1:17" ht="21" hidden="1" customHeight="1">
      <c r="A290" s="88">
        <v>273</v>
      </c>
      <c r="B290" s="89"/>
      <c r="C290" s="89"/>
      <c r="D290" s="89"/>
      <c r="E290" s="89"/>
      <c r="F290" s="89"/>
      <c r="G290" s="89"/>
      <c r="H290" s="89"/>
      <c r="I290" s="84" t="str">
        <f t="shared" si="14"/>
        <v/>
      </c>
      <c r="P290" s="84" t="b">
        <f t="shared" si="12"/>
        <v>0</v>
      </c>
      <c r="Q290" s="84" t="b">
        <f t="shared" si="13"/>
        <v>1</v>
      </c>
    </row>
    <row r="291" spans="1:17" ht="21" hidden="1" customHeight="1">
      <c r="A291" s="86">
        <v>274</v>
      </c>
      <c r="B291" s="89"/>
      <c r="C291" s="89"/>
      <c r="D291" s="89"/>
      <c r="E291" s="89"/>
      <c r="F291" s="89"/>
      <c r="G291" s="89"/>
      <c r="H291" s="89"/>
      <c r="I291" s="84" t="str">
        <f t="shared" si="14"/>
        <v/>
      </c>
      <c r="P291" s="84" t="b">
        <f t="shared" si="12"/>
        <v>0</v>
      </c>
      <c r="Q291" s="84" t="b">
        <f t="shared" si="13"/>
        <v>1</v>
      </c>
    </row>
    <row r="292" spans="1:17" ht="21" hidden="1" customHeight="1">
      <c r="A292" s="86">
        <v>275</v>
      </c>
      <c r="B292" s="89"/>
      <c r="C292" s="89"/>
      <c r="D292" s="89"/>
      <c r="E292" s="89"/>
      <c r="F292" s="89"/>
      <c r="G292" s="89"/>
      <c r="H292" s="89"/>
      <c r="I292" s="84" t="str">
        <f t="shared" si="14"/>
        <v/>
      </c>
      <c r="P292" s="84" t="b">
        <f t="shared" si="12"/>
        <v>0</v>
      </c>
      <c r="Q292" s="84" t="b">
        <f t="shared" si="13"/>
        <v>1</v>
      </c>
    </row>
    <row r="293" spans="1:17" ht="21" hidden="1" customHeight="1">
      <c r="A293" s="88">
        <v>276</v>
      </c>
      <c r="B293" s="89"/>
      <c r="C293" s="89"/>
      <c r="D293" s="89"/>
      <c r="E293" s="89"/>
      <c r="F293" s="89"/>
      <c r="G293" s="89"/>
      <c r="H293" s="89"/>
      <c r="I293" s="84" t="str">
        <f t="shared" si="14"/>
        <v/>
      </c>
      <c r="P293" s="84" t="b">
        <f t="shared" si="12"/>
        <v>0</v>
      </c>
      <c r="Q293" s="84" t="b">
        <f t="shared" si="13"/>
        <v>1</v>
      </c>
    </row>
    <row r="294" spans="1:17" ht="21" hidden="1" customHeight="1">
      <c r="A294" s="88">
        <v>277</v>
      </c>
      <c r="B294" s="89"/>
      <c r="C294" s="89"/>
      <c r="D294" s="89"/>
      <c r="E294" s="89"/>
      <c r="F294" s="89"/>
      <c r="G294" s="89"/>
      <c r="H294" s="89"/>
      <c r="I294" s="84" t="str">
        <f t="shared" si="14"/>
        <v/>
      </c>
      <c r="P294" s="84" t="b">
        <f t="shared" si="12"/>
        <v>0</v>
      </c>
      <c r="Q294" s="84" t="b">
        <f t="shared" si="13"/>
        <v>1</v>
      </c>
    </row>
    <row r="295" spans="1:17" ht="21" hidden="1" customHeight="1">
      <c r="A295" s="86">
        <v>278</v>
      </c>
      <c r="B295" s="89"/>
      <c r="C295" s="89"/>
      <c r="D295" s="89"/>
      <c r="E295" s="89"/>
      <c r="F295" s="89"/>
      <c r="G295" s="89"/>
      <c r="H295" s="89"/>
      <c r="I295" s="84" t="str">
        <f t="shared" si="14"/>
        <v/>
      </c>
      <c r="P295" s="84" t="b">
        <f t="shared" si="12"/>
        <v>0</v>
      </c>
      <c r="Q295" s="84" t="b">
        <f t="shared" si="13"/>
        <v>1</v>
      </c>
    </row>
    <row r="296" spans="1:17" ht="21" hidden="1" customHeight="1">
      <c r="A296" s="86">
        <v>279</v>
      </c>
      <c r="B296" s="89"/>
      <c r="C296" s="89"/>
      <c r="D296" s="89"/>
      <c r="E296" s="89"/>
      <c r="F296" s="89"/>
      <c r="G296" s="89"/>
      <c r="H296" s="89"/>
      <c r="I296" s="84" t="str">
        <f t="shared" si="14"/>
        <v/>
      </c>
      <c r="P296" s="84" t="b">
        <f t="shared" ref="P296:P359" si="15">AND(B296&lt;&gt;"",C296&lt;&gt;"",D296&lt;&gt;"",E296&lt;&gt;"",F296&lt;&gt;"",G296&lt;&gt;"",H296&lt;&gt;"")</f>
        <v>0</v>
      </c>
      <c r="Q296" s="84" t="b">
        <f t="shared" ref="Q296:Q359" si="16">AND(B296="",C296="",D296="",E296="",F296="",G296="",H296="")</f>
        <v>1</v>
      </c>
    </row>
    <row r="297" spans="1:17" ht="21" hidden="1" customHeight="1">
      <c r="A297" s="88">
        <v>280</v>
      </c>
      <c r="B297" s="89"/>
      <c r="C297" s="89"/>
      <c r="D297" s="89"/>
      <c r="E297" s="89"/>
      <c r="F297" s="89"/>
      <c r="G297" s="89"/>
      <c r="H297" s="89"/>
      <c r="I297" s="84" t="str">
        <f t="shared" si="14"/>
        <v/>
      </c>
      <c r="P297" s="84" t="b">
        <f t="shared" si="15"/>
        <v>0</v>
      </c>
      <c r="Q297" s="84" t="b">
        <f t="shared" si="16"/>
        <v>1</v>
      </c>
    </row>
    <row r="298" spans="1:17" ht="21" hidden="1" customHeight="1">
      <c r="A298" s="88">
        <v>281</v>
      </c>
      <c r="B298" s="89"/>
      <c r="C298" s="89"/>
      <c r="D298" s="89"/>
      <c r="E298" s="89"/>
      <c r="F298" s="89"/>
      <c r="G298" s="89"/>
      <c r="H298" s="89"/>
      <c r="I298" s="84" t="str">
        <f t="shared" si="14"/>
        <v/>
      </c>
      <c r="P298" s="84" t="b">
        <f t="shared" si="15"/>
        <v>0</v>
      </c>
      <c r="Q298" s="84" t="b">
        <f t="shared" si="16"/>
        <v>1</v>
      </c>
    </row>
    <row r="299" spans="1:17" ht="21" hidden="1" customHeight="1">
      <c r="A299" s="86">
        <v>282</v>
      </c>
      <c r="B299" s="89"/>
      <c r="C299" s="89"/>
      <c r="D299" s="89"/>
      <c r="E299" s="89"/>
      <c r="F299" s="89"/>
      <c r="G299" s="89"/>
      <c r="H299" s="89"/>
      <c r="I299" s="84" t="str">
        <f t="shared" si="14"/>
        <v/>
      </c>
      <c r="P299" s="84" t="b">
        <f t="shared" si="15"/>
        <v>0</v>
      </c>
      <c r="Q299" s="84" t="b">
        <f t="shared" si="16"/>
        <v>1</v>
      </c>
    </row>
    <row r="300" spans="1:17" ht="21" hidden="1" customHeight="1">
      <c r="A300" s="86">
        <v>283</v>
      </c>
      <c r="B300" s="89"/>
      <c r="C300" s="89"/>
      <c r="D300" s="89"/>
      <c r="E300" s="89"/>
      <c r="F300" s="89"/>
      <c r="G300" s="89"/>
      <c r="H300" s="89"/>
      <c r="I300" s="84" t="str">
        <f t="shared" si="14"/>
        <v/>
      </c>
      <c r="P300" s="84" t="b">
        <f t="shared" si="15"/>
        <v>0</v>
      </c>
      <c r="Q300" s="84" t="b">
        <f t="shared" si="16"/>
        <v>1</v>
      </c>
    </row>
    <row r="301" spans="1:17" ht="21" hidden="1" customHeight="1">
      <c r="A301" s="88">
        <v>284</v>
      </c>
      <c r="B301" s="89"/>
      <c r="C301" s="89"/>
      <c r="D301" s="89"/>
      <c r="E301" s="89"/>
      <c r="F301" s="89"/>
      <c r="G301" s="89"/>
      <c r="H301" s="89"/>
      <c r="I301" s="84" t="str">
        <f t="shared" si="14"/>
        <v/>
      </c>
      <c r="P301" s="84" t="b">
        <f t="shared" si="15"/>
        <v>0</v>
      </c>
      <c r="Q301" s="84" t="b">
        <f t="shared" si="16"/>
        <v>1</v>
      </c>
    </row>
    <row r="302" spans="1:17" ht="21" hidden="1" customHeight="1">
      <c r="A302" s="88">
        <v>285</v>
      </c>
      <c r="B302" s="89"/>
      <c r="C302" s="89"/>
      <c r="D302" s="89"/>
      <c r="E302" s="89"/>
      <c r="F302" s="89"/>
      <c r="G302" s="89"/>
      <c r="H302" s="89"/>
      <c r="I302" s="84" t="str">
        <f t="shared" si="14"/>
        <v/>
      </c>
      <c r="P302" s="84" t="b">
        <f t="shared" si="15"/>
        <v>0</v>
      </c>
      <c r="Q302" s="84" t="b">
        <f t="shared" si="16"/>
        <v>1</v>
      </c>
    </row>
    <row r="303" spans="1:17" ht="21" hidden="1" customHeight="1">
      <c r="A303" s="86">
        <v>286</v>
      </c>
      <c r="B303" s="89"/>
      <c r="C303" s="89"/>
      <c r="D303" s="89"/>
      <c r="E303" s="89"/>
      <c r="F303" s="89"/>
      <c r="G303" s="89"/>
      <c r="H303" s="89"/>
      <c r="I303" s="84" t="str">
        <f t="shared" si="14"/>
        <v/>
      </c>
      <c r="P303" s="84" t="b">
        <f t="shared" si="15"/>
        <v>0</v>
      </c>
      <c r="Q303" s="84" t="b">
        <f t="shared" si="16"/>
        <v>1</v>
      </c>
    </row>
    <row r="304" spans="1:17" ht="21" hidden="1" customHeight="1">
      <c r="A304" s="86">
        <v>287</v>
      </c>
      <c r="B304" s="89"/>
      <c r="C304" s="89"/>
      <c r="D304" s="89"/>
      <c r="E304" s="89"/>
      <c r="F304" s="89"/>
      <c r="G304" s="89"/>
      <c r="H304" s="89"/>
      <c r="I304" s="84" t="str">
        <f t="shared" si="14"/>
        <v/>
      </c>
      <c r="P304" s="84" t="b">
        <f t="shared" si="15"/>
        <v>0</v>
      </c>
      <c r="Q304" s="84" t="b">
        <f t="shared" si="16"/>
        <v>1</v>
      </c>
    </row>
    <row r="305" spans="1:17" ht="21" hidden="1" customHeight="1">
      <c r="A305" s="88">
        <v>288</v>
      </c>
      <c r="B305" s="89"/>
      <c r="C305" s="89"/>
      <c r="D305" s="89"/>
      <c r="E305" s="89"/>
      <c r="F305" s="89"/>
      <c r="G305" s="89"/>
      <c r="H305" s="89"/>
      <c r="I305" s="84" t="str">
        <f t="shared" si="14"/>
        <v/>
      </c>
      <c r="P305" s="84" t="b">
        <f t="shared" si="15"/>
        <v>0</v>
      </c>
      <c r="Q305" s="84" t="b">
        <f t="shared" si="16"/>
        <v>1</v>
      </c>
    </row>
    <row r="306" spans="1:17" ht="21" hidden="1" customHeight="1">
      <c r="A306" s="88">
        <v>289</v>
      </c>
      <c r="B306" s="89"/>
      <c r="C306" s="89"/>
      <c r="D306" s="89"/>
      <c r="E306" s="89"/>
      <c r="F306" s="89"/>
      <c r="G306" s="89"/>
      <c r="H306" s="89"/>
      <c r="I306" s="84" t="str">
        <f t="shared" si="14"/>
        <v/>
      </c>
      <c r="P306" s="84" t="b">
        <f t="shared" si="15"/>
        <v>0</v>
      </c>
      <c r="Q306" s="84" t="b">
        <f t="shared" si="16"/>
        <v>1</v>
      </c>
    </row>
    <row r="307" spans="1:17" ht="21" hidden="1" customHeight="1">
      <c r="A307" s="86">
        <v>290</v>
      </c>
      <c r="B307" s="89"/>
      <c r="C307" s="89"/>
      <c r="D307" s="89"/>
      <c r="E307" s="89"/>
      <c r="F307" s="89"/>
      <c r="G307" s="89"/>
      <c r="H307" s="89"/>
      <c r="I307" s="84" t="str">
        <f t="shared" si="14"/>
        <v/>
      </c>
      <c r="P307" s="84" t="b">
        <f t="shared" si="15"/>
        <v>0</v>
      </c>
      <c r="Q307" s="84" t="b">
        <f t="shared" si="16"/>
        <v>1</v>
      </c>
    </row>
    <row r="308" spans="1:17" ht="21" hidden="1" customHeight="1">
      <c r="A308" s="86">
        <v>291</v>
      </c>
      <c r="B308" s="89"/>
      <c r="C308" s="89"/>
      <c r="D308" s="89"/>
      <c r="E308" s="89"/>
      <c r="F308" s="89"/>
      <c r="G308" s="89"/>
      <c r="H308" s="89"/>
      <c r="I308" s="84" t="str">
        <f t="shared" si="14"/>
        <v/>
      </c>
      <c r="P308" s="84" t="b">
        <f t="shared" si="15"/>
        <v>0</v>
      </c>
      <c r="Q308" s="84" t="b">
        <f t="shared" si="16"/>
        <v>1</v>
      </c>
    </row>
    <row r="309" spans="1:17" ht="21" hidden="1" customHeight="1">
      <c r="A309" s="88">
        <v>292</v>
      </c>
      <c r="B309" s="89"/>
      <c r="C309" s="89"/>
      <c r="D309" s="89"/>
      <c r="E309" s="89"/>
      <c r="F309" s="89"/>
      <c r="G309" s="89"/>
      <c r="H309" s="89"/>
      <c r="I309" s="84" t="str">
        <f t="shared" si="14"/>
        <v/>
      </c>
      <c r="P309" s="84" t="b">
        <f t="shared" si="15"/>
        <v>0</v>
      </c>
      <c r="Q309" s="84" t="b">
        <f t="shared" si="16"/>
        <v>1</v>
      </c>
    </row>
    <row r="310" spans="1:17" ht="21" hidden="1" customHeight="1">
      <c r="A310" s="88">
        <v>293</v>
      </c>
      <c r="B310" s="89"/>
      <c r="C310" s="89"/>
      <c r="D310" s="89"/>
      <c r="E310" s="89"/>
      <c r="F310" s="89"/>
      <c r="G310" s="89"/>
      <c r="H310" s="89"/>
      <c r="I310" s="84" t="str">
        <f t="shared" si="14"/>
        <v/>
      </c>
      <c r="P310" s="84" t="b">
        <f t="shared" si="15"/>
        <v>0</v>
      </c>
      <c r="Q310" s="84" t="b">
        <f t="shared" si="16"/>
        <v>1</v>
      </c>
    </row>
    <row r="311" spans="1:17" ht="21" hidden="1" customHeight="1">
      <c r="A311" s="86">
        <v>294</v>
      </c>
      <c r="B311" s="89"/>
      <c r="C311" s="89"/>
      <c r="D311" s="89"/>
      <c r="E311" s="89"/>
      <c r="F311" s="89"/>
      <c r="G311" s="89"/>
      <c r="H311" s="89"/>
      <c r="I311" s="84" t="str">
        <f t="shared" si="14"/>
        <v/>
      </c>
      <c r="P311" s="84" t="b">
        <f t="shared" si="15"/>
        <v>0</v>
      </c>
      <c r="Q311" s="84" t="b">
        <f t="shared" si="16"/>
        <v>1</v>
      </c>
    </row>
    <row r="312" spans="1:17" ht="21" hidden="1" customHeight="1">
      <c r="A312" s="86">
        <v>295</v>
      </c>
      <c r="B312" s="89"/>
      <c r="C312" s="89"/>
      <c r="D312" s="89"/>
      <c r="E312" s="89"/>
      <c r="F312" s="89"/>
      <c r="G312" s="89"/>
      <c r="H312" s="89"/>
      <c r="I312" s="84" t="str">
        <f t="shared" si="14"/>
        <v/>
      </c>
      <c r="P312" s="84" t="b">
        <f t="shared" si="15"/>
        <v>0</v>
      </c>
      <c r="Q312" s="84" t="b">
        <f t="shared" si="16"/>
        <v>1</v>
      </c>
    </row>
    <row r="313" spans="1:17" ht="21" hidden="1" customHeight="1">
      <c r="A313" s="88">
        <v>296</v>
      </c>
      <c r="B313" s="89"/>
      <c r="C313" s="89"/>
      <c r="D313" s="89"/>
      <c r="E313" s="89"/>
      <c r="F313" s="89"/>
      <c r="G313" s="89"/>
      <c r="H313" s="89"/>
      <c r="I313" s="84" t="str">
        <f t="shared" si="14"/>
        <v/>
      </c>
      <c r="P313" s="84" t="b">
        <f t="shared" si="15"/>
        <v>0</v>
      </c>
      <c r="Q313" s="84" t="b">
        <f t="shared" si="16"/>
        <v>1</v>
      </c>
    </row>
    <row r="314" spans="1:17" ht="21" hidden="1" customHeight="1">
      <c r="A314" s="88">
        <v>297</v>
      </c>
      <c r="B314" s="89"/>
      <c r="C314" s="89"/>
      <c r="D314" s="89"/>
      <c r="E314" s="89"/>
      <c r="F314" s="89"/>
      <c r="G314" s="89"/>
      <c r="H314" s="89"/>
      <c r="I314" s="84" t="str">
        <f t="shared" si="14"/>
        <v/>
      </c>
      <c r="P314" s="84" t="b">
        <f t="shared" si="15"/>
        <v>0</v>
      </c>
      <c r="Q314" s="84" t="b">
        <f t="shared" si="16"/>
        <v>1</v>
      </c>
    </row>
    <row r="315" spans="1:17" ht="21" hidden="1" customHeight="1">
      <c r="A315" s="86">
        <v>298</v>
      </c>
      <c r="B315" s="89"/>
      <c r="C315" s="89"/>
      <c r="D315" s="89"/>
      <c r="E315" s="89"/>
      <c r="F315" s="89"/>
      <c r="G315" s="89"/>
      <c r="H315" s="89"/>
      <c r="I315" s="84" t="str">
        <f t="shared" si="14"/>
        <v/>
      </c>
      <c r="P315" s="84" t="b">
        <f t="shared" si="15"/>
        <v>0</v>
      </c>
      <c r="Q315" s="84" t="b">
        <f t="shared" si="16"/>
        <v>1</v>
      </c>
    </row>
    <row r="316" spans="1:17" ht="21" hidden="1" customHeight="1">
      <c r="A316" s="86">
        <v>299</v>
      </c>
      <c r="B316" s="89"/>
      <c r="C316" s="89"/>
      <c r="D316" s="89"/>
      <c r="E316" s="89"/>
      <c r="F316" s="89"/>
      <c r="G316" s="89"/>
      <c r="H316" s="89"/>
      <c r="I316" s="84" t="str">
        <f t="shared" si="14"/>
        <v/>
      </c>
      <c r="P316" s="84" t="b">
        <f t="shared" si="15"/>
        <v>0</v>
      </c>
      <c r="Q316" s="84" t="b">
        <f t="shared" si="16"/>
        <v>1</v>
      </c>
    </row>
    <row r="317" spans="1:17" ht="21" hidden="1" customHeight="1">
      <c r="A317" s="88">
        <v>300</v>
      </c>
      <c r="B317" s="89"/>
      <c r="C317" s="89"/>
      <c r="D317" s="89"/>
      <c r="E317" s="89"/>
      <c r="F317" s="89"/>
      <c r="G317" s="89"/>
      <c r="H317" s="89"/>
      <c r="I317" s="84" t="str">
        <f t="shared" si="14"/>
        <v/>
      </c>
      <c r="P317" s="84" t="b">
        <f t="shared" si="15"/>
        <v>0</v>
      </c>
      <c r="Q317" s="84" t="b">
        <f t="shared" si="16"/>
        <v>1</v>
      </c>
    </row>
    <row r="318" spans="1:17" ht="21" hidden="1" customHeight="1">
      <c r="A318" s="88">
        <v>301</v>
      </c>
      <c r="B318" s="89"/>
      <c r="C318" s="89"/>
      <c r="D318" s="89"/>
      <c r="E318" s="89"/>
      <c r="F318" s="89"/>
      <c r="G318" s="89"/>
      <c r="H318" s="89"/>
      <c r="I318" s="84" t="str">
        <f t="shared" si="14"/>
        <v/>
      </c>
      <c r="P318" s="84" t="b">
        <f t="shared" si="15"/>
        <v>0</v>
      </c>
      <c r="Q318" s="84" t="b">
        <f t="shared" si="16"/>
        <v>1</v>
      </c>
    </row>
    <row r="319" spans="1:17" ht="21" hidden="1" customHeight="1">
      <c r="A319" s="86">
        <v>302</v>
      </c>
      <c r="B319" s="89"/>
      <c r="C319" s="89"/>
      <c r="D319" s="89"/>
      <c r="E319" s="89"/>
      <c r="F319" s="89"/>
      <c r="G319" s="89"/>
      <c r="H319" s="89"/>
      <c r="I319" s="84" t="str">
        <f t="shared" si="14"/>
        <v/>
      </c>
      <c r="P319" s="84" t="b">
        <f t="shared" si="15"/>
        <v>0</v>
      </c>
      <c r="Q319" s="84" t="b">
        <f t="shared" si="16"/>
        <v>1</v>
      </c>
    </row>
    <row r="320" spans="1:17" ht="21" hidden="1" customHeight="1">
      <c r="A320" s="86">
        <v>303</v>
      </c>
      <c r="B320" s="89"/>
      <c r="C320" s="89"/>
      <c r="D320" s="89"/>
      <c r="E320" s="89"/>
      <c r="F320" s="89"/>
      <c r="G320" s="89"/>
      <c r="H320" s="89"/>
      <c r="I320" s="84" t="str">
        <f t="shared" si="14"/>
        <v/>
      </c>
      <c r="P320" s="84" t="b">
        <f t="shared" si="15"/>
        <v>0</v>
      </c>
      <c r="Q320" s="84" t="b">
        <f t="shared" si="16"/>
        <v>1</v>
      </c>
    </row>
    <row r="321" spans="1:17" ht="21" hidden="1" customHeight="1">
      <c r="A321" s="88">
        <v>304</v>
      </c>
      <c r="B321" s="89"/>
      <c r="C321" s="89"/>
      <c r="D321" s="89"/>
      <c r="E321" s="89"/>
      <c r="F321" s="89"/>
      <c r="G321" s="89"/>
      <c r="H321" s="89"/>
      <c r="I321" s="84" t="str">
        <f t="shared" si="14"/>
        <v/>
      </c>
      <c r="P321" s="84" t="b">
        <f t="shared" si="15"/>
        <v>0</v>
      </c>
      <c r="Q321" s="84" t="b">
        <f t="shared" si="16"/>
        <v>1</v>
      </c>
    </row>
    <row r="322" spans="1:17" ht="21" hidden="1" customHeight="1">
      <c r="A322" s="88">
        <v>305</v>
      </c>
      <c r="B322" s="89"/>
      <c r="C322" s="89"/>
      <c r="D322" s="89"/>
      <c r="E322" s="89"/>
      <c r="F322" s="89"/>
      <c r="G322" s="89"/>
      <c r="H322" s="89"/>
      <c r="I322" s="84" t="str">
        <f t="shared" si="14"/>
        <v/>
      </c>
      <c r="P322" s="84" t="b">
        <f t="shared" si="15"/>
        <v>0</v>
      </c>
      <c r="Q322" s="84" t="b">
        <f t="shared" si="16"/>
        <v>1</v>
      </c>
    </row>
    <row r="323" spans="1:17" ht="21" hidden="1" customHeight="1">
      <c r="A323" s="86">
        <v>306</v>
      </c>
      <c r="B323" s="89"/>
      <c r="C323" s="89"/>
      <c r="D323" s="89"/>
      <c r="E323" s="89"/>
      <c r="F323" s="89"/>
      <c r="G323" s="89"/>
      <c r="H323" s="89"/>
      <c r="I323" s="84" t="str">
        <f t="shared" si="14"/>
        <v/>
      </c>
      <c r="P323" s="84" t="b">
        <f t="shared" si="15"/>
        <v>0</v>
      </c>
      <c r="Q323" s="84" t="b">
        <f t="shared" si="16"/>
        <v>1</v>
      </c>
    </row>
    <row r="324" spans="1:17" ht="21" hidden="1" customHeight="1">
      <c r="A324" s="86">
        <v>307</v>
      </c>
      <c r="B324" s="89"/>
      <c r="C324" s="89"/>
      <c r="D324" s="89"/>
      <c r="E324" s="89"/>
      <c r="F324" s="89"/>
      <c r="G324" s="89"/>
      <c r="H324" s="89"/>
      <c r="I324" s="84" t="str">
        <f t="shared" si="14"/>
        <v/>
      </c>
      <c r="P324" s="84" t="b">
        <f t="shared" si="15"/>
        <v>0</v>
      </c>
      <c r="Q324" s="84" t="b">
        <f t="shared" si="16"/>
        <v>1</v>
      </c>
    </row>
    <row r="325" spans="1:17" ht="21" hidden="1" customHeight="1">
      <c r="A325" s="88">
        <v>308</v>
      </c>
      <c r="B325" s="89"/>
      <c r="C325" s="89"/>
      <c r="D325" s="89"/>
      <c r="E325" s="89"/>
      <c r="F325" s="89"/>
      <c r="G325" s="89"/>
      <c r="H325" s="89"/>
      <c r="I325" s="84" t="str">
        <f t="shared" si="14"/>
        <v/>
      </c>
      <c r="P325" s="84" t="b">
        <f t="shared" si="15"/>
        <v>0</v>
      </c>
      <c r="Q325" s="84" t="b">
        <f t="shared" si="16"/>
        <v>1</v>
      </c>
    </row>
    <row r="326" spans="1:17" ht="21" hidden="1" customHeight="1">
      <c r="A326" s="88">
        <v>309</v>
      </c>
      <c r="B326" s="89"/>
      <c r="C326" s="89"/>
      <c r="D326" s="89"/>
      <c r="E326" s="89"/>
      <c r="F326" s="89"/>
      <c r="G326" s="89"/>
      <c r="H326" s="89"/>
      <c r="I326" s="84" t="str">
        <f t="shared" si="14"/>
        <v/>
      </c>
      <c r="P326" s="84" t="b">
        <f t="shared" si="15"/>
        <v>0</v>
      </c>
      <c r="Q326" s="84" t="b">
        <f t="shared" si="16"/>
        <v>1</v>
      </c>
    </row>
    <row r="327" spans="1:17" ht="21" hidden="1" customHeight="1">
      <c r="A327" s="86">
        <v>310</v>
      </c>
      <c r="B327" s="89"/>
      <c r="C327" s="89"/>
      <c r="D327" s="89"/>
      <c r="E327" s="89"/>
      <c r="F327" s="89"/>
      <c r="G327" s="89"/>
      <c r="H327" s="89"/>
      <c r="I327" s="84" t="str">
        <f t="shared" si="14"/>
        <v/>
      </c>
      <c r="P327" s="84" t="b">
        <f t="shared" si="15"/>
        <v>0</v>
      </c>
      <c r="Q327" s="84" t="b">
        <f t="shared" si="16"/>
        <v>1</v>
      </c>
    </row>
    <row r="328" spans="1:17" ht="21" hidden="1" customHeight="1">
      <c r="A328" s="86">
        <v>311</v>
      </c>
      <c r="B328" s="89"/>
      <c r="C328" s="89"/>
      <c r="D328" s="89"/>
      <c r="E328" s="89"/>
      <c r="F328" s="89"/>
      <c r="G328" s="89"/>
      <c r="H328" s="89"/>
      <c r="I328" s="84" t="str">
        <f t="shared" si="14"/>
        <v/>
      </c>
      <c r="P328" s="84" t="b">
        <f t="shared" si="15"/>
        <v>0</v>
      </c>
      <c r="Q328" s="84" t="b">
        <f t="shared" si="16"/>
        <v>1</v>
      </c>
    </row>
    <row r="329" spans="1:17" ht="21" hidden="1" customHeight="1">
      <c r="A329" s="88">
        <v>312</v>
      </c>
      <c r="B329" s="89"/>
      <c r="C329" s="89"/>
      <c r="D329" s="89"/>
      <c r="E329" s="89"/>
      <c r="F329" s="89"/>
      <c r="G329" s="89"/>
      <c r="H329" s="89"/>
      <c r="I329" s="84" t="str">
        <f t="shared" si="14"/>
        <v/>
      </c>
      <c r="P329" s="84" t="b">
        <f t="shared" si="15"/>
        <v>0</v>
      </c>
      <c r="Q329" s="84" t="b">
        <f t="shared" si="16"/>
        <v>1</v>
      </c>
    </row>
    <row r="330" spans="1:17" ht="21" hidden="1" customHeight="1">
      <c r="A330" s="88">
        <v>313</v>
      </c>
      <c r="B330" s="89"/>
      <c r="C330" s="89"/>
      <c r="D330" s="89"/>
      <c r="E330" s="89"/>
      <c r="F330" s="89"/>
      <c r="G330" s="89"/>
      <c r="H330" s="89"/>
      <c r="I330" s="84" t="str">
        <f t="shared" si="14"/>
        <v/>
      </c>
      <c r="P330" s="84" t="b">
        <f t="shared" si="15"/>
        <v>0</v>
      </c>
      <c r="Q330" s="84" t="b">
        <f t="shared" si="16"/>
        <v>1</v>
      </c>
    </row>
    <row r="331" spans="1:17" ht="21" hidden="1" customHeight="1">
      <c r="A331" s="86">
        <v>314</v>
      </c>
      <c r="B331" s="89"/>
      <c r="C331" s="89"/>
      <c r="D331" s="89"/>
      <c r="E331" s="89"/>
      <c r="F331" s="89"/>
      <c r="G331" s="89"/>
      <c r="H331" s="89"/>
      <c r="I331" s="84" t="str">
        <f t="shared" si="14"/>
        <v/>
      </c>
      <c r="P331" s="84" t="b">
        <f t="shared" si="15"/>
        <v>0</v>
      </c>
      <c r="Q331" s="84" t="b">
        <f t="shared" si="16"/>
        <v>1</v>
      </c>
    </row>
    <row r="332" spans="1:17" ht="21" hidden="1" customHeight="1">
      <c r="A332" s="86">
        <v>315</v>
      </c>
      <c r="B332" s="89"/>
      <c r="C332" s="89"/>
      <c r="D332" s="89"/>
      <c r="E332" s="89"/>
      <c r="F332" s="89"/>
      <c r="G332" s="89"/>
      <c r="H332" s="89"/>
      <c r="I332" s="84" t="str">
        <f t="shared" si="14"/>
        <v/>
      </c>
      <c r="P332" s="84" t="b">
        <f t="shared" si="15"/>
        <v>0</v>
      </c>
      <c r="Q332" s="84" t="b">
        <f t="shared" si="16"/>
        <v>1</v>
      </c>
    </row>
    <row r="333" spans="1:17" ht="21" hidden="1" customHeight="1">
      <c r="A333" s="88">
        <v>316</v>
      </c>
      <c r="B333" s="89"/>
      <c r="C333" s="89"/>
      <c r="D333" s="89"/>
      <c r="E333" s="89"/>
      <c r="F333" s="89"/>
      <c r="G333" s="89"/>
      <c r="H333" s="89"/>
      <c r="I333" s="84" t="str">
        <f t="shared" si="14"/>
        <v/>
      </c>
      <c r="P333" s="84" t="b">
        <f t="shared" si="15"/>
        <v>0</v>
      </c>
      <c r="Q333" s="84" t="b">
        <f t="shared" si="16"/>
        <v>1</v>
      </c>
    </row>
    <row r="334" spans="1:17" ht="21" hidden="1" customHeight="1">
      <c r="A334" s="88">
        <v>317</v>
      </c>
      <c r="B334" s="89"/>
      <c r="C334" s="89"/>
      <c r="D334" s="89"/>
      <c r="E334" s="89"/>
      <c r="F334" s="89"/>
      <c r="G334" s="89"/>
      <c r="H334" s="89"/>
      <c r="I334" s="84" t="str">
        <f t="shared" si="14"/>
        <v/>
      </c>
      <c r="P334" s="84" t="b">
        <f t="shared" si="15"/>
        <v>0</v>
      </c>
      <c r="Q334" s="84" t="b">
        <f t="shared" si="16"/>
        <v>1</v>
      </c>
    </row>
    <row r="335" spans="1:17" ht="21" hidden="1" customHeight="1">
      <c r="A335" s="86">
        <v>318</v>
      </c>
      <c r="B335" s="89"/>
      <c r="C335" s="89"/>
      <c r="D335" s="89"/>
      <c r="E335" s="89"/>
      <c r="F335" s="89"/>
      <c r="G335" s="89"/>
      <c r="H335" s="89"/>
      <c r="I335" s="84" t="str">
        <f t="shared" si="14"/>
        <v/>
      </c>
      <c r="P335" s="84" t="b">
        <f t="shared" si="15"/>
        <v>0</v>
      </c>
      <c r="Q335" s="84" t="b">
        <f t="shared" si="16"/>
        <v>1</v>
      </c>
    </row>
    <row r="336" spans="1:17" ht="21" hidden="1" customHeight="1">
      <c r="A336" s="86">
        <v>319</v>
      </c>
      <c r="B336" s="89"/>
      <c r="C336" s="89"/>
      <c r="D336" s="89"/>
      <c r="E336" s="89"/>
      <c r="F336" s="89"/>
      <c r="G336" s="89"/>
      <c r="H336" s="89"/>
      <c r="I336" s="84" t="str">
        <f t="shared" si="14"/>
        <v/>
      </c>
      <c r="P336" s="84" t="b">
        <f t="shared" si="15"/>
        <v>0</v>
      </c>
      <c r="Q336" s="84" t="b">
        <f t="shared" si="16"/>
        <v>1</v>
      </c>
    </row>
    <row r="337" spans="1:17" ht="21" hidden="1" customHeight="1">
      <c r="A337" s="88">
        <v>320</v>
      </c>
      <c r="B337" s="89"/>
      <c r="C337" s="89"/>
      <c r="D337" s="89"/>
      <c r="E337" s="89"/>
      <c r="F337" s="89"/>
      <c r="G337" s="89"/>
      <c r="H337" s="89"/>
      <c r="I337" s="84" t="str">
        <f t="shared" si="14"/>
        <v/>
      </c>
      <c r="P337" s="84" t="b">
        <f t="shared" si="15"/>
        <v>0</v>
      </c>
      <c r="Q337" s="84" t="b">
        <f t="shared" si="16"/>
        <v>1</v>
      </c>
    </row>
    <row r="338" spans="1:17" ht="21" hidden="1" customHeight="1">
      <c r="A338" s="88">
        <v>321</v>
      </c>
      <c r="B338" s="89"/>
      <c r="C338" s="89"/>
      <c r="D338" s="89"/>
      <c r="E338" s="89"/>
      <c r="F338" s="89"/>
      <c r="G338" s="89"/>
      <c r="H338" s="89"/>
      <c r="I338" s="84" t="str">
        <f t="shared" si="14"/>
        <v/>
      </c>
      <c r="P338" s="84" t="b">
        <f t="shared" si="15"/>
        <v>0</v>
      </c>
      <c r="Q338" s="84" t="b">
        <f t="shared" si="16"/>
        <v>1</v>
      </c>
    </row>
    <row r="339" spans="1:17" ht="21" hidden="1" customHeight="1">
      <c r="A339" s="86">
        <v>322</v>
      </c>
      <c r="B339" s="89"/>
      <c r="C339" s="89"/>
      <c r="D339" s="89"/>
      <c r="E339" s="89"/>
      <c r="F339" s="89"/>
      <c r="G339" s="89"/>
      <c r="H339" s="89"/>
      <c r="I339" s="84" t="str">
        <f t="shared" si="14"/>
        <v/>
      </c>
      <c r="P339" s="84" t="b">
        <f t="shared" si="15"/>
        <v>0</v>
      </c>
      <c r="Q339" s="84" t="b">
        <f t="shared" si="16"/>
        <v>1</v>
      </c>
    </row>
    <row r="340" spans="1:17" ht="21" hidden="1" customHeight="1">
      <c r="A340" s="86">
        <v>323</v>
      </c>
      <c r="B340" s="89"/>
      <c r="C340" s="89"/>
      <c r="D340" s="89"/>
      <c r="E340" s="89"/>
      <c r="F340" s="89"/>
      <c r="G340" s="89"/>
      <c r="H340" s="89"/>
      <c r="I340" s="84" t="str">
        <f t="shared" ref="I340:I403" si="17">IF(Q340,"",IF(P340,"","実施日～術者の全項目に記入願います"))</f>
        <v/>
      </c>
      <c r="P340" s="84" t="b">
        <f t="shared" si="15"/>
        <v>0</v>
      </c>
      <c r="Q340" s="84" t="b">
        <f t="shared" si="16"/>
        <v>1</v>
      </c>
    </row>
    <row r="341" spans="1:17" ht="21" hidden="1" customHeight="1">
      <c r="A341" s="88">
        <v>324</v>
      </c>
      <c r="B341" s="89"/>
      <c r="C341" s="89"/>
      <c r="D341" s="89"/>
      <c r="E341" s="89"/>
      <c r="F341" s="89"/>
      <c r="G341" s="89"/>
      <c r="H341" s="89"/>
      <c r="I341" s="84" t="str">
        <f t="shared" si="17"/>
        <v/>
      </c>
      <c r="P341" s="84" t="b">
        <f t="shared" si="15"/>
        <v>0</v>
      </c>
      <c r="Q341" s="84" t="b">
        <f t="shared" si="16"/>
        <v>1</v>
      </c>
    </row>
    <row r="342" spans="1:17" ht="21" hidden="1" customHeight="1">
      <c r="A342" s="88">
        <v>325</v>
      </c>
      <c r="B342" s="89"/>
      <c r="C342" s="89"/>
      <c r="D342" s="89"/>
      <c r="E342" s="89"/>
      <c r="F342" s="89"/>
      <c r="G342" s="89"/>
      <c r="H342" s="89"/>
      <c r="I342" s="84" t="str">
        <f t="shared" si="17"/>
        <v/>
      </c>
      <c r="P342" s="84" t="b">
        <f t="shared" si="15"/>
        <v>0</v>
      </c>
      <c r="Q342" s="84" t="b">
        <f t="shared" si="16"/>
        <v>1</v>
      </c>
    </row>
    <row r="343" spans="1:17" ht="21" hidden="1" customHeight="1">
      <c r="A343" s="86">
        <v>326</v>
      </c>
      <c r="B343" s="89"/>
      <c r="C343" s="89"/>
      <c r="D343" s="89"/>
      <c r="E343" s="89"/>
      <c r="F343" s="89"/>
      <c r="G343" s="89"/>
      <c r="H343" s="89"/>
      <c r="I343" s="84" t="str">
        <f t="shared" si="17"/>
        <v/>
      </c>
      <c r="P343" s="84" t="b">
        <f t="shared" si="15"/>
        <v>0</v>
      </c>
      <c r="Q343" s="84" t="b">
        <f t="shared" si="16"/>
        <v>1</v>
      </c>
    </row>
    <row r="344" spans="1:17" ht="21" hidden="1" customHeight="1">
      <c r="A344" s="86">
        <v>327</v>
      </c>
      <c r="B344" s="89"/>
      <c r="C344" s="89"/>
      <c r="D344" s="89"/>
      <c r="E344" s="89"/>
      <c r="F344" s="89"/>
      <c r="G344" s="89"/>
      <c r="H344" s="89"/>
      <c r="I344" s="84" t="str">
        <f t="shared" si="17"/>
        <v/>
      </c>
      <c r="P344" s="84" t="b">
        <f t="shared" si="15"/>
        <v>0</v>
      </c>
      <c r="Q344" s="84" t="b">
        <f t="shared" si="16"/>
        <v>1</v>
      </c>
    </row>
    <row r="345" spans="1:17" ht="21" hidden="1" customHeight="1">
      <c r="A345" s="88">
        <v>328</v>
      </c>
      <c r="B345" s="89"/>
      <c r="C345" s="89"/>
      <c r="D345" s="89"/>
      <c r="E345" s="89"/>
      <c r="F345" s="89"/>
      <c r="G345" s="89"/>
      <c r="H345" s="89"/>
      <c r="I345" s="84" t="str">
        <f t="shared" si="17"/>
        <v/>
      </c>
      <c r="P345" s="84" t="b">
        <f t="shared" si="15"/>
        <v>0</v>
      </c>
      <c r="Q345" s="84" t="b">
        <f t="shared" si="16"/>
        <v>1</v>
      </c>
    </row>
    <row r="346" spans="1:17" ht="21" hidden="1" customHeight="1">
      <c r="A346" s="88">
        <v>329</v>
      </c>
      <c r="B346" s="89"/>
      <c r="C346" s="89"/>
      <c r="D346" s="89"/>
      <c r="E346" s="89"/>
      <c r="F346" s="89"/>
      <c r="G346" s="89"/>
      <c r="H346" s="89"/>
      <c r="I346" s="84" t="str">
        <f t="shared" si="17"/>
        <v/>
      </c>
      <c r="P346" s="84" t="b">
        <f t="shared" si="15"/>
        <v>0</v>
      </c>
      <c r="Q346" s="84" t="b">
        <f t="shared" si="16"/>
        <v>1</v>
      </c>
    </row>
    <row r="347" spans="1:17" ht="21" hidden="1" customHeight="1">
      <c r="A347" s="86">
        <v>330</v>
      </c>
      <c r="B347" s="89"/>
      <c r="C347" s="89"/>
      <c r="D347" s="89"/>
      <c r="E347" s="89"/>
      <c r="F347" s="89"/>
      <c r="G347" s="89"/>
      <c r="H347" s="89"/>
      <c r="I347" s="84" t="str">
        <f t="shared" si="17"/>
        <v/>
      </c>
      <c r="P347" s="84" t="b">
        <f t="shared" si="15"/>
        <v>0</v>
      </c>
      <c r="Q347" s="84" t="b">
        <f t="shared" si="16"/>
        <v>1</v>
      </c>
    </row>
    <row r="348" spans="1:17" ht="21" hidden="1" customHeight="1">
      <c r="A348" s="86">
        <v>331</v>
      </c>
      <c r="B348" s="89"/>
      <c r="C348" s="89"/>
      <c r="D348" s="89"/>
      <c r="E348" s="89"/>
      <c r="F348" s="89"/>
      <c r="G348" s="89"/>
      <c r="H348" s="89"/>
      <c r="I348" s="84" t="str">
        <f t="shared" si="17"/>
        <v/>
      </c>
      <c r="P348" s="84" t="b">
        <f t="shared" si="15"/>
        <v>0</v>
      </c>
      <c r="Q348" s="84" t="b">
        <f t="shared" si="16"/>
        <v>1</v>
      </c>
    </row>
    <row r="349" spans="1:17" ht="21" hidden="1" customHeight="1">
      <c r="A349" s="88">
        <v>332</v>
      </c>
      <c r="B349" s="89"/>
      <c r="C349" s="89"/>
      <c r="D349" s="89"/>
      <c r="E349" s="89"/>
      <c r="F349" s="89"/>
      <c r="G349" s="89"/>
      <c r="H349" s="89"/>
      <c r="I349" s="84" t="str">
        <f t="shared" si="17"/>
        <v/>
      </c>
      <c r="P349" s="84" t="b">
        <f t="shared" si="15"/>
        <v>0</v>
      </c>
      <c r="Q349" s="84" t="b">
        <f t="shared" si="16"/>
        <v>1</v>
      </c>
    </row>
    <row r="350" spans="1:17" ht="21" hidden="1" customHeight="1">
      <c r="A350" s="88">
        <v>333</v>
      </c>
      <c r="B350" s="89"/>
      <c r="C350" s="89"/>
      <c r="D350" s="89"/>
      <c r="E350" s="89"/>
      <c r="F350" s="89"/>
      <c r="G350" s="89"/>
      <c r="H350" s="89"/>
      <c r="I350" s="84" t="str">
        <f t="shared" si="17"/>
        <v/>
      </c>
      <c r="P350" s="84" t="b">
        <f t="shared" si="15"/>
        <v>0</v>
      </c>
      <c r="Q350" s="84" t="b">
        <f t="shared" si="16"/>
        <v>1</v>
      </c>
    </row>
    <row r="351" spans="1:17" ht="21" hidden="1" customHeight="1">
      <c r="A351" s="86">
        <v>334</v>
      </c>
      <c r="B351" s="89"/>
      <c r="C351" s="89"/>
      <c r="D351" s="89"/>
      <c r="E351" s="89"/>
      <c r="F351" s="89"/>
      <c r="G351" s="89"/>
      <c r="H351" s="89"/>
      <c r="I351" s="84" t="str">
        <f t="shared" si="17"/>
        <v/>
      </c>
      <c r="P351" s="84" t="b">
        <f t="shared" si="15"/>
        <v>0</v>
      </c>
      <c r="Q351" s="84" t="b">
        <f t="shared" si="16"/>
        <v>1</v>
      </c>
    </row>
    <row r="352" spans="1:17" ht="21" hidden="1" customHeight="1">
      <c r="A352" s="86">
        <v>335</v>
      </c>
      <c r="B352" s="89"/>
      <c r="C352" s="89"/>
      <c r="D352" s="89"/>
      <c r="E352" s="89"/>
      <c r="F352" s="89"/>
      <c r="G352" s="89"/>
      <c r="H352" s="89"/>
      <c r="I352" s="84" t="str">
        <f t="shared" si="17"/>
        <v/>
      </c>
      <c r="P352" s="84" t="b">
        <f t="shared" si="15"/>
        <v>0</v>
      </c>
      <c r="Q352" s="84" t="b">
        <f t="shared" si="16"/>
        <v>1</v>
      </c>
    </row>
    <row r="353" spans="1:17" ht="21" hidden="1" customHeight="1">
      <c r="A353" s="88">
        <v>336</v>
      </c>
      <c r="B353" s="89"/>
      <c r="C353" s="89"/>
      <c r="D353" s="89"/>
      <c r="E353" s="89"/>
      <c r="F353" s="89"/>
      <c r="G353" s="89"/>
      <c r="H353" s="89"/>
      <c r="I353" s="84" t="str">
        <f t="shared" si="17"/>
        <v/>
      </c>
      <c r="P353" s="84" t="b">
        <f t="shared" si="15"/>
        <v>0</v>
      </c>
      <c r="Q353" s="84" t="b">
        <f t="shared" si="16"/>
        <v>1</v>
      </c>
    </row>
    <row r="354" spans="1:17" ht="21" hidden="1" customHeight="1">
      <c r="A354" s="88">
        <v>337</v>
      </c>
      <c r="B354" s="89"/>
      <c r="C354" s="89"/>
      <c r="D354" s="89"/>
      <c r="E354" s="89"/>
      <c r="F354" s="89"/>
      <c r="G354" s="89"/>
      <c r="H354" s="89"/>
      <c r="I354" s="84" t="str">
        <f t="shared" si="17"/>
        <v/>
      </c>
      <c r="P354" s="84" t="b">
        <f t="shared" si="15"/>
        <v>0</v>
      </c>
      <c r="Q354" s="84" t="b">
        <f t="shared" si="16"/>
        <v>1</v>
      </c>
    </row>
    <row r="355" spans="1:17" ht="21" hidden="1" customHeight="1">
      <c r="A355" s="86">
        <v>338</v>
      </c>
      <c r="B355" s="89"/>
      <c r="C355" s="89"/>
      <c r="D355" s="89"/>
      <c r="E355" s="89"/>
      <c r="F355" s="89"/>
      <c r="G355" s="89"/>
      <c r="H355" s="89"/>
      <c r="I355" s="84" t="str">
        <f t="shared" si="17"/>
        <v/>
      </c>
      <c r="P355" s="84" t="b">
        <f t="shared" si="15"/>
        <v>0</v>
      </c>
      <c r="Q355" s="84" t="b">
        <f t="shared" si="16"/>
        <v>1</v>
      </c>
    </row>
    <row r="356" spans="1:17" ht="21" hidden="1" customHeight="1">
      <c r="A356" s="86">
        <v>339</v>
      </c>
      <c r="B356" s="89"/>
      <c r="C356" s="89"/>
      <c r="D356" s="89"/>
      <c r="E356" s="89"/>
      <c r="F356" s="89"/>
      <c r="G356" s="89"/>
      <c r="H356" s="89"/>
      <c r="I356" s="84" t="str">
        <f t="shared" si="17"/>
        <v/>
      </c>
      <c r="P356" s="84" t="b">
        <f t="shared" si="15"/>
        <v>0</v>
      </c>
      <c r="Q356" s="84" t="b">
        <f t="shared" si="16"/>
        <v>1</v>
      </c>
    </row>
    <row r="357" spans="1:17" ht="21" hidden="1" customHeight="1">
      <c r="A357" s="88">
        <v>340</v>
      </c>
      <c r="B357" s="89"/>
      <c r="C357" s="89"/>
      <c r="D357" s="89"/>
      <c r="E357" s="89"/>
      <c r="F357" s="89"/>
      <c r="G357" s="89"/>
      <c r="H357" s="89"/>
      <c r="I357" s="84" t="str">
        <f t="shared" si="17"/>
        <v/>
      </c>
      <c r="P357" s="84" t="b">
        <f t="shared" si="15"/>
        <v>0</v>
      </c>
      <c r="Q357" s="84" t="b">
        <f t="shared" si="16"/>
        <v>1</v>
      </c>
    </row>
    <row r="358" spans="1:17" ht="21" hidden="1" customHeight="1">
      <c r="A358" s="88">
        <v>341</v>
      </c>
      <c r="B358" s="89"/>
      <c r="C358" s="89"/>
      <c r="D358" s="89"/>
      <c r="E358" s="89"/>
      <c r="F358" s="89"/>
      <c r="G358" s="89"/>
      <c r="H358" s="89"/>
      <c r="I358" s="84" t="str">
        <f t="shared" si="17"/>
        <v/>
      </c>
      <c r="P358" s="84" t="b">
        <f t="shared" si="15"/>
        <v>0</v>
      </c>
      <c r="Q358" s="84" t="b">
        <f t="shared" si="16"/>
        <v>1</v>
      </c>
    </row>
    <row r="359" spans="1:17" ht="21" hidden="1" customHeight="1">
      <c r="A359" s="86">
        <v>342</v>
      </c>
      <c r="B359" s="89"/>
      <c r="C359" s="89"/>
      <c r="D359" s="89"/>
      <c r="E359" s="89"/>
      <c r="F359" s="89"/>
      <c r="G359" s="89"/>
      <c r="H359" s="89"/>
      <c r="I359" s="84" t="str">
        <f t="shared" si="17"/>
        <v/>
      </c>
      <c r="P359" s="84" t="b">
        <f t="shared" si="15"/>
        <v>0</v>
      </c>
      <c r="Q359" s="84" t="b">
        <f t="shared" si="16"/>
        <v>1</v>
      </c>
    </row>
    <row r="360" spans="1:17" ht="21" hidden="1" customHeight="1">
      <c r="A360" s="86">
        <v>343</v>
      </c>
      <c r="B360" s="89"/>
      <c r="C360" s="89"/>
      <c r="D360" s="89"/>
      <c r="E360" s="89"/>
      <c r="F360" s="89"/>
      <c r="G360" s="89"/>
      <c r="H360" s="89"/>
      <c r="I360" s="84" t="str">
        <f t="shared" si="17"/>
        <v/>
      </c>
      <c r="P360" s="84" t="b">
        <f t="shared" ref="P360:P423" si="18">AND(B360&lt;&gt;"",C360&lt;&gt;"",D360&lt;&gt;"",E360&lt;&gt;"",F360&lt;&gt;"",G360&lt;&gt;"",H360&lt;&gt;"")</f>
        <v>0</v>
      </c>
      <c r="Q360" s="84" t="b">
        <f t="shared" ref="Q360:Q423" si="19">AND(B360="",C360="",D360="",E360="",F360="",G360="",H360="")</f>
        <v>1</v>
      </c>
    </row>
    <row r="361" spans="1:17" ht="21" hidden="1" customHeight="1">
      <c r="A361" s="88">
        <v>344</v>
      </c>
      <c r="B361" s="89"/>
      <c r="C361" s="89"/>
      <c r="D361" s="89"/>
      <c r="E361" s="89"/>
      <c r="F361" s="89"/>
      <c r="G361" s="89"/>
      <c r="H361" s="89"/>
      <c r="I361" s="84" t="str">
        <f t="shared" si="17"/>
        <v/>
      </c>
      <c r="P361" s="84" t="b">
        <f t="shared" si="18"/>
        <v>0</v>
      </c>
      <c r="Q361" s="84" t="b">
        <f t="shared" si="19"/>
        <v>1</v>
      </c>
    </row>
    <row r="362" spans="1:17" ht="21" hidden="1" customHeight="1">
      <c r="A362" s="88">
        <v>345</v>
      </c>
      <c r="B362" s="89"/>
      <c r="C362" s="89"/>
      <c r="D362" s="89"/>
      <c r="E362" s="89"/>
      <c r="F362" s="89"/>
      <c r="G362" s="89"/>
      <c r="H362" s="89"/>
      <c r="I362" s="84" t="str">
        <f t="shared" si="17"/>
        <v/>
      </c>
      <c r="P362" s="84" t="b">
        <f t="shared" si="18"/>
        <v>0</v>
      </c>
      <c r="Q362" s="84" t="b">
        <f t="shared" si="19"/>
        <v>1</v>
      </c>
    </row>
    <row r="363" spans="1:17" ht="21" hidden="1" customHeight="1">
      <c r="A363" s="86">
        <v>346</v>
      </c>
      <c r="B363" s="89"/>
      <c r="C363" s="89"/>
      <c r="D363" s="89"/>
      <c r="E363" s="89"/>
      <c r="F363" s="89"/>
      <c r="G363" s="89"/>
      <c r="H363" s="89"/>
      <c r="I363" s="84" t="str">
        <f t="shared" si="17"/>
        <v/>
      </c>
      <c r="P363" s="84" t="b">
        <f t="shared" si="18"/>
        <v>0</v>
      </c>
      <c r="Q363" s="84" t="b">
        <f t="shared" si="19"/>
        <v>1</v>
      </c>
    </row>
    <row r="364" spans="1:17" ht="21" hidden="1" customHeight="1">
      <c r="A364" s="86">
        <v>347</v>
      </c>
      <c r="B364" s="89"/>
      <c r="C364" s="89"/>
      <c r="D364" s="89"/>
      <c r="E364" s="89"/>
      <c r="F364" s="89"/>
      <c r="G364" s="89"/>
      <c r="H364" s="89"/>
      <c r="I364" s="84" t="str">
        <f t="shared" si="17"/>
        <v/>
      </c>
      <c r="P364" s="84" t="b">
        <f t="shared" si="18"/>
        <v>0</v>
      </c>
      <c r="Q364" s="84" t="b">
        <f t="shared" si="19"/>
        <v>1</v>
      </c>
    </row>
    <row r="365" spans="1:17" ht="21" hidden="1" customHeight="1">
      <c r="A365" s="88">
        <v>348</v>
      </c>
      <c r="B365" s="89"/>
      <c r="C365" s="89"/>
      <c r="D365" s="89"/>
      <c r="E365" s="89"/>
      <c r="F365" s="89"/>
      <c r="G365" s="89"/>
      <c r="H365" s="89"/>
      <c r="I365" s="84" t="str">
        <f t="shared" si="17"/>
        <v/>
      </c>
      <c r="P365" s="84" t="b">
        <f t="shared" si="18"/>
        <v>0</v>
      </c>
      <c r="Q365" s="84" t="b">
        <f t="shared" si="19"/>
        <v>1</v>
      </c>
    </row>
    <row r="366" spans="1:17" ht="21" hidden="1" customHeight="1">
      <c r="A366" s="88">
        <v>349</v>
      </c>
      <c r="B366" s="89"/>
      <c r="C366" s="89"/>
      <c r="D366" s="89"/>
      <c r="E366" s="89"/>
      <c r="F366" s="89"/>
      <c r="G366" s="89"/>
      <c r="H366" s="89"/>
      <c r="I366" s="84" t="str">
        <f t="shared" si="17"/>
        <v/>
      </c>
      <c r="P366" s="84" t="b">
        <f t="shared" si="18"/>
        <v>0</v>
      </c>
      <c r="Q366" s="84" t="b">
        <f t="shared" si="19"/>
        <v>1</v>
      </c>
    </row>
    <row r="367" spans="1:17" ht="21" hidden="1" customHeight="1">
      <c r="A367" s="86">
        <v>350</v>
      </c>
      <c r="B367" s="89"/>
      <c r="C367" s="89"/>
      <c r="D367" s="89"/>
      <c r="E367" s="89"/>
      <c r="F367" s="89"/>
      <c r="G367" s="89"/>
      <c r="H367" s="89"/>
      <c r="I367" s="84" t="str">
        <f t="shared" si="17"/>
        <v/>
      </c>
      <c r="P367" s="84" t="b">
        <f t="shared" si="18"/>
        <v>0</v>
      </c>
      <c r="Q367" s="84" t="b">
        <f t="shared" si="19"/>
        <v>1</v>
      </c>
    </row>
    <row r="368" spans="1:17" ht="21" hidden="1" customHeight="1">
      <c r="A368" s="86">
        <v>351</v>
      </c>
      <c r="B368" s="89"/>
      <c r="C368" s="89"/>
      <c r="D368" s="89"/>
      <c r="E368" s="89"/>
      <c r="F368" s="89"/>
      <c r="G368" s="89"/>
      <c r="H368" s="89"/>
      <c r="I368" s="84" t="str">
        <f t="shared" si="17"/>
        <v/>
      </c>
      <c r="P368" s="84" t="b">
        <f t="shared" si="18"/>
        <v>0</v>
      </c>
      <c r="Q368" s="84" t="b">
        <f t="shared" si="19"/>
        <v>1</v>
      </c>
    </row>
    <row r="369" spans="1:17" ht="21" hidden="1" customHeight="1">
      <c r="A369" s="88">
        <v>352</v>
      </c>
      <c r="B369" s="89"/>
      <c r="C369" s="89"/>
      <c r="D369" s="89"/>
      <c r="E369" s="89"/>
      <c r="F369" s="89"/>
      <c r="G369" s="89"/>
      <c r="H369" s="89"/>
      <c r="I369" s="84" t="str">
        <f t="shared" si="17"/>
        <v/>
      </c>
      <c r="P369" s="84" t="b">
        <f t="shared" si="18"/>
        <v>0</v>
      </c>
      <c r="Q369" s="84" t="b">
        <f t="shared" si="19"/>
        <v>1</v>
      </c>
    </row>
    <row r="370" spans="1:17" ht="21" hidden="1" customHeight="1">
      <c r="A370" s="88">
        <v>353</v>
      </c>
      <c r="B370" s="89"/>
      <c r="C370" s="89"/>
      <c r="D370" s="89"/>
      <c r="E370" s="89"/>
      <c r="F370" s="89"/>
      <c r="G370" s="89"/>
      <c r="H370" s="89"/>
      <c r="I370" s="84" t="str">
        <f t="shared" si="17"/>
        <v/>
      </c>
      <c r="P370" s="84" t="b">
        <f t="shared" si="18"/>
        <v>0</v>
      </c>
      <c r="Q370" s="84" t="b">
        <f t="shared" si="19"/>
        <v>1</v>
      </c>
    </row>
    <row r="371" spans="1:17" ht="21" hidden="1" customHeight="1">
      <c r="A371" s="86">
        <v>354</v>
      </c>
      <c r="B371" s="89"/>
      <c r="C371" s="89"/>
      <c r="D371" s="89"/>
      <c r="E371" s="89"/>
      <c r="F371" s="89"/>
      <c r="G371" s="89"/>
      <c r="H371" s="89"/>
      <c r="I371" s="84" t="str">
        <f t="shared" si="17"/>
        <v/>
      </c>
      <c r="P371" s="84" t="b">
        <f t="shared" si="18"/>
        <v>0</v>
      </c>
      <c r="Q371" s="84" t="b">
        <f t="shared" si="19"/>
        <v>1</v>
      </c>
    </row>
    <row r="372" spans="1:17" ht="21" hidden="1" customHeight="1">
      <c r="A372" s="86">
        <v>355</v>
      </c>
      <c r="B372" s="89"/>
      <c r="C372" s="89"/>
      <c r="D372" s="89"/>
      <c r="E372" s="89"/>
      <c r="F372" s="89"/>
      <c r="G372" s="89"/>
      <c r="H372" s="89"/>
      <c r="I372" s="84" t="str">
        <f t="shared" si="17"/>
        <v/>
      </c>
      <c r="P372" s="84" t="b">
        <f t="shared" si="18"/>
        <v>0</v>
      </c>
      <c r="Q372" s="84" t="b">
        <f t="shared" si="19"/>
        <v>1</v>
      </c>
    </row>
    <row r="373" spans="1:17" ht="21" hidden="1" customHeight="1">
      <c r="A373" s="88">
        <v>356</v>
      </c>
      <c r="B373" s="89"/>
      <c r="C373" s="89"/>
      <c r="D373" s="89"/>
      <c r="E373" s="89"/>
      <c r="F373" s="89"/>
      <c r="G373" s="89"/>
      <c r="H373" s="89"/>
      <c r="I373" s="84" t="str">
        <f t="shared" si="17"/>
        <v/>
      </c>
      <c r="P373" s="84" t="b">
        <f t="shared" si="18"/>
        <v>0</v>
      </c>
      <c r="Q373" s="84" t="b">
        <f t="shared" si="19"/>
        <v>1</v>
      </c>
    </row>
    <row r="374" spans="1:17" ht="21" hidden="1" customHeight="1">
      <c r="A374" s="88">
        <v>357</v>
      </c>
      <c r="B374" s="89"/>
      <c r="C374" s="89"/>
      <c r="D374" s="89"/>
      <c r="E374" s="89"/>
      <c r="F374" s="89"/>
      <c r="G374" s="89"/>
      <c r="H374" s="89"/>
      <c r="I374" s="84" t="str">
        <f t="shared" si="17"/>
        <v/>
      </c>
      <c r="P374" s="84" t="b">
        <f t="shared" si="18"/>
        <v>0</v>
      </c>
      <c r="Q374" s="84" t="b">
        <f t="shared" si="19"/>
        <v>1</v>
      </c>
    </row>
    <row r="375" spans="1:17" ht="21" hidden="1" customHeight="1">
      <c r="A375" s="86">
        <v>358</v>
      </c>
      <c r="B375" s="89"/>
      <c r="C375" s="89"/>
      <c r="D375" s="89"/>
      <c r="E375" s="89"/>
      <c r="F375" s="89"/>
      <c r="G375" s="89"/>
      <c r="H375" s="89"/>
      <c r="I375" s="84" t="str">
        <f t="shared" si="17"/>
        <v/>
      </c>
      <c r="P375" s="84" t="b">
        <f t="shared" si="18"/>
        <v>0</v>
      </c>
      <c r="Q375" s="84" t="b">
        <f t="shared" si="19"/>
        <v>1</v>
      </c>
    </row>
    <row r="376" spans="1:17" ht="21" hidden="1" customHeight="1">
      <c r="A376" s="86">
        <v>359</v>
      </c>
      <c r="B376" s="89"/>
      <c r="C376" s="89"/>
      <c r="D376" s="89"/>
      <c r="E376" s="89"/>
      <c r="F376" s="89"/>
      <c r="G376" s="89"/>
      <c r="H376" s="89"/>
      <c r="I376" s="84" t="str">
        <f t="shared" si="17"/>
        <v/>
      </c>
      <c r="P376" s="84" t="b">
        <f t="shared" si="18"/>
        <v>0</v>
      </c>
      <c r="Q376" s="84" t="b">
        <f t="shared" si="19"/>
        <v>1</v>
      </c>
    </row>
    <row r="377" spans="1:17" ht="21" hidden="1" customHeight="1">
      <c r="A377" s="88">
        <v>360</v>
      </c>
      <c r="B377" s="89"/>
      <c r="C377" s="89"/>
      <c r="D377" s="89"/>
      <c r="E377" s="89"/>
      <c r="F377" s="89"/>
      <c r="G377" s="89"/>
      <c r="H377" s="89"/>
      <c r="I377" s="84" t="str">
        <f t="shared" si="17"/>
        <v/>
      </c>
      <c r="P377" s="84" t="b">
        <f t="shared" si="18"/>
        <v>0</v>
      </c>
      <c r="Q377" s="84" t="b">
        <f t="shared" si="19"/>
        <v>1</v>
      </c>
    </row>
    <row r="378" spans="1:17" ht="21" hidden="1" customHeight="1">
      <c r="A378" s="88">
        <v>361</v>
      </c>
      <c r="B378" s="89"/>
      <c r="C378" s="89"/>
      <c r="D378" s="89"/>
      <c r="E378" s="89"/>
      <c r="F378" s="89"/>
      <c r="G378" s="89"/>
      <c r="H378" s="89"/>
      <c r="I378" s="84" t="str">
        <f t="shared" si="17"/>
        <v/>
      </c>
      <c r="P378" s="84" t="b">
        <f t="shared" si="18"/>
        <v>0</v>
      </c>
      <c r="Q378" s="84" t="b">
        <f t="shared" si="19"/>
        <v>1</v>
      </c>
    </row>
    <row r="379" spans="1:17" ht="21" hidden="1" customHeight="1">
      <c r="A379" s="86">
        <v>362</v>
      </c>
      <c r="B379" s="89"/>
      <c r="C379" s="89"/>
      <c r="D379" s="89"/>
      <c r="E379" s="89"/>
      <c r="F379" s="89"/>
      <c r="G379" s="89"/>
      <c r="H379" s="89"/>
      <c r="I379" s="84" t="str">
        <f t="shared" si="17"/>
        <v/>
      </c>
      <c r="P379" s="84" t="b">
        <f t="shared" si="18"/>
        <v>0</v>
      </c>
      <c r="Q379" s="84" t="b">
        <f t="shared" si="19"/>
        <v>1</v>
      </c>
    </row>
    <row r="380" spans="1:17" ht="21" hidden="1" customHeight="1">
      <c r="A380" s="86">
        <v>363</v>
      </c>
      <c r="B380" s="89"/>
      <c r="C380" s="89"/>
      <c r="D380" s="89"/>
      <c r="E380" s="89"/>
      <c r="F380" s="89"/>
      <c r="G380" s="89"/>
      <c r="H380" s="89"/>
      <c r="I380" s="84" t="str">
        <f t="shared" si="17"/>
        <v/>
      </c>
      <c r="P380" s="84" t="b">
        <f t="shared" si="18"/>
        <v>0</v>
      </c>
      <c r="Q380" s="84" t="b">
        <f t="shared" si="19"/>
        <v>1</v>
      </c>
    </row>
    <row r="381" spans="1:17" ht="21" hidden="1" customHeight="1">
      <c r="A381" s="88">
        <v>364</v>
      </c>
      <c r="B381" s="89"/>
      <c r="C381" s="89"/>
      <c r="D381" s="89"/>
      <c r="E381" s="89"/>
      <c r="F381" s="89"/>
      <c r="G381" s="89"/>
      <c r="H381" s="89"/>
      <c r="I381" s="84" t="str">
        <f t="shared" si="17"/>
        <v/>
      </c>
      <c r="P381" s="84" t="b">
        <f t="shared" si="18"/>
        <v>0</v>
      </c>
      <c r="Q381" s="84" t="b">
        <f t="shared" si="19"/>
        <v>1</v>
      </c>
    </row>
    <row r="382" spans="1:17" ht="21" hidden="1" customHeight="1">
      <c r="A382" s="88">
        <v>365</v>
      </c>
      <c r="B382" s="89"/>
      <c r="C382" s="89"/>
      <c r="D382" s="89"/>
      <c r="E382" s="89"/>
      <c r="F382" s="89"/>
      <c r="G382" s="89"/>
      <c r="H382" s="89"/>
      <c r="I382" s="84" t="str">
        <f t="shared" si="17"/>
        <v/>
      </c>
      <c r="P382" s="84" t="b">
        <f t="shared" si="18"/>
        <v>0</v>
      </c>
      <c r="Q382" s="84" t="b">
        <f t="shared" si="19"/>
        <v>1</v>
      </c>
    </row>
    <row r="383" spans="1:17" ht="21" hidden="1" customHeight="1">
      <c r="A383" s="86">
        <v>366</v>
      </c>
      <c r="B383" s="89"/>
      <c r="C383" s="89"/>
      <c r="D383" s="89"/>
      <c r="E383" s="89"/>
      <c r="F383" s="89"/>
      <c r="G383" s="89"/>
      <c r="H383" s="89"/>
      <c r="I383" s="84" t="str">
        <f t="shared" si="17"/>
        <v/>
      </c>
      <c r="P383" s="84" t="b">
        <f t="shared" si="18"/>
        <v>0</v>
      </c>
      <c r="Q383" s="84" t="b">
        <f t="shared" si="19"/>
        <v>1</v>
      </c>
    </row>
    <row r="384" spans="1:17" ht="21" hidden="1" customHeight="1">
      <c r="A384" s="86">
        <v>367</v>
      </c>
      <c r="B384" s="89"/>
      <c r="C384" s="89"/>
      <c r="D384" s="89"/>
      <c r="E384" s="89"/>
      <c r="F384" s="89"/>
      <c r="G384" s="89"/>
      <c r="H384" s="89"/>
      <c r="I384" s="84" t="str">
        <f t="shared" si="17"/>
        <v/>
      </c>
      <c r="P384" s="84" t="b">
        <f t="shared" si="18"/>
        <v>0</v>
      </c>
      <c r="Q384" s="84" t="b">
        <f t="shared" si="19"/>
        <v>1</v>
      </c>
    </row>
    <row r="385" spans="1:17" ht="21" hidden="1" customHeight="1">
      <c r="A385" s="88">
        <v>368</v>
      </c>
      <c r="B385" s="89"/>
      <c r="C385" s="89"/>
      <c r="D385" s="89"/>
      <c r="E385" s="89"/>
      <c r="F385" s="89"/>
      <c r="G385" s="89"/>
      <c r="H385" s="89"/>
      <c r="I385" s="84" t="str">
        <f t="shared" si="17"/>
        <v/>
      </c>
      <c r="P385" s="84" t="b">
        <f t="shared" si="18"/>
        <v>0</v>
      </c>
      <c r="Q385" s="84" t="b">
        <f t="shared" si="19"/>
        <v>1</v>
      </c>
    </row>
    <row r="386" spans="1:17" ht="21" hidden="1" customHeight="1">
      <c r="A386" s="88">
        <v>369</v>
      </c>
      <c r="B386" s="89"/>
      <c r="C386" s="89"/>
      <c r="D386" s="89"/>
      <c r="E386" s="89"/>
      <c r="F386" s="89"/>
      <c r="G386" s="89"/>
      <c r="H386" s="89"/>
      <c r="I386" s="84" t="str">
        <f t="shared" si="17"/>
        <v/>
      </c>
      <c r="P386" s="84" t="b">
        <f t="shared" si="18"/>
        <v>0</v>
      </c>
      <c r="Q386" s="84" t="b">
        <f t="shared" si="19"/>
        <v>1</v>
      </c>
    </row>
    <row r="387" spans="1:17" ht="21" hidden="1" customHeight="1">
      <c r="A387" s="86">
        <v>370</v>
      </c>
      <c r="B387" s="89"/>
      <c r="C387" s="89"/>
      <c r="D387" s="89"/>
      <c r="E387" s="89"/>
      <c r="F387" s="89"/>
      <c r="G387" s="89"/>
      <c r="H387" s="89"/>
      <c r="I387" s="84" t="str">
        <f t="shared" si="17"/>
        <v/>
      </c>
      <c r="P387" s="84" t="b">
        <f t="shared" si="18"/>
        <v>0</v>
      </c>
      <c r="Q387" s="84" t="b">
        <f t="shared" si="19"/>
        <v>1</v>
      </c>
    </row>
    <row r="388" spans="1:17" ht="21" hidden="1" customHeight="1">
      <c r="A388" s="86">
        <v>371</v>
      </c>
      <c r="B388" s="89"/>
      <c r="C388" s="89"/>
      <c r="D388" s="89"/>
      <c r="E388" s="89"/>
      <c r="F388" s="89"/>
      <c r="G388" s="89"/>
      <c r="H388" s="89"/>
      <c r="I388" s="84" t="str">
        <f t="shared" si="17"/>
        <v/>
      </c>
      <c r="P388" s="84" t="b">
        <f t="shared" si="18"/>
        <v>0</v>
      </c>
      <c r="Q388" s="84" t="b">
        <f t="shared" si="19"/>
        <v>1</v>
      </c>
    </row>
    <row r="389" spans="1:17" ht="21" hidden="1" customHeight="1">
      <c r="A389" s="88">
        <v>372</v>
      </c>
      <c r="B389" s="89"/>
      <c r="C389" s="89"/>
      <c r="D389" s="89"/>
      <c r="E389" s="89"/>
      <c r="F389" s="89"/>
      <c r="G389" s="89"/>
      <c r="H389" s="89"/>
      <c r="I389" s="84" t="str">
        <f t="shared" si="17"/>
        <v/>
      </c>
      <c r="P389" s="84" t="b">
        <f t="shared" si="18"/>
        <v>0</v>
      </c>
      <c r="Q389" s="84" t="b">
        <f t="shared" si="19"/>
        <v>1</v>
      </c>
    </row>
    <row r="390" spans="1:17" ht="21" hidden="1" customHeight="1">
      <c r="A390" s="88">
        <v>373</v>
      </c>
      <c r="B390" s="89"/>
      <c r="C390" s="89"/>
      <c r="D390" s="89"/>
      <c r="E390" s="89"/>
      <c r="F390" s="89"/>
      <c r="G390" s="89"/>
      <c r="H390" s="89"/>
      <c r="I390" s="84" t="str">
        <f t="shared" si="17"/>
        <v/>
      </c>
      <c r="P390" s="84" t="b">
        <f t="shared" si="18"/>
        <v>0</v>
      </c>
      <c r="Q390" s="84" t="b">
        <f t="shared" si="19"/>
        <v>1</v>
      </c>
    </row>
    <row r="391" spans="1:17" ht="21" hidden="1" customHeight="1">
      <c r="A391" s="86">
        <v>374</v>
      </c>
      <c r="B391" s="89"/>
      <c r="C391" s="89"/>
      <c r="D391" s="89"/>
      <c r="E391" s="89"/>
      <c r="F391" s="89"/>
      <c r="G391" s="89"/>
      <c r="H391" s="89"/>
      <c r="I391" s="84" t="str">
        <f t="shared" si="17"/>
        <v/>
      </c>
      <c r="P391" s="84" t="b">
        <f t="shared" si="18"/>
        <v>0</v>
      </c>
      <c r="Q391" s="84" t="b">
        <f t="shared" si="19"/>
        <v>1</v>
      </c>
    </row>
    <row r="392" spans="1:17" ht="21" hidden="1" customHeight="1">
      <c r="A392" s="86">
        <v>375</v>
      </c>
      <c r="B392" s="89"/>
      <c r="C392" s="89"/>
      <c r="D392" s="89"/>
      <c r="E392" s="89"/>
      <c r="F392" s="89"/>
      <c r="G392" s="89"/>
      <c r="H392" s="89"/>
      <c r="I392" s="84" t="str">
        <f t="shared" si="17"/>
        <v/>
      </c>
      <c r="P392" s="84" t="b">
        <f t="shared" si="18"/>
        <v>0</v>
      </c>
      <c r="Q392" s="84" t="b">
        <f t="shared" si="19"/>
        <v>1</v>
      </c>
    </row>
    <row r="393" spans="1:17" ht="21" hidden="1" customHeight="1">
      <c r="A393" s="88">
        <v>376</v>
      </c>
      <c r="B393" s="89"/>
      <c r="C393" s="89"/>
      <c r="D393" s="89"/>
      <c r="E393" s="89"/>
      <c r="F393" s="89"/>
      <c r="G393" s="89"/>
      <c r="H393" s="89"/>
      <c r="I393" s="84" t="str">
        <f t="shared" si="17"/>
        <v/>
      </c>
      <c r="P393" s="84" t="b">
        <f t="shared" si="18"/>
        <v>0</v>
      </c>
      <c r="Q393" s="84" t="b">
        <f t="shared" si="19"/>
        <v>1</v>
      </c>
    </row>
    <row r="394" spans="1:17" ht="21" hidden="1" customHeight="1">
      <c r="A394" s="88">
        <v>377</v>
      </c>
      <c r="B394" s="89"/>
      <c r="C394" s="89"/>
      <c r="D394" s="89"/>
      <c r="E394" s="89"/>
      <c r="F394" s="89"/>
      <c r="G394" s="89"/>
      <c r="H394" s="89"/>
      <c r="I394" s="84" t="str">
        <f t="shared" si="17"/>
        <v/>
      </c>
      <c r="P394" s="84" t="b">
        <f t="shared" si="18"/>
        <v>0</v>
      </c>
      <c r="Q394" s="84" t="b">
        <f t="shared" si="19"/>
        <v>1</v>
      </c>
    </row>
    <row r="395" spans="1:17" ht="21" hidden="1" customHeight="1">
      <c r="A395" s="86">
        <v>378</v>
      </c>
      <c r="B395" s="89"/>
      <c r="C395" s="89"/>
      <c r="D395" s="89"/>
      <c r="E395" s="89"/>
      <c r="F395" s="89"/>
      <c r="G395" s="89"/>
      <c r="H395" s="89"/>
      <c r="I395" s="84" t="str">
        <f t="shared" si="17"/>
        <v/>
      </c>
      <c r="P395" s="84" t="b">
        <f t="shared" si="18"/>
        <v>0</v>
      </c>
      <c r="Q395" s="84" t="b">
        <f t="shared" si="19"/>
        <v>1</v>
      </c>
    </row>
    <row r="396" spans="1:17" ht="21" hidden="1" customHeight="1">
      <c r="A396" s="86">
        <v>379</v>
      </c>
      <c r="B396" s="89"/>
      <c r="C396" s="89"/>
      <c r="D396" s="89"/>
      <c r="E396" s="89"/>
      <c r="F396" s="89"/>
      <c r="G396" s="89"/>
      <c r="H396" s="89"/>
      <c r="I396" s="84" t="str">
        <f t="shared" si="17"/>
        <v/>
      </c>
      <c r="P396" s="84" t="b">
        <f t="shared" si="18"/>
        <v>0</v>
      </c>
      <c r="Q396" s="84" t="b">
        <f t="shared" si="19"/>
        <v>1</v>
      </c>
    </row>
    <row r="397" spans="1:17" ht="21" hidden="1" customHeight="1">
      <c r="A397" s="88">
        <v>380</v>
      </c>
      <c r="B397" s="89"/>
      <c r="C397" s="89"/>
      <c r="D397" s="89"/>
      <c r="E397" s="89"/>
      <c r="F397" s="89"/>
      <c r="G397" s="89"/>
      <c r="H397" s="89"/>
      <c r="I397" s="84" t="str">
        <f t="shared" si="17"/>
        <v/>
      </c>
      <c r="P397" s="84" t="b">
        <f t="shared" si="18"/>
        <v>0</v>
      </c>
      <c r="Q397" s="84" t="b">
        <f t="shared" si="19"/>
        <v>1</v>
      </c>
    </row>
    <row r="398" spans="1:17" ht="21" hidden="1" customHeight="1">
      <c r="A398" s="88">
        <v>381</v>
      </c>
      <c r="B398" s="89"/>
      <c r="C398" s="89"/>
      <c r="D398" s="89"/>
      <c r="E398" s="89"/>
      <c r="F398" s="89"/>
      <c r="G398" s="89"/>
      <c r="H398" s="89"/>
      <c r="I398" s="84" t="str">
        <f t="shared" si="17"/>
        <v/>
      </c>
      <c r="P398" s="84" t="b">
        <f t="shared" si="18"/>
        <v>0</v>
      </c>
      <c r="Q398" s="84" t="b">
        <f t="shared" si="19"/>
        <v>1</v>
      </c>
    </row>
    <row r="399" spans="1:17" ht="21" hidden="1" customHeight="1">
      <c r="A399" s="86">
        <v>382</v>
      </c>
      <c r="B399" s="89"/>
      <c r="C399" s="89"/>
      <c r="D399" s="89"/>
      <c r="E399" s="89"/>
      <c r="F399" s="89"/>
      <c r="G399" s="89"/>
      <c r="H399" s="89"/>
      <c r="I399" s="84" t="str">
        <f t="shared" si="17"/>
        <v/>
      </c>
      <c r="P399" s="84" t="b">
        <f t="shared" si="18"/>
        <v>0</v>
      </c>
      <c r="Q399" s="84" t="b">
        <f t="shared" si="19"/>
        <v>1</v>
      </c>
    </row>
    <row r="400" spans="1:17" ht="21" hidden="1" customHeight="1">
      <c r="A400" s="86">
        <v>383</v>
      </c>
      <c r="B400" s="89"/>
      <c r="C400" s="89"/>
      <c r="D400" s="89"/>
      <c r="E400" s="89"/>
      <c r="F400" s="89"/>
      <c r="G400" s="89"/>
      <c r="H400" s="89"/>
      <c r="I400" s="84" t="str">
        <f t="shared" si="17"/>
        <v/>
      </c>
      <c r="P400" s="84" t="b">
        <f t="shared" si="18"/>
        <v>0</v>
      </c>
      <c r="Q400" s="84" t="b">
        <f t="shared" si="19"/>
        <v>1</v>
      </c>
    </row>
    <row r="401" spans="1:17" ht="21" hidden="1" customHeight="1">
      <c r="A401" s="88">
        <v>384</v>
      </c>
      <c r="B401" s="89"/>
      <c r="C401" s="89"/>
      <c r="D401" s="89"/>
      <c r="E401" s="89"/>
      <c r="F401" s="89"/>
      <c r="G401" s="89"/>
      <c r="H401" s="89"/>
      <c r="I401" s="84" t="str">
        <f t="shared" si="17"/>
        <v/>
      </c>
      <c r="P401" s="84" t="b">
        <f t="shared" si="18"/>
        <v>0</v>
      </c>
      <c r="Q401" s="84" t="b">
        <f t="shared" si="19"/>
        <v>1</v>
      </c>
    </row>
    <row r="402" spans="1:17" ht="21" hidden="1" customHeight="1">
      <c r="A402" s="88">
        <v>385</v>
      </c>
      <c r="B402" s="89"/>
      <c r="C402" s="89"/>
      <c r="D402" s="89"/>
      <c r="E402" s="89"/>
      <c r="F402" s="89"/>
      <c r="G402" s="89"/>
      <c r="H402" s="89"/>
      <c r="I402" s="84" t="str">
        <f t="shared" si="17"/>
        <v/>
      </c>
      <c r="P402" s="84" t="b">
        <f t="shared" si="18"/>
        <v>0</v>
      </c>
      <c r="Q402" s="84" t="b">
        <f t="shared" si="19"/>
        <v>1</v>
      </c>
    </row>
    <row r="403" spans="1:17" ht="21" hidden="1" customHeight="1">
      <c r="A403" s="86">
        <v>386</v>
      </c>
      <c r="B403" s="89"/>
      <c r="C403" s="89"/>
      <c r="D403" s="89"/>
      <c r="E403" s="89"/>
      <c r="F403" s="89"/>
      <c r="G403" s="89"/>
      <c r="H403" s="89"/>
      <c r="I403" s="84" t="str">
        <f t="shared" si="17"/>
        <v/>
      </c>
      <c r="P403" s="84" t="b">
        <f t="shared" si="18"/>
        <v>0</v>
      </c>
      <c r="Q403" s="84" t="b">
        <f t="shared" si="19"/>
        <v>1</v>
      </c>
    </row>
    <row r="404" spans="1:17" ht="21" hidden="1" customHeight="1">
      <c r="A404" s="86">
        <v>387</v>
      </c>
      <c r="B404" s="89"/>
      <c r="C404" s="89"/>
      <c r="D404" s="89"/>
      <c r="E404" s="89"/>
      <c r="F404" s="89"/>
      <c r="G404" s="89"/>
      <c r="H404" s="89"/>
      <c r="I404" s="84" t="str">
        <f t="shared" ref="I404:I467" si="20">IF(Q404,"",IF(P404,"","実施日～術者の全項目に記入願います"))</f>
        <v/>
      </c>
      <c r="P404" s="84" t="b">
        <f t="shared" si="18"/>
        <v>0</v>
      </c>
      <c r="Q404" s="84" t="b">
        <f t="shared" si="19"/>
        <v>1</v>
      </c>
    </row>
    <row r="405" spans="1:17" ht="21" hidden="1" customHeight="1">
      <c r="A405" s="88">
        <v>388</v>
      </c>
      <c r="B405" s="89"/>
      <c r="C405" s="89"/>
      <c r="D405" s="89"/>
      <c r="E405" s="89"/>
      <c r="F405" s="89"/>
      <c r="G405" s="89"/>
      <c r="H405" s="89"/>
      <c r="I405" s="84" t="str">
        <f t="shared" si="20"/>
        <v/>
      </c>
      <c r="P405" s="84" t="b">
        <f t="shared" si="18"/>
        <v>0</v>
      </c>
      <c r="Q405" s="84" t="b">
        <f t="shared" si="19"/>
        <v>1</v>
      </c>
    </row>
    <row r="406" spans="1:17" ht="21" hidden="1" customHeight="1">
      <c r="A406" s="88">
        <v>389</v>
      </c>
      <c r="B406" s="89"/>
      <c r="C406" s="89"/>
      <c r="D406" s="89"/>
      <c r="E406" s="89"/>
      <c r="F406" s="89"/>
      <c r="G406" s="89"/>
      <c r="H406" s="89"/>
      <c r="I406" s="84" t="str">
        <f t="shared" si="20"/>
        <v/>
      </c>
      <c r="P406" s="84" t="b">
        <f t="shared" si="18"/>
        <v>0</v>
      </c>
      <c r="Q406" s="84" t="b">
        <f t="shared" si="19"/>
        <v>1</v>
      </c>
    </row>
    <row r="407" spans="1:17" ht="21" hidden="1" customHeight="1">
      <c r="A407" s="86">
        <v>390</v>
      </c>
      <c r="B407" s="89"/>
      <c r="C407" s="89"/>
      <c r="D407" s="89"/>
      <c r="E407" s="89"/>
      <c r="F407" s="89"/>
      <c r="G407" s="89"/>
      <c r="H407" s="89"/>
      <c r="I407" s="84" t="str">
        <f t="shared" si="20"/>
        <v/>
      </c>
      <c r="P407" s="84" t="b">
        <f t="shared" si="18"/>
        <v>0</v>
      </c>
      <c r="Q407" s="84" t="b">
        <f t="shared" si="19"/>
        <v>1</v>
      </c>
    </row>
    <row r="408" spans="1:17" ht="21" hidden="1" customHeight="1">
      <c r="A408" s="86">
        <v>391</v>
      </c>
      <c r="B408" s="89"/>
      <c r="C408" s="89"/>
      <c r="D408" s="89"/>
      <c r="E408" s="89"/>
      <c r="F408" s="89"/>
      <c r="G408" s="89"/>
      <c r="H408" s="89"/>
      <c r="I408" s="84" t="str">
        <f t="shared" si="20"/>
        <v/>
      </c>
      <c r="P408" s="84" t="b">
        <f t="shared" si="18"/>
        <v>0</v>
      </c>
      <c r="Q408" s="84" t="b">
        <f t="shared" si="19"/>
        <v>1</v>
      </c>
    </row>
    <row r="409" spans="1:17" ht="21" hidden="1" customHeight="1">
      <c r="A409" s="88">
        <v>392</v>
      </c>
      <c r="B409" s="89"/>
      <c r="C409" s="89"/>
      <c r="D409" s="89"/>
      <c r="E409" s="89"/>
      <c r="F409" s="89"/>
      <c r="G409" s="89"/>
      <c r="H409" s="89"/>
      <c r="I409" s="84" t="str">
        <f t="shared" si="20"/>
        <v/>
      </c>
      <c r="P409" s="84" t="b">
        <f t="shared" si="18"/>
        <v>0</v>
      </c>
      <c r="Q409" s="84" t="b">
        <f t="shared" si="19"/>
        <v>1</v>
      </c>
    </row>
    <row r="410" spans="1:17" ht="21" hidden="1" customHeight="1">
      <c r="A410" s="88">
        <v>393</v>
      </c>
      <c r="B410" s="89"/>
      <c r="C410" s="89"/>
      <c r="D410" s="89"/>
      <c r="E410" s="89"/>
      <c r="F410" s="89"/>
      <c r="G410" s="89"/>
      <c r="H410" s="89"/>
      <c r="I410" s="84" t="str">
        <f t="shared" si="20"/>
        <v/>
      </c>
      <c r="P410" s="84" t="b">
        <f t="shared" si="18"/>
        <v>0</v>
      </c>
      <c r="Q410" s="84" t="b">
        <f t="shared" si="19"/>
        <v>1</v>
      </c>
    </row>
    <row r="411" spans="1:17" ht="21" hidden="1" customHeight="1">
      <c r="A411" s="86">
        <v>394</v>
      </c>
      <c r="B411" s="89"/>
      <c r="C411" s="89"/>
      <c r="D411" s="89"/>
      <c r="E411" s="89"/>
      <c r="F411" s="89"/>
      <c r="G411" s="89"/>
      <c r="H411" s="89"/>
      <c r="I411" s="84" t="str">
        <f t="shared" si="20"/>
        <v/>
      </c>
      <c r="P411" s="84" t="b">
        <f t="shared" si="18"/>
        <v>0</v>
      </c>
      <c r="Q411" s="84" t="b">
        <f t="shared" si="19"/>
        <v>1</v>
      </c>
    </row>
    <row r="412" spans="1:17" ht="21" hidden="1" customHeight="1">
      <c r="A412" s="86">
        <v>395</v>
      </c>
      <c r="B412" s="89"/>
      <c r="C412" s="89"/>
      <c r="D412" s="89"/>
      <c r="E412" s="89"/>
      <c r="F412" s="89"/>
      <c r="G412" s="89"/>
      <c r="H412" s="89"/>
      <c r="I412" s="84" t="str">
        <f t="shared" si="20"/>
        <v/>
      </c>
      <c r="P412" s="84" t="b">
        <f t="shared" si="18"/>
        <v>0</v>
      </c>
      <c r="Q412" s="84" t="b">
        <f t="shared" si="19"/>
        <v>1</v>
      </c>
    </row>
    <row r="413" spans="1:17" ht="21" hidden="1" customHeight="1">
      <c r="A413" s="88">
        <v>396</v>
      </c>
      <c r="B413" s="89"/>
      <c r="C413" s="89"/>
      <c r="D413" s="89"/>
      <c r="E413" s="89"/>
      <c r="F413" s="89"/>
      <c r="G413" s="89"/>
      <c r="H413" s="89"/>
      <c r="I413" s="84" t="str">
        <f t="shared" si="20"/>
        <v/>
      </c>
      <c r="P413" s="84" t="b">
        <f t="shared" si="18"/>
        <v>0</v>
      </c>
      <c r="Q413" s="84" t="b">
        <f t="shared" si="19"/>
        <v>1</v>
      </c>
    </row>
    <row r="414" spans="1:17" ht="21" hidden="1" customHeight="1">
      <c r="A414" s="88">
        <v>397</v>
      </c>
      <c r="B414" s="89"/>
      <c r="C414" s="89"/>
      <c r="D414" s="89"/>
      <c r="E414" s="89"/>
      <c r="F414" s="89"/>
      <c r="G414" s="89"/>
      <c r="H414" s="89"/>
      <c r="I414" s="84" t="str">
        <f t="shared" si="20"/>
        <v/>
      </c>
      <c r="P414" s="84" t="b">
        <f t="shared" si="18"/>
        <v>0</v>
      </c>
      <c r="Q414" s="84" t="b">
        <f t="shared" si="19"/>
        <v>1</v>
      </c>
    </row>
    <row r="415" spans="1:17" ht="21" hidden="1" customHeight="1">
      <c r="A415" s="86">
        <v>398</v>
      </c>
      <c r="B415" s="89"/>
      <c r="C415" s="89"/>
      <c r="D415" s="89"/>
      <c r="E415" s="89"/>
      <c r="F415" s="89"/>
      <c r="G415" s="89"/>
      <c r="H415" s="89"/>
      <c r="I415" s="84" t="str">
        <f t="shared" si="20"/>
        <v/>
      </c>
      <c r="P415" s="84" t="b">
        <f t="shared" si="18"/>
        <v>0</v>
      </c>
      <c r="Q415" s="84" t="b">
        <f t="shared" si="19"/>
        <v>1</v>
      </c>
    </row>
    <row r="416" spans="1:17" ht="21" hidden="1" customHeight="1">
      <c r="A416" s="86">
        <v>399</v>
      </c>
      <c r="B416" s="89"/>
      <c r="C416" s="89"/>
      <c r="D416" s="89"/>
      <c r="E416" s="89"/>
      <c r="F416" s="89"/>
      <c r="G416" s="89"/>
      <c r="H416" s="89"/>
      <c r="I416" s="84" t="str">
        <f t="shared" si="20"/>
        <v/>
      </c>
      <c r="P416" s="84" t="b">
        <f t="shared" si="18"/>
        <v>0</v>
      </c>
      <c r="Q416" s="84" t="b">
        <f t="shared" si="19"/>
        <v>1</v>
      </c>
    </row>
    <row r="417" spans="1:17" ht="21" hidden="1" customHeight="1">
      <c r="A417" s="88">
        <v>400</v>
      </c>
      <c r="B417" s="89"/>
      <c r="C417" s="89"/>
      <c r="D417" s="89"/>
      <c r="E417" s="89"/>
      <c r="F417" s="89"/>
      <c r="G417" s="89"/>
      <c r="H417" s="89"/>
      <c r="I417" s="84" t="str">
        <f t="shared" si="20"/>
        <v/>
      </c>
      <c r="P417" s="84" t="b">
        <f t="shared" si="18"/>
        <v>0</v>
      </c>
      <c r="Q417" s="84" t="b">
        <f t="shared" si="19"/>
        <v>1</v>
      </c>
    </row>
    <row r="418" spans="1:17" ht="21" hidden="1" customHeight="1">
      <c r="A418" s="88">
        <v>401</v>
      </c>
      <c r="B418" s="89"/>
      <c r="C418" s="89"/>
      <c r="D418" s="89"/>
      <c r="E418" s="89"/>
      <c r="F418" s="89"/>
      <c r="G418" s="89"/>
      <c r="H418" s="89"/>
      <c r="I418" s="84" t="str">
        <f t="shared" si="20"/>
        <v/>
      </c>
      <c r="P418" s="84" t="b">
        <f t="shared" si="18"/>
        <v>0</v>
      </c>
      <c r="Q418" s="84" t="b">
        <f t="shared" si="19"/>
        <v>1</v>
      </c>
    </row>
    <row r="419" spans="1:17" ht="21" hidden="1" customHeight="1">
      <c r="A419" s="86">
        <v>402</v>
      </c>
      <c r="B419" s="89"/>
      <c r="C419" s="89"/>
      <c r="D419" s="89"/>
      <c r="E419" s="89"/>
      <c r="F419" s="89"/>
      <c r="G419" s="89"/>
      <c r="H419" s="89"/>
      <c r="I419" s="84" t="str">
        <f t="shared" si="20"/>
        <v/>
      </c>
      <c r="P419" s="84" t="b">
        <f t="shared" si="18"/>
        <v>0</v>
      </c>
      <c r="Q419" s="84" t="b">
        <f t="shared" si="19"/>
        <v>1</v>
      </c>
    </row>
    <row r="420" spans="1:17" ht="21" hidden="1" customHeight="1">
      <c r="A420" s="86">
        <v>403</v>
      </c>
      <c r="B420" s="89"/>
      <c r="C420" s="89"/>
      <c r="D420" s="89"/>
      <c r="E420" s="89"/>
      <c r="F420" s="89"/>
      <c r="G420" s="89"/>
      <c r="H420" s="89"/>
      <c r="I420" s="84" t="str">
        <f t="shared" si="20"/>
        <v/>
      </c>
      <c r="P420" s="84" t="b">
        <f t="shared" si="18"/>
        <v>0</v>
      </c>
      <c r="Q420" s="84" t="b">
        <f t="shared" si="19"/>
        <v>1</v>
      </c>
    </row>
    <row r="421" spans="1:17" ht="21" hidden="1" customHeight="1">
      <c r="A421" s="88">
        <v>404</v>
      </c>
      <c r="B421" s="89"/>
      <c r="C421" s="89"/>
      <c r="D421" s="89"/>
      <c r="E421" s="89"/>
      <c r="F421" s="89"/>
      <c r="G421" s="89"/>
      <c r="H421" s="89"/>
      <c r="I421" s="84" t="str">
        <f t="shared" si="20"/>
        <v/>
      </c>
      <c r="P421" s="84" t="b">
        <f t="shared" si="18"/>
        <v>0</v>
      </c>
      <c r="Q421" s="84" t="b">
        <f t="shared" si="19"/>
        <v>1</v>
      </c>
    </row>
    <row r="422" spans="1:17" ht="21" hidden="1" customHeight="1">
      <c r="A422" s="88">
        <v>405</v>
      </c>
      <c r="B422" s="89"/>
      <c r="C422" s="89"/>
      <c r="D422" s="89"/>
      <c r="E422" s="89"/>
      <c r="F422" s="89"/>
      <c r="G422" s="89"/>
      <c r="H422" s="89"/>
      <c r="I422" s="84" t="str">
        <f t="shared" si="20"/>
        <v/>
      </c>
      <c r="P422" s="84" t="b">
        <f t="shared" si="18"/>
        <v>0</v>
      </c>
      <c r="Q422" s="84" t="b">
        <f t="shared" si="19"/>
        <v>1</v>
      </c>
    </row>
    <row r="423" spans="1:17" ht="21" hidden="1" customHeight="1">
      <c r="A423" s="86">
        <v>406</v>
      </c>
      <c r="B423" s="89"/>
      <c r="C423" s="89"/>
      <c r="D423" s="89"/>
      <c r="E423" s="89"/>
      <c r="F423" s="89"/>
      <c r="G423" s="89"/>
      <c r="H423" s="89"/>
      <c r="I423" s="84" t="str">
        <f t="shared" si="20"/>
        <v/>
      </c>
      <c r="P423" s="84" t="b">
        <f t="shared" si="18"/>
        <v>0</v>
      </c>
      <c r="Q423" s="84" t="b">
        <f t="shared" si="19"/>
        <v>1</v>
      </c>
    </row>
    <row r="424" spans="1:17" ht="21" hidden="1" customHeight="1">
      <c r="A424" s="86">
        <v>407</v>
      </c>
      <c r="B424" s="89"/>
      <c r="C424" s="89"/>
      <c r="D424" s="89"/>
      <c r="E424" s="89"/>
      <c r="F424" s="89"/>
      <c r="G424" s="89"/>
      <c r="H424" s="89"/>
      <c r="I424" s="84" t="str">
        <f t="shared" si="20"/>
        <v/>
      </c>
      <c r="P424" s="84" t="b">
        <f t="shared" ref="P424:P487" si="21">AND(B424&lt;&gt;"",C424&lt;&gt;"",D424&lt;&gt;"",E424&lt;&gt;"",F424&lt;&gt;"",G424&lt;&gt;"",H424&lt;&gt;"")</f>
        <v>0</v>
      </c>
      <c r="Q424" s="84" t="b">
        <f t="shared" ref="Q424:Q487" si="22">AND(B424="",C424="",D424="",E424="",F424="",G424="",H424="")</f>
        <v>1</v>
      </c>
    </row>
    <row r="425" spans="1:17" ht="21" hidden="1" customHeight="1">
      <c r="A425" s="88">
        <v>408</v>
      </c>
      <c r="B425" s="89"/>
      <c r="C425" s="89"/>
      <c r="D425" s="89"/>
      <c r="E425" s="89"/>
      <c r="F425" s="89"/>
      <c r="G425" s="89"/>
      <c r="H425" s="89"/>
      <c r="I425" s="84" t="str">
        <f t="shared" si="20"/>
        <v/>
      </c>
      <c r="P425" s="84" t="b">
        <f t="shared" si="21"/>
        <v>0</v>
      </c>
      <c r="Q425" s="84" t="b">
        <f t="shared" si="22"/>
        <v>1</v>
      </c>
    </row>
    <row r="426" spans="1:17" ht="21" hidden="1" customHeight="1">
      <c r="A426" s="88">
        <v>409</v>
      </c>
      <c r="B426" s="89"/>
      <c r="C426" s="89"/>
      <c r="D426" s="89"/>
      <c r="E426" s="89"/>
      <c r="F426" s="89"/>
      <c r="G426" s="89"/>
      <c r="H426" s="89"/>
      <c r="I426" s="84" t="str">
        <f t="shared" si="20"/>
        <v/>
      </c>
      <c r="P426" s="84" t="b">
        <f t="shared" si="21"/>
        <v>0</v>
      </c>
      <c r="Q426" s="84" t="b">
        <f t="shared" si="22"/>
        <v>1</v>
      </c>
    </row>
    <row r="427" spans="1:17" ht="21" hidden="1" customHeight="1">
      <c r="A427" s="86">
        <v>410</v>
      </c>
      <c r="B427" s="89"/>
      <c r="C427" s="89"/>
      <c r="D427" s="89"/>
      <c r="E427" s="89"/>
      <c r="F427" s="89"/>
      <c r="G427" s="89"/>
      <c r="H427" s="89"/>
      <c r="I427" s="84" t="str">
        <f t="shared" si="20"/>
        <v/>
      </c>
      <c r="P427" s="84" t="b">
        <f t="shared" si="21"/>
        <v>0</v>
      </c>
      <c r="Q427" s="84" t="b">
        <f t="shared" si="22"/>
        <v>1</v>
      </c>
    </row>
    <row r="428" spans="1:17" ht="21" hidden="1" customHeight="1">
      <c r="A428" s="86">
        <v>411</v>
      </c>
      <c r="B428" s="89"/>
      <c r="C428" s="89"/>
      <c r="D428" s="89"/>
      <c r="E428" s="89"/>
      <c r="F428" s="89"/>
      <c r="G428" s="89"/>
      <c r="H428" s="89"/>
      <c r="I428" s="84" t="str">
        <f t="shared" si="20"/>
        <v/>
      </c>
      <c r="P428" s="84" t="b">
        <f t="shared" si="21"/>
        <v>0</v>
      </c>
      <c r="Q428" s="84" t="b">
        <f t="shared" si="22"/>
        <v>1</v>
      </c>
    </row>
    <row r="429" spans="1:17" ht="21" hidden="1" customHeight="1">
      <c r="A429" s="88">
        <v>412</v>
      </c>
      <c r="B429" s="89"/>
      <c r="C429" s="89"/>
      <c r="D429" s="89"/>
      <c r="E429" s="89"/>
      <c r="F429" s="89"/>
      <c r="G429" s="89"/>
      <c r="H429" s="89"/>
      <c r="I429" s="84" t="str">
        <f t="shared" si="20"/>
        <v/>
      </c>
      <c r="P429" s="84" t="b">
        <f t="shared" si="21"/>
        <v>0</v>
      </c>
      <c r="Q429" s="84" t="b">
        <f t="shared" si="22"/>
        <v>1</v>
      </c>
    </row>
    <row r="430" spans="1:17" ht="21" hidden="1" customHeight="1">
      <c r="A430" s="88">
        <v>413</v>
      </c>
      <c r="B430" s="89"/>
      <c r="C430" s="89"/>
      <c r="D430" s="89"/>
      <c r="E430" s="89"/>
      <c r="F430" s="89"/>
      <c r="G430" s="89"/>
      <c r="H430" s="89"/>
      <c r="I430" s="84" t="str">
        <f t="shared" si="20"/>
        <v/>
      </c>
      <c r="P430" s="84" t="b">
        <f t="shared" si="21"/>
        <v>0</v>
      </c>
      <c r="Q430" s="84" t="b">
        <f t="shared" si="22"/>
        <v>1</v>
      </c>
    </row>
    <row r="431" spans="1:17" ht="21" hidden="1" customHeight="1">
      <c r="A431" s="86">
        <v>414</v>
      </c>
      <c r="B431" s="89"/>
      <c r="C431" s="89"/>
      <c r="D431" s="89"/>
      <c r="E431" s="89"/>
      <c r="F431" s="89"/>
      <c r="G431" s="89"/>
      <c r="H431" s="89"/>
      <c r="I431" s="84" t="str">
        <f t="shared" si="20"/>
        <v/>
      </c>
      <c r="P431" s="84" t="b">
        <f t="shared" si="21"/>
        <v>0</v>
      </c>
      <c r="Q431" s="84" t="b">
        <f t="shared" si="22"/>
        <v>1</v>
      </c>
    </row>
    <row r="432" spans="1:17" ht="21" hidden="1" customHeight="1">
      <c r="A432" s="86">
        <v>415</v>
      </c>
      <c r="B432" s="89"/>
      <c r="C432" s="89"/>
      <c r="D432" s="89"/>
      <c r="E432" s="89"/>
      <c r="F432" s="89"/>
      <c r="G432" s="89"/>
      <c r="H432" s="89"/>
      <c r="I432" s="84" t="str">
        <f t="shared" si="20"/>
        <v/>
      </c>
      <c r="P432" s="84" t="b">
        <f t="shared" si="21"/>
        <v>0</v>
      </c>
      <c r="Q432" s="84" t="b">
        <f t="shared" si="22"/>
        <v>1</v>
      </c>
    </row>
    <row r="433" spans="1:17" ht="21" hidden="1" customHeight="1">
      <c r="A433" s="88">
        <v>416</v>
      </c>
      <c r="B433" s="89"/>
      <c r="C433" s="89"/>
      <c r="D433" s="89"/>
      <c r="E433" s="89"/>
      <c r="F433" s="89"/>
      <c r="G433" s="89"/>
      <c r="H433" s="89"/>
      <c r="I433" s="84" t="str">
        <f t="shared" si="20"/>
        <v/>
      </c>
      <c r="P433" s="84" t="b">
        <f t="shared" si="21"/>
        <v>0</v>
      </c>
      <c r="Q433" s="84" t="b">
        <f t="shared" si="22"/>
        <v>1</v>
      </c>
    </row>
    <row r="434" spans="1:17" ht="21" hidden="1" customHeight="1">
      <c r="A434" s="88">
        <v>417</v>
      </c>
      <c r="B434" s="89"/>
      <c r="C434" s="89"/>
      <c r="D434" s="89"/>
      <c r="E434" s="89"/>
      <c r="F434" s="89"/>
      <c r="G434" s="89"/>
      <c r="H434" s="89"/>
      <c r="I434" s="84" t="str">
        <f t="shared" si="20"/>
        <v/>
      </c>
      <c r="P434" s="84" t="b">
        <f t="shared" si="21"/>
        <v>0</v>
      </c>
      <c r="Q434" s="84" t="b">
        <f t="shared" si="22"/>
        <v>1</v>
      </c>
    </row>
    <row r="435" spans="1:17" ht="21" hidden="1" customHeight="1">
      <c r="A435" s="86">
        <v>418</v>
      </c>
      <c r="B435" s="89"/>
      <c r="C435" s="89"/>
      <c r="D435" s="89"/>
      <c r="E435" s="89"/>
      <c r="F435" s="89"/>
      <c r="G435" s="89"/>
      <c r="H435" s="89"/>
      <c r="I435" s="84" t="str">
        <f t="shared" si="20"/>
        <v/>
      </c>
      <c r="P435" s="84" t="b">
        <f t="shared" si="21"/>
        <v>0</v>
      </c>
      <c r="Q435" s="84" t="b">
        <f t="shared" si="22"/>
        <v>1</v>
      </c>
    </row>
    <row r="436" spans="1:17" ht="21" hidden="1" customHeight="1">
      <c r="A436" s="86">
        <v>419</v>
      </c>
      <c r="B436" s="89"/>
      <c r="C436" s="89"/>
      <c r="D436" s="89"/>
      <c r="E436" s="89"/>
      <c r="F436" s="89"/>
      <c r="G436" s="89"/>
      <c r="H436" s="89"/>
      <c r="I436" s="84" t="str">
        <f t="shared" si="20"/>
        <v/>
      </c>
      <c r="P436" s="84" t="b">
        <f t="shared" si="21"/>
        <v>0</v>
      </c>
      <c r="Q436" s="84" t="b">
        <f t="shared" si="22"/>
        <v>1</v>
      </c>
    </row>
    <row r="437" spans="1:17" ht="21" hidden="1" customHeight="1">
      <c r="A437" s="88">
        <v>420</v>
      </c>
      <c r="B437" s="89"/>
      <c r="C437" s="89"/>
      <c r="D437" s="89"/>
      <c r="E437" s="89"/>
      <c r="F437" s="89"/>
      <c r="G437" s="89"/>
      <c r="H437" s="89"/>
      <c r="I437" s="84" t="str">
        <f t="shared" si="20"/>
        <v/>
      </c>
      <c r="P437" s="84" t="b">
        <f t="shared" si="21"/>
        <v>0</v>
      </c>
      <c r="Q437" s="84" t="b">
        <f t="shared" si="22"/>
        <v>1</v>
      </c>
    </row>
    <row r="438" spans="1:17" ht="21" hidden="1" customHeight="1">
      <c r="A438" s="88">
        <v>421</v>
      </c>
      <c r="B438" s="89"/>
      <c r="C438" s="89"/>
      <c r="D438" s="89"/>
      <c r="E438" s="89"/>
      <c r="F438" s="89"/>
      <c r="G438" s="89"/>
      <c r="H438" s="89"/>
      <c r="I438" s="84" t="str">
        <f t="shared" si="20"/>
        <v/>
      </c>
      <c r="P438" s="84" t="b">
        <f t="shared" si="21"/>
        <v>0</v>
      </c>
      <c r="Q438" s="84" t="b">
        <f t="shared" si="22"/>
        <v>1</v>
      </c>
    </row>
    <row r="439" spans="1:17" ht="21" hidden="1" customHeight="1">
      <c r="A439" s="86">
        <v>422</v>
      </c>
      <c r="B439" s="89"/>
      <c r="C439" s="89"/>
      <c r="D439" s="89"/>
      <c r="E439" s="89"/>
      <c r="F439" s="89"/>
      <c r="G439" s="89"/>
      <c r="H439" s="89"/>
      <c r="I439" s="84" t="str">
        <f t="shared" si="20"/>
        <v/>
      </c>
      <c r="P439" s="84" t="b">
        <f t="shared" si="21"/>
        <v>0</v>
      </c>
      <c r="Q439" s="84" t="b">
        <f t="shared" si="22"/>
        <v>1</v>
      </c>
    </row>
    <row r="440" spans="1:17" ht="21" hidden="1" customHeight="1">
      <c r="A440" s="86">
        <v>423</v>
      </c>
      <c r="B440" s="89"/>
      <c r="C440" s="89"/>
      <c r="D440" s="89"/>
      <c r="E440" s="89"/>
      <c r="F440" s="89"/>
      <c r="G440" s="89"/>
      <c r="H440" s="89"/>
      <c r="I440" s="84" t="str">
        <f t="shared" si="20"/>
        <v/>
      </c>
      <c r="P440" s="84" t="b">
        <f t="shared" si="21"/>
        <v>0</v>
      </c>
      <c r="Q440" s="84" t="b">
        <f t="shared" si="22"/>
        <v>1</v>
      </c>
    </row>
    <row r="441" spans="1:17" ht="21" hidden="1" customHeight="1">
      <c r="A441" s="88">
        <v>424</v>
      </c>
      <c r="B441" s="89"/>
      <c r="C441" s="89"/>
      <c r="D441" s="89"/>
      <c r="E441" s="89"/>
      <c r="F441" s="89"/>
      <c r="G441" s="89"/>
      <c r="H441" s="89"/>
      <c r="I441" s="84" t="str">
        <f t="shared" si="20"/>
        <v/>
      </c>
      <c r="P441" s="84" t="b">
        <f t="shared" si="21"/>
        <v>0</v>
      </c>
      <c r="Q441" s="84" t="b">
        <f t="shared" si="22"/>
        <v>1</v>
      </c>
    </row>
    <row r="442" spans="1:17" ht="21" hidden="1" customHeight="1">
      <c r="A442" s="88">
        <v>425</v>
      </c>
      <c r="B442" s="89"/>
      <c r="C442" s="89"/>
      <c r="D442" s="89"/>
      <c r="E442" s="89"/>
      <c r="F442" s="89"/>
      <c r="G442" s="89"/>
      <c r="H442" s="89"/>
      <c r="I442" s="84" t="str">
        <f t="shared" si="20"/>
        <v/>
      </c>
      <c r="P442" s="84" t="b">
        <f t="shared" si="21"/>
        <v>0</v>
      </c>
      <c r="Q442" s="84" t="b">
        <f t="shared" si="22"/>
        <v>1</v>
      </c>
    </row>
    <row r="443" spans="1:17" ht="21" hidden="1" customHeight="1">
      <c r="A443" s="86">
        <v>426</v>
      </c>
      <c r="B443" s="89"/>
      <c r="C443" s="89"/>
      <c r="D443" s="89"/>
      <c r="E443" s="89"/>
      <c r="F443" s="89"/>
      <c r="G443" s="89"/>
      <c r="H443" s="89"/>
      <c r="I443" s="84" t="str">
        <f t="shared" si="20"/>
        <v/>
      </c>
      <c r="P443" s="84" t="b">
        <f t="shared" si="21"/>
        <v>0</v>
      </c>
      <c r="Q443" s="84" t="b">
        <f t="shared" si="22"/>
        <v>1</v>
      </c>
    </row>
    <row r="444" spans="1:17" ht="21" hidden="1" customHeight="1">
      <c r="A444" s="86">
        <v>427</v>
      </c>
      <c r="B444" s="89"/>
      <c r="C444" s="89"/>
      <c r="D444" s="89"/>
      <c r="E444" s="89"/>
      <c r="F444" s="89"/>
      <c r="G444" s="89"/>
      <c r="H444" s="89"/>
      <c r="I444" s="84" t="str">
        <f t="shared" si="20"/>
        <v/>
      </c>
      <c r="P444" s="84" t="b">
        <f t="shared" si="21"/>
        <v>0</v>
      </c>
      <c r="Q444" s="84" t="b">
        <f t="shared" si="22"/>
        <v>1</v>
      </c>
    </row>
    <row r="445" spans="1:17" ht="21" hidden="1" customHeight="1">
      <c r="A445" s="88">
        <v>428</v>
      </c>
      <c r="B445" s="89"/>
      <c r="C445" s="89"/>
      <c r="D445" s="89"/>
      <c r="E445" s="89"/>
      <c r="F445" s="89"/>
      <c r="G445" s="89"/>
      <c r="H445" s="89"/>
      <c r="I445" s="84" t="str">
        <f t="shared" si="20"/>
        <v/>
      </c>
      <c r="P445" s="84" t="b">
        <f t="shared" si="21"/>
        <v>0</v>
      </c>
      <c r="Q445" s="84" t="b">
        <f t="shared" si="22"/>
        <v>1</v>
      </c>
    </row>
    <row r="446" spans="1:17" ht="21" hidden="1" customHeight="1">
      <c r="A446" s="88">
        <v>429</v>
      </c>
      <c r="B446" s="89"/>
      <c r="C446" s="89"/>
      <c r="D446" s="89"/>
      <c r="E446" s="89"/>
      <c r="F446" s="89"/>
      <c r="G446" s="89"/>
      <c r="H446" s="89"/>
      <c r="I446" s="84" t="str">
        <f t="shared" si="20"/>
        <v/>
      </c>
      <c r="P446" s="84" t="b">
        <f t="shared" si="21"/>
        <v>0</v>
      </c>
      <c r="Q446" s="84" t="b">
        <f t="shared" si="22"/>
        <v>1</v>
      </c>
    </row>
    <row r="447" spans="1:17" ht="21" hidden="1" customHeight="1">
      <c r="A447" s="86">
        <v>430</v>
      </c>
      <c r="B447" s="89"/>
      <c r="C447" s="89"/>
      <c r="D447" s="89"/>
      <c r="E447" s="89"/>
      <c r="F447" s="89"/>
      <c r="G447" s="89"/>
      <c r="H447" s="89"/>
      <c r="I447" s="84" t="str">
        <f t="shared" si="20"/>
        <v/>
      </c>
      <c r="P447" s="84" t="b">
        <f t="shared" si="21"/>
        <v>0</v>
      </c>
      <c r="Q447" s="84" t="b">
        <f t="shared" si="22"/>
        <v>1</v>
      </c>
    </row>
    <row r="448" spans="1:17" ht="21" hidden="1" customHeight="1">
      <c r="A448" s="86">
        <v>431</v>
      </c>
      <c r="B448" s="89"/>
      <c r="C448" s="89"/>
      <c r="D448" s="89"/>
      <c r="E448" s="89"/>
      <c r="F448" s="89"/>
      <c r="G448" s="89"/>
      <c r="H448" s="89"/>
      <c r="I448" s="84" t="str">
        <f t="shared" si="20"/>
        <v/>
      </c>
      <c r="P448" s="84" t="b">
        <f t="shared" si="21"/>
        <v>0</v>
      </c>
      <c r="Q448" s="84" t="b">
        <f t="shared" si="22"/>
        <v>1</v>
      </c>
    </row>
    <row r="449" spans="1:17" ht="21" hidden="1" customHeight="1">
      <c r="A449" s="88">
        <v>432</v>
      </c>
      <c r="B449" s="89"/>
      <c r="C449" s="89"/>
      <c r="D449" s="89"/>
      <c r="E449" s="89"/>
      <c r="F449" s="89"/>
      <c r="G449" s="89"/>
      <c r="H449" s="89"/>
      <c r="I449" s="84" t="str">
        <f t="shared" si="20"/>
        <v/>
      </c>
      <c r="P449" s="84" t="b">
        <f t="shared" si="21"/>
        <v>0</v>
      </c>
      <c r="Q449" s="84" t="b">
        <f t="shared" si="22"/>
        <v>1</v>
      </c>
    </row>
    <row r="450" spans="1:17" ht="21" hidden="1" customHeight="1">
      <c r="A450" s="88">
        <v>433</v>
      </c>
      <c r="B450" s="89"/>
      <c r="C450" s="89"/>
      <c r="D450" s="89"/>
      <c r="E450" s="89"/>
      <c r="F450" s="89"/>
      <c r="G450" s="89"/>
      <c r="H450" s="89"/>
      <c r="I450" s="84" t="str">
        <f t="shared" si="20"/>
        <v/>
      </c>
      <c r="P450" s="84" t="b">
        <f t="shared" si="21"/>
        <v>0</v>
      </c>
      <c r="Q450" s="84" t="b">
        <f t="shared" si="22"/>
        <v>1</v>
      </c>
    </row>
    <row r="451" spans="1:17" ht="21" hidden="1" customHeight="1">
      <c r="A451" s="86">
        <v>434</v>
      </c>
      <c r="B451" s="89"/>
      <c r="C451" s="89"/>
      <c r="D451" s="89"/>
      <c r="E451" s="89"/>
      <c r="F451" s="89"/>
      <c r="G451" s="89"/>
      <c r="H451" s="89"/>
      <c r="I451" s="84" t="str">
        <f t="shared" si="20"/>
        <v/>
      </c>
      <c r="P451" s="84" t="b">
        <f t="shared" si="21"/>
        <v>0</v>
      </c>
      <c r="Q451" s="84" t="b">
        <f t="shared" si="22"/>
        <v>1</v>
      </c>
    </row>
    <row r="452" spans="1:17" ht="21" hidden="1" customHeight="1">
      <c r="A452" s="86">
        <v>435</v>
      </c>
      <c r="B452" s="89"/>
      <c r="C452" s="89"/>
      <c r="D452" s="89"/>
      <c r="E452" s="89"/>
      <c r="F452" s="89"/>
      <c r="G452" s="89"/>
      <c r="H452" s="89"/>
      <c r="I452" s="84" t="str">
        <f t="shared" si="20"/>
        <v/>
      </c>
      <c r="P452" s="84" t="b">
        <f t="shared" si="21"/>
        <v>0</v>
      </c>
      <c r="Q452" s="84" t="b">
        <f t="shared" si="22"/>
        <v>1</v>
      </c>
    </row>
    <row r="453" spans="1:17" ht="21" hidden="1" customHeight="1">
      <c r="A453" s="88">
        <v>436</v>
      </c>
      <c r="B453" s="89"/>
      <c r="C453" s="89"/>
      <c r="D453" s="89"/>
      <c r="E453" s="89"/>
      <c r="F453" s="89"/>
      <c r="G453" s="89"/>
      <c r="H453" s="89"/>
      <c r="I453" s="84" t="str">
        <f t="shared" si="20"/>
        <v/>
      </c>
      <c r="P453" s="84" t="b">
        <f t="shared" si="21"/>
        <v>0</v>
      </c>
      <c r="Q453" s="84" t="b">
        <f t="shared" si="22"/>
        <v>1</v>
      </c>
    </row>
    <row r="454" spans="1:17" ht="21" hidden="1" customHeight="1">
      <c r="A454" s="88">
        <v>437</v>
      </c>
      <c r="B454" s="89"/>
      <c r="C454" s="89"/>
      <c r="D454" s="89"/>
      <c r="E454" s="89"/>
      <c r="F454" s="89"/>
      <c r="G454" s="89"/>
      <c r="H454" s="89"/>
      <c r="I454" s="84" t="str">
        <f t="shared" si="20"/>
        <v/>
      </c>
      <c r="P454" s="84" t="b">
        <f t="shared" si="21"/>
        <v>0</v>
      </c>
      <c r="Q454" s="84" t="b">
        <f t="shared" si="22"/>
        <v>1</v>
      </c>
    </row>
    <row r="455" spans="1:17" ht="21" hidden="1" customHeight="1">
      <c r="A455" s="86">
        <v>438</v>
      </c>
      <c r="B455" s="89"/>
      <c r="C455" s="89"/>
      <c r="D455" s="89"/>
      <c r="E455" s="89"/>
      <c r="F455" s="89"/>
      <c r="G455" s="89"/>
      <c r="H455" s="89"/>
      <c r="I455" s="84" t="str">
        <f t="shared" si="20"/>
        <v/>
      </c>
      <c r="P455" s="84" t="b">
        <f t="shared" si="21"/>
        <v>0</v>
      </c>
      <c r="Q455" s="84" t="b">
        <f t="shared" si="22"/>
        <v>1</v>
      </c>
    </row>
    <row r="456" spans="1:17" ht="21" hidden="1" customHeight="1">
      <c r="A456" s="86">
        <v>439</v>
      </c>
      <c r="B456" s="89"/>
      <c r="C456" s="89"/>
      <c r="D456" s="89"/>
      <c r="E456" s="89"/>
      <c r="F456" s="89"/>
      <c r="G456" s="89"/>
      <c r="H456" s="89"/>
      <c r="I456" s="84" t="str">
        <f t="shared" si="20"/>
        <v/>
      </c>
      <c r="P456" s="84" t="b">
        <f t="shared" si="21"/>
        <v>0</v>
      </c>
      <c r="Q456" s="84" t="b">
        <f t="shared" si="22"/>
        <v>1</v>
      </c>
    </row>
    <row r="457" spans="1:17" ht="21" hidden="1" customHeight="1">
      <c r="A457" s="88">
        <v>440</v>
      </c>
      <c r="B457" s="89"/>
      <c r="C457" s="89"/>
      <c r="D457" s="89"/>
      <c r="E457" s="89"/>
      <c r="F457" s="89"/>
      <c r="G457" s="89"/>
      <c r="H457" s="89"/>
      <c r="I457" s="84" t="str">
        <f t="shared" si="20"/>
        <v/>
      </c>
      <c r="P457" s="84" t="b">
        <f t="shared" si="21"/>
        <v>0</v>
      </c>
      <c r="Q457" s="84" t="b">
        <f t="shared" si="22"/>
        <v>1</v>
      </c>
    </row>
    <row r="458" spans="1:17" ht="21" hidden="1" customHeight="1">
      <c r="A458" s="88">
        <v>441</v>
      </c>
      <c r="B458" s="89"/>
      <c r="C458" s="89"/>
      <c r="D458" s="89"/>
      <c r="E458" s="89"/>
      <c r="F458" s="89"/>
      <c r="G458" s="89"/>
      <c r="H458" s="89"/>
      <c r="I458" s="84" t="str">
        <f t="shared" si="20"/>
        <v/>
      </c>
      <c r="P458" s="84" t="b">
        <f t="shared" si="21"/>
        <v>0</v>
      </c>
      <c r="Q458" s="84" t="b">
        <f t="shared" si="22"/>
        <v>1</v>
      </c>
    </row>
    <row r="459" spans="1:17" ht="21" hidden="1" customHeight="1">
      <c r="A459" s="86">
        <v>442</v>
      </c>
      <c r="B459" s="89"/>
      <c r="C459" s="89"/>
      <c r="D459" s="89"/>
      <c r="E459" s="89"/>
      <c r="F459" s="89"/>
      <c r="G459" s="89"/>
      <c r="H459" s="89"/>
      <c r="I459" s="84" t="str">
        <f t="shared" si="20"/>
        <v/>
      </c>
      <c r="P459" s="84" t="b">
        <f t="shared" si="21"/>
        <v>0</v>
      </c>
      <c r="Q459" s="84" t="b">
        <f t="shared" si="22"/>
        <v>1</v>
      </c>
    </row>
    <row r="460" spans="1:17" ht="21" hidden="1" customHeight="1">
      <c r="A460" s="86">
        <v>443</v>
      </c>
      <c r="B460" s="89"/>
      <c r="C460" s="89"/>
      <c r="D460" s="89"/>
      <c r="E460" s="89"/>
      <c r="F460" s="89"/>
      <c r="G460" s="89"/>
      <c r="H460" s="89"/>
      <c r="I460" s="84" t="str">
        <f t="shared" si="20"/>
        <v/>
      </c>
      <c r="P460" s="84" t="b">
        <f t="shared" si="21"/>
        <v>0</v>
      </c>
      <c r="Q460" s="84" t="b">
        <f t="shared" si="22"/>
        <v>1</v>
      </c>
    </row>
    <row r="461" spans="1:17" ht="21" hidden="1" customHeight="1">
      <c r="A461" s="88">
        <v>444</v>
      </c>
      <c r="B461" s="89"/>
      <c r="C461" s="89"/>
      <c r="D461" s="89"/>
      <c r="E461" s="89"/>
      <c r="F461" s="89"/>
      <c r="G461" s="89"/>
      <c r="H461" s="89"/>
      <c r="I461" s="84" t="str">
        <f t="shared" si="20"/>
        <v/>
      </c>
      <c r="P461" s="84" t="b">
        <f t="shared" si="21"/>
        <v>0</v>
      </c>
      <c r="Q461" s="84" t="b">
        <f t="shared" si="22"/>
        <v>1</v>
      </c>
    </row>
    <row r="462" spans="1:17" ht="21" hidden="1" customHeight="1">
      <c r="A462" s="88">
        <v>445</v>
      </c>
      <c r="B462" s="89"/>
      <c r="C462" s="89"/>
      <c r="D462" s="89"/>
      <c r="E462" s="89"/>
      <c r="F462" s="89"/>
      <c r="G462" s="89"/>
      <c r="H462" s="89"/>
      <c r="I462" s="84" t="str">
        <f t="shared" si="20"/>
        <v/>
      </c>
      <c r="P462" s="84" t="b">
        <f t="shared" si="21"/>
        <v>0</v>
      </c>
      <c r="Q462" s="84" t="b">
        <f t="shared" si="22"/>
        <v>1</v>
      </c>
    </row>
    <row r="463" spans="1:17" ht="21" hidden="1" customHeight="1">
      <c r="A463" s="86">
        <v>446</v>
      </c>
      <c r="B463" s="89"/>
      <c r="C463" s="89"/>
      <c r="D463" s="89"/>
      <c r="E463" s="89"/>
      <c r="F463" s="89"/>
      <c r="G463" s="89"/>
      <c r="H463" s="89"/>
      <c r="I463" s="84" t="str">
        <f t="shared" si="20"/>
        <v/>
      </c>
      <c r="P463" s="84" t="b">
        <f t="shared" si="21"/>
        <v>0</v>
      </c>
      <c r="Q463" s="84" t="b">
        <f t="shared" si="22"/>
        <v>1</v>
      </c>
    </row>
    <row r="464" spans="1:17" ht="21" hidden="1" customHeight="1">
      <c r="A464" s="86">
        <v>447</v>
      </c>
      <c r="B464" s="89"/>
      <c r="C464" s="89"/>
      <c r="D464" s="89"/>
      <c r="E464" s="89"/>
      <c r="F464" s="89"/>
      <c r="G464" s="89"/>
      <c r="H464" s="89"/>
      <c r="I464" s="84" t="str">
        <f t="shared" si="20"/>
        <v/>
      </c>
      <c r="P464" s="84" t="b">
        <f t="shared" si="21"/>
        <v>0</v>
      </c>
      <c r="Q464" s="84" t="b">
        <f t="shared" si="22"/>
        <v>1</v>
      </c>
    </row>
    <row r="465" spans="1:17" ht="21" hidden="1" customHeight="1">
      <c r="A465" s="88">
        <v>448</v>
      </c>
      <c r="B465" s="89"/>
      <c r="C465" s="89"/>
      <c r="D465" s="89"/>
      <c r="E465" s="89"/>
      <c r="F465" s="89"/>
      <c r="G465" s="89"/>
      <c r="H465" s="89"/>
      <c r="I465" s="84" t="str">
        <f t="shared" si="20"/>
        <v/>
      </c>
      <c r="P465" s="84" t="b">
        <f t="shared" si="21"/>
        <v>0</v>
      </c>
      <c r="Q465" s="84" t="b">
        <f t="shared" si="22"/>
        <v>1</v>
      </c>
    </row>
    <row r="466" spans="1:17" ht="21" hidden="1" customHeight="1">
      <c r="A466" s="88">
        <v>449</v>
      </c>
      <c r="B466" s="89"/>
      <c r="C466" s="89"/>
      <c r="D466" s="89"/>
      <c r="E466" s="89"/>
      <c r="F466" s="89"/>
      <c r="G466" s="89"/>
      <c r="H466" s="89"/>
      <c r="I466" s="84" t="str">
        <f t="shared" si="20"/>
        <v/>
      </c>
      <c r="P466" s="84" t="b">
        <f t="shared" si="21"/>
        <v>0</v>
      </c>
      <c r="Q466" s="84" t="b">
        <f t="shared" si="22"/>
        <v>1</v>
      </c>
    </row>
    <row r="467" spans="1:17" ht="21" hidden="1" customHeight="1">
      <c r="A467" s="86">
        <v>450</v>
      </c>
      <c r="B467" s="89"/>
      <c r="C467" s="89"/>
      <c r="D467" s="89"/>
      <c r="E467" s="89"/>
      <c r="F467" s="89"/>
      <c r="G467" s="89"/>
      <c r="H467" s="89"/>
      <c r="I467" s="84" t="str">
        <f t="shared" si="20"/>
        <v/>
      </c>
      <c r="P467" s="84" t="b">
        <f t="shared" si="21"/>
        <v>0</v>
      </c>
      <c r="Q467" s="84" t="b">
        <f t="shared" si="22"/>
        <v>1</v>
      </c>
    </row>
    <row r="468" spans="1:17" ht="21" hidden="1" customHeight="1">
      <c r="A468" s="86">
        <v>451</v>
      </c>
      <c r="B468" s="89"/>
      <c r="C468" s="89"/>
      <c r="D468" s="89"/>
      <c r="E468" s="89"/>
      <c r="F468" s="89"/>
      <c r="G468" s="89"/>
      <c r="H468" s="89"/>
      <c r="I468" s="84" t="str">
        <f t="shared" ref="I468:I517" si="23">IF(Q468,"",IF(P468,"","実施日～術者の全項目に記入願います"))</f>
        <v/>
      </c>
      <c r="P468" s="84" t="b">
        <f t="shared" si="21"/>
        <v>0</v>
      </c>
      <c r="Q468" s="84" t="b">
        <f t="shared" si="22"/>
        <v>1</v>
      </c>
    </row>
    <row r="469" spans="1:17" ht="21" hidden="1" customHeight="1">
      <c r="A469" s="88">
        <v>452</v>
      </c>
      <c r="B469" s="89"/>
      <c r="C469" s="89"/>
      <c r="D469" s="89"/>
      <c r="E469" s="89"/>
      <c r="F469" s="89"/>
      <c r="G469" s="89"/>
      <c r="H469" s="89"/>
      <c r="I469" s="84" t="str">
        <f t="shared" si="23"/>
        <v/>
      </c>
      <c r="P469" s="84" t="b">
        <f t="shared" si="21"/>
        <v>0</v>
      </c>
      <c r="Q469" s="84" t="b">
        <f t="shared" si="22"/>
        <v>1</v>
      </c>
    </row>
    <row r="470" spans="1:17" ht="21" hidden="1" customHeight="1">
      <c r="A470" s="88">
        <v>453</v>
      </c>
      <c r="B470" s="89"/>
      <c r="C470" s="89"/>
      <c r="D470" s="89"/>
      <c r="E470" s="89"/>
      <c r="F470" s="89"/>
      <c r="G470" s="89"/>
      <c r="H470" s="89"/>
      <c r="I470" s="84" t="str">
        <f t="shared" si="23"/>
        <v/>
      </c>
      <c r="P470" s="84" t="b">
        <f t="shared" si="21"/>
        <v>0</v>
      </c>
      <c r="Q470" s="84" t="b">
        <f t="shared" si="22"/>
        <v>1</v>
      </c>
    </row>
    <row r="471" spans="1:17" ht="21" hidden="1" customHeight="1">
      <c r="A471" s="86">
        <v>454</v>
      </c>
      <c r="B471" s="89"/>
      <c r="C471" s="89"/>
      <c r="D471" s="89"/>
      <c r="E471" s="89"/>
      <c r="F471" s="89"/>
      <c r="G471" s="89"/>
      <c r="H471" s="89"/>
      <c r="I471" s="84" t="str">
        <f t="shared" si="23"/>
        <v/>
      </c>
      <c r="P471" s="84" t="b">
        <f t="shared" si="21"/>
        <v>0</v>
      </c>
      <c r="Q471" s="84" t="b">
        <f t="shared" si="22"/>
        <v>1</v>
      </c>
    </row>
    <row r="472" spans="1:17" ht="21" hidden="1" customHeight="1">
      <c r="A472" s="86">
        <v>455</v>
      </c>
      <c r="B472" s="89"/>
      <c r="C472" s="89"/>
      <c r="D472" s="89"/>
      <c r="E472" s="89"/>
      <c r="F472" s="89"/>
      <c r="G472" s="89"/>
      <c r="H472" s="89"/>
      <c r="I472" s="84" t="str">
        <f t="shared" si="23"/>
        <v/>
      </c>
      <c r="P472" s="84" t="b">
        <f t="shared" si="21"/>
        <v>0</v>
      </c>
      <c r="Q472" s="84" t="b">
        <f t="shared" si="22"/>
        <v>1</v>
      </c>
    </row>
    <row r="473" spans="1:17" ht="21" hidden="1" customHeight="1">
      <c r="A473" s="88">
        <v>456</v>
      </c>
      <c r="B473" s="89"/>
      <c r="C473" s="89"/>
      <c r="D473" s="89"/>
      <c r="E473" s="89"/>
      <c r="F473" s="89"/>
      <c r="G473" s="89"/>
      <c r="H473" s="89"/>
      <c r="I473" s="84" t="str">
        <f t="shared" si="23"/>
        <v/>
      </c>
      <c r="P473" s="84" t="b">
        <f t="shared" si="21"/>
        <v>0</v>
      </c>
      <c r="Q473" s="84" t="b">
        <f t="shared" si="22"/>
        <v>1</v>
      </c>
    </row>
    <row r="474" spans="1:17" ht="21" hidden="1" customHeight="1">
      <c r="A474" s="88">
        <v>457</v>
      </c>
      <c r="B474" s="89"/>
      <c r="C474" s="89"/>
      <c r="D474" s="89"/>
      <c r="E474" s="89"/>
      <c r="F474" s="89"/>
      <c r="G474" s="89"/>
      <c r="H474" s="89"/>
      <c r="I474" s="84" t="str">
        <f t="shared" si="23"/>
        <v/>
      </c>
      <c r="P474" s="84" t="b">
        <f t="shared" si="21"/>
        <v>0</v>
      </c>
      <c r="Q474" s="84" t="b">
        <f t="shared" si="22"/>
        <v>1</v>
      </c>
    </row>
    <row r="475" spans="1:17" ht="21" hidden="1" customHeight="1">
      <c r="A475" s="86">
        <v>458</v>
      </c>
      <c r="B475" s="89"/>
      <c r="C475" s="89"/>
      <c r="D475" s="89"/>
      <c r="E475" s="89"/>
      <c r="F475" s="89"/>
      <c r="G475" s="89"/>
      <c r="H475" s="89"/>
      <c r="I475" s="84" t="str">
        <f t="shared" si="23"/>
        <v/>
      </c>
      <c r="P475" s="84" t="b">
        <f t="shared" si="21"/>
        <v>0</v>
      </c>
      <c r="Q475" s="84" t="b">
        <f t="shared" si="22"/>
        <v>1</v>
      </c>
    </row>
    <row r="476" spans="1:17" ht="21" hidden="1" customHeight="1">
      <c r="A476" s="86">
        <v>459</v>
      </c>
      <c r="B476" s="89"/>
      <c r="C476" s="89"/>
      <c r="D476" s="89"/>
      <c r="E476" s="89"/>
      <c r="F476" s="89"/>
      <c r="G476" s="89"/>
      <c r="H476" s="89"/>
      <c r="I476" s="84" t="str">
        <f t="shared" si="23"/>
        <v/>
      </c>
      <c r="P476" s="84" t="b">
        <f t="shared" si="21"/>
        <v>0</v>
      </c>
      <c r="Q476" s="84" t="b">
        <f t="shared" si="22"/>
        <v>1</v>
      </c>
    </row>
    <row r="477" spans="1:17" ht="21" hidden="1" customHeight="1">
      <c r="A477" s="88">
        <v>460</v>
      </c>
      <c r="B477" s="89"/>
      <c r="C477" s="89"/>
      <c r="D477" s="89"/>
      <c r="E477" s="89"/>
      <c r="F477" s="89"/>
      <c r="G477" s="89"/>
      <c r="H477" s="89"/>
      <c r="I477" s="84" t="str">
        <f t="shared" si="23"/>
        <v/>
      </c>
      <c r="P477" s="84" t="b">
        <f t="shared" si="21"/>
        <v>0</v>
      </c>
      <c r="Q477" s="84" t="b">
        <f t="shared" si="22"/>
        <v>1</v>
      </c>
    </row>
    <row r="478" spans="1:17" ht="21" hidden="1" customHeight="1">
      <c r="A478" s="88">
        <v>461</v>
      </c>
      <c r="B478" s="89"/>
      <c r="C478" s="89"/>
      <c r="D478" s="89"/>
      <c r="E478" s="89"/>
      <c r="F478" s="89"/>
      <c r="G478" s="89"/>
      <c r="H478" s="89"/>
      <c r="I478" s="84" t="str">
        <f t="shared" si="23"/>
        <v/>
      </c>
      <c r="P478" s="84" t="b">
        <f t="shared" si="21"/>
        <v>0</v>
      </c>
      <c r="Q478" s="84" t="b">
        <f t="shared" si="22"/>
        <v>1</v>
      </c>
    </row>
    <row r="479" spans="1:17" ht="21" hidden="1" customHeight="1">
      <c r="A479" s="86">
        <v>462</v>
      </c>
      <c r="B479" s="89"/>
      <c r="C479" s="89"/>
      <c r="D479" s="89"/>
      <c r="E479" s="89"/>
      <c r="F479" s="89"/>
      <c r="G479" s="89"/>
      <c r="H479" s="89"/>
      <c r="I479" s="84" t="str">
        <f t="shared" si="23"/>
        <v/>
      </c>
      <c r="P479" s="84" t="b">
        <f t="shared" si="21"/>
        <v>0</v>
      </c>
      <c r="Q479" s="84" t="b">
        <f t="shared" si="22"/>
        <v>1</v>
      </c>
    </row>
    <row r="480" spans="1:17" ht="21" hidden="1" customHeight="1">
      <c r="A480" s="86">
        <v>463</v>
      </c>
      <c r="B480" s="89"/>
      <c r="C480" s="89"/>
      <c r="D480" s="89"/>
      <c r="E480" s="89"/>
      <c r="F480" s="89"/>
      <c r="G480" s="89"/>
      <c r="H480" s="89"/>
      <c r="I480" s="84" t="str">
        <f t="shared" si="23"/>
        <v/>
      </c>
      <c r="P480" s="84" t="b">
        <f t="shared" si="21"/>
        <v>0</v>
      </c>
      <c r="Q480" s="84" t="b">
        <f t="shared" si="22"/>
        <v>1</v>
      </c>
    </row>
    <row r="481" spans="1:17" ht="21" hidden="1" customHeight="1">
      <c r="A481" s="88">
        <v>464</v>
      </c>
      <c r="B481" s="89"/>
      <c r="C481" s="89"/>
      <c r="D481" s="89"/>
      <c r="E481" s="89"/>
      <c r="F481" s="89"/>
      <c r="G481" s="89"/>
      <c r="H481" s="89"/>
      <c r="I481" s="84" t="str">
        <f t="shared" si="23"/>
        <v/>
      </c>
      <c r="P481" s="84" t="b">
        <f t="shared" si="21"/>
        <v>0</v>
      </c>
      <c r="Q481" s="84" t="b">
        <f t="shared" si="22"/>
        <v>1</v>
      </c>
    </row>
    <row r="482" spans="1:17" ht="21" hidden="1" customHeight="1">
      <c r="A482" s="88">
        <v>465</v>
      </c>
      <c r="B482" s="89"/>
      <c r="C482" s="89"/>
      <c r="D482" s="89"/>
      <c r="E482" s="89"/>
      <c r="F482" s="89"/>
      <c r="G482" s="89"/>
      <c r="H482" s="89"/>
      <c r="I482" s="84" t="str">
        <f t="shared" si="23"/>
        <v/>
      </c>
      <c r="P482" s="84" t="b">
        <f t="shared" si="21"/>
        <v>0</v>
      </c>
      <c r="Q482" s="84" t="b">
        <f t="shared" si="22"/>
        <v>1</v>
      </c>
    </row>
    <row r="483" spans="1:17" ht="21" hidden="1" customHeight="1">
      <c r="A483" s="86">
        <v>466</v>
      </c>
      <c r="B483" s="89"/>
      <c r="C483" s="89"/>
      <c r="D483" s="89"/>
      <c r="E483" s="89"/>
      <c r="F483" s="89"/>
      <c r="G483" s="89"/>
      <c r="H483" s="89"/>
      <c r="I483" s="84" t="str">
        <f t="shared" si="23"/>
        <v/>
      </c>
      <c r="P483" s="84" t="b">
        <f t="shared" si="21"/>
        <v>0</v>
      </c>
      <c r="Q483" s="84" t="b">
        <f t="shared" si="22"/>
        <v>1</v>
      </c>
    </row>
    <row r="484" spans="1:17" ht="21" hidden="1" customHeight="1">
      <c r="A484" s="86">
        <v>467</v>
      </c>
      <c r="B484" s="89"/>
      <c r="C484" s="89"/>
      <c r="D484" s="89"/>
      <c r="E484" s="89"/>
      <c r="F484" s="89"/>
      <c r="G484" s="89"/>
      <c r="H484" s="89"/>
      <c r="I484" s="84" t="str">
        <f t="shared" si="23"/>
        <v/>
      </c>
      <c r="P484" s="84" t="b">
        <f t="shared" si="21"/>
        <v>0</v>
      </c>
      <c r="Q484" s="84" t="b">
        <f t="shared" si="22"/>
        <v>1</v>
      </c>
    </row>
    <row r="485" spans="1:17" ht="21" hidden="1" customHeight="1">
      <c r="A485" s="88">
        <v>468</v>
      </c>
      <c r="B485" s="89"/>
      <c r="C485" s="89"/>
      <c r="D485" s="89"/>
      <c r="E485" s="89"/>
      <c r="F485" s="89"/>
      <c r="G485" s="89"/>
      <c r="H485" s="89"/>
      <c r="I485" s="84" t="str">
        <f t="shared" si="23"/>
        <v/>
      </c>
      <c r="P485" s="84" t="b">
        <f t="shared" si="21"/>
        <v>0</v>
      </c>
      <c r="Q485" s="84" t="b">
        <f t="shared" si="22"/>
        <v>1</v>
      </c>
    </row>
    <row r="486" spans="1:17" ht="21" hidden="1" customHeight="1">
      <c r="A486" s="88">
        <v>469</v>
      </c>
      <c r="B486" s="89"/>
      <c r="C486" s="89"/>
      <c r="D486" s="89"/>
      <c r="E486" s="89"/>
      <c r="F486" s="89"/>
      <c r="G486" s="89"/>
      <c r="H486" s="89"/>
      <c r="I486" s="84" t="str">
        <f t="shared" si="23"/>
        <v/>
      </c>
      <c r="P486" s="84" t="b">
        <f t="shared" si="21"/>
        <v>0</v>
      </c>
      <c r="Q486" s="84" t="b">
        <f t="shared" si="22"/>
        <v>1</v>
      </c>
    </row>
    <row r="487" spans="1:17" ht="21" hidden="1" customHeight="1">
      <c r="A487" s="86">
        <v>470</v>
      </c>
      <c r="B487" s="89"/>
      <c r="C487" s="89"/>
      <c r="D487" s="89"/>
      <c r="E487" s="89"/>
      <c r="F487" s="89"/>
      <c r="G487" s="89"/>
      <c r="H487" s="89"/>
      <c r="I487" s="84" t="str">
        <f t="shared" si="23"/>
        <v/>
      </c>
      <c r="P487" s="84" t="b">
        <f t="shared" si="21"/>
        <v>0</v>
      </c>
      <c r="Q487" s="84" t="b">
        <f t="shared" si="22"/>
        <v>1</v>
      </c>
    </row>
    <row r="488" spans="1:17" ht="21" hidden="1" customHeight="1">
      <c r="A488" s="86">
        <v>471</v>
      </c>
      <c r="B488" s="89"/>
      <c r="C488" s="89"/>
      <c r="D488" s="89"/>
      <c r="E488" s="89"/>
      <c r="F488" s="89"/>
      <c r="G488" s="89"/>
      <c r="H488" s="89"/>
      <c r="I488" s="84" t="str">
        <f t="shared" si="23"/>
        <v/>
      </c>
      <c r="P488" s="84" t="b">
        <f t="shared" ref="P488:P517" si="24">AND(B488&lt;&gt;"",C488&lt;&gt;"",D488&lt;&gt;"",E488&lt;&gt;"",F488&lt;&gt;"",G488&lt;&gt;"",H488&lt;&gt;"")</f>
        <v>0</v>
      </c>
      <c r="Q488" s="84" t="b">
        <f t="shared" ref="Q488:Q517" si="25">AND(B488="",C488="",D488="",E488="",F488="",G488="",H488="")</f>
        <v>1</v>
      </c>
    </row>
    <row r="489" spans="1:17" ht="21" hidden="1" customHeight="1">
      <c r="A489" s="88">
        <v>472</v>
      </c>
      <c r="B489" s="89"/>
      <c r="C489" s="89"/>
      <c r="D489" s="89"/>
      <c r="E489" s="89"/>
      <c r="F489" s="89"/>
      <c r="G489" s="89"/>
      <c r="H489" s="89"/>
      <c r="I489" s="84" t="str">
        <f t="shared" si="23"/>
        <v/>
      </c>
      <c r="P489" s="84" t="b">
        <f t="shared" si="24"/>
        <v>0</v>
      </c>
      <c r="Q489" s="84" t="b">
        <f t="shared" si="25"/>
        <v>1</v>
      </c>
    </row>
    <row r="490" spans="1:17" ht="21" hidden="1" customHeight="1">
      <c r="A490" s="88">
        <v>473</v>
      </c>
      <c r="B490" s="89"/>
      <c r="C490" s="89"/>
      <c r="D490" s="89"/>
      <c r="E490" s="89"/>
      <c r="F490" s="89"/>
      <c r="G490" s="89"/>
      <c r="H490" s="89"/>
      <c r="I490" s="84" t="str">
        <f t="shared" si="23"/>
        <v/>
      </c>
      <c r="P490" s="84" t="b">
        <f t="shared" si="24"/>
        <v>0</v>
      </c>
      <c r="Q490" s="84" t="b">
        <f t="shared" si="25"/>
        <v>1</v>
      </c>
    </row>
    <row r="491" spans="1:17" ht="21" hidden="1" customHeight="1">
      <c r="A491" s="86">
        <v>474</v>
      </c>
      <c r="B491" s="89"/>
      <c r="C491" s="89"/>
      <c r="D491" s="89"/>
      <c r="E491" s="89"/>
      <c r="F491" s="89"/>
      <c r="G491" s="89"/>
      <c r="H491" s="89"/>
      <c r="I491" s="84" t="str">
        <f t="shared" si="23"/>
        <v/>
      </c>
      <c r="P491" s="84" t="b">
        <f t="shared" si="24"/>
        <v>0</v>
      </c>
      <c r="Q491" s="84" t="b">
        <f t="shared" si="25"/>
        <v>1</v>
      </c>
    </row>
    <row r="492" spans="1:17" ht="21" hidden="1" customHeight="1">
      <c r="A492" s="86">
        <v>475</v>
      </c>
      <c r="B492" s="89"/>
      <c r="C492" s="89"/>
      <c r="D492" s="89"/>
      <c r="E492" s="89"/>
      <c r="F492" s="89"/>
      <c r="G492" s="89"/>
      <c r="H492" s="89"/>
      <c r="I492" s="84" t="str">
        <f t="shared" si="23"/>
        <v/>
      </c>
      <c r="P492" s="84" t="b">
        <f t="shared" si="24"/>
        <v>0</v>
      </c>
      <c r="Q492" s="84" t="b">
        <f t="shared" si="25"/>
        <v>1</v>
      </c>
    </row>
    <row r="493" spans="1:17" ht="21" hidden="1" customHeight="1">
      <c r="A493" s="88">
        <v>476</v>
      </c>
      <c r="B493" s="89"/>
      <c r="C493" s="89"/>
      <c r="D493" s="89"/>
      <c r="E493" s="89"/>
      <c r="F493" s="89"/>
      <c r="G493" s="89"/>
      <c r="H493" s="89"/>
      <c r="I493" s="84" t="str">
        <f t="shared" si="23"/>
        <v/>
      </c>
      <c r="P493" s="84" t="b">
        <f t="shared" si="24"/>
        <v>0</v>
      </c>
      <c r="Q493" s="84" t="b">
        <f t="shared" si="25"/>
        <v>1</v>
      </c>
    </row>
    <row r="494" spans="1:17" ht="21" hidden="1" customHeight="1">
      <c r="A494" s="88">
        <v>477</v>
      </c>
      <c r="B494" s="89"/>
      <c r="C494" s="89"/>
      <c r="D494" s="89"/>
      <c r="E494" s="89"/>
      <c r="F494" s="89"/>
      <c r="G494" s="89"/>
      <c r="H494" s="89"/>
      <c r="I494" s="84" t="str">
        <f t="shared" si="23"/>
        <v/>
      </c>
      <c r="P494" s="84" t="b">
        <f t="shared" si="24"/>
        <v>0</v>
      </c>
      <c r="Q494" s="84" t="b">
        <f t="shared" si="25"/>
        <v>1</v>
      </c>
    </row>
    <row r="495" spans="1:17" ht="21" hidden="1" customHeight="1">
      <c r="A495" s="86">
        <v>478</v>
      </c>
      <c r="B495" s="89"/>
      <c r="C495" s="89"/>
      <c r="D495" s="89"/>
      <c r="E495" s="89"/>
      <c r="F495" s="89"/>
      <c r="G495" s="89"/>
      <c r="H495" s="89"/>
      <c r="I495" s="84" t="str">
        <f t="shared" si="23"/>
        <v/>
      </c>
      <c r="P495" s="84" t="b">
        <f t="shared" si="24"/>
        <v>0</v>
      </c>
      <c r="Q495" s="84" t="b">
        <f t="shared" si="25"/>
        <v>1</v>
      </c>
    </row>
    <row r="496" spans="1:17" ht="21" hidden="1" customHeight="1">
      <c r="A496" s="86">
        <v>479</v>
      </c>
      <c r="B496" s="89"/>
      <c r="C496" s="89"/>
      <c r="D496" s="89"/>
      <c r="E496" s="89"/>
      <c r="F496" s="89"/>
      <c r="G496" s="89"/>
      <c r="H496" s="89"/>
      <c r="I496" s="84" t="str">
        <f t="shared" si="23"/>
        <v/>
      </c>
      <c r="P496" s="84" t="b">
        <f t="shared" si="24"/>
        <v>0</v>
      </c>
      <c r="Q496" s="84" t="b">
        <f t="shared" si="25"/>
        <v>1</v>
      </c>
    </row>
    <row r="497" spans="1:17" ht="21" hidden="1" customHeight="1">
      <c r="A497" s="88">
        <v>480</v>
      </c>
      <c r="B497" s="89"/>
      <c r="C497" s="89"/>
      <c r="D497" s="89"/>
      <c r="E497" s="89"/>
      <c r="F497" s="89"/>
      <c r="G497" s="89"/>
      <c r="H497" s="89"/>
      <c r="I497" s="84" t="str">
        <f t="shared" si="23"/>
        <v/>
      </c>
      <c r="P497" s="84" t="b">
        <f t="shared" si="24"/>
        <v>0</v>
      </c>
      <c r="Q497" s="84" t="b">
        <f t="shared" si="25"/>
        <v>1</v>
      </c>
    </row>
    <row r="498" spans="1:17" ht="21" hidden="1" customHeight="1">
      <c r="A498" s="88">
        <v>481</v>
      </c>
      <c r="B498" s="89"/>
      <c r="C498" s="89"/>
      <c r="D498" s="89"/>
      <c r="E498" s="89"/>
      <c r="F498" s="89"/>
      <c r="G498" s="89"/>
      <c r="H498" s="89"/>
      <c r="I498" s="84" t="str">
        <f t="shared" si="23"/>
        <v/>
      </c>
      <c r="P498" s="84" t="b">
        <f t="shared" si="24"/>
        <v>0</v>
      </c>
      <c r="Q498" s="84" t="b">
        <f t="shared" si="25"/>
        <v>1</v>
      </c>
    </row>
    <row r="499" spans="1:17" ht="21" hidden="1" customHeight="1">
      <c r="A499" s="86">
        <v>482</v>
      </c>
      <c r="B499" s="89"/>
      <c r="C499" s="89"/>
      <c r="D499" s="89"/>
      <c r="E499" s="89"/>
      <c r="F499" s="89"/>
      <c r="G499" s="89"/>
      <c r="H499" s="89"/>
      <c r="I499" s="84" t="str">
        <f t="shared" si="23"/>
        <v/>
      </c>
      <c r="P499" s="84" t="b">
        <f t="shared" si="24"/>
        <v>0</v>
      </c>
      <c r="Q499" s="84" t="b">
        <f t="shared" si="25"/>
        <v>1</v>
      </c>
    </row>
    <row r="500" spans="1:17" ht="21" hidden="1" customHeight="1">
      <c r="A500" s="86">
        <v>483</v>
      </c>
      <c r="B500" s="89"/>
      <c r="C500" s="89"/>
      <c r="D500" s="89"/>
      <c r="E500" s="89"/>
      <c r="F500" s="89"/>
      <c r="G500" s="89"/>
      <c r="H500" s="89"/>
      <c r="I500" s="84" t="str">
        <f t="shared" si="23"/>
        <v/>
      </c>
      <c r="P500" s="84" t="b">
        <f t="shared" si="24"/>
        <v>0</v>
      </c>
      <c r="Q500" s="84" t="b">
        <f t="shared" si="25"/>
        <v>1</v>
      </c>
    </row>
    <row r="501" spans="1:17" ht="21" hidden="1" customHeight="1">
      <c r="A501" s="88">
        <v>484</v>
      </c>
      <c r="B501" s="89"/>
      <c r="C501" s="89"/>
      <c r="D501" s="89"/>
      <c r="E501" s="89"/>
      <c r="F501" s="89"/>
      <c r="G501" s="89"/>
      <c r="H501" s="89"/>
      <c r="I501" s="84" t="str">
        <f t="shared" si="23"/>
        <v/>
      </c>
      <c r="P501" s="84" t="b">
        <f t="shared" si="24"/>
        <v>0</v>
      </c>
      <c r="Q501" s="84" t="b">
        <f t="shared" si="25"/>
        <v>1</v>
      </c>
    </row>
    <row r="502" spans="1:17" ht="21" hidden="1" customHeight="1">
      <c r="A502" s="88">
        <v>485</v>
      </c>
      <c r="B502" s="89"/>
      <c r="C502" s="89"/>
      <c r="D502" s="89"/>
      <c r="E502" s="89"/>
      <c r="F502" s="89"/>
      <c r="G502" s="89"/>
      <c r="H502" s="89"/>
      <c r="I502" s="84" t="str">
        <f t="shared" si="23"/>
        <v/>
      </c>
      <c r="P502" s="84" t="b">
        <f t="shared" si="24"/>
        <v>0</v>
      </c>
      <c r="Q502" s="84" t="b">
        <f t="shared" si="25"/>
        <v>1</v>
      </c>
    </row>
    <row r="503" spans="1:17" ht="21" hidden="1" customHeight="1">
      <c r="A503" s="86">
        <v>486</v>
      </c>
      <c r="B503" s="89"/>
      <c r="C503" s="89"/>
      <c r="D503" s="89"/>
      <c r="E503" s="89"/>
      <c r="F503" s="89"/>
      <c r="G503" s="89"/>
      <c r="H503" s="89"/>
      <c r="I503" s="84" t="str">
        <f t="shared" si="23"/>
        <v/>
      </c>
      <c r="P503" s="84" t="b">
        <f t="shared" si="24"/>
        <v>0</v>
      </c>
      <c r="Q503" s="84" t="b">
        <f t="shared" si="25"/>
        <v>1</v>
      </c>
    </row>
    <row r="504" spans="1:17" ht="21" hidden="1" customHeight="1">
      <c r="A504" s="86">
        <v>487</v>
      </c>
      <c r="B504" s="89"/>
      <c r="C504" s="89"/>
      <c r="D504" s="89"/>
      <c r="E504" s="89"/>
      <c r="F504" s="89"/>
      <c r="G504" s="89"/>
      <c r="H504" s="89"/>
      <c r="I504" s="84" t="str">
        <f t="shared" si="23"/>
        <v/>
      </c>
      <c r="P504" s="84" t="b">
        <f t="shared" si="24"/>
        <v>0</v>
      </c>
      <c r="Q504" s="84" t="b">
        <f t="shared" si="25"/>
        <v>1</v>
      </c>
    </row>
    <row r="505" spans="1:17" ht="21" hidden="1" customHeight="1">
      <c r="A505" s="88">
        <v>488</v>
      </c>
      <c r="B505" s="89"/>
      <c r="C505" s="89"/>
      <c r="D505" s="89"/>
      <c r="E505" s="89"/>
      <c r="F505" s="89"/>
      <c r="G505" s="89"/>
      <c r="H505" s="89"/>
      <c r="I505" s="84" t="str">
        <f t="shared" si="23"/>
        <v/>
      </c>
      <c r="P505" s="84" t="b">
        <f t="shared" si="24"/>
        <v>0</v>
      </c>
      <c r="Q505" s="84" t="b">
        <f t="shared" si="25"/>
        <v>1</v>
      </c>
    </row>
    <row r="506" spans="1:17" ht="21" hidden="1" customHeight="1">
      <c r="A506" s="86">
        <v>489</v>
      </c>
      <c r="B506" s="89"/>
      <c r="C506" s="89"/>
      <c r="D506" s="89"/>
      <c r="E506" s="89"/>
      <c r="F506" s="89"/>
      <c r="G506" s="89"/>
      <c r="H506" s="89"/>
      <c r="I506" s="84" t="str">
        <f t="shared" si="23"/>
        <v/>
      </c>
      <c r="P506" s="84" t="b">
        <f t="shared" si="24"/>
        <v>0</v>
      </c>
      <c r="Q506" s="84" t="b">
        <f t="shared" si="25"/>
        <v>1</v>
      </c>
    </row>
    <row r="507" spans="1:17" ht="21" hidden="1" customHeight="1">
      <c r="A507" s="86">
        <v>490</v>
      </c>
      <c r="B507" s="89"/>
      <c r="C507" s="89"/>
      <c r="D507" s="89"/>
      <c r="E507" s="89"/>
      <c r="F507" s="89"/>
      <c r="G507" s="89"/>
      <c r="H507" s="89"/>
      <c r="I507" s="84" t="str">
        <f t="shared" si="23"/>
        <v/>
      </c>
      <c r="P507" s="84" t="b">
        <f t="shared" si="24"/>
        <v>0</v>
      </c>
      <c r="Q507" s="84" t="b">
        <f t="shared" si="25"/>
        <v>1</v>
      </c>
    </row>
    <row r="508" spans="1:17" ht="21" hidden="1" customHeight="1">
      <c r="A508" s="88">
        <v>491</v>
      </c>
      <c r="B508" s="89"/>
      <c r="C508" s="89"/>
      <c r="D508" s="89"/>
      <c r="E508" s="89"/>
      <c r="F508" s="89"/>
      <c r="G508" s="89"/>
      <c r="H508" s="89"/>
      <c r="I508" s="84" t="str">
        <f t="shared" si="23"/>
        <v/>
      </c>
      <c r="P508" s="84" t="b">
        <f t="shared" si="24"/>
        <v>0</v>
      </c>
      <c r="Q508" s="84" t="b">
        <f t="shared" si="25"/>
        <v>1</v>
      </c>
    </row>
    <row r="509" spans="1:17" ht="21" hidden="1" customHeight="1">
      <c r="A509" s="86">
        <v>492</v>
      </c>
      <c r="B509" s="89"/>
      <c r="C509" s="89"/>
      <c r="D509" s="89"/>
      <c r="E509" s="89"/>
      <c r="F509" s="89"/>
      <c r="G509" s="89"/>
      <c r="H509" s="89"/>
      <c r="I509" s="84" t="str">
        <f t="shared" si="23"/>
        <v/>
      </c>
      <c r="P509" s="84" t="b">
        <f t="shared" si="24"/>
        <v>0</v>
      </c>
      <c r="Q509" s="84" t="b">
        <f t="shared" si="25"/>
        <v>1</v>
      </c>
    </row>
    <row r="510" spans="1:17" ht="21" hidden="1" customHeight="1">
      <c r="A510" s="86">
        <v>493</v>
      </c>
      <c r="B510" s="89"/>
      <c r="C510" s="89"/>
      <c r="D510" s="89"/>
      <c r="E510" s="89"/>
      <c r="F510" s="89"/>
      <c r="G510" s="89"/>
      <c r="H510" s="89"/>
      <c r="I510" s="84" t="str">
        <f t="shared" si="23"/>
        <v/>
      </c>
      <c r="P510" s="84" t="b">
        <f t="shared" si="24"/>
        <v>0</v>
      </c>
      <c r="Q510" s="84" t="b">
        <f t="shared" si="25"/>
        <v>1</v>
      </c>
    </row>
    <row r="511" spans="1:17" ht="21" hidden="1" customHeight="1">
      <c r="A511" s="88">
        <v>494</v>
      </c>
      <c r="B511" s="89"/>
      <c r="C511" s="89"/>
      <c r="D511" s="89"/>
      <c r="E511" s="89"/>
      <c r="F511" s="89"/>
      <c r="G511" s="89"/>
      <c r="H511" s="89"/>
      <c r="I511" s="84" t="str">
        <f t="shared" si="23"/>
        <v/>
      </c>
      <c r="P511" s="84" t="b">
        <f t="shared" si="24"/>
        <v>0</v>
      </c>
      <c r="Q511" s="84" t="b">
        <f t="shared" si="25"/>
        <v>1</v>
      </c>
    </row>
    <row r="512" spans="1:17" ht="21" hidden="1" customHeight="1">
      <c r="A512" s="86">
        <v>495</v>
      </c>
      <c r="B512" s="89"/>
      <c r="C512" s="89"/>
      <c r="D512" s="89"/>
      <c r="E512" s="89"/>
      <c r="F512" s="89"/>
      <c r="G512" s="89"/>
      <c r="H512" s="89"/>
      <c r="I512" s="84" t="str">
        <f t="shared" si="23"/>
        <v/>
      </c>
      <c r="P512" s="84" t="b">
        <f t="shared" si="24"/>
        <v>0</v>
      </c>
      <c r="Q512" s="84" t="b">
        <f t="shared" si="25"/>
        <v>1</v>
      </c>
    </row>
    <row r="513" spans="1:17" ht="21" hidden="1" customHeight="1">
      <c r="A513" s="86">
        <v>496</v>
      </c>
      <c r="B513" s="89"/>
      <c r="C513" s="89"/>
      <c r="D513" s="89"/>
      <c r="E513" s="89"/>
      <c r="F513" s="89"/>
      <c r="G513" s="89"/>
      <c r="H513" s="89"/>
      <c r="I513" s="84" t="str">
        <f t="shared" si="23"/>
        <v/>
      </c>
      <c r="P513" s="84" t="b">
        <f t="shared" si="24"/>
        <v>0</v>
      </c>
      <c r="Q513" s="84" t="b">
        <f t="shared" si="25"/>
        <v>1</v>
      </c>
    </row>
    <row r="514" spans="1:17" ht="21" hidden="1" customHeight="1">
      <c r="A514" s="88">
        <v>497</v>
      </c>
      <c r="B514" s="89"/>
      <c r="C514" s="89"/>
      <c r="D514" s="89"/>
      <c r="E514" s="89"/>
      <c r="F514" s="89"/>
      <c r="G514" s="89"/>
      <c r="H514" s="89"/>
      <c r="I514" s="84" t="str">
        <f t="shared" si="23"/>
        <v/>
      </c>
      <c r="P514" s="84" t="b">
        <f t="shared" si="24"/>
        <v>0</v>
      </c>
      <c r="Q514" s="84" t="b">
        <f t="shared" si="25"/>
        <v>1</v>
      </c>
    </row>
    <row r="515" spans="1:17" ht="21" hidden="1" customHeight="1">
      <c r="A515" s="86">
        <v>498</v>
      </c>
      <c r="B515" s="89"/>
      <c r="C515" s="89"/>
      <c r="D515" s="89"/>
      <c r="E515" s="89"/>
      <c r="F515" s="89"/>
      <c r="G515" s="89"/>
      <c r="H515" s="89"/>
      <c r="I515" s="84" t="str">
        <f t="shared" si="23"/>
        <v/>
      </c>
      <c r="P515" s="84" t="b">
        <f t="shared" si="24"/>
        <v>0</v>
      </c>
      <c r="Q515" s="84" t="b">
        <f t="shared" si="25"/>
        <v>1</v>
      </c>
    </row>
    <row r="516" spans="1:17" ht="21" customHeight="1">
      <c r="A516" s="86">
        <v>499</v>
      </c>
      <c r="B516" s="89"/>
      <c r="C516" s="89"/>
      <c r="D516" s="89"/>
      <c r="E516" s="89"/>
      <c r="F516" s="89"/>
      <c r="G516" s="89"/>
      <c r="H516" s="89"/>
      <c r="I516" s="84" t="str">
        <f t="shared" si="23"/>
        <v/>
      </c>
      <c r="P516" s="84" t="b">
        <f t="shared" si="24"/>
        <v>0</v>
      </c>
      <c r="Q516" s="84" t="b">
        <f t="shared" si="25"/>
        <v>1</v>
      </c>
    </row>
    <row r="517" spans="1:17" ht="21" customHeight="1">
      <c r="A517" s="88">
        <v>500</v>
      </c>
      <c r="B517" s="89"/>
      <c r="C517" s="89"/>
      <c r="D517" s="89"/>
      <c r="E517" s="89"/>
      <c r="F517" s="89"/>
      <c r="G517" s="89"/>
      <c r="H517" s="89"/>
      <c r="I517" s="84" t="str">
        <f t="shared" si="23"/>
        <v/>
      </c>
      <c r="P517" s="84" t="b">
        <f t="shared" si="24"/>
        <v>0</v>
      </c>
      <c r="Q517" s="84" t="b">
        <f t="shared" si="25"/>
        <v>1</v>
      </c>
    </row>
    <row r="518" spans="1:17" ht="6" customHeight="1">
      <c r="A518" s="90"/>
      <c r="B518" s="90"/>
      <c r="C518" s="90"/>
      <c r="D518" s="90"/>
      <c r="E518" s="90"/>
      <c r="F518" s="90"/>
      <c r="G518" s="90"/>
      <c r="H518" s="90"/>
    </row>
    <row r="519" spans="1:17" ht="14.1" customHeight="1">
      <c r="A519" s="313" t="s">
        <v>148</v>
      </c>
      <c r="B519" s="313"/>
      <c r="C519" s="313"/>
      <c r="D519" s="313"/>
      <c r="E519" s="313"/>
      <c r="F519" s="313"/>
      <c r="G519" s="313"/>
      <c r="H519" s="313"/>
    </row>
    <row r="520" spans="1:17" ht="27" customHeight="1">
      <c r="A520" s="313" t="s">
        <v>149</v>
      </c>
      <c r="B520" s="313"/>
      <c r="C520" s="313"/>
      <c r="D520" s="313"/>
      <c r="E520" s="313"/>
      <c r="F520" s="313"/>
      <c r="G520" s="313"/>
      <c r="H520" s="313"/>
    </row>
    <row r="521" spans="1:17" ht="10.5" customHeight="1">
      <c r="A521" s="90"/>
      <c r="B521" s="90"/>
      <c r="C521" s="90"/>
      <c r="D521" s="90"/>
      <c r="E521" s="90"/>
      <c r="F521" s="90"/>
      <c r="G521" s="90"/>
      <c r="H521" s="90"/>
    </row>
    <row r="522" spans="1:17" ht="17.25">
      <c r="B522" s="83" t="s">
        <v>150</v>
      </c>
      <c r="G522" s="85"/>
      <c r="H522" s="91"/>
    </row>
    <row r="523" spans="1:17" ht="2.25" customHeight="1"/>
    <row r="525" spans="1:17">
      <c r="A525" s="84" t="str">
        <f>IF(I524=0,"","記入ミスがあります。「列I」をご確認願います。")</f>
        <v/>
      </c>
      <c r="G525" s="85"/>
      <c r="H525" s="92"/>
    </row>
    <row r="526" spans="1:17">
      <c r="F526" s="93"/>
    </row>
  </sheetData>
  <sheetProtection formatCells="0" formatColumns="0" formatRows="0" insertColumns="0" insertRows="0" insertHyperlinks="0" deleteColumns="0" deleteRows="0" sort="0" autoFilter="0" pivotTables="0"/>
  <mergeCells count="14">
    <mergeCell ref="B2:H2"/>
    <mergeCell ref="B4:H4"/>
    <mergeCell ref="B5:H5"/>
    <mergeCell ref="G8:H8"/>
    <mergeCell ref="F7:H7"/>
    <mergeCell ref="B6:C6"/>
    <mergeCell ref="G10:H10"/>
    <mergeCell ref="A519:H519"/>
    <mergeCell ref="G9:H9"/>
    <mergeCell ref="A520:H520"/>
    <mergeCell ref="A11:H11"/>
    <mergeCell ref="A14:H14"/>
    <mergeCell ref="F13:H13"/>
    <mergeCell ref="G12:H12"/>
  </mergeCells>
  <phoneticPr fontId="1"/>
  <conditionalFormatting sqref="F7:H7 G8:G10 G15">
    <cfRule type="containsBlanks" dxfId="4" priority="5">
      <formula>LEN(TRIM(F7))=0</formula>
    </cfRule>
  </conditionalFormatting>
  <conditionalFormatting sqref="B6:C6">
    <cfRule type="containsBlanks" dxfId="3" priority="2">
      <formula>LEN(TRIM(B6))=0</formula>
    </cfRule>
    <cfRule type="endsWith" dxfId="2" priority="4" operator="endsWith" text="月　　日">
      <formula>RIGHT(B6,LEN("月　　日"))="月　　日"</formula>
    </cfRule>
  </conditionalFormatting>
  <conditionalFormatting sqref="F7:H7">
    <cfRule type="beginsWith" dxfId="1" priority="3" operator="beginsWith" text="病院">
      <formula>LEFT(F7,LEN("病院"))="病院"</formula>
    </cfRule>
  </conditionalFormatting>
  <conditionalFormatting sqref="I1">
    <cfRule type="containsText" dxfId="0" priority="1" operator="containsText" text="誤">
      <formula>NOT(ISERROR(SEARCH("誤",I1)))</formula>
    </cfRule>
  </conditionalFormatting>
  <dataValidations count="5">
    <dataValidation allowBlank="1" showInputMessage="1" showErrorMessage="1" promptTitle="申請者氏名" prompt="別紙１から自動転記されます" sqref="F13:H13 G12:H12" xr:uid="{00000000-0002-0000-0200-000000000000}"/>
    <dataValidation allowBlank="1" showInputMessage="1" showErrorMessage="1" promptTitle="証明日" prompt="別紙１の申請日よりも前の日付としてください。和暦で入力してください。" sqref="B6:C6" xr:uid="{00000000-0002-0000-0200-000001000000}"/>
    <dataValidation allowBlank="1" showErrorMessage="1" promptTitle="医療機関名" prompt="医療機関名をご記入ください" sqref="F7:H7" xr:uid="{00000000-0002-0000-0200-000002000000}"/>
    <dataValidation type="whole" operator="greaterThanOrEqual" allowBlank="1" showInputMessage="1" showErrorMessage="1" sqref="G15" xr:uid="{00000000-0002-0000-0200-000003000000}">
      <formula1>0</formula1>
    </dataValidation>
    <dataValidation type="whole" operator="greaterThanOrEqual" allowBlank="1" showInputMessage="1" showErrorMessage="1" sqref="D18" xr:uid="{00000000-0002-0000-0200-000004000000}">
      <formula1>1</formula1>
    </dataValidation>
  </dataValidations>
  <pageMargins left="1.1023622047244095" right="0.23622047244094491" top="0.51181102362204722" bottom="0.19685039370078741" header="0.23622047244094491" footer="0.27559055118110237"/>
  <pageSetup paperSize="9" scale="83"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D48"/>
  <sheetViews>
    <sheetView workbookViewId="0">
      <selection activeCell="H42" sqref="H42"/>
    </sheetView>
  </sheetViews>
  <sheetFormatPr defaultRowHeight="13.5"/>
  <cols>
    <col min="1" max="5" width="9" style="104"/>
    <col min="6" max="6" width="9.5" style="104" customWidth="1"/>
    <col min="7" max="7" width="9" style="104"/>
    <col min="8" max="8" width="8.75" style="104" customWidth="1"/>
    <col min="9" max="9" width="7" style="104" bestFit="1" customWidth="1"/>
    <col min="10" max="10" width="7.75" style="104" customWidth="1"/>
    <col min="11" max="11" width="41.5" style="104" customWidth="1"/>
    <col min="12" max="12" width="7.375" style="104" customWidth="1"/>
    <col min="13" max="13" width="5" style="104" bestFit="1" customWidth="1"/>
    <col min="14" max="14" width="6.75" style="104" bestFit="1" customWidth="1"/>
    <col min="15" max="15" width="8.5" style="104" bestFit="1" customWidth="1"/>
    <col min="16" max="16" width="5.625" style="104" customWidth="1"/>
    <col min="17" max="21" width="2.375" style="104" bestFit="1" customWidth="1"/>
    <col min="22" max="22" width="9" style="104"/>
    <col min="23" max="23" width="3.875" style="104" customWidth="1"/>
    <col min="24" max="26" width="2.375" style="104" bestFit="1" customWidth="1"/>
    <col min="27" max="27" width="3.25" style="104" bestFit="1" customWidth="1"/>
    <col min="28" max="31" width="9" style="104"/>
    <col min="32" max="32" width="8.5" style="104" bestFit="1" customWidth="1"/>
    <col min="33" max="16384" width="9" style="104"/>
  </cols>
  <sheetData>
    <row r="1" spans="1:30" ht="40.5">
      <c r="A1" s="101" t="s">
        <v>40</v>
      </c>
      <c r="B1" s="102" t="s">
        <v>41</v>
      </c>
      <c r="C1" s="103" t="s">
        <v>180</v>
      </c>
      <c r="D1" s="103" t="s">
        <v>179</v>
      </c>
      <c r="F1" s="103" t="s">
        <v>152</v>
      </c>
      <c r="G1" s="103" t="s">
        <v>153</v>
      </c>
      <c r="H1" s="104" t="s">
        <v>155</v>
      </c>
      <c r="I1" s="104" t="s">
        <v>156</v>
      </c>
      <c r="J1" s="104" t="s">
        <v>157</v>
      </c>
      <c r="K1" s="104" t="s">
        <v>178</v>
      </c>
      <c r="M1" s="105" t="s">
        <v>158</v>
      </c>
      <c r="N1" s="105" t="s">
        <v>159</v>
      </c>
      <c r="O1" s="106" t="s">
        <v>160</v>
      </c>
      <c r="P1" s="107" t="s">
        <v>161</v>
      </c>
      <c r="Q1" s="108"/>
      <c r="R1" s="108"/>
      <c r="S1" s="108"/>
      <c r="T1" s="108"/>
      <c r="U1" s="109"/>
      <c r="V1" s="110" t="s">
        <v>164</v>
      </c>
      <c r="X1" s="111"/>
      <c r="Y1" s="111"/>
      <c r="Z1" s="111"/>
      <c r="AA1" s="112"/>
      <c r="AB1" s="113" t="s">
        <v>165</v>
      </c>
      <c r="AC1" s="114" t="s">
        <v>162</v>
      </c>
      <c r="AD1" s="114" t="s">
        <v>163</v>
      </c>
    </row>
    <row r="2" spans="1:30">
      <c r="A2" s="101" t="s">
        <v>42</v>
      </c>
      <c r="B2" s="101">
        <v>1</v>
      </c>
      <c r="C2" s="104" t="s">
        <v>92</v>
      </c>
      <c r="D2" s="104" t="s">
        <v>89</v>
      </c>
      <c r="E2" s="104" t="s">
        <v>177</v>
      </c>
      <c r="F2" s="115" t="str">
        <f>IF(別紙第１!$E29=0,"",別紙第１!$E29)</f>
        <v/>
      </c>
      <c r="G2" s="116" t="str">
        <f>IF(別紙第１!$U$39=0,"",別紙第１!$U$39)</f>
        <v/>
      </c>
      <c r="H2" s="117" t="str">
        <f>別紙第１!B$39&amp;別紙第１!C$39&amp;"年"&amp;別紙第１!E$39&amp;"月"&amp;別紙第１!G$39&amp;"日～"&amp;別紙第１!B$40&amp;別紙第１!C$40&amp;"年"&amp;別紙第１!E$40&amp;"月"&amp;別紙第１!G$40&amp;"日"</f>
        <v>年月日～年月日</v>
      </c>
      <c r="I2" s="117" t="str">
        <f>別紙第１!I$39&amp;"年"&amp;別紙第１!K$39&amp;"か月"</f>
        <v>年か月</v>
      </c>
      <c r="J2" s="118" t="str">
        <f>別紙第１!N$39&amp;"　週"&amp;別紙第１!P$39&amp;"時間"</f>
        <v>常勤 
非常勤　週時間</v>
      </c>
      <c r="K2" s="119" t="str">
        <f>"（"&amp;H2&amp;"："&amp;I2&amp;" （"&amp;J2&amp;"））"</f>
        <v>（年月日～年月日：年か月 （常勤 
非常勤　週時間））</v>
      </c>
      <c r="L2" s="120"/>
      <c r="M2" s="121">
        <f>別紙第１!D18</f>
        <v>0</v>
      </c>
      <c r="N2" s="122" t="e">
        <f>VLOOKUP(M2,$A$1:$B$48,2,FALSE)</f>
        <v>#N/A</v>
      </c>
      <c r="O2" s="123">
        <f>別紙第１!D14</f>
        <v>0</v>
      </c>
      <c r="P2" s="124" t="str">
        <f>別紙第１!X13</f>
        <v>昭和
平成</v>
      </c>
      <c r="Q2" s="141">
        <f>別紙第１!AA14</f>
        <v>0</v>
      </c>
      <c r="R2" s="125" t="s">
        <v>166</v>
      </c>
      <c r="S2" s="141">
        <f>別紙第１!AC14</f>
        <v>0</v>
      </c>
      <c r="T2" s="125" t="s">
        <v>166</v>
      </c>
      <c r="U2" s="141">
        <f>別紙第１!AE14</f>
        <v>0</v>
      </c>
      <c r="V2" s="124" t="str">
        <f>別紙第１!X24</f>
        <v>昭和</v>
      </c>
      <c r="W2" s="141">
        <f>別紙第１!AA24</f>
        <v>0</v>
      </c>
      <c r="X2" s="125" t="s">
        <v>166</v>
      </c>
      <c r="Y2" s="141">
        <f>別紙第１!AC24</f>
        <v>0</v>
      </c>
      <c r="Z2" s="125" t="s">
        <v>166</v>
      </c>
      <c r="AA2" s="141">
        <f>別紙第１!AE24</f>
        <v>0</v>
      </c>
      <c r="AB2" s="126">
        <f>別紙第１!E24</f>
        <v>0</v>
      </c>
      <c r="AC2" s="127">
        <f>別紙第１!E20</f>
        <v>0</v>
      </c>
      <c r="AD2" s="127">
        <f>別紙第１!E22</f>
        <v>0</v>
      </c>
    </row>
    <row r="3" spans="1:30">
      <c r="A3" s="101" t="s">
        <v>43</v>
      </c>
      <c r="B3" s="101">
        <v>2</v>
      </c>
      <c r="C3" s="104" t="s">
        <v>93</v>
      </c>
      <c r="D3" s="104" t="s">
        <v>90</v>
      </c>
      <c r="E3" s="104" t="s">
        <v>92</v>
      </c>
      <c r="F3" s="128" t="str">
        <f>IF(別紙第１!$E30=0,"",別紙第１!$E30)</f>
        <v/>
      </c>
      <c r="G3" s="129" t="str">
        <f>IF(別紙第１!$U41=0,"",別紙第１!$U41)</f>
        <v/>
      </c>
      <c r="H3" s="130" t="str">
        <f>別紙第１!B41&amp;別紙第１!C41&amp;"年"&amp;別紙第１!E41&amp;"月"&amp;別紙第１!G41&amp;"日～"&amp;別紙第１!B42&amp;別紙第１!C42&amp;"年"&amp;別紙第１!E42&amp;"月"&amp;別紙第１!G42&amp;"日"</f>
        <v>年月日～年月日</v>
      </c>
      <c r="I3" s="130" t="str">
        <f>別紙第１!I41&amp;"年"&amp;別紙第１!K41&amp;"か月"</f>
        <v>年か月</v>
      </c>
      <c r="J3" s="131" t="str">
        <f>別紙第１!N41&amp;"　週"&amp;別紙第１!P41&amp;"時間"</f>
        <v>常勤 
非常勤　週時間</v>
      </c>
      <c r="K3" s="120" t="str">
        <f>"（"&amp;H3&amp;"："&amp;I3&amp;" （"&amp;J3&amp;"））"</f>
        <v>（年月日～年月日：年か月 （常勤 
非常勤　週時間））</v>
      </c>
      <c r="L3" s="130"/>
      <c r="P3" s="132"/>
      <c r="Q3" s="125"/>
      <c r="R3" s="125"/>
      <c r="S3" s="125"/>
      <c r="T3" s="125"/>
      <c r="U3" s="133"/>
      <c r="AB3" s="134"/>
      <c r="AC3" s="135"/>
      <c r="AD3" s="135"/>
    </row>
    <row r="4" spans="1:30">
      <c r="A4" s="101" t="s">
        <v>44</v>
      </c>
      <c r="B4" s="101">
        <v>3</v>
      </c>
      <c r="D4" s="104" t="s">
        <v>91</v>
      </c>
      <c r="E4" s="104" t="s">
        <v>93</v>
      </c>
      <c r="F4" s="128" t="str">
        <f>IF(別紙第１!$E31=0,"",別紙第１!$E31)</f>
        <v/>
      </c>
      <c r="G4" s="129" t="str">
        <f>IF(別紙第１!$U43=0,"",別紙第１!$U43)</f>
        <v/>
      </c>
      <c r="H4" s="130" t="str">
        <f>別紙第１!B43&amp;別紙第１!C43&amp;"年"&amp;別紙第１!E43&amp;"月"&amp;別紙第１!G43&amp;"日～"&amp;別紙第１!B44&amp;別紙第１!C44&amp;"年"&amp;別紙第１!E44&amp;"月"&amp;別紙第１!G44&amp;"日"</f>
        <v>年月日～年月日</v>
      </c>
      <c r="I4" s="130" t="str">
        <f>別紙第１!I43&amp;"年"&amp;別紙第１!K43&amp;"か月"</f>
        <v>年か月</v>
      </c>
      <c r="J4" s="131" t="str">
        <f>別紙第１!N43&amp;"　週"&amp;別紙第１!P43&amp;"時間"</f>
        <v>常勤 
非常勤　週時間</v>
      </c>
      <c r="K4" s="120" t="str">
        <f t="shared" ref="K4:K7" si="0">"（"&amp;H4&amp;"："&amp;I4&amp;" （"&amp;J4&amp;"））"</f>
        <v>（年月日～年月日：年か月 （常勤 
非常勤　週時間））</v>
      </c>
      <c r="L4" s="130"/>
    </row>
    <row r="5" spans="1:30">
      <c r="A5" s="101" t="s">
        <v>45</v>
      </c>
      <c r="B5" s="101">
        <v>4</v>
      </c>
      <c r="F5" s="128" t="str">
        <f>IF(別紙第１!$E32=0,"",別紙第１!$E32)</f>
        <v/>
      </c>
      <c r="G5" s="129" t="str">
        <f>IF(別紙第１!$U45=0,"",別紙第１!$U45)</f>
        <v/>
      </c>
      <c r="H5" s="130" t="str">
        <f>別紙第１!B45&amp;別紙第１!C45&amp;"年"&amp;別紙第１!E45&amp;"月"&amp;別紙第１!G45&amp;"日～"&amp;別紙第１!B46&amp;別紙第１!C46&amp;"年"&amp;別紙第１!E46&amp;"月"&amp;別紙第１!G46&amp;"日"</f>
        <v>年月日～年月日</v>
      </c>
      <c r="I5" s="130" t="str">
        <f>別紙第１!I45&amp;"年"&amp;別紙第１!K45&amp;"か月"</f>
        <v>年か月</v>
      </c>
      <c r="J5" s="131" t="str">
        <f>別紙第１!N45&amp;"　週"&amp;別紙第１!P45&amp;"時間"</f>
        <v>常勤 
非常勤　週時間</v>
      </c>
      <c r="K5" s="120" t="str">
        <f t="shared" si="0"/>
        <v>（年月日～年月日：年か月 （常勤 
非常勤　週時間））</v>
      </c>
      <c r="L5" s="130"/>
    </row>
    <row r="6" spans="1:30">
      <c r="A6" s="101" t="s">
        <v>46</v>
      </c>
      <c r="B6" s="101">
        <v>5</v>
      </c>
      <c r="F6" s="128" t="str">
        <f>IF(別紙第１!$E33=0,"",別紙第１!$E33)</f>
        <v/>
      </c>
      <c r="G6" s="129" t="str">
        <f>IF(別紙第１!$U47=0,"",別紙第１!$U47)</f>
        <v/>
      </c>
      <c r="H6" s="130" t="str">
        <f>別紙第１!B47&amp;別紙第１!C47&amp;"年"&amp;別紙第１!E47&amp;"月"&amp;別紙第１!G47&amp;"日～"&amp;別紙第１!B48&amp;別紙第１!C48&amp;"年"&amp;別紙第１!E48&amp;"月"&amp;別紙第１!G48&amp;"日"</f>
        <v>年月日～年月日</v>
      </c>
      <c r="I6" s="130" t="str">
        <f>別紙第１!I47&amp;"年"&amp;別紙第１!K47&amp;"か月"</f>
        <v>年か月</v>
      </c>
      <c r="J6" s="131" t="str">
        <f>別紙第１!N47&amp;"　週"&amp;別紙第１!P47&amp;"時間"</f>
        <v>常勤 
非常勤　週時間</v>
      </c>
      <c r="K6" s="120" t="str">
        <f t="shared" si="0"/>
        <v>（年月日～年月日：年か月 （常勤 
非常勤　週時間））</v>
      </c>
      <c r="L6" s="130"/>
    </row>
    <row r="7" spans="1:30">
      <c r="A7" s="101" t="s">
        <v>47</v>
      </c>
      <c r="B7" s="101">
        <v>6</v>
      </c>
      <c r="F7" s="128" t="str">
        <f>IF(別紙第１!$E34=0,"",別紙第１!$E34)</f>
        <v/>
      </c>
      <c r="G7" s="136" t="str">
        <f>IF(別紙第１!$U49=0,"",別紙第１!$U49)</f>
        <v/>
      </c>
      <c r="H7" s="137" t="str">
        <f>別紙第１!B49&amp;別紙第１!C49&amp;"年"&amp;別紙第１!E49&amp;"月"&amp;別紙第１!G49&amp;"日～"&amp;別紙第１!B50&amp;別紙第１!C50&amp;"年"&amp;別紙第１!E50&amp;"月"&amp;別紙第１!G50&amp;"日"</f>
        <v>年月日～年月日</v>
      </c>
      <c r="I7" s="137" t="str">
        <f>別紙第１!I49&amp;"年"&amp;別紙第１!K49&amp;"か月"</f>
        <v>年か月</v>
      </c>
      <c r="J7" s="138" t="str">
        <f>別紙第１!N49&amp;"　週"&amp;別紙第１!P49&amp;"時間"</f>
        <v>常勤 
非常勤　週時間</v>
      </c>
      <c r="K7" s="120" t="str">
        <f t="shared" si="0"/>
        <v>（年月日～年月日：年か月 （常勤 
非常勤　週時間））</v>
      </c>
      <c r="L7" s="130"/>
    </row>
    <row r="8" spans="1:30">
      <c r="A8" s="101" t="s">
        <v>48</v>
      </c>
      <c r="B8" s="101">
        <v>7</v>
      </c>
      <c r="F8" s="129" t="str">
        <f>IF(別紙第１!$E35=0,"",別紙第１!$E35)</f>
        <v/>
      </c>
      <c r="G8" s="116"/>
      <c r="H8" s="117"/>
      <c r="I8" s="117"/>
      <c r="J8" s="118"/>
      <c r="K8" s="120"/>
      <c r="L8" s="130"/>
    </row>
    <row r="9" spans="1:30">
      <c r="A9" s="101" t="s">
        <v>49</v>
      </c>
      <c r="B9" s="101">
        <v>8</v>
      </c>
      <c r="F9" s="129" t="str">
        <f>IF(別紙第１!$E36=0,"",別紙第１!$E36)</f>
        <v/>
      </c>
      <c r="G9" s="129"/>
      <c r="H9" s="130"/>
      <c r="I9" s="130"/>
      <c r="J9" s="131"/>
      <c r="K9" s="120"/>
      <c r="L9" s="130"/>
    </row>
    <row r="10" spans="1:30">
      <c r="A10" s="101" t="s">
        <v>50</v>
      </c>
      <c r="B10" s="101">
        <v>9</v>
      </c>
      <c r="F10" s="116"/>
      <c r="G10" s="129"/>
      <c r="H10" s="130"/>
      <c r="I10" s="130"/>
      <c r="J10" s="131"/>
      <c r="K10" s="120"/>
      <c r="L10" s="130"/>
    </row>
    <row r="11" spans="1:30">
      <c r="A11" s="101" t="s">
        <v>51</v>
      </c>
      <c r="B11" s="101">
        <v>10</v>
      </c>
      <c r="F11" s="139"/>
      <c r="G11" s="129"/>
      <c r="H11" s="130"/>
      <c r="I11" s="130"/>
      <c r="J11" s="131"/>
      <c r="K11" s="120"/>
      <c r="L11" s="130"/>
    </row>
    <row r="12" spans="1:30">
      <c r="A12" s="101" t="s">
        <v>52</v>
      </c>
      <c r="B12" s="101">
        <v>11</v>
      </c>
      <c r="F12" s="129"/>
      <c r="G12" s="129"/>
      <c r="H12" s="130"/>
      <c r="I12" s="130"/>
      <c r="J12" s="131"/>
      <c r="K12" s="120"/>
      <c r="L12" s="130"/>
    </row>
    <row r="13" spans="1:30">
      <c r="A13" s="101" t="s">
        <v>53</v>
      </c>
      <c r="B13" s="101">
        <v>12</v>
      </c>
      <c r="F13" s="129"/>
      <c r="G13" s="136"/>
      <c r="H13" s="137"/>
      <c r="I13" s="137"/>
      <c r="J13" s="138"/>
      <c r="K13" s="120"/>
      <c r="L13" s="130"/>
    </row>
    <row r="14" spans="1:30">
      <c r="A14" s="101" t="s">
        <v>54</v>
      </c>
      <c r="B14" s="101">
        <v>13</v>
      </c>
      <c r="F14" s="128"/>
    </row>
    <row r="15" spans="1:30">
      <c r="A15" s="101" t="s">
        <v>55</v>
      </c>
      <c r="B15" s="101">
        <v>14</v>
      </c>
      <c r="F15" s="128"/>
    </row>
    <row r="16" spans="1:30">
      <c r="A16" s="101" t="s">
        <v>56</v>
      </c>
      <c r="B16" s="101">
        <v>15</v>
      </c>
      <c r="F16" s="128"/>
    </row>
    <row r="17" spans="1:6">
      <c r="A17" s="101" t="s">
        <v>57</v>
      </c>
      <c r="B17" s="101">
        <v>16</v>
      </c>
      <c r="F17" s="128"/>
    </row>
    <row r="18" spans="1:6">
      <c r="A18" s="101" t="s">
        <v>58</v>
      </c>
      <c r="B18" s="101">
        <v>17</v>
      </c>
      <c r="F18" s="140"/>
    </row>
    <row r="19" spans="1:6">
      <c r="A19" s="101" t="s">
        <v>59</v>
      </c>
      <c r="B19" s="101">
        <v>18</v>
      </c>
    </row>
    <row r="20" spans="1:6">
      <c r="A20" s="101" t="s">
        <v>60</v>
      </c>
      <c r="B20" s="101">
        <v>19</v>
      </c>
    </row>
    <row r="21" spans="1:6">
      <c r="A21" s="101" t="s">
        <v>61</v>
      </c>
      <c r="B21" s="101">
        <v>20</v>
      </c>
    </row>
    <row r="22" spans="1:6">
      <c r="A22" s="101" t="s">
        <v>62</v>
      </c>
      <c r="B22" s="101">
        <v>21</v>
      </c>
    </row>
    <row r="23" spans="1:6">
      <c r="A23" s="101" t="s">
        <v>63</v>
      </c>
      <c r="B23" s="101">
        <v>22</v>
      </c>
    </row>
    <row r="24" spans="1:6">
      <c r="A24" s="101" t="s">
        <v>64</v>
      </c>
      <c r="B24" s="101">
        <v>23</v>
      </c>
    </row>
    <row r="25" spans="1:6">
      <c r="A25" s="101" t="s">
        <v>65</v>
      </c>
      <c r="B25" s="101">
        <v>24</v>
      </c>
    </row>
    <row r="26" spans="1:6">
      <c r="A26" s="101" t="s">
        <v>66</v>
      </c>
      <c r="B26" s="101">
        <v>25</v>
      </c>
    </row>
    <row r="27" spans="1:6">
      <c r="A27" s="101" t="s">
        <v>67</v>
      </c>
      <c r="B27" s="101">
        <v>26</v>
      </c>
    </row>
    <row r="28" spans="1:6">
      <c r="A28" s="101" t="s">
        <v>68</v>
      </c>
      <c r="B28" s="101">
        <v>27</v>
      </c>
    </row>
    <row r="29" spans="1:6">
      <c r="A29" s="101" t="s">
        <v>69</v>
      </c>
      <c r="B29" s="101">
        <v>28</v>
      </c>
    </row>
    <row r="30" spans="1:6">
      <c r="A30" s="101" t="s">
        <v>70</v>
      </c>
      <c r="B30" s="101">
        <v>29</v>
      </c>
    </row>
    <row r="31" spans="1:6">
      <c r="A31" s="101" t="s">
        <v>71</v>
      </c>
      <c r="B31" s="101">
        <v>30</v>
      </c>
    </row>
    <row r="32" spans="1:6">
      <c r="A32" s="101" t="s">
        <v>72</v>
      </c>
      <c r="B32" s="101">
        <v>31</v>
      </c>
    </row>
    <row r="33" spans="1:2">
      <c r="A33" s="101" t="s">
        <v>73</v>
      </c>
      <c r="B33" s="101">
        <v>32</v>
      </c>
    </row>
    <row r="34" spans="1:2">
      <c r="A34" s="101" t="s">
        <v>74</v>
      </c>
      <c r="B34" s="101">
        <v>33</v>
      </c>
    </row>
    <row r="35" spans="1:2">
      <c r="A35" s="101" t="s">
        <v>75</v>
      </c>
      <c r="B35" s="101">
        <v>34</v>
      </c>
    </row>
    <row r="36" spans="1:2">
      <c r="A36" s="101" t="s">
        <v>76</v>
      </c>
      <c r="B36" s="101">
        <v>35</v>
      </c>
    </row>
    <row r="37" spans="1:2">
      <c r="A37" s="101" t="s">
        <v>77</v>
      </c>
      <c r="B37" s="101">
        <v>36</v>
      </c>
    </row>
    <row r="38" spans="1:2">
      <c r="A38" s="101" t="s">
        <v>78</v>
      </c>
      <c r="B38" s="101">
        <v>37</v>
      </c>
    </row>
    <row r="39" spans="1:2">
      <c r="A39" s="101" t="s">
        <v>79</v>
      </c>
      <c r="B39" s="101">
        <v>38</v>
      </c>
    </row>
    <row r="40" spans="1:2">
      <c r="A40" s="101" t="s">
        <v>80</v>
      </c>
      <c r="B40" s="101">
        <v>39</v>
      </c>
    </row>
    <row r="41" spans="1:2">
      <c r="A41" s="101" t="s">
        <v>81</v>
      </c>
      <c r="B41" s="101">
        <v>40</v>
      </c>
    </row>
    <row r="42" spans="1:2">
      <c r="A42" s="101" t="s">
        <v>82</v>
      </c>
      <c r="B42" s="101">
        <v>41</v>
      </c>
    </row>
    <row r="43" spans="1:2">
      <c r="A43" s="101" t="s">
        <v>83</v>
      </c>
      <c r="B43" s="101">
        <v>42</v>
      </c>
    </row>
    <row r="44" spans="1:2">
      <c r="A44" s="101" t="s">
        <v>84</v>
      </c>
      <c r="B44" s="101">
        <v>43</v>
      </c>
    </row>
    <row r="45" spans="1:2">
      <c r="A45" s="101" t="s">
        <v>85</v>
      </c>
      <c r="B45" s="101">
        <v>44</v>
      </c>
    </row>
    <row r="46" spans="1:2">
      <c r="A46" s="101" t="s">
        <v>86</v>
      </c>
      <c r="B46" s="101">
        <v>45</v>
      </c>
    </row>
    <row r="47" spans="1:2">
      <c r="A47" s="101" t="s">
        <v>87</v>
      </c>
      <c r="B47" s="101">
        <v>46</v>
      </c>
    </row>
    <row r="48" spans="1:2">
      <c r="A48" s="101" t="s">
        <v>88</v>
      </c>
      <c r="B48" s="101">
        <v>47</v>
      </c>
    </row>
  </sheetData>
  <dataConsolidate function="varp"/>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別紙第１</vt:lpstr>
      <vt:lpstr>別紙第２</vt:lpstr>
      <vt:lpstr>別紙第３</vt:lpstr>
      <vt:lpstr>都道府県</vt:lpstr>
      <vt:lpstr>別紙第１!Print_Area</vt:lpstr>
      <vt:lpstr>別紙第２!Print_Area</vt:lpstr>
      <vt:lpstr>別紙第３!Print_Area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保泉 春花(hoizumi-haruka.pq9)</cp:lastModifiedBy>
  <cp:lastPrinted>2022-02-18T14:42:40Z</cp:lastPrinted>
  <dcterms:created xsi:type="dcterms:W3CDTF">2005-01-10T11:43:04Z</dcterms:created>
  <dcterms:modified xsi:type="dcterms:W3CDTF">2023-03-31T00:52:00Z</dcterms:modified>
</cp:coreProperties>
</file>