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2"/>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s>
  <externalReferences>
    <externalReference r:id="rId12"/>
  </externalReferences>
  <definedNames>
    <definedName name="_xlnm.Print_Area" localSheetId="0">'第１表'!$A$1:$AY$31</definedName>
    <definedName name="_xlnm.Print_Area" localSheetId="1">'第２表'!$A$1:$N$75</definedName>
    <definedName name="_xlnm.Print_Area" localSheetId="2">'第３表'!$A$1:$G$38</definedName>
    <definedName name="_xlnm.Print_Area" localSheetId="3">'第４表'!$A$1:$F$118</definedName>
    <definedName name="_xlnm.Print_Area" localSheetId="5">'第６表'!$A$1:$R$78</definedName>
    <definedName name="_xlnm.Print_Area" localSheetId="7">'第８表'!$A$1:$G$62</definedName>
    <definedName name="_xlnm.Print_Titles" localSheetId="0">'第１表'!$A:$B,'第１表'!$1:$4</definedName>
    <definedName name="_xlnm.Print_Titles" localSheetId="3">'第４表'!$4:$4</definedName>
    <definedName name="_xlnm.Print_Titles" localSheetId="7">'第８表'!$4:$5</definedName>
    <definedName name="_xlnm.Print_Titles" localSheetId="8">'第９表'!$4:$5</definedName>
  </definedNames>
  <calcPr fullCalcOnLoad="1"/>
</workbook>
</file>

<file path=xl/sharedStrings.xml><?xml version="1.0" encoding="utf-8"?>
<sst xmlns="http://schemas.openxmlformats.org/spreadsheetml/2006/main" count="477" uniqueCount="446">
  <si>
    <t>(1)</t>
  </si>
  <si>
    <t>(13)</t>
  </si>
  <si>
    <t>(14)</t>
  </si>
  <si>
    <t>(15)</t>
  </si>
  <si>
    <t>(16)</t>
  </si>
  <si>
    <t>(20)</t>
  </si>
  <si>
    <t>(2)</t>
  </si>
  <si>
    <t>(3)</t>
  </si>
  <si>
    <t>(4)</t>
  </si>
  <si>
    <t>(5)</t>
  </si>
  <si>
    <t>(6)</t>
  </si>
  <si>
    <t>(7)</t>
  </si>
  <si>
    <t>(8)</t>
  </si>
  <si>
    <t>(9)</t>
  </si>
  <si>
    <t>(10)</t>
  </si>
  <si>
    <t>(11)</t>
  </si>
  <si>
    <t>(12)</t>
  </si>
  <si>
    <t>じん肺症及びじん肺合併症
（休業のみ）</t>
  </si>
  <si>
    <t>(17)</t>
  </si>
  <si>
    <t>(18)</t>
  </si>
  <si>
    <t>(19)
(17)
(18)</t>
  </si>
  <si>
    <t>業種</t>
  </si>
  <si>
    <t>　　パ ル プ ・ 紙   紙 加 工 品 印 刷 ・ 製 本 業</t>
  </si>
  <si>
    <t>　</t>
  </si>
  <si>
    <t>資料：業務上疾病調</t>
  </si>
  <si>
    <t>（注）</t>
  </si>
  <si>
    <t>１　表は休業４日以上のものである。</t>
  </si>
  <si>
    <t>４　「化学物質」は労働基準法施行規則別表第１の２第７号に掲げる名称の化学物質である。</t>
  </si>
  <si>
    <t>２　疾病分類は労働基準法施行規則第３５条によるものを整理したものである。</t>
  </si>
  <si>
    <t>５　本統計の数字は平成２７年中に発生した疾病で平成２８年３月末日までに把握したものである。</t>
  </si>
  <si>
    <t>３　表中の（　　）は死亡で内数である。</t>
  </si>
  <si>
    <t>業務上疾病発生状況（年次別）</t>
  </si>
  <si>
    <t>製　　造　　業</t>
  </si>
  <si>
    <t>鉱
業</t>
  </si>
  <si>
    <t>建
設
業</t>
  </si>
  <si>
    <t>運
輸
交
通
業</t>
  </si>
  <si>
    <t>貨
物
取
扱
業</t>
  </si>
  <si>
    <t>そ
の
他
の
事
業</t>
  </si>
  <si>
    <t>合
計</t>
  </si>
  <si>
    <t>全
製
造
業</t>
  </si>
  <si>
    <t>繊
維
工
業</t>
  </si>
  <si>
    <t>化
学
工
業</t>
  </si>
  <si>
    <t>窯製
業品
　・製
土造
石業</t>
  </si>
  <si>
    <t>金
属
工
業</t>
  </si>
  <si>
    <t>機
械
器
具
工
業</t>
  </si>
  <si>
    <t>昭和35年</t>
  </si>
  <si>
    <t>平成元年</t>
  </si>
  <si>
    <r>
      <t>(0.2)</t>
    </r>
    <r>
      <rPr>
        <vertAlign val="superscript"/>
        <sz val="11"/>
        <color indexed="8"/>
        <rFont val="ＭＳ Ｐゴシック"/>
        <family val="3"/>
      </rPr>
      <t>注３</t>
    </r>
  </si>
  <si>
    <r>
      <t>(2.5)</t>
    </r>
    <r>
      <rPr>
        <vertAlign val="superscript"/>
        <sz val="11"/>
        <color indexed="8"/>
        <rFont val="ＭＳ Ｐゴシック"/>
        <family val="3"/>
      </rPr>
      <t>注３</t>
    </r>
  </si>
  <si>
    <r>
      <t>(0.3)</t>
    </r>
    <r>
      <rPr>
        <vertAlign val="superscript"/>
        <sz val="11"/>
        <color indexed="8"/>
        <rFont val="ＭＳ Ｐゴシック"/>
        <family val="3"/>
      </rPr>
      <t>注３</t>
    </r>
  </si>
  <si>
    <t>　資料：業務上疾病調　　（注）1　表は休業4日以上のものである。</t>
  </si>
  <si>
    <t>　　　　　　　　　　　　　　　　　　2　（　）は疾病者数年千人率　　疾病者数年千人率＝</t>
  </si>
  <si>
    <t>疾病者数</t>
  </si>
  <si>
    <t>×1,000</t>
  </si>
  <si>
    <t>労働基準法適用労働者数</t>
  </si>
  <si>
    <t>　　　　　　　　　　　　　　　　　　3　平成26年発表の統計値を修正している。</t>
  </si>
  <si>
    <t>　　　　　　　　　　　　　　　　　　4　平成26年までの労働基準法適用労働者数は経済センサスの就業者数、</t>
  </si>
  <si>
    <t>　　　　　　　　　　　　　　　　　　　　平成27年からの労働基準法適用労働者数は労働力調査の雇用者数より。</t>
  </si>
  <si>
    <t>特殊健康診断実施状況（年次別）</t>
  </si>
  <si>
    <t>　　　　　　　　項目
　　　年</t>
  </si>
  <si>
    <t>実　　施
事業場数</t>
  </si>
  <si>
    <t>受診者数
（A）</t>
  </si>
  <si>
    <t>有所見者数
（B）</t>
  </si>
  <si>
    <t>有所見率
　　　（％）</t>
  </si>
  <si>
    <t>B</t>
  </si>
  <si>
    <t>A</t>
  </si>
  <si>
    <t>昭和35年</t>
  </si>
  <si>
    <r>
      <t>　</t>
    </r>
    <r>
      <rPr>
        <sz val="10"/>
        <rFont val="ＭＳ Ｐゴシック"/>
        <family val="3"/>
      </rPr>
      <t>資料：特殊健康診断結果調　（注）　有機溶剤、鉛健康診断は平成元年10月より項目等が変更されている。</t>
    </r>
  </si>
  <si>
    <t>平成27年特殊健康診断実施状況（対象作業別）</t>
  </si>
  <si>
    <t>対象作業</t>
  </si>
  <si>
    <t>健診実施事業場数</t>
  </si>
  <si>
    <t>有 所 見者　　数</t>
  </si>
  <si>
    <t>有所見率（％）</t>
  </si>
  <si>
    <t>有機溶剤</t>
  </si>
  <si>
    <t>鉛</t>
  </si>
  <si>
    <t>四アルキル鉛</t>
  </si>
  <si>
    <t>電離放射線</t>
  </si>
  <si>
    <t>除染等電離放射線</t>
  </si>
  <si>
    <t>高気圧</t>
  </si>
  <si>
    <t>高圧室</t>
  </si>
  <si>
    <t>潜水</t>
  </si>
  <si>
    <t>（小計）</t>
  </si>
  <si>
    <t>製造禁止物質</t>
  </si>
  <si>
    <t>ベンジジン</t>
  </si>
  <si>
    <t>4-アミノジフェニル</t>
  </si>
  <si>
    <t>4-ニトロジフェニル</t>
  </si>
  <si>
    <t>ビス（クロロメチル）エーテル</t>
  </si>
  <si>
    <t>β-ナフチルアミン</t>
  </si>
  <si>
    <t>特定化学物質</t>
  </si>
  <si>
    <t>ジクロルベンジジン</t>
  </si>
  <si>
    <t>α-ナフチルアミン</t>
  </si>
  <si>
    <t>塩素化ビフェニル</t>
  </si>
  <si>
    <t>ｏ-トリジン</t>
  </si>
  <si>
    <t>ジアニシジン</t>
  </si>
  <si>
    <t>ベリリウム</t>
  </si>
  <si>
    <t>ベンゾトリクロリド</t>
  </si>
  <si>
    <t>アクリルアミド</t>
  </si>
  <si>
    <t>アクリロニトリル</t>
  </si>
  <si>
    <t>アルキル水銀化合物</t>
  </si>
  <si>
    <t>エチレンイミン</t>
  </si>
  <si>
    <t>塩化ビニル</t>
  </si>
  <si>
    <t>塩素</t>
  </si>
  <si>
    <t>オーラミン</t>
  </si>
  <si>
    <t>ｏ-フタロジニトリル</t>
  </si>
  <si>
    <t>カドミウム</t>
  </si>
  <si>
    <t>クロム酸</t>
  </si>
  <si>
    <t>クロロメチルメチルエーテル</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</si>
  <si>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</si>
  <si>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</si>
  <si>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</si>
  <si>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</si>
  <si>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</si>
  <si>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</si>
  <si>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</si>
  <si>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</si>
  <si>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</si>
  <si>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</si>
  <si>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</si>
  <si>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</si>
  <si>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</si>
  <si>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</si>
  <si>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</si>
  <si>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</si>
  <si>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</si>
  <si>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マンガン</t>
  </si>
  <si>
    <t>沃化メチル</t>
  </si>
  <si>
    <t>硫化水素</t>
  </si>
  <si>
    <t>硫酸ジメチル</t>
  </si>
  <si>
    <t>酸化プロピレン</t>
  </si>
  <si>
    <t>コバルト及びその化合物</t>
  </si>
  <si>
    <t>石綿</t>
  </si>
  <si>
    <t>石綿（アモサイト及びクロシドライトを除く）</t>
  </si>
  <si>
    <t>法定特殊健診計</t>
  </si>
  <si>
    <t>指導勧奨によるもの</t>
  </si>
  <si>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</si>
  <si>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</si>
  <si>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</si>
  <si>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</si>
  <si>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</si>
  <si>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</si>
  <si>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</si>
  <si>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</si>
  <si>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</si>
  <si>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フェニル水銀化合物</t>
  </si>
  <si>
    <t>クロルナフタリン</t>
  </si>
  <si>
    <t>沃素</t>
  </si>
  <si>
    <t>米杉等</t>
  </si>
  <si>
    <t>超音波溶着機</t>
  </si>
  <si>
    <t>キーパンチ・ＶＤＴ作業</t>
  </si>
  <si>
    <t>振動</t>
  </si>
  <si>
    <t>金銭登録</t>
  </si>
  <si>
    <t>引金付工具</t>
  </si>
  <si>
    <t>レーザー機器</t>
  </si>
  <si>
    <t>その他</t>
  </si>
  <si>
    <t>総計</t>
  </si>
  <si>
    <t>じん肺管理区分の決定状況（年次別）</t>
  </si>
  <si>
    <t>　　　　項目
年</t>
  </si>
  <si>
    <t>じん肺健
康診断受
診労働者
数（A）</t>
  </si>
  <si>
    <t>管理2</t>
  </si>
  <si>
    <t>管理3</t>
  </si>
  <si>
    <t>管理4</t>
  </si>
  <si>
    <t>合併症り患
者数</t>
  </si>
  <si>
    <t>有所見率（％）
（B）/（A）×
100</t>
  </si>
  <si>
    <t>昭和59年</t>
  </si>
  <si>
    <t>　　　　資料：じん肺健康管理実施結果調</t>
  </si>
  <si>
    <t>　　　　（注）　1　本統計中には、随時申請によるものは含まれていない。</t>
  </si>
  <si>
    <t>　　　　　　　　2　じん肺管理区分の管理4は、療養を要するもの。</t>
  </si>
  <si>
    <t>平成27年　業種別じん肺健康管理実施状況</t>
  </si>
  <si>
    <t>全国計</t>
  </si>
  <si>
    <t>区分</t>
  </si>
  <si>
    <t>じん肺管理区分決定件数</t>
  </si>
  <si>
    <t>有所見者数</t>
  </si>
  <si>
    <t>合併症り患件数</t>
  </si>
  <si>
    <t>業種名</t>
  </si>
  <si>
    <t>適用事業所数</t>
  </si>
  <si>
    <t>従事労働者数
粉じん作業</t>
  </si>
  <si>
    <t>実施事業場数
じん肺健康診断</t>
  </si>
  <si>
    <t>実施労働者数
じん肺健康診断</t>
  </si>
  <si>
    <t>労働者数
新規有所見</t>
  </si>
  <si>
    <t>計</t>
  </si>
  <si>
    <t>管理１</t>
  </si>
  <si>
    <t>管理２</t>
  </si>
  <si>
    <t>管理３</t>
  </si>
  <si>
    <t>管理４</t>
  </si>
  <si>
    <t>イ</t>
  </si>
  <si>
    <t>ロ</t>
  </si>
  <si>
    <t>計</t>
  </si>
  <si>
    <t>PR4（c）</t>
  </si>
  <si>
    <t>F（＋＋）</t>
  </si>
  <si>
    <t>資料：じん肺健康管理実施結果調</t>
  </si>
  <si>
    <t>２．表中の記号はそれぞれ次の意味を表わす。</t>
  </si>
  <si>
    <t>（注）１．（）内の数字は随時申請で外数である。</t>
  </si>
  <si>
    <t xml:space="preserve">    PR4(c)：エックス線写真の像が第4型（じん肺による大陰影の大きさが1側の肺野の3分の1を超えるものである。）</t>
  </si>
  <si>
    <t xml:space="preserve">    F(++) ：じん肺による著しい肺機能の障害がある。</t>
  </si>
  <si>
    <t>３．新規有所見労働者は管理1であった労働者で、管理2以上に決定された者の数である。</t>
  </si>
  <si>
    <t>定期健康診断実施結果（年次別）</t>
  </si>
  <si>
    <t>聴力
（1000Hz）</t>
  </si>
  <si>
    <t>聴力
（4000Hz）</t>
  </si>
  <si>
    <t>胸部Ｘ線検査</t>
  </si>
  <si>
    <t>喀痰検査</t>
  </si>
  <si>
    <t>血　圧</t>
  </si>
  <si>
    <t>貧血検査</t>
  </si>
  <si>
    <t>肝機能検査</t>
  </si>
  <si>
    <t>血中脂質</t>
  </si>
  <si>
    <t>血糖検査</t>
  </si>
  <si>
    <t>尿検査（糖）</t>
  </si>
  <si>
    <t>尿検査（蛋白）</t>
  </si>
  <si>
    <t>心電図</t>
  </si>
  <si>
    <t>有所見率</t>
  </si>
  <si>
    <t>平成　３年</t>
  </si>
  <si>
    <t>－</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</si>
  <si>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</si>
  <si>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</si>
  <si>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</si>
  <si>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</si>
  <si>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</si>
  <si>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</si>
  <si>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</si>
  <si>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</si>
  <si>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</si>
  <si>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</si>
  <si>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</si>
  <si>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</si>
  <si>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</si>
  <si>
    <t>平成１７年</t>
  </si>
  <si>
    <t>平成１８年</t>
  </si>
  <si>
    <t>平成１９年</t>
  </si>
  <si>
    <t>平成２０年</t>
  </si>
  <si>
    <t>平成２１年</t>
  </si>
  <si>
    <t>平成２２年</t>
  </si>
  <si>
    <t>平成２３年</t>
  </si>
  <si>
    <t>平成２４年</t>
  </si>
  <si>
    <t>平成２５年</t>
  </si>
  <si>
    <t>平成２６年</t>
  </si>
  <si>
    <t>平成２７年</t>
  </si>
  <si>
    <t>資料：定期健康診断結果調</t>
  </si>
  <si>
    <t>平成27年定期健康診断実施結果（業種別）</t>
  </si>
  <si>
    <t>業　　　　　　　　種</t>
  </si>
  <si>
    <t>健診実施事業場数</t>
  </si>
  <si>
    <t>受診者数</t>
  </si>
  <si>
    <t>所見のあった者</t>
  </si>
  <si>
    <t>人  数</t>
  </si>
  <si>
    <t>有所見率（％）</t>
  </si>
  <si>
    <t>製造業</t>
  </si>
  <si>
    <t>食品製造</t>
  </si>
  <si>
    <t>繊維工業</t>
  </si>
  <si>
    <t>衣服繊維</t>
  </si>
  <si>
    <t>木材木製</t>
  </si>
  <si>
    <t>家具装備</t>
  </si>
  <si>
    <t>パルプ等</t>
  </si>
  <si>
    <t>印刷製本</t>
  </si>
  <si>
    <t>化学工業</t>
  </si>
  <si>
    <t>窯業土石</t>
  </si>
  <si>
    <t>鉄鋼業</t>
  </si>
  <si>
    <t>非鉄金属</t>
  </si>
  <si>
    <t>金属製品</t>
  </si>
  <si>
    <t>一般機器</t>
  </si>
  <si>
    <t>電気機器</t>
  </si>
  <si>
    <t>輸送機械</t>
  </si>
  <si>
    <t>電気ガス</t>
  </si>
  <si>
    <t>他の製造</t>
  </si>
  <si>
    <t>小       計</t>
  </si>
  <si>
    <t>鉱業</t>
  </si>
  <si>
    <t>石炭鉱業</t>
  </si>
  <si>
    <t>土石採取</t>
  </si>
  <si>
    <t>他の鉱業</t>
  </si>
  <si>
    <t>建設業</t>
  </si>
  <si>
    <t>土木工事</t>
  </si>
  <si>
    <t>建築工事</t>
  </si>
  <si>
    <t>他の建設</t>
  </si>
  <si>
    <t>運輸交通</t>
  </si>
  <si>
    <t>鉄道等</t>
  </si>
  <si>
    <t>道路旅客</t>
  </si>
  <si>
    <t>道路貨物</t>
  </si>
  <si>
    <t>他の運輸</t>
  </si>
  <si>
    <t>貨物取扱</t>
  </si>
  <si>
    <t>陸上貨物</t>
  </si>
  <si>
    <t>港湾運送</t>
  </si>
  <si>
    <t>１号～５号 中計</t>
  </si>
  <si>
    <t>農林業</t>
  </si>
  <si>
    <t>畜産水産</t>
  </si>
  <si>
    <t>商業</t>
  </si>
  <si>
    <t>金融広告</t>
  </si>
  <si>
    <t>映画演劇</t>
  </si>
  <si>
    <t>通信業</t>
  </si>
  <si>
    <t>教育研究</t>
  </si>
  <si>
    <t>保健衛生</t>
  </si>
  <si>
    <t>接客娯楽</t>
  </si>
  <si>
    <t>清掃と畜</t>
  </si>
  <si>
    <t>官公署</t>
  </si>
  <si>
    <t>他の事業</t>
  </si>
  <si>
    <t>６号～１７号 中計</t>
  </si>
  <si>
    <t>合       計</t>
  </si>
  <si>
    <t>１　「健康診断実施事業場数」欄は健診実施延事業場数である。</t>
  </si>
  <si>
    <t>２　（　　　）内は年２回以上健診を実施した事業場数で内数である。</t>
  </si>
  <si>
    <t>平成27年定期健康診断実施結果（都道府県別）</t>
  </si>
  <si>
    <t>都　道　府　県</t>
  </si>
  <si>
    <t>有所見率(%)</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</si>
  <si>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</si>
  <si>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</si>
  <si>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</si>
  <si>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</si>
  <si>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</si>
  <si>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</si>
  <si>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</si>
  <si>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</si>
  <si>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</si>
  <si>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</si>
  <si>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</si>
  <si>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</si>
  <si>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</si>
  <si>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</si>
  <si>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</si>
  <si>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</si>
  <si>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</si>
  <si>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</si>
  <si>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</si>
  <si>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</si>
  <si>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</si>
  <si>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</si>
  <si>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</si>
  <si>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</si>
  <si>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</si>
  <si>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</si>
  <si>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</si>
  <si>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</si>
  <si>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</si>
  <si>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</si>
  <si>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</si>
  <si>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</si>
  <si>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</si>
  <si>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</si>
  <si>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</si>
  <si>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</si>
  <si>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</si>
  <si>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</si>
  <si>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</si>
  <si>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</si>
  <si>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</si>
  <si>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</si>
  <si>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</si>
  <si>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</si>
  <si>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</si>
  <si>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</si>
  <si>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</si>
  <si>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r>
      <t>腰痛</t>
    </r>
    <r>
      <rPr>
        <vertAlign val="superscript"/>
        <sz val="11"/>
        <color indexed="8"/>
        <rFont val="ＭＳ Ｐゴシック"/>
        <family val="3"/>
      </rPr>
      <t>(注１)</t>
    </r>
  </si>
  <si>
    <t>指導勧奨計</t>
  </si>
  <si>
    <t>資料：特殊健康診断結果調</t>
  </si>
  <si>
    <t>平成２７年業務上疾病発生状況（業種別・疾病別）</t>
  </si>
  <si>
    <t>疾病分類</t>
  </si>
  <si>
    <t>物理的因子による疾病</t>
  </si>
  <si>
    <t>作業態様に起因する疾病</t>
  </si>
  <si>
    <t>がん</t>
  </si>
  <si>
    <t>(21)</t>
  </si>
  <si>
    <t>(22)</t>
  </si>
  <si>
    <t>　　食 料 品 製 造 業</t>
  </si>
  <si>
    <t>　　繊 維 ・ 繊 維 製 品 製 造 業</t>
  </si>
  <si>
    <t>　　木 材 ・ 木 製 品 家 具 装 備 品 製 造 業　</t>
  </si>
  <si>
    <t>　　化 学 工 業</t>
  </si>
  <si>
    <t>　　窯 業 ・ 土 石 製 品 製 造 業</t>
  </si>
  <si>
    <t>　　鉄 鋼 ・ 非 鉄 金 属 製 造 業</t>
  </si>
  <si>
    <t>　　金 属 製 品 製 造 業</t>
  </si>
  <si>
    <t>　　一 般 ・ 電 気 ・ 輸 送 用 機 械 工 業</t>
  </si>
  <si>
    <t>　　電 気 ・ ガ ス ・ 水 道 業</t>
  </si>
  <si>
    <t>　　そ の 他 の 製 造 業</t>
  </si>
  <si>
    <t>　製　造　業　小　計</t>
  </si>
  <si>
    <t>　     鉱　　　　　　　業</t>
  </si>
  <si>
    <t>　     建　　　設　　　業</t>
  </si>
  <si>
    <t>　     運　輸　交　通　業</t>
  </si>
  <si>
    <t>　     貨　物　取　扱　業</t>
  </si>
  <si>
    <t>　     農　林　水　産　業</t>
  </si>
  <si>
    <t xml:space="preserve">       商　業　・　金　融　・　広　告　業</t>
  </si>
  <si>
    <t xml:space="preserve">       保　健　衛　生　業</t>
  </si>
  <si>
    <t>　     接　客　・　娯　楽　業</t>
  </si>
  <si>
    <t xml:space="preserve">       清　掃　・　と　畜　業</t>
  </si>
  <si>
    <t>　     そ　の　他　の　事　業</t>
  </si>
  <si>
    <t>　合　　　　　　計</t>
  </si>
  <si>
    <t>(注1）従来までは「重量物」と表記していたもの。</t>
  </si>
  <si>
    <t>(注2)「受診労働者数」及び「有所見者数」については、</t>
  </si>
  <si>
    <t>(注3)※部分は公表値を修正している。(平成29年6月)</t>
  </si>
  <si>
    <r>
      <t>129,812</t>
    </r>
    <r>
      <rPr>
        <vertAlign val="superscript"/>
        <sz val="11"/>
        <color indexed="8"/>
        <rFont val="ＭＳ Ｐゴシック"/>
        <family val="3"/>
      </rPr>
      <t>※</t>
    </r>
  </si>
  <si>
    <r>
      <t>2,575,063</t>
    </r>
    <r>
      <rPr>
        <vertAlign val="superscript"/>
        <sz val="11"/>
        <color indexed="8"/>
        <rFont val="ＭＳ Ｐゴシック"/>
        <family val="3"/>
      </rPr>
      <t>※</t>
    </r>
  </si>
  <si>
    <r>
      <t>144,842</t>
    </r>
    <r>
      <rPr>
        <vertAlign val="superscript"/>
        <sz val="11"/>
        <color indexed="8"/>
        <rFont val="ＭＳ Ｐゴシック"/>
        <family val="3"/>
      </rPr>
      <t>※</t>
    </r>
  </si>
  <si>
    <r>
      <t>5.6</t>
    </r>
    <r>
      <rPr>
        <vertAlign val="superscript"/>
        <sz val="11"/>
        <color indexed="8"/>
        <rFont val="ＭＳ Ｐゴシック"/>
        <family val="3"/>
      </rPr>
      <t>※</t>
    </r>
  </si>
  <si>
    <t>　　　(注2）　※部分は公表値を修正している。(平成29年6月)</t>
  </si>
  <si>
    <t>受診労働者数</t>
  </si>
  <si>
    <t>3,3'-ジクロロ-4,4'-ジアミノジフェニルメタン</t>
  </si>
  <si>
    <r>
      <t>20,711</t>
    </r>
    <r>
      <rPr>
        <vertAlign val="superscript"/>
        <sz val="11"/>
        <color indexed="8"/>
        <rFont val="ＭＳ Ｐゴシック"/>
        <family val="3"/>
      </rPr>
      <t>※</t>
    </r>
  </si>
  <si>
    <t>マゼンタ</t>
  </si>
  <si>
    <t>ﾆｯｹﾙ化合物(ﾆｯｹﾙｶﾙﾎﾞﾆﾙを除き、粉状の物に限る)</t>
  </si>
  <si>
    <t>砒素及びその化合物(ｱﾙｼﾝ及び砒化ｶﾞﾘｳﾑを除く)</t>
  </si>
  <si>
    <t>1,1-ジメチルヒドラジン</t>
  </si>
  <si>
    <t>インジウム及びその化合物</t>
  </si>
  <si>
    <t>エチルベンゼン</t>
  </si>
  <si>
    <t>1,2－ジクロロプロパン</t>
  </si>
  <si>
    <t>クロロホルム</t>
  </si>
  <si>
    <t>四塩化炭素</t>
  </si>
  <si>
    <t>1,4－ジオキサン</t>
  </si>
  <si>
    <t>1,2－ジクロロエタン</t>
  </si>
  <si>
    <t>ジクロロメタン</t>
  </si>
  <si>
    <t>ジメチル－2,2－ジクロロビニルホスフェイト</t>
  </si>
  <si>
    <t>スチレン</t>
  </si>
  <si>
    <t>1,1,2,2－テトラクロロエタン</t>
  </si>
  <si>
    <t>テトラクロロエチレン</t>
  </si>
  <si>
    <t>トリクロロエチレン</t>
  </si>
  <si>
    <t>メチルイソブチルケトン</t>
  </si>
  <si>
    <r>
      <t>4,920</t>
    </r>
    <r>
      <rPr>
        <vertAlign val="superscript"/>
        <sz val="11"/>
        <color indexed="8"/>
        <rFont val="ＭＳ Ｐゴシック"/>
        <family val="3"/>
      </rPr>
      <t>※</t>
    </r>
  </si>
  <si>
    <r>
      <t>64,105</t>
    </r>
    <r>
      <rPr>
        <vertAlign val="superscript"/>
        <sz val="11"/>
        <color indexed="8"/>
        <rFont val="ＭＳ Ｐゴシック"/>
        <family val="3"/>
      </rPr>
      <t>※</t>
    </r>
  </si>
  <si>
    <r>
      <t>1,016</t>
    </r>
    <r>
      <rPr>
        <vertAlign val="superscript"/>
        <sz val="11"/>
        <color indexed="8"/>
        <rFont val="ＭＳ Ｐゴシック"/>
        <family val="3"/>
      </rPr>
      <t>※</t>
    </r>
  </si>
  <si>
    <r>
      <t>1.6</t>
    </r>
    <r>
      <rPr>
        <vertAlign val="superscript"/>
        <sz val="11"/>
        <color indexed="8"/>
        <rFont val="ＭＳ Ｐゴシック"/>
        <family val="3"/>
      </rPr>
      <t>※</t>
    </r>
  </si>
  <si>
    <t>ナフタレン</t>
  </si>
  <si>
    <t>リフラクトリーセラミックファイバー</t>
  </si>
  <si>
    <r>
      <t>51,042</t>
    </r>
    <r>
      <rPr>
        <vertAlign val="superscript"/>
        <sz val="11"/>
        <color indexed="8"/>
        <rFont val="ＭＳ Ｐゴシック"/>
        <family val="3"/>
      </rPr>
      <t>※</t>
    </r>
  </si>
  <si>
    <r>
      <t>650,798</t>
    </r>
    <r>
      <rPr>
        <vertAlign val="superscript"/>
        <sz val="11"/>
        <color indexed="8"/>
        <rFont val="ＭＳ Ｐゴシック"/>
        <family val="3"/>
      </rPr>
      <t>※</t>
    </r>
  </si>
  <si>
    <r>
      <t>10,484</t>
    </r>
    <r>
      <rPr>
        <vertAlign val="superscript"/>
        <sz val="11"/>
        <color indexed="8"/>
        <rFont val="ＭＳ Ｐゴシック"/>
        <family val="3"/>
      </rPr>
      <t>※</t>
    </r>
  </si>
  <si>
    <t>アモサイト</t>
  </si>
  <si>
    <r>
      <t>418</t>
    </r>
    <r>
      <rPr>
        <vertAlign val="superscript"/>
        <sz val="11"/>
        <color indexed="8"/>
        <rFont val="ＭＳ Ｐゴシック"/>
        <family val="3"/>
      </rPr>
      <t>※</t>
    </r>
  </si>
  <si>
    <r>
      <t>4,533</t>
    </r>
    <r>
      <rPr>
        <vertAlign val="superscript"/>
        <sz val="11"/>
        <color indexed="8"/>
        <rFont val="ＭＳ Ｐゴシック"/>
        <family val="3"/>
      </rPr>
      <t>※</t>
    </r>
  </si>
  <si>
    <r>
      <t>97</t>
    </r>
    <r>
      <rPr>
        <vertAlign val="superscript"/>
        <sz val="11"/>
        <color indexed="8"/>
        <rFont val="ＭＳ Ｐゴシック"/>
        <family val="3"/>
      </rPr>
      <t>※</t>
    </r>
  </si>
  <si>
    <r>
      <t>2.1</t>
    </r>
    <r>
      <rPr>
        <vertAlign val="superscript"/>
        <sz val="11"/>
        <color indexed="8"/>
        <rFont val="ＭＳ Ｐゴシック"/>
        <family val="3"/>
      </rPr>
      <t>※</t>
    </r>
  </si>
  <si>
    <t>クロシドライト</t>
  </si>
  <si>
    <r>
      <t>259</t>
    </r>
    <r>
      <rPr>
        <vertAlign val="superscript"/>
        <sz val="11"/>
        <color indexed="8"/>
        <rFont val="ＭＳ Ｐゴシック"/>
        <family val="3"/>
      </rPr>
      <t>※</t>
    </r>
  </si>
  <si>
    <r>
      <t>3,021</t>
    </r>
    <r>
      <rPr>
        <vertAlign val="superscript"/>
        <sz val="11"/>
        <color indexed="8"/>
        <rFont val="ＭＳ Ｐゴシック"/>
        <family val="3"/>
      </rPr>
      <t>※</t>
    </r>
  </si>
  <si>
    <r>
      <t>40</t>
    </r>
    <r>
      <rPr>
        <vertAlign val="superscript"/>
        <sz val="11"/>
        <color indexed="8"/>
        <rFont val="ＭＳ Ｐゴシック"/>
        <family val="3"/>
      </rPr>
      <t>※</t>
    </r>
  </si>
  <si>
    <r>
      <t>1.3</t>
    </r>
    <r>
      <rPr>
        <vertAlign val="superscript"/>
        <sz val="11"/>
        <color indexed="8"/>
        <rFont val="ＭＳ Ｐゴシック"/>
        <family val="3"/>
      </rPr>
      <t>※</t>
    </r>
  </si>
  <si>
    <r>
      <t>2,503</t>
    </r>
    <r>
      <rPr>
        <vertAlign val="superscript"/>
        <sz val="11"/>
        <color indexed="8"/>
        <rFont val="ＭＳ Ｐゴシック"/>
        <family val="3"/>
      </rPr>
      <t>※</t>
    </r>
  </si>
  <si>
    <r>
      <t>24,501</t>
    </r>
    <r>
      <rPr>
        <vertAlign val="superscript"/>
        <sz val="11"/>
        <color indexed="8"/>
        <rFont val="ＭＳ Ｐゴシック"/>
        <family val="3"/>
      </rPr>
      <t>※</t>
    </r>
  </si>
  <si>
    <r>
      <t>299</t>
    </r>
    <r>
      <rPr>
        <vertAlign val="superscript"/>
        <sz val="11"/>
        <color indexed="8"/>
        <rFont val="ＭＳ Ｐゴシック"/>
        <family val="3"/>
      </rPr>
      <t>※</t>
    </r>
  </si>
  <si>
    <r>
      <t>1.2</t>
    </r>
    <r>
      <rPr>
        <vertAlign val="superscript"/>
        <sz val="11"/>
        <color indexed="8"/>
        <rFont val="ＭＳ Ｐゴシック"/>
        <family val="3"/>
      </rPr>
      <t>※</t>
    </r>
  </si>
  <si>
    <t>石綿の製造・取扱い業務の周辺業務</t>
  </si>
  <si>
    <r>
      <t>3,811</t>
    </r>
    <r>
      <rPr>
        <vertAlign val="superscript"/>
        <sz val="11"/>
        <color indexed="8"/>
        <rFont val="ＭＳ Ｐゴシック"/>
        <family val="3"/>
      </rPr>
      <t>※</t>
    </r>
  </si>
  <si>
    <r>
      <t>40,466</t>
    </r>
    <r>
      <rPr>
        <vertAlign val="superscript"/>
        <sz val="11"/>
        <color indexed="8"/>
        <rFont val="ＭＳ Ｐゴシック"/>
        <family val="3"/>
      </rPr>
      <t>※</t>
    </r>
  </si>
  <si>
    <r>
      <t>557</t>
    </r>
    <r>
      <rPr>
        <vertAlign val="superscript"/>
        <sz val="11"/>
        <color indexed="8"/>
        <rFont val="ＭＳ Ｐゴシック"/>
        <family val="3"/>
      </rPr>
      <t>※</t>
    </r>
  </si>
  <si>
    <r>
      <t>1.4</t>
    </r>
    <r>
      <rPr>
        <vertAlign val="superscript"/>
        <sz val="11"/>
        <color indexed="8"/>
        <rFont val="ＭＳ Ｐゴシック"/>
        <family val="3"/>
      </rPr>
      <t>※</t>
    </r>
  </si>
  <si>
    <r>
      <t>112,787</t>
    </r>
    <r>
      <rPr>
        <vertAlign val="superscript"/>
        <sz val="11"/>
        <color indexed="8"/>
        <rFont val="ＭＳ Ｐゴシック"/>
        <family val="3"/>
      </rPr>
      <t>※</t>
    </r>
  </si>
  <si>
    <r>
      <t>1,729,119</t>
    </r>
    <r>
      <rPr>
        <vertAlign val="superscript"/>
        <sz val="11"/>
        <color indexed="8"/>
        <rFont val="ＭＳ Ｐゴシック"/>
        <family val="3"/>
      </rPr>
      <t>※</t>
    </r>
  </si>
  <si>
    <r>
      <t>74,370</t>
    </r>
    <r>
      <rPr>
        <vertAlign val="superscript"/>
        <sz val="11"/>
        <color indexed="8"/>
        <rFont val="ＭＳ Ｐゴシック"/>
        <family val="3"/>
      </rPr>
      <t>※</t>
    </r>
  </si>
  <si>
    <r>
      <t>4.3</t>
    </r>
    <r>
      <rPr>
        <vertAlign val="superscript"/>
        <sz val="11"/>
        <color indexed="8"/>
        <rFont val="ＭＳ Ｐゴシック"/>
        <family val="3"/>
      </rPr>
      <t>※</t>
    </r>
  </si>
  <si>
    <t>砒素またはその化合物（特化則適用以外のものに限る）</t>
  </si>
  <si>
    <t>ｱﾙｷﾙ水銀化合物（特化則適用以外のものに限る）</t>
  </si>
  <si>
    <r>
      <t>129,812</t>
    </r>
    <r>
      <rPr>
        <vertAlign val="superscript"/>
        <sz val="11"/>
        <color indexed="8"/>
        <rFont val="ＭＳ Ｐゴシック"/>
        <family val="3"/>
      </rPr>
      <t>※</t>
    </r>
  </si>
  <si>
    <r>
      <t>2,575,063</t>
    </r>
    <r>
      <rPr>
        <vertAlign val="superscript"/>
        <sz val="11"/>
        <color indexed="8"/>
        <rFont val="ＭＳ Ｐゴシック"/>
        <family val="3"/>
      </rPr>
      <t>※</t>
    </r>
  </si>
  <si>
    <r>
      <t>144,842</t>
    </r>
    <r>
      <rPr>
        <vertAlign val="superscript"/>
        <sz val="11"/>
        <color indexed="8"/>
        <rFont val="ＭＳ Ｐゴシック"/>
        <family val="3"/>
      </rPr>
      <t>※</t>
    </r>
  </si>
  <si>
    <r>
      <t>5.6</t>
    </r>
    <r>
      <rPr>
        <vertAlign val="superscript"/>
        <sz val="11"/>
        <color indexed="8"/>
        <rFont val="ＭＳ Ｐゴシック"/>
        <family val="3"/>
      </rPr>
      <t>※</t>
    </r>
  </si>
  <si>
    <t>名称を変更したもので、対象作業の内容、健診項目等は従来と同一である。</t>
  </si>
  <si>
    <t>労働基準監督署に提出された健康診断結果報告書を累積して集計している。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</si>
</sst>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e&quot;年 業種別傷病分類別業務上疾病発生状況（&quot;m&quot;月末累計）&quot;"/>
    <numFmt numFmtId="177" formatCode="ggge&quot;年&quot;m&quot;月集計&quot;"/>
    <numFmt numFmtId="178" formatCode="#,##0;[Red]#,##0"/>
    <numFmt numFmtId="179" formatCode="&quot;(&quot;#,##0&quot;)&quot;"/>
    <numFmt numFmtId="180" formatCode="#,##0_);[Red]\(#,##0\)"/>
    <numFmt numFmtId="181" formatCode="\(0.0\)"/>
    <numFmt numFmtId="182" formatCode="0.0_);\(0.0\)"/>
    <numFmt numFmtId="183" formatCode="#,##0_ "/>
    <numFmt numFmtId="184" formatCode="0.0_ "/>
    <numFmt numFmtId="185" formatCode="0.0\ "/>
    <numFmt numFmtId="186" formatCode="0.0;[Red]0.0"/>
    <numFmt numFmtId="187" formatCode="0.0_);[Red]\(0.0\)"/>
    <numFmt numFmtId="188" formatCode="[$-411]ggg\ e&quot;年 業種別じん肺健康管理実施状況&quot;"/>
    <numFmt numFmtId="189" formatCode="&quot;(&quot;#,##0&quot;)&quot;;#,##0"/>
    <numFmt numFmtId="190"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91"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92" formatCode="00"/>
    <numFmt numFmtId="193" formatCode="#,##0_);\(#,##0\)"/>
    <numFmt numFmtId="194" formatCode="0.00_);[Red]\(0.00\)"/>
    <numFmt numFmtId="195"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6" formatCode="#,##0.0_ "/>
    <numFmt numFmtId="197" formatCode="\(#,##0\)"/>
  </numFmts>
  <fonts count="83">
    <font>
      <sz val="9"/>
      <name val="ＭＳ 明朝"/>
      <family val="1"/>
    </font>
    <font>
      <sz val="11"/>
      <color indexed="8"/>
      <name val="ＭＳ Ｐゴシック"/>
      <family val="3"/>
    </font>
    <font>
      <sz val="11"/>
      <name val="ＭＳ Ｐゴシック"/>
      <family val="3"/>
    </font>
    <font>
      <sz val="6"/>
      <name val="ＭＳ Ｐゴシック"/>
      <family val="3"/>
    </font>
    <font>
      <sz val="6"/>
      <name val="ＭＳ 明朝"/>
      <family val="1"/>
    </font>
    <font>
      <sz val="22"/>
      <name val="ＭＳ 明朝"/>
      <family val="1"/>
    </font>
    <font>
      <sz val="6"/>
      <name val="ＭＳ Ｐ明朝"/>
      <family val="1"/>
    </font>
    <font>
      <sz val="11"/>
      <name val="ＭＳ 明朝"/>
      <family val="1"/>
    </font>
    <font>
      <vertAlign val="superscript"/>
      <sz val="11"/>
      <color indexed="8"/>
      <name val="ＭＳ Ｐゴシック"/>
      <family val="3"/>
    </font>
    <font>
      <sz val="10"/>
      <name val="ＭＳ Ｐゴシック"/>
      <family val="3"/>
    </font>
    <font>
      <sz val="11"/>
      <name val="明朝"/>
      <family val="1"/>
    </font>
    <font>
      <sz val="11"/>
      <name val="ＭＳ Ｐ明朝"/>
      <family val="1"/>
    </font>
    <font>
      <sz val="10"/>
      <name val="ＭＳ 明朝"/>
      <family val="1"/>
    </font>
    <font>
      <sz val="12"/>
      <color indexed="8"/>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9"/>
      <color indexed="8"/>
      <name val="ＭＳ Ｐゴシック"/>
      <family val="3"/>
    </font>
    <font>
      <b/>
      <sz val="18"/>
      <color indexed="10"/>
      <name val="ＭＳ Ｐゴシック"/>
      <family val="3"/>
    </font>
    <font>
      <sz val="14"/>
      <name val="ＭＳ Ｐゴシック"/>
      <family val="3"/>
    </font>
    <font>
      <sz val="9"/>
      <name val="ＭＳ Ｐゴシック"/>
      <family val="3"/>
    </font>
    <font>
      <sz val="16"/>
      <name val="ＭＳ Ｐゴシック"/>
      <family val="3"/>
    </font>
    <font>
      <sz val="10"/>
      <color indexed="8"/>
      <name val="ＭＳ Ｐゴシック"/>
      <family val="3"/>
    </font>
    <font>
      <sz val="14"/>
      <color indexed="8"/>
      <name val="ＭＳ Ｐゴシック"/>
      <family val="3"/>
    </font>
    <font>
      <sz val="12"/>
      <color indexed="8"/>
      <name val="ＭＳ 明朝"/>
      <family val="1"/>
    </font>
    <font>
      <sz val="22"/>
      <color indexed="8"/>
      <name val="ＭＳ 明朝"/>
      <family val="1"/>
    </font>
    <font>
      <sz val="18"/>
      <color indexed="8"/>
      <name val="ＭＳ Ｐゴシック"/>
      <family val="3"/>
    </font>
    <font>
      <sz val="12"/>
      <color indexed="8"/>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9"/>
      <color theme="1"/>
      <name val="Calibri"/>
      <family val="3"/>
    </font>
    <font>
      <sz val="11"/>
      <color theme="1"/>
      <name val="ＭＳ Ｐゴシック"/>
      <family val="3"/>
    </font>
    <font>
      <b/>
      <sz val="18"/>
      <color rgb="FFFF0000"/>
      <name val="ＭＳ Ｐゴシック"/>
      <family val="3"/>
    </font>
    <font>
      <sz val="14"/>
      <name val="Calibri"/>
      <family val="3"/>
    </font>
    <font>
      <sz val="11"/>
      <name val="Calibri"/>
      <family val="3"/>
    </font>
    <font>
      <sz val="11"/>
      <color theme="1"/>
      <name val="Cambria"/>
      <family val="3"/>
    </font>
    <font>
      <sz val="9"/>
      <name val="Calibri"/>
      <family val="3"/>
    </font>
    <font>
      <sz val="10"/>
      <name val="Calibri"/>
      <family val="3"/>
    </font>
    <font>
      <sz val="16"/>
      <name val="Calibri"/>
      <family val="3"/>
    </font>
    <font>
      <sz val="10"/>
      <color theme="1"/>
      <name val="Calibri"/>
      <family val="3"/>
    </font>
    <font>
      <sz val="14"/>
      <color theme="1"/>
      <name val="Calibri"/>
      <family val="3"/>
    </font>
    <font>
      <sz val="12"/>
      <color theme="1"/>
      <name val="ＭＳ 明朝"/>
      <family val="1"/>
    </font>
    <font>
      <sz val="10"/>
      <color theme="1"/>
      <name val="Cambria"/>
      <family val="3"/>
    </font>
    <font>
      <sz val="10"/>
      <name val="Cambria"/>
      <family val="3"/>
    </font>
    <font>
      <sz val="22"/>
      <color theme="1"/>
      <name val="ＭＳ 明朝"/>
      <family val="1"/>
    </font>
    <font>
      <sz val="18"/>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style="hair"/>
      <right style="hair"/>
      <top style="thin"/>
      <bottom/>
    </border>
    <border>
      <left style="thin"/>
      <right/>
      <top/>
      <bottom/>
    </border>
    <border>
      <left/>
      <right style="thin"/>
      <top/>
      <bottom/>
    </border>
    <border>
      <left/>
      <right style="hair"/>
      <top/>
      <bottom/>
    </border>
    <border>
      <left style="hair"/>
      <right/>
      <top/>
      <bottom/>
    </border>
    <border>
      <left style="thin"/>
      <right/>
      <top/>
      <bottom style="thin"/>
    </border>
    <border>
      <left/>
      <right style="thin"/>
      <top/>
      <bottom style="thin"/>
    </border>
    <border>
      <left style="thin"/>
      <right style="thin"/>
      <top/>
      <bottom style="hair"/>
    </border>
    <border>
      <left style="thin"/>
      <right/>
      <top style="thin"/>
      <bottom style="hair"/>
    </border>
    <border>
      <left/>
      <right style="hair"/>
      <top/>
      <bottom style="hair"/>
    </border>
    <border>
      <left/>
      <right/>
      <top style="thin"/>
      <bottom style="hair"/>
    </border>
    <border>
      <left style="hair"/>
      <right/>
      <top style="thin"/>
      <bottom style="hair"/>
    </border>
    <border>
      <left/>
      <right/>
      <top/>
      <bottom style="hair"/>
    </border>
    <border>
      <left/>
      <right style="hair"/>
      <top style="thin"/>
      <bottom style="hair"/>
    </border>
    <border>
      <left style="hair"/>
      <right/>
      <top/>
      <bottom style="hair"/>
    </border>
    <border>
      <left style="hair"/>
      <right style="hair"/>
      <top style="thin"/>
      <bottom style="hair"/>
    </border>
    <border>
      <left/>
      <right style="thin"/>
      <top style="thin"/>
      <bottom style="hair"/>
    </border>
    <border>
      <left style="thin"/>
      <right/>
      <top/>
      <bottom style="hair"/>
    </border>
    <border>
      <left style="hair"/>
      <right/>
      <top style="hair"/>
      <bottom style="hair"/>
    </border>
    <border>
      <left style="hair"/>
      <right style="hair"/>
      <top/>
      <bottom style="hair"/>
    </border>
    <border>
      <left/>
      <right/>
      <top style="hair"/>
      <bottom style="hair"/>
    </border>
    <border>
      <left/>
      <right style="hair"/>
      <top style="hair"/>
      <bottom style="hair"/>
    </border>
    <border>
      <left/>
      <right style="thin"/>
      <top/>
      <bottom style="hair"/>
    </border>
    <border>
      <left style="hair"/>
      <right style="hair"/>
      <top style="hair"/>
      <bottom style="hair"/>
    </border>
    <border>
      <left style="thin"/>
      <right style="thin"/>
      <top/>
      <bottom style="thin"/>
    </border>
    <border>
      <left style="thin"/>
      <right/>
      <top style="hair"/>
      <bottom style="thin"/>
    </border>
    <border>
      <left/>
      <right style="hair"/>
      <top style="hair"/>
      <bottom style="thin"/>
    </border>
    <border>
      <left/>
      <right/>
      <top style="hair"/>
      <bottom style="thin"/>
    </border>
    <border>
      <left/>
      <right/>
      <top/>
      <bottom style="thin"/>
    </border>
    <border>
      <left style="hair"/>
      <right/>
      <top/>
      <bottom style="thin"/>
    </border>
    <border>
      <left style="hair"/>
      <right style="hair"/>
      <top/>
      <bottom/>
    </border>
    <border>
      <left style="thin"/>
      <right/>
      <top style="hair"/>
      <bottom style="hair"/>
    </border>
    <border>
      <left/>
      <right style="thin"/>
      <top style="hair"/>
      <bottom style="hair"/>
    </border>
    <border>
      <left/>
      <right style="thin"/>
      <top style="hair"/>
      <bottom style="thin"/>
    </border>
    <border>
      <left style="hair"/>
      <right/>
      <top style="hair"/>
      <bottom style="thin"/>
    </border>
    <border>
      <left style="hair"/>
      <right style="hair"/>
      <top style="hair"/>
      <bottom style="thin"/>
    </border>
    <border>
      <left style="thin"/>
      <right/>
      <top style="thin"/>
      <bottom style="thin"/>
    </border>
    <border>
      <left/>
      <right style="hair"/>
      <top/>
      <bottom style="thin"/>
    </border>
    <border>
      <left style="hair"/>
      <right style="hair"/>
      <top/>
      <bottom style="thin"/>
    </border>
    <border>
      <left style="thin"/>
      <right style="thin"/>
      <top style="thin"/>
      <bottom style="thin"/>
    </border>
    <border>
      <left style="thin"/>
      <right style="thin"/>
      <top style="thin"/>
      <bottom/>
    </border>
    <border>
      <left style="thin"/>
      <right style="thin"/>
      <top/>
      <bottom/>
    </border>
    <border>
      <left/>
      <right/>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medium"/>
      <right/>
      <top/>
      <bottom style="thin"/>
    </border>
    <border>
      <left style="thin"/>
      <right style="medium"/>
      <top/>
      <bottom style="thin"/>
    </border>
    <border>
      <left style="medium"/>
      <right/>
      <top style="thin"/>
      <bottom style="thin"/>
    </border>
    <border>
      <left/>
      <right style="thin"/>
      <top style="thin"/>
      <bottom style="thin"/>
    </border>
    <border>
      <left style="thin"/>
      <right style="medium"/>
      <top style="thin"/>
      <bottom style="thin"/>
    </border>
    <border>
      <left style="thin"/>
      <right style="medium"/>
      <top style="thin"/>
      <bottom/>
    </border>
    <border>
      <left style="thin"/>
      <right style="medium"/>
      <top style="medium"/>
      <bottom style="medium"/>
    </border>
    <border>
      <left style="thin"/>
      <right style="medium"/>
      <top/>
      <bottom style="medium"/>
    </border>
    <border diagonalDown="1">
      <left style="thin"/>
      <right style="thin"/>
      <top style="thin"/>
      <bottom style="thin"/>
      <diagonal style="thin"/>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thin"/>
    </border>
    <border>
      <left style="medium"/>
      <right/>
      <top/>
      <bottom style="medium"/>
    </border>
    <border>
      <left/>
      <right style="medium"/>
      <top/>
      <bottom style="medium"/>
    </border>
    <border>
      <left style="thin"/>
      <right style="thin"/>
      <top style="thin"/>
      <bottom style="medium"/>
    </border>
    <border>
      <left style="thin"/>
      <right style="medium"/>
      <top style="thin"/>
      <bottom style="medium"/>
    </border>
    <border>
      <left style="medium"/>
      <right style="hair"/>
      <top style="medium"/>
      <bottom/>
    </border>
    <border>
      <left style="hair"/>
      <right style="hair"/>
      <top style="medium"/>
      <bottom/>
    </border>
    <border>
      <left style="hair"/>
      <right style="medium"/>
      <top style="medium"/>
      <bottom/>
    </border>
    <border>
      <left style="medium"/>
      <right style="medium"/>
      <top style="medium"/>
      <bottom/>
    </border>
    <border>
      <left style="medium"/>
      <right style="thin"/>
      <top/>
      <bottom/>
    </border>
    <border>
      <left style="thin"/>
      <right style="medium"/>
      <top/>
      <bottom style="hair"/>
    </border>
    <border>
      <left style="medium"/>
      <right style="hair"/>
      <top/>
      <bottom style="hair"/>
    </border>
    <border>
      <left style="hair"/>
      <right style="medium"/>
      <top/>
      <bottom style="hair"/>
    </border>
    <border>
      <left style="medium"/>
      <right style="medium"/>
      <top/>
      <bottom style="hair"/>
    </border>
    <border>
      <left style="thin"/>
      <right style="medium"/>
      <top/>
      <bottom/>
    </border>
    <border>
      <left style="medium"/>
      <right style="hair"/>
      <top/>
      <bottom/>
    </border>
    <border>
      <left style="hair"/>
      <right style="medium"/>
      <top/>
      <bottom/>
    </border>
    <border>
      <left style="medium"/>
      <right style="medium"/>
      <top/>
      <bottom/>
    </border>
    <border>
      <left style="medium"/>
      <right style="thin"/>
      <top/>
      <bottom style="medium"/>
    </border>
    <border>
      <left style="medium"/>
      <right style="hair"/>
      <top/>
      <bottom style="medium"/>
    </border>
    <border>
      <left style="hair"/>
      <right style="hair"/>
      <top/>
      <bottom style="medium"/>
    </border>
    <border>
      <left style="hair"/>
      <right style="medium"/>
      <top/>
      <bottom style="medium"/>
    </border>
    <border>
      <left style="medium"/>
      <right style="medium"/>
      <top/>
      <bottom style="medium"/>
    </border>
    <border>
      <left style="medium"/>
      <right/>
      <top/>
      <bottom/>
    </border>
    <border>
      <left/>
      <right style="medium"/>
      <top/>
      <bottom/>
    </border>
    <border diagonalDown="1">
      <left style="thin"/>
      <right style="thin"/>
      <top style="thin"/>
      <bottom style="double"/>
      <diagonal style="thin"/>
    </border>
    <border>
      <left style="thin"/>
      <right style="thin"/>
      <top style="thin"/>
      <bottom style="double"/>
    </border>
    <border>
      <left style="hair"/>
      <right style="thin"/>
      <top style="thin"/>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hair"/>
      <right/>
      <top style="thin"/>
      <bottom/>
    </border>
    <border>
      <left style="medium"/>
      <right/>
      <top style="medium"/>
      <bottom style="medium"/>
    </border>
    <border>
      <left/>
      <right style="thin"/>
      <top style="medium"/>
      <bottom style="medium"/>
    </border>
    <border>
      <left style="thin"/>
      <right style="thin"/>
      <top style="medium"/>
      <bottom style="medium"/>
    </border>
    <border>
      <left style="thin"/>
      <right style="thin"/>
      <top/>
      <bottom style="medium"/>
    </border>
    <border>
      <left/>
      <right/>
      <top style="hair"/>
      <bottom/>
    </border>
    <border>
      <left style="hair"/>
      <right/>
      <top style="hair"/>
      <bottom/>
    </border>
    <border>
      <left/>
      <right style="thin"/>
      <top style="hair"/>
      <bottom/>
    </border>
    <border>
      <left/>
      <right style="hair"/>
      <top style="hair"/>
      <bottom/>
    </border>
    <border>
      <left style="thin"/>
      <right/>
      <top style="hair"/>
      <bottom/>
    </border>
    <border>
      <left/>
      <right style="hair"/>
      <top style="thin"/>
      <bottom/>
    </border>
    <border diagonalDown="1">
      <left style="thin"/>
      <right style="thin"/>
      <top style="thin"/>
      <bottom/>
      <diagonal style="thin"/>
    </border>
    <border diagonalDown="1">
      <left style="thin"/>
      <right style="thin"/>
      <top/>
      <bottom style="thin"/>
      <diagonal style="thin"/>
    </border>
    <border diagonalDown="1">
      <left style="medium"/>
      <right/>
      <top style="medium"/>
      <bottom style="medium"/>
      <diagonal style="thin"/>
    </border>
    <border diagonalDown="1">
      <left/>
      <right style="thin"/>
      <top style="medium"/>
      <bottom style="medium"/>
      <diagonal style="thin"/>
    </border>
    <border>
      <left style="medium"/>
      <right style="thin"/>
      <top style="thin"/>
      <bottom/>
    </border>
    <border>
      <left style="medium"/>
      <right style="thin"/>
      <top/>
      <bottom style="thin"/>
    </border>
    <border>
      <left/>
      <right/>
      <top/>
      <bottom style="medium"/>
    </border>
    <border>
      <left/>
      <right style="thin"/>
      <top style="medium"/>
      <bottom/>
    </border>
    <border>
      <left style="thin"/>
      <right/>
      <top style="medium"/>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10"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0" fontId="62" fillId="32" borderId="0" applyNumberFormat="0" applyBorder="0" applyAlignment="0" applyProtection="0"/>
  </cellStyleXfs>
  <cellXfs count="505">
    <xf numFmtId="0" fontId="0" fillId="0" borderId="0" xfId="0" applyAlignment="1">
      <alignment/>
    </xf>
    <xf numFmtId="0" fontId="5" fillId="0" borderId="0" xfId="66" applyFont="1">
      <alignment/>
      <protection/>
    </xf>
    <xf numFmtId="49" fontId="63" fillId="0" borderId="10" xfId="66" applyNumberFormat="1" applyFont="1" applyFill="1" applyBorder="1" applyAlignment="1">
      <alignment/>
      <protection/>
    </xf>
    <xf numFmtId="49" fontId="64" fillId="0" borderId="11" xfId="66" applyNumberFormat="1" applyFont="1" applyFill="1" applyBorder="1" applyAlignment="1">
      <alignment horizontal="right" vertical="top"/>
      <protection/>
    </xf>
    <xf numFmtId="0" fontId="65" fillId="0" borderId="12" xfId="0" applyFont="1" applyFill="1" applyBorder="1" applyAlignment="1">
      <alignment horizontal="center" vertical="top" wrapText="1"/>
    </xf>
    <xf numFmtId="49" fontId="65" fillId="0" borderId="13" xfId="0" applyNumberFormat="1" applyFont="1" applyFill="1" applyBorder="1" applyAlignment="1">
      <alignment horizontal="center" vertical="top" wrapText="1"/>
    </xf>
    <xf numFmtId="49" fontId="65" fillId="0" borderId="11" xfId="0" applyNumberFormat="1" applyFont="1" applyFill="1" applyBorder="1" applyAlignment="1">
      <alignment horizontal="center" vertical="top" wrapText="1"/>
    </xf>
    <xf numFmtId="49" fontId="63" fillId="0" borderId="0" xfId="66" applyNumberFormat="1" applyFont="1" applyAlignment="1">
      <alignment/>
      <protection/>
    </xf>
    <xf numFmtId="49" fontId="7" fillId="0" borderId="0" xfId="66" applyNumberFormat="1" applyFont="1" applyAlignment="1">
      <alignment/>
      <protection/>
    </xf>
    <xf numFmtId="177" fontId="63" fillId="0" borderId="14" xfId="0" applyNumberFormat="1" applyFont="1" applyFill="1" applyBorder="1" applyAlignment="1">
      <alignment horizontal="left" vertical="center"/>
    </xf>
    <xf numFmtId="0" fontId="65" fillId="0" borderId="15" xfId="0" applyFont="1" applyFill="1" applyBorder="1" applyAlignment="1">
      <alignment horizontal="left" vertical="center"/>
    </xf>
    <xf numFmtId="0" fontId="63" fillId="0" borderId="0" xfId="0" applyNumberFormat="1" applyFont="1" applyFill="1" applyBorder="1" applyAlignment="1">
      <alignment horizontal="centerContinuous" vertical="top"/>
    </xf>
    <xf numFmtId="0" fontId="63" fillId="0" borderId="0" xfId="66" applyNumberFormat="1" applyFont="1" applyFill="1" applyBorder="1" applyAlignment="1">
      <alignment horizontal="centerContinuous" vertical="top"/>
      <protection/>
    </xf>
    <xf numFmtId="0" fontId="63" fillId="0" borderId="0" xfId="66" applyNumberFormat="1" applyFont="1" applyFill="1" applyAlignment="1">
      <alignment horizontal="centerContinuous" vertical="top"/>
      <protection/>
    </xf>
    <xf numFmtId="0" fontId="63" fillId="0" borderId="16" xfId="66" applyNumberFormat="1" applyFont="1" applyFill="1" applyBorder="1" applyAlignment="1">
      <alignment horizontal="centerContinuous" vertical="top"/>
      <protection/>
    </xf>
    <xf numFmtId="0" fontId="63" fillId="0" borderId="17" xfId="66" applyNumberFormat="1" applyFont="1" applyFill="1" applyBorder="1" applyAlignment="1">
      <alignment horizontal="right" vertical="top"/>
      <protection/>
    </xf>
    <xf numFmtId="0" fontId="63" fillId="0" borderId="16" xfId="66" applyNumberFormat="1" applyFont="1" applyFill="1" applyBorder="1" applyAlignment="1">
      <alignment horizontal="right" vertical="top"/>
      <protection/>
    </xf>
    <xf numFmtId="0" fontId="63" fillId="0" borderId="0" xfId="66" applyNumberFormat="1" applyFont="1" applyFill="1" applyAlignment="1">
      <alignment horizontal="right" vertical="top"/>
      <protection/>
    </xf>
    <xf numFmtId="0" fontId="63" fillId="0" borderId="17" xfId="66" applyNumberFormat="1" applyFont="1" applyFill="1" applyBorder="1" applyAlignment="1">
      <alignment horizontal="right" vertical="center"/>
      <protection/>
    </xf>
    <xf numFmtId="0" fontId="63" fillId="0" borderId="15" xfId="66" applyNumberFormat="1" applyFont="1" applyFill="1" applyBorder="1" applyAlignment="1">
      <alignment horizontal="right" vertical="center"/>
      <protection/>
    </xf>
    <xf numFmtId="0" fontId="63" fillId="0" borderId="0" xfId="66" applyFont="1" applyAlignment="1">
      <alignment vertical="top"/>
      <protection/>
    </xf>
    <xf numFmtId="0" fontId="7" fillId="0" borderId="0" xfId="66" applyFont="1" applyAlignment="1">
      <alignment vertical="top"/>
      <protection/>
    </xf>
    <xf numFmtId="0" fontId="65" fillId="0" borderId="18" xfId="66" applyFont="1" applyFill="1" applyBorder="1">
      <alignment/>
      <protection/>
    </xf>
    <xf numFmtId="0" fontId="64" fillId="0" borderId="19" xfId="66" applyFont="1" applyFill="1" applyBorder="1">
      <alignment/>
      <protection/>
    </xf>
    <xf numFmtId="0" fontId="65" fillId="0" borderId="0" xfId="66" applyFont="1">
      <alignment/>
      <protection/>
    </xf>
    <xf numFmtId="0" fontId="0" fillId="0" borderId="0" xfId="66" applyFont="1">
      <alignment/>
      <protection/>
    </xf>
    <xf numFmtId="0" fontId="65" fillId="0" borderId="14" xfId="66" applyFont="1" applyFill="1" applyBorder="1">
      <alignment/>
      <protection/>
    </xf>
    <xf numFmtId="0" fontId="64" fillId="0" borderId="20" xfId="66" applyFont="1" applyFill="1" applyBorder="1" applyAlignment="1">
      <alignment horizontal="left" vertical="center" wrapText="1"/>
      <protection/>
    </xf>
    <xf numFmtId="178" fontId="63" fillId="33" borderId="21" xfId="66" applyNumberFormat="1" applyFont="1" applyFill="1" applyBorder="1">
      <alignment/>
      <protection/>
    </xf>
    <xf numFmtId="179" fontId="63" fillId="0" borderId="22" xfId="66" applyNumberFormat="1" applyFont="1" applyFill="1" applyBorder="1">
      <alignment/>
      <protection/>
    </xf>
    <xf numFmtId="178" fontId="63" fillId="33" borderId="23" xfId="66" applyNumberFormat="1" applyFont="1" applyFill="1" applyBorder="1">
      <alignment/>
      <protection/>
    </xf>
    <xf numFmtId="178" fontId="63" fillId="0" borderId="24" xfId="66" applyNumberFormat="1" applyFont="1" applyFill="1" applyBorder="1">
      <alignment/>
      <protection/>
    </xf>
    <xf numFmtId="178" fontId="63" fillId="0" borderId="25" xfId="66" applyNumberFormat="1" applyFont="1" applyFill="1" applyBorder="1">
      <alignment/>
      <protection/>
    </xf>
    <xf numFmtId="179" fontId="63" fillId="0" borderId="26" xfId="66" applyNumberFormat="1" applyFont="1" applyFill="1" applyBorder="1">
      <alignment/>
      <protection/>
    </xf>
    <xf numFmtId="178" fontId="63" fillId="0" borderId="27" xfId="66" applyNumberFormat="1" applyFont="1" applyFill="1" applyBorder="1">
      <alignment/>
      <protection/>
    </xf>
    <xf numFmtId="178" fontId="63" fillId="33" borderId="27" xfId="66" applyNumberFormat="1" applyFont="1" applyFill="1" applyBorder="1">
      <alignment/>
      <protection/>
    </xf>
    <xf numFmtId="178" fontId="63" fillId="33" borderId="24" xfId="66" applyNumberFormat="1" applyFont="1" applyFill="1" applyBorder="1">
      <alignment/>
      <protection/>
    </xf>
    <xf numFmtId="178" fontId="63" fillId="0" borderId="28" xfId="66" applyNumberFormat="1" applyFont="1" applyFill="1" applyBorder="1">
      <alignment/>
      <protection/>
    </xf>
    <xf numFmtId="179" fontId="63" fillId="0" borderId="29" xfId="66" applyNumberFormat="1" applyFont="1" applyFill="1" applyBorder="1">
      <alignment/>
      <protection/>
    </xf>
    <xf numFmtId="0" fontId="65" fillId="0" borderId="0" xfId="66" applyFont="1" applyFill="1">
      <alignment/>
      <protection/>
    </xf>
    <xf numFmtId="0" fontId="0" fillId="34" borderId="0" xfId="66" applyFont="1" applyFill="1">
      <alignment/>
      <protection/>
    </xf>
    <xf numFmtId="178" fontId="63" fillId="33" borderId="30" xfId="66" applyNumberFormat="1" applyFont="1" applyFill="1" applyBorder="1">
      <alignment/>
      <protection/>
    </xf>
    <xf numFmtId="178" fontId="63" fillId="33" borderId="25" xfId="66" applyNumberFormat="1" applyFont="1" applyFill="1" applyBorder="1">
      <alignment/>
      <protection/>
    </xf>
    <xf numFmtId="178" fontId="63" fillId="0" borderId="31" xfId="66" applyNumberFormat="1" applyFont="1" applyFill="1" applyBorder="1">
      <alignment/>
      <protection/>
    </xf>
    <xf numFmtId="178" fontId="63" fillId="0" borderId="32" xfId="66" applyNumberFormat="1" applyFont="1" applyFill="1" applyBorder="1">
      <alignment/>
      <protection/>
    </xf>
    <xf numFmtId="178" fontId="63" fillId="0" borderId="33" xfId="66" applyNumberFormat="1" applyFont="1" applyFill="1" applyBorder="1">
      <alignment/>
      <protection/>
    </xf>
    <xf numFmtId="179" fontId="63" fillId="0" borderId="34" xfId="66" applyNumberFormat="1" applyFont="1" applyFill="1" applyBorder="1">
      <alignment/>
      <protection/>
    </xf>
    <xf numFmtId="179" fontId="63" fillId="0" borderId="35" xfId="66" applyNumberFormat="1" applyFont="1" applyFill="1" applyBorder="1">
      <alignment/>
      <protection/>
    </xf>
    <xf numFmtId="0" fontId="65" fillId="0" borderId="20" xfId="66" applyFont="1" applyFill="1" applyBorder="1" applyAlignment="1">
      <alignment horizontal="left" vertical="center" wrapText="1"/>
      <protection/>
    </xf>
    <xf numFmtId="0" fontId="65" fillId="0" borderId="0" xfId="66" applyFont="1" applyBorder="1">
      <alignment/>
      <protection/>
    </xf>
    <xf numFmtId="178" fontId="63" fillId="33" borderId="31" xfId="66" applyNumberFormat="1" applyFont="1" applyFill="1" applyBorder="1">
      <alignment/>
      <protection/>
    </xf>
    <xf numFmtId="179" fontId="63" fillId="33" borderId="22" xfId="66" applyNumberFormat="1" applyFont="1" applyFill="1" applyBorder="1">
      <alignment/>
      <protection/>
    </xf>
    <xf numFmtId="178" fontId="63" fillId="0" borderId="36" xfId="66" applyNumberFormat="1" applyFont="1" applyFill="1" applyBorder="1">
      <alignment/>
      <protection/>
    </xf>
    <xf numFmtId="0" fontId="64" fillId="0" borderId="37" xfId="66" applyFont="1" applyFill="1" applyBorder="1" applyAlignment="1">
      <alignment horizontal="left" vertical="center" wrapText="1"/>
      <protection/>
    </xf>
    <xf numFmtId="178" fontId="63" fillId="33" borderId="38" xfId="66" applyNumberFormat="1" applyFont="1" applyFill="1" applyBorder="1">
      <alignment/>
      <protection/>
    </xf>
    <xf numFmtId="179" fontId="63" fillId="0" borderId="39" xfId="66" applyNumberFormat="1" applyFont="1" applyFill="1" applyBorder="1">
      <alignment/>
      <protection/>
    </xf>
    <xf numFmtId="178" fontId="63" fillId="33" borderId="40" xfId="66" applyNumberFormat="1" applyFont="1" applyFill="1" applyBorder="1">
      <alignment/>
      <protection/>
    </xf>
    <xf numFmtId="179" fontId="63" fillId="0" borderId="41" xfId="66" applyNumberFormat="1" applyFont="1" applyFill="1" applyBorder="1">
      <alignment/>
      <protection/>
    </xf>
    <xf numFmtId="178" fontId="63" fillId="0" borderId="42" xfId="66" applyNumberFormat="1" applyFont="1" applyFill="1" applyBorder="1">
      <alignment/>
      <protection/>
    </xf>
    <xf numFmtId="178" fontId="63" fillId="0" borderId="17" xfId="66" applyNumberFormat="1" applyFont="1" applyFill="1" applyBorder="1">
      <alignment/>
      <protection/>
    </xf>
    <xf numFmtId="178" fontId="63" fillId="33" borderId="17" xfId="66" applyNumberFormat="1" applyFont="1" applyFill="1" applyBorder="1">
      <alignment/>
      <protection/>
    </xf>
    <xf numFmtId="179" fontId="63" fillId="33" borderId="41" xfId="66" applyNumberFormat="1" applyFont="1" applyFill="1" applyBorder="1">
      <alignment/>
      <protection/>
    </xf>
    <xf numFmtId="178" fontId="63" fillId="33" borderId="42" xfId="66" applyNumberFormat="1" applyFont="1" applyFill="1" applyBorder="1">
      <alignment/>
      <protection/>
    </xf>
    <xf numFmtId="178" fontId="63" fillId="0" borderId="43" xfId="66" applyNumberFormat="1" applyFont="1" applyFill="1" applyBorder="1">
      <alignment/>
      <protection/>
    </xf>
    <xf numFmtId="178" fontId="63" fillId="0" borderId="41" xfId="66" applyNumberFormat="1" applyFont="1" applyFill="1" applyBorder="1">
      <alignment/>
      <protection/>
    </xf>
    <xf numFmtId="179" fontId="63" fillId="0" borderId="19" xfId="66" applyNumberFormat="1" applyFont="1" applyFill="1" applyBorder="1">
      <alignment/>
      <protection/>
    </xf>
    <xf numFmtId="0" fontId="65" fillId="0" borderId="30" xfId="66" applyFont="1" applyFill="1" applyBorder="1" applyAlignment="1">
      <alignment horizontal="centerContinuous" vertical="center"/>
      <protection/>
    </xf>
    <xf numFmtId="0" fontId="64" fillId="0" borderId="29" xfId="66" applyFont="1" applyFill="1" applyBorder="1" applyAlignment="1">
      <alignment horizontal="left" vertical="center" wrapText="1"/>
      <protection/>
    </xf>
    <xf numFmtId="179" fontId="63" fillId="33" borderId="26" xfId="66" applyNumberFormat="1" applyFont="1" applyFill="1" applyBorder="1">
      <alignment/>
      <protection/>
    </xf>
    <xf numFmtId="0" fontId="64" fillId="0" borderId="35" xfId="66" applyFont="1" applyFill="1" applyBorder="1" applyAlignment="1">
      <alignment horizontal="left" vertical="center" wrapText="1"/>
      <protection/>
    </xf>
    <xf numFmtId="178" fontId="63" fillId="33" borderId="44" xfId="66" applyNumberFormat="1" applyFont="1" applyFill="1" applyBorder="1">
      <alignment/>
      <protection/>
    </xf>
    <xf numFmtId="179" fontId="63" fillId="33" borderId="34" xfId="66" applyNumberFormat="1" applyFont="1" applyFill="1" applyBorder="1">
      <alignment/>
      <protection/>
    </xf>
    <xf numFmtId="179" fontId="63" fillId="0" borderId="45" xfId="66" applyNumberFormat="1" applyFont="1" applyFill="1" applyBorder="1">
      <alignment/>
      <protection/>
    </xf>
    <xf numFmtId="0" fontId="65" fillId="0" borderId="14" xfId="66" applyFont="1" applyFill="1" applyBorder="1" applyAlignment="1">
      <alignment horizontal="centerContinuous" vertical="center"/>
      <protection/>
    </xf>
    <xf numFmtId="0" fontId="64" fillId="0" borderId="46" xfId="66" applyFont="1" applyFill="1" applyBorder="1" applyAlignment="1">
      <alignment horizontal="left" vertical="center" wrapText="1"/>
      <protection/>
    </xf>
    <xf numFmtId="178" fontId="63" fillId="33" borderId="47" xfId="66" applyNumberFormat="1" applyFont="1" applyFill="1" applyBorder="1">
      <alignment/>
      <protection/>
    </xf>
    <xf numFmtId="178" fontId="63" fillId="0" borderId="47" xfId="66" applyNumberFormat="1" applyFont="1" applyFill="1" applyBorder="1">
      <alignment/>
      <protection/>
    </xf>
    <xf numFmtId="179" fontId="63" fillId="33" borderId="39" xfId="66" applyNumberFormat="1" applyFont="1" applyFill="1" applyBorder="1">
      <alignment/>
      <protection/>
    </xf>
    <xf numFmtId="178" fontId="63" fillId="0" borderId="48" xfId="66" applyNumberFormat="1" applyFont="1" applyFill="1" applyBorder="1">
      <alignment/>
      <protection/>
    </xf>
    <xf numFmtId="178" fontId="63" fillId="0" borderId="40" xfId="66" applyNumberFormat="1" applyFont="1" applyFill="1" applyBorder="1">
      <alignment/>
      <protection/>
    </xf>
    <xf numFmtId="179" fontId="63" fillId="0" borderId="46" xfId="66" applyNumberFormat="1" applyFont="1" applyFill="1" applyBorder="1">
      <alignment/>
      <protection/>
    </xf>
    <xf numFmtId="0" fontId="65" fillId="0" borderId="49" xfId="66" applyFont="1" applyFill="1" applyBorder="1" applyAlignment="1">
      <alignment horizontal="centerContinuous" vertical="center"/>
      <protection/>
    </xf>
    <xf numFmtId="0" fontId="64" fillId="0" borderId="19" xfId="66" applyFont="1" applyFill="1" applyBorder="1" applyAlignment="1">
      <alignment horizontal="left" vertical="center" wrapText="1"/>
      <protection/>
    </xf>
    <xf numFmtId="178" fontId="63" fillId="0" borderId="18" xfId="66" applyNumberFormat="1" applyFont="1" applyFill="1" applyBorder="1">
      <alignment/>
      <protection/>
    </xf>
    <xf numFmtId="179" fontId="63" fillId="0" borderId="50" xfId="66" applyNumberFormat="1" applyFont="1" applyFill="1" applyBorder="1">
      <alignment/>
      <protection/>
    </xf>
    <xf numFmtId="179" fontId="63" fillId="33" borderId="50" xfId="66" applyNumberFormat="1" applyFont="1" applyFill="1" applyBorder="1">
      <alignment/>
      <protection/>
    </xf>
    <xf numFmtId="178" fontId="63" fillId="0" borderId="51" xfId="66" applyNumberFormat="1" applyFont="1" applyFill="1" applyBorder="1">
      <alignment/>
      <protection/>
    </xf>
    <xf numFmtId="0" fontId="65" fillId="0" borderId="12" xfId="66" applyFont="1" applyFill="1" applyBorder="1" applyAlignment="1">
      <alignment vertical="center"/>
      <protection/>
    </xf>
    <xf numFmtId="0" fontId="65" fillId="0" borderId="12" xfId="66" applyFont="1" applyFill="1" applyBorder="1" applyAlignment="1">
      <alignment vertical="center" wrapText="1"/>
      <protection/>
    </xf>
    <xf numFmtId="0" fontId="65" fillId="0" borderId="12" xfId="66" applyFont="1" applyFill="1" applyBorder="1" applyAlignment="1">
      <alignment vertical="top" wrapText="1"/>
      <protection/>
    </xf>
    <xf numFmtId="0" fontId="65" fillId="0" borderId="12" xfId="0" applyFont="1" applyBorder="1" applyAlignment="1">
      <alignment vertical="top"/>
    </xf>
    <xf numFmtId="0" fontId="65" fillId="0" borderId="12" xfId="0" applyFont="1" applyBorder="1" applyAlignment="1">
      <alignment/>
    </xf>
    <xf numFmtId="0" fontId="66" fillId="0" borderId="0" xfId="0" applyFont="1" applyFill="1" applyAlignment="1">
      <alignment horizontal="right"/>
    </xf>
    <xf numFmtId="0" fontId="66" fillId="0" borderId="0" xfId="0" applyFont="1" applyFill="1" applyAlignment="1">
      <alignment/>
    </xf>
    <xf numFmtId="0" fontId="0" fillId="0" borderId="0" xfId="66" applyFont="1" applyBorder="1">
      <alignment/>
      <protection/>
    </xf>
    <xf numFmtId="0" fontId="2" fillId="0" borderId="0" xfId="61">
      <alignment vertical="center"/>
      <protection/>
    </xf>
    <xf numFmtId="0" fontId="2" fillId="0" borderId="37" xfId="61" applyBorder="1" applyAlignment="1">
      <alignment horizontal="center" vertical="center" wrapText="1"/>
      <protection/>
    </xf>
    <xf numFmtId="0" fontId="2" fillId="0" borderId="52" xfId="61" applyBorder="1" applyAlignment="1">
      <alignment horizontal="center" vertical="center" wrapText="1"/>
      <protection/>
    </xf>
    <xf numFmtId="0" fontId="2" fillId="0" borderId="53" xfId="61" applyBorder="1" applyAlignment="1">
      <alignment horizontal="center" vertical="center"/>
      <protection/>
    </xf>
    <xf numFmtId="180" fontId="2" fillId="0" borderId="53" xfId="61" applyNumberFormat="1" applyBorder="1">
      <alignment vertical="center"/>
      <protection/>
    </xf>
    <xf numFmtId="180" fontId="2" fillId="0" borderId="53" xfId="61" applyNumberFormat="1" applyBorder="1" applyAlignment="1">
      <alignment horizontal="center" vertical="center"/>
      <protection/>
    </xf>
    <xf numFmtId="0" fontId="2" fillId="0" borderId="54" xfId="61" applyBorder="1" applyAlignment="1">
      <alignment horizontal="center" vertical="center"/>
      <protection/>
    </xf>
    <xf numFmtId="180" fontId="2" fillId="0" borderId="54" xfId="61" applyNumberFormat="1" applyBorder="1">
      <alignment vertical="center"/>
      <protection/>
    </xf>
    <xf numFmtId="180" fontId="2" fillId="0" borderId="0" xfId="61" applyNumberFormat="1">
      <alignment vertical="center"/>
      <protection/>
    </xf>
    <xf numFmtId="180" fontId="2" fillId="0" borderId="54" xfId="61" applyNumberFormat="1" applyBorder="1" applyAlignment="1">
      <alignment horizontal="center" vertical="center"/>
      <protection/>
    </xf>
    <xf numFmtId="181" fontId="67" fillId="0" borderId="54" xfId="61" applyNumberFormat="1" applyFont="1" applyBorder="1" applyAlignment="1">
      <alignment horizontal="center" vertical="distributed"/>
      <protection/>
    </xf>
    <xf numFmtId="181" fontId="67" fillId="0" borderId="0" xfId="61" applyNumberFormat="1" applyFont="1" applyAlignment="1">
      <alignment horizontal="center" vertical="distributed"/>
      <protection/>
    </xf>
    <xf numFmtId="181" fontId="2" fillId="0" borderId="0" xfId="61" applyNumberFormat="1" applyAlignment="1">
      <alignment horizontal="center" vertical="distributed"/>
      <protection/>
    </xf>
    <xf numFmtId="180" fontId="67" fillId="0" borderId="54" xfId="61" applyNumberFormat="1" applyFont="1" applyBorder="1">
      <alignment vertical="center"/>
      <protection/>
    </xf>
    <xf numFmtId="180" fontId="67" fillId="0" borderId="0" xfId="61" applyNumberFormat="1" applyFont="1">
      <alignment vertical="center"/>
      <protection/>
    </xf>
    <xf numFmtId="180" fontId="67" fillId="0" borderId="54" xfId="61" applyNumberFormat="1" applyFont="1" applyBorder="1" applyAlignment="1">
      <alignment horizontal="center" vertical="center"/>
      <protection/>
    </xf>
    <xf numFmtId="181" fontId="67" fillId="0" borderId="54" xfId="61" applyNumberFormat="1" applyFont="1" applyBorder="1" applyAlignment="1">
      <alignment horizontal="center" vertical="center"/>
      <protection/>
    </xf>
    <xf numFmtId="181" fontId="67" fillId="0" borderId="0" xfId="61" applyNumberFormat="1" applyFont="1" applyAlignment="1">
      <alignment horizontal="center" vertical="center"/>
      <protection/>
    </xf>
    <xf numFmtId="182" fontId="2" fillId="0" borderId="0" xfId="61" applyNumberFormat="1" applyAlignment="1">
      <alignment horizontal="center" vertical="center"/>
      <protection/>
    </xf>
    <xf numFmtId="183" fontId="67" fillId="0" borderId="54" xfId="61" applyNumberFormat="1" applyFont="1" applyBorder="1">
      <alignment vertical="center"/>
      <protection/>
    </xf>
    <xf numFmtId="183" fontId="67" fillId="0" borderId="0" xfId="61" applyNumberFormat="1" applyFont="1">
      <alignment vertical="center"/>
      <protection/>
    </xf>
    <xf numFmtId="183" fontId="67" fillId="0" borderId="54" xfId="61" applyNumberFormat="1" applyFont="1" applyBorder="1" applyAlignment="1">
      <alignment horizontal="center" vertical="center"/>
      <protection/>
    </xf>
    <xf numFmtId="183" fontId="2" fillId="0" borderId="0" xfId="61" applyNumberFormat="1">
      <alignment vertical="center"/>
      <protection/>
    </xf>
    <xf numFmtId="183" fontId="67" fillId="0" borderId="14" xfId="61" applyNumberFormat="1" applyFont="1" applyBorder="1">
      <alignment vertical="center"/>
      <protection/>
    </xf>
    <xf numFmtId="181" fontId="67" fillId="0" borderId="0" xfId="61" applyNumberFormat="1" applyFont="1" applyBorder="1" applyAlignment="1">
      <alignment horizontal="center" vertical="center"/>
      <protection/>
    </xf>
    <xf numFmtId="181" fontId="67" fillId="0" borderId="54" xfId="61" applyNumberFormat="1" applyFont="1" applyFill="1" applyBorder="1" applyAlignment="1">
      <alignment horizontal="center" vertical="center"/>
      <protection/>
    </xf>
    <xf numFmtId="181" fontId="67" fillId="0" borderId="0" xfId="61" applyNumberFormat="1" applyFont="1" applyFill="1" applyAlignment="1">
      <alignment horizontal="center" vertical="center"/>
      <protection/>
    </xf>
    <xf numFmtId="183" fontId="67" fillId="0" borderId="0" xfId="61" applyNumberFormat="1" applyFont="1" applyBorder="1">
      <alignment vertical="center"/>
      <protection/>
    </xf>
    <xf numFmtId="183" fontId="67" fillId="0" borderId="54" xfId="61" applyNumberFormat="1" applyFont="1" applyFill="1" applyBorder="1">
      <alignment vertical="center"/>
      <protection/>
    </xf>
    <xf numFmtId="183" fontId="67" fillId="0" borderId="0" xfId="61" applyNumberFormat="1" applyFont="1" applyFill="1" applyBorder="1">
      <alignment vertical="center"/>
      <protection/>
    </xf>
    <xf numFmtId="183" fontId="67" fillId="0" borderId="54" xfId="61" applyNumberFormat="1" applyFont="1" applyFill="1" applyBorder="1" applyAlignment="1">
      <alignment horizontal="center" vertical="center"/>
      <protection/>
    </xf>
    <xf numFmtId="183" fontId="68" fillId="0" borderId="0" xfId="61" applyNumberFormat="1" applyFont="1" applyAlignment="1">
      <alignment horizontal="left" vertical="center"/>
      <protection/>
    </xf>
    <xf numFmtId="0" fontId="2" fillId="0" borderId="0" xfId="61" applyAlignment="1">
      <alignment horizontal="center" vertical="center"/>
      <protection/>
    </xf>
    <xf numFmtId="0" fontId="2" fillId="0" borderId="55" xfId="61" applyBorder="1" applyAlignment="1">
      <alignment horizontal="center" vertical="center" wrapText="1"/>
      <protection/>
    </xf>
    <xf numFmtId="0" fontId="2" fillId="0" borderId="11" xfId="61" applyBorder="1" applyAlignment="1">
      <alignment horizontal="center" vertical="center" wrapText="1"/>
      <protection/>
    </xf>
    <xf numFmtId="0" fontId="2" fillId="0" borderId="41" xfId="61" applyBorder="1" applyAlignment="1">
      <alignment horizontal="center" vertical="center"/>
      <protection/>
    </xf>
    <xf numFmtId="0" fontId="2" fillId="0" borderId="19" xfId="61" applyBorder="1" applyAlignment="1">
      <alignment horizontal="center" vertical="center"/>
      <protection/>
    </xf>
    <xf numFmtId="0" fontId="2" fillId="0" borderId="56" xfId="61" applyBorder="1" applyAlignment="1">
      <alignment horizontal="center" vertical="center"/>
      <protection/>
    </xf>
    <xf numFmtId="183" fontId="2" fillId="0" borderId="28" xfId="61" applyNumberFormat="1" applyBorder="1" applyAlignment="1">
      <alignment horizontal="center" vertical="center"/>
      <protection/>
    </xf>
    <xf numFmtId="184" fontId="2" fillId="0" borderId="57" xfId="61" applyNumberFormat="1" applyBorder="1" applyAlignment="1">
      <alignment vertical="center"/>
      <protection/>
    </xf>
    <xf numFmtId="0" fontId="2" fillId="0" borderId="58" xfId="61" applyBorder="1" applyAlignment="1">
      <alignment horizontal="center" vertical="center"/>
      <protection/>
    </xf>
    <xf numFmtId="183" fontId="2" fillId="0" borderId="36" xfId="61" applyNumberFormat="1" applyBorder="1" applyAlignment="1">
      <alignment horizontal="center" vertical="center"/>
      <protection/>
    </xf>
    <xf numFmtId="184" fontId="2" fillId="0" borderId="59" xfId="61" applyNumberFormat="1" applyBorder="1" applyAlignment="1">
      <alignment vertical="center"/>
      <protection/>
    </xf>
    <xf numFmtId="0" fontId="2" fillId="0" borderId="58" xfId="61" applyFill="1" applyBorder="1" applyAlignment="1">
      <alignment horizontal="center" vertical="center"/>
      <protection/>
    </xf>
    <xf numFmtId="183" fontId="2" fillId="0" borderId="36" xfId="61" applyNumberFormat="1" applyFill="1" applyBorder="1" applyAlignment="1">
      <alignment horizontal="center" vertical="center"/>
      <protection/>
    </xf>
    <xf numFmtId="184" fontId="2" fillId="0" borderId="59" xfId="61" applyNumberFormat="1" applyFill="1" applyBorder="1" applyAlignment="1">
      <alignment vertical="center"/>
      <protection/>
    </xf>
    <xf numFmtId="0" fontId="2" fillId="0" borderId="0" xfId="61" applyFill="1">
      <alignment vertical="center"/>
      <protection/>
    </xf>
    <xf numFmtId="0" fontId="2" fillId="33" borderId="58" xfId="61" applyFill="1" applyBorder="1" applyAlignment="1">
      <alignment horizontal="center" vertical="center"/>
      <protection/>
    </xf>
    <xf numFmtId="183" fontId="2" fillId="33" borderId="36" xfId="61" applyNumberFormat="1" applyFill="1" applyBorder="1" applyAlignment="1">
      <alignment horizontal="center" vertical="center"/>
      <protection/>
    </xf>
    <xf numFmtId="0" fontId="67" fillId="33" borderId="60" xfId="61" applyFont="1" applyFill="1" applyBorder="1" applyAlignment="1">
      <alignment horizontal="center" vertical="center"/>
      <protection/>
    </xf>
    <xf numFmtId="183" fontId="67" fillId="33" borderId="48" xfId="61" applyNumberFormat="1" applyFont="1" applyFill="1" applyBorder="1" applyAlignment="1">
      <alignment horizontal="center" vertical="center"/>
      <protection/>
    </xf>
    <xf numFmtId="184" fontId="2" fillId="0" borderId="61" xfId="61" applyNumberFormat="1" applyFill="1" applyBorder="1" applyAlignment="1">
      <alignment vertical="center"/>
      <protection/>
    </xf>
    <xf numFmtId="0" fontId="7" fillId="0" borderId="0" xfId="64" applyFont="1">
      <alignment/>
      <protection/>
    </xf>
    <xf numFmtId="0" fontId="69" fillId="0" borderId="0" xfId="64" applyFont="1" applyAlignment="1">
      <alignment horizontal="right"/>
      <protection/>
    </xf>
    <xf numFmtId="0" fontId="70" fillId="0" borderId="0" xfId="64" applyFont="1" applyFill="1">
      <alignment/>
      <protection/>
    </xf>
    <xf numFmtId="0" fontId="70" fillId="0" borderId="0" xfId="64" applyFont="1" applyFill="1" applyAlignment="1">
      <alignment horizontal="right"/>
      <protection/>
    </xf>
    <xf numFmtId="185" fontId="70" fillId="0" borderId="0" xfId="64" applyNumberFormat="1" applyFont="1" applyFill="1" applyAlignment="1">
      <alignment horizontal="right"/>
      <protection/>
    </xf>
    <xf numFmtId="0" fontId="7" fillId="0" borderId="0" xfId="64" applyFont="1" applyAlignment="1">
      <alignment vertical="center" wrapText="1"/>
      <protection/>
    </xf>
    <xf numFmtId="0" fontId="46" fillId="0" borderId="62" xfId="64" applyFont="1" applyFill="1" applyBorder="1">
      <alignment/>
      <protection/>
    </xf>
    <xf numFmtId="0" fontId="46" fillId="0" borderId="19" xfId="64" applyFont="1" applyFill="1" applyBorder="1">
      <alignment/>
      <protection/>
    </xf>
    <xf numFmtId="178" fontId="46" fillId="0" borderId="37" xfId="62" applyNumberFormat="1" applyFont="1" applyFill="1" applyBorder="1" applyAlignment="1">
      <alignment horizontal="right" vertical="center"/>
      <protection/>
    </xf>
    <xf numFmtId="186" fontId="46" fillId="0" borderId="63" xfId="64" applyNumberFormat="1" applyFont="1" applyFill="1" applyBorder="1" applyAlignment="1">
      <alignment horizontal="right"/>
      <protection/>
    </xf>
    <xf numFmtId="0" fontId="46" fillId="0" borderId="64" xfId="64" applyFont="1" applyFill="1" applyBorder="1">
      <alignment/>
      <protection/>
    </xf>
    <xf numFmtId="0" fontId="46" fillId="0" borderId="65" xfId="64" applyFont="1" applyFill="1" applyBorder="1">
      <alignment/>
      <protection/>
    </xf>
    <xf numFmtId="178" fontId="46" fillId="0" borderId="18" xfId="62" applyNumberFormat="1" applyFont="1" applyBorder="1" applyAlignment="1">
      <alignment horizontal="right" vertical="center"/>
      <protection/>
    </xf>
    <xf numFmtId="178" fontId="46" fillId="0" borderId="37" xfId="62" applyNumberFormat="1" applyFont="1" applyBorder="1" applyAlignment="1">
      <alignment horizontal="right" vertical="center"/>
      <protection/>
    </xf>
    <xf numFmtId="178" fontId="46" fillId="0" borderId="19" xfId="62" applyNumberFormat="1" applyFont="1" applyBorder="1" applyAlignment="1">
      <alignment horizontal="right" vertical="center"/>
      <protection/>
    </xf>
    <xf numFmtId="186" fontId="46" fillId="0" borderId="66" xfId="64" applyNumberFormat="1" applyFont="1" applyFill="1" applyBorder="1" applyAlignment="1">
      <alignment horizontal="right"/>
      <protection/>
    </xf>
    <xf numFmtId="0" fontId="46" fillId="0" borderId="52" xfId="64" applyFont="1" applyFill="1" applyBorder="1">
      <alignment/>
      <protection/>
    </xf>
    <xf numFmtId="0" fontId="46" fillId="19" borderId="65" xfId="64" applyFont="1" applyFill="1" applyBorder="1" applyAlignment="1">
      <alignment horizontal="center"/>
      <protection/>
    </xf>
    <xf numFmtId="178" fontId="46" fillId="19" borderId="52" xfId="61" applyNumberFormat="1" applyFont="1" applyFill="1" applyBorder="1" applyAlignment="1">
      <alignment horizontal="right" vertical="center"/>
      <protection/>
    </xf>
    <xf numFmtId="187" fontId="46" fillId="19" borderId="66" xfId="64" applyNumberFormat="1" applyFont="1" applyFill="1" applyBorder="1" applyAlignment="1">
      <alignment horizontal="right"/>
      <protection/>
    </xf>
    <xf numFmtId="178" fontId="46" fillId="0" borderId="18" xfId="61" applyNumberFormat="1" applyFont="1" applyBorder="1" applyAlignment="1">
      <alignment horizontal="right" vertical="center"/>
      <protection/>
    </xf>
    <xf numFmtId="187" fontId="46" fillId="0" borderId="66" xfId="64" applyNumberFormat="1" applyFont="1" applyFill="1" applyBorder="1" applyAlignment="1">
      <alignment horizontal="right"/>
      <protection/>
    </xf>
    <xf numFmtId="178" fontId="71" fillId="0" borderId="18" xfId="68" applyNumberFormat="1" applyFont="1" applyBorder="1" applyAlignment="1">
      <alignment horizontal="right" vertical="center"/>
      <protection/>
    </xf>
    <xf numFmtId="0" fontId="46" fillId="0" borderId="49" xfId="64" applyFont="1" applyFill="1" applyBorder="1">
      <alignment/>
      <protection/>
    </xf>
    <xf numFmtId="178" fontId="46" fillId="0" borderId="52" xfId="64" applyNumberFormat="1" applyFont="1" applyFill="1" applyBorder="1" applyAlignment="1">
      <alignment horizontal="right" vertical="center"/>
      <protection/>
    </xf>
    <xf numFmtId="0" fontId="7" fillId="0" borderId="0" xfId="64" applyFont="1" applyFill="1">
      <alignment/>
      <protection/>
    </xf>
    <xf numFmtId="0" fontId="46" fillId="0" borderId="55" xfId="64" applyFont="1" applyFill="1" applyBorder="1">
      <alignment/>
      <protection/>
    </xf>
    <xf numFmtId="0" fontId="46" fillId="19" borderId="55" xfId="64" applyFont="1" applyFill="1" applyBorder="1" applyAlignment="1">
      <alignment horizontal="center"/>
      <protection/>
    </xf>
    <xf numFmtId="0" fontId="46" fillId="0" borderId="55" xfId="64" applyFont="1" applyFill="1" applyBorder="1" applyAlignment="1">
      <alignment/>
      <protection/>
    </xf>
    <xf numFmtId="0" fontId="46" fillId="33" borderId="55" xfId="64" applyFont="1" applyFill="1" applyBorder="1" applyAlignment="1">
      <alignment/>
      <protection/>
    </xf>
    <xf numFmtId="0" fontId="46" fillId="19" borderId="12" xfId="64" applyFont="1" applyFill="1" applyBorder="1" applyAlignment="1">
      <alignment horizontal="center"/>
      <protection/>
    </xf>
    <xf numFmtId="187" fontId="46" fillId="19" borderId="67" xfId="64" applyNumberFormat="1" applyFont="1" applyFill="1" applyBorder="1" applyAlignment="1">
      <alignment horizontal="right"/>
      <protection/>
    </xf>
    <xf numFmtId="187" fontId="46" fillId="19" borderId="68" xfId="64" applyNumberFormat="1" applyFont="1" applyFill="1" applyBorder="1" applyAlignment="1">
      <alignment horizontal="right"/>
      <protection/>
    </xf>
    <xf numFmtId="0" fontId="46" fillId="0" borderId="37" xfId="64" applyFont="1" applyFill="1" applyBorder="1">
      <alignment/>
      <protection/>
    </xf>
    <xf numFmtId="178" fontId="46" fillId="0" borderId="37" xfId="67" applyNumberFormat="1" applyFont="1" applyFill="1" applyBorder="1" applyAlignment="1">
      <alignment horizontal="right" vertical="center"/>
      <protection/>
    </xf>
    <xf numFmtId="178" fontId="46" fillId="0" borderId="37" xfId="67" applyNumberFormat="1" applyFont="1" applyFill="1" applyBorder="1" applyAlignment="1">
      <alignment horizontal="right" vertical="center" wrapText="1"/>
      <protection/>
    </xf>
    <xf numFmtId="186" fontId="46" fillId="0" borderId="66" xfId="67" applyNumberFormat="1" applyFont="1" applyFill="1" applyBorder="1" applyAlignment="1">
      <alignment horizontal="right" vertical="center"/>
      <protection/>
    </xf>
    <xf numFmtId="178" fontId="46" fillId="0" borderId="52" xfId="67" applyNumberFormat="1" applyFont="1" applyFill="1" applyBorder="1" applyAlignment="1">
      <alignment horizontal="right" vertical="center"/>
      <protection/>
    </xf>
    <xf numFmtId="0" fontId="46" fillId="0" borderId="52" xfId="64" applyFont="1" applyFill="1" applyBorder="1" applyAlignment="1">
      <alignment shrinkToFit="1"/>
      <protection/>
    </xf>
    <xf numFmtId="0" fontId="46" fillId="0" borderId="52" xfId="64" applyFont="1" applyFill="1" applyBorder="1" applyAlignment="1">
      <alignment vertical="center" wrapText="1"/>
      <protection/>
    </xf>
    <xf numFmtId="0" fontId="46" fillId="0" borderId="53" xfId="64" applyFont="1" applyFill="1" applyBorder="1">
      <alignment/>
      <protection/>
    </xf>
    <xf numFmtId="186" fontId="46" fillId="0" borderId="67" xfId="67" applyNumberFormat="1" applyFont="1" applyFill="1" applyBorder="1" applyAlignment="1">
      <alignment horizontal="right" vertical="center"/>
      <protection/>
    </xf>
    <xf numFmtId="187" fontId="46" fillId="19" borderId="69" xfId="64" applyNumberFormat="1" applyFont="1" applyFill="1" applyBorder="1" applyAlignment="1">
      <alignment horizontal="right"/>
      <protection/>
    </xf>
    <xf numFmtId="0" fontId="46" fillId="0" borderId="0" xfId="64" applyFont="1">
      <alignment/>
      <protection/>
    </xf>
    <xf numFmtId="187" fontId="46" fillId="0" borderId="0" xfId="64" applyNumberFormat="1" applyFont="1" applyAlignment="1">
      <alignment horizontal="right"/>
      <protection/>
    </xf>
    <xf numFmtId="185" fontId="7" fillId="0" borderId="0" xfId="64" applyNumberFormat="1" applyFont="1" applyAlignment="1">
      <alignment horizontal="right"/>
      <protection/>
    </xf>
    <xf numFmtId="0" fontId="67" fillId="0" borderId="70" xfId="61" applyFont="1" applyBorder="1" applyAlignment="1">
      <alignment horizontal="left" vertical="justify" wrapText="1"/>
      <protection/>
    </xf>
    <xf numFmtId="0" fontId="67" fillId="0" borderId="52" xfId="61" applyFont="1" applyBorder="1" applyAlignment="1">
      <alignment horizontal="center" vertical="center" wrapText="1"/>
      <protection/>
    </xf>
    <xf numFmtId="0" fontId="67" fillId="0" borderId="52" xfId="61" applyFont="1" applyBorder="1" applyAlignment="1">
      <alignment horizontal="center" vertical="center"/>
      <protection/>
    </xf>
    <xf numFmtId="184" fontId="67" fillId="0" borderId="52" xfId="61" applyNumberFormat="1" applyFont="1" applyBorder="1" applyAlignment="1">
      <alignment horizontal="center" vertical="center" wrapText="1"/>
      <protection/>
    </xf>
    <xf numFmtId="0" fontId="67" fillId="0" borderId="53" xfId="61" applyFont="1" applyBorder="1" applyAlignment="1">
      <alignment horizontal="center" vertical="center"/>
      <protection/>
    </xf>
    <xf numFmtId="183" fontId="67" fillId="0" borderId="53" xfId="61" applyNumberFormat="1" applyFont="1" applyBorder="1" applyAlignment="1">
      <alignment horizontal="center" vertical="center"/>
      <protection/>
    </xf>
    <xf numFmtId="184" fontId="67" fillId="0" borderId="54" xfId="61" applyNumberFormat="1" applyFont="1" applyBorder="1" applyAlignment="1">
      <alignment horizontal="center" vertical="center"/>
      <protection/>
    </xf>
    <xf numFmtId="0" fontId="67" fillId="0" borderId="54" xfId="61" applyFont="1" applyBorder="1" applyAlignment="1">
      <alignment horizontal="center" vertical="center"/>
      <protection/>
    </xf>
    <xf numFmtId="0" fontId="67" fillId="0" borderId="54" xfId="61" applyFont="1" applyFill="1" applyBorder="1" applyAlignment="1">
      <alignment horizontal="center" vertical="center"/>
      <protection/>
    </xf>
    <xf numFmtId="184" fontId="67" fillId="0" borderId="54" xfId="61" applyNumberFormat="1" applyFont="1" applyFill="1" applyBorder="1" applyAlignment="1">
      <alignment horizontal="center" vertical="center"/>
      <protection/>
    </xf>
    <xf numFmtId="183" fontId="67" fillId="0" borderId="37" xfId="61" applyNumberFormat="1" applyFont="1" applyFill="1" applyBorder="1" applyAlignment="1">
      <alignment horizontal="center" vertical="center"/>
      <protection/>
    </xf>
    <xf numFmtId="184" fontId="67" fillId="0" borderId="37" xfId="61" applyNumberFormat="1" applyFont="1" applyFill="1" applyBorder="1" applyAlignment="1">
      <alignment horizontal="center" vertical="center"/>
      <protection/>
    </xf>
    <xf numFmtId="184" fontId="2" fillId="0" borderId="0" xfId="61" applyNumberFormat="1">
      <alignment vertical="center"/>
      <protection/>
    </xf>
    <xf numFmtId="0" fontId="66" fillId="0" borderId="0" xfId="63" applyFont="1" applyAlignment="1">
      <alignment horizontal="centerContinuous" vertical="center"/>
      <protection/>
    </xf>
    <xf numFmtId="0" fontId="0" fillId="0" borderId="0" xfId="63" applyFont="1">
      <alignment/>
      <protection/>
    </xf>
    <xf numFmtId="0" fontId="46" fillId="0" borderId="0" xfId="63" applyNumberFormat="1" applyFont="1" applyAlignment="1">
      <alignment horizontal="right" vertical="center"/>
      <protection/>
    </xf>
    <xf numFmtId="0" fontId="7" fillId="0" borderId="0" xfId="63" applyFont="1">
      <alignment/>
      <protection/>
    </xf>
    <xf numFmtId="0" fontId="66" fillId="0" borderId="71" xfId="63" applyFont="1" applyBorder="1">
      <alignment/>
      <protection/>
    </xf>
    <xf numFmtId="0" fontId="66" fillId="0" borderId="72" xfId="63" applyFont="1" applyBorder="1" applyAlignment="1">
      <alignment horizontal="right" vertical="top"/>
      <protection/>
    </xf>
    <xf numFmtId="0" fontId="66" fillId="0" borderId="73" xfId="63" applyFont="1" applyBorder="1" applyAlignment="1">
      <alignment horizontal="center" vertical="center"/>
      <protection/>
    </xf>
    <xf numFmtId="0" fontId="66" fillId="0" borderId="74" xfId="63" applyFont="1" applyBorder="1" applyAlignment="1">
      <alignment horizontal="center" vertical="center"/>
      <protection/>
    </xf>
    <xf numFmtId="0" fontId="66" fillId="0" borderId="75" xfId="63" applyFont="1" applyBorder="1" applyAlignment="1">
      <alignment horizontal="center" vertical="center"/>
      <protection/>
    </xf>
    <xf numFmtId="0" fontId="66" fillId="0" borderId="76" xfId="63" applyFont="1" applyBorder="1" applyAlignment="1">
      <alignment horizontal="centerContinuous" vertical="center"/>
      <protection/>
    </xf>
    <xf numFmtId="0" fontId="66" fillId="0" borderId="77" xfId="63" applyFont="1" applyBorder="1" applyAlignment="1">
      <alignment horizontal="centerContinuous" vertical="center"/>
      <protection/>
    </xf>
    <xf numFmtId="0" fontId="66" fillId="0" borderId="78" xfId="63" applyFont="1" applyBorder="1" applyAlignment="1">
      <alignment horizontal="centerContinuous" vertical="center"/>
      <protection/>
    </xf>
    <xf numFmtId="0" fontId="66" fillId="0" borderId="62" xfId="63" applyFont="1" applyBorder="1">
      <alignment/>
      <protection/>
    </xf>
    <xf numFmtId="0" fontId="66" fillId="0" borderId="79" xfId="63" applyFont="1" applyBorder="1">
      <alignment/>
      <protection/>
    </xf>
    <xf numFmtId="0" fontId="0" fillId="0" borderId="0" xfId="63" applyFont="1" applyBorder="1">
      <alignment/>
      <protection/>
    </xf>
    <xf numFmtId="0" fontId="0" fillId="0" borderId="41" xfId="63" applyFont="1" applyBorder="1">
      <alignment/>
      <protection/>
    </xf>
    <xf numFmtId="0" fontId="66" fillId="0" borderId="80" xfId="63" applyFont="1" applyBorder="1">
      <alignment/>
      <protection/>
    </xf>
    <xf numFmtId="0" fontId="66" fillId="0" borderId="81" xfId="63" applyFont="1" applyBorder="1">
      <alignment/>
      <protection/>
    </xf>
    <xf numFmtId="0" fontId="66" fillId="0" borderId="82" xfId="63" applyFont="1" applyBorder="1" applyAlignment="1">
      <alignment horizontal="center" vertical="distributed"/>
      <protection/>
    </xf>
    <xf numFmtId="0" fontId="66" fillId="0" borderId="82" xfId="63" applyFont="1" applyBorder="1" applyAlignment="1">
      <alignment horizontal="center" vertical="center" wrapText="1"/>
      <protection/>
    </xf>
    <xf numFmtId="0" fontId="66" fillId="0" borderId="83" xfId="63" applyFont="1" applyBorder="1" applyAlignment="1">
      <alignment horizontal="center" vertical="distributed"/>
      <protection/>
    </xf>
    <xf numFmtId="0" fontId="66" fillId="0" borderId="73" xfId="63" applyFont="1" applyBorder="1">
      <alignment/>
      <protection/>
    </xf>
    <xf numFmtId="0" fontId="66" fillId="0" borderId="75" xfId="63" applyFont="1" applyBorder="1" applyAlignment="1">
      <alignment horizontal="distributed" vertical="center"/>
      <protection/>
    </xf>
    <xf numFmtId="189" fontId="65" fillId="0" borderId="84" xfId="0" applyNumberFormat="1" applyFont="1" applyBorder="1" applyAlignment="1">
      <alignment/>
    </xf>
    <xf numFmtId="189" fontId="65" fillId="0" borderId="85" xfId="0" applyNumberFormat="1" applyFont="1" applyBorder="1" applyAlignment="1">
      <alignment/>
    </xf>
    <xf numFmtId="189" fontId="65" fillId="0" borderId="86" xfId="0" applyNumberFormat="1" applyFont="1" applyBorder="1" applyAlignment="1">
      <alignment/>
    </xf>
    <xf numFmtId="189" fontId="65" fillId="0" borderId="87" xfId="0" applyNumberFormat="1" applyFont="1" applyBorder="1" applyAlignment="1">
      <alignment/>
    </xf>
    <xf numFmtId="178" fontId="66" fillId="0" borderId="88" xfId="63" applyNumberFormat="1" applyFont="1" applyBorder="1" applyAlignment="1">
      <alignment vertical="top"/>
      <protection/>
    </xf>
    <xf numFmtId="178" fontId="66" fillId="0" borderId="89" xfId="63" applyNumberFormat="1" applyFont="1" applyBorder="1" applyAlignment="1">
      <alignment horizontal="distributed" vertical="center"/>
      <protection/>
    </xf>
    <xf numFmtId="178" fontId="65" fillId="0" borderId="90" xfId="0" applyNumberFormat="1" applyFont="1" applyBorder="1" applyAlignment="1">
      <alignment vertical="top"/>
    </xf>
    <xf numFmtId="178" fontId="65" fillId="0" borderId="32" xfId="0" applyNumberFormat="1" applyFont="1" applyBorder="1" applyAlignment="1">
      <alignment vertical="top"/>
    </xf>
    <xf numFmtId="178" fontId="65" fillId="0" borderId="91" xfId="0" applyNumberFormat="1" applyFont="1" applyBorder="1" applyAlignment="1">
      <alignment vertical="top"/>
    </xf>
    <xf numFmtId="178" fontId="65" fillId="0" borderId="92" xfId="0" applyNumberFormat="1" applyFont="1" applyBorder="1" applyAlignment="1">
      <alignment vertical="top"/>
    </xf>
    <xf numFmtId="178" fontId="0" fillId="0" borderId="0" xfId="63" applyNumberFormat="1" applyFont="1" applyAlignment="1">
      <alignment vertical="top"/>
      <protection/>
    </xf>
    <xf numFmtId="0" fontId="66" fillId="0" borderId="88" xfId="63" applyFont="1" applyBorder="1">
      <alignment/>
      <protection/>
    </xf>
    <xf numFmtId="0" fontId="66" fillId="0" borderId="93" xfId="63" applyFont="1" applyBorder="1" applyAlignment="1">
      <alignment horizontal="distributed" vertical="center"/>
      <protection/>
    </xf>
    <xf numFmtId="189" fontId="65" fillId="0" borderId="94" xfId="0" applyNumberFormat="1" applyFont="1" applyBorder="1" applyAlignment="1">
      <alignment/>
    </xf>
    <xf numFmtId="189" fontId="65" fillId="0" borderId="43" xfId="0" applyNumberFormat="1" applyFont="1" applyBorder="1" applyAlignment="1">
      <alignment/>
    </xf>
    <xf numFmtId="189" fontId="65" fillId="0" borderId="95" xfId="0" applyNumberFormat="1" applyFont="1" applyBorder="1" applyAlignment="1">
      <alignment/>
    </xf>
    <xf numFmtId="189" fontId="65" fillId="0" borderId="96" xfId="0" applyNumberFormat="1" applyFont="1" applyBorder="1" applyAlignment="1">
      <alignment/>
    </xf>
    <xf numFmtId="178" fontId="66" fillId="0" borderId="97" xfId="63" applyNumberFormat="1" applyFont="1" applyBorder="1" applyAlignment="1">
      <alignment vertical="top"/>
      <protection/>
    </xf>
    <xf numFmtId="178" fontId="66" fillId="0" borderId="69" xfId="63" applyNumberFormat="1" applyFont="1" applyBorder="1" applyAlignment="1">
      <alignment horizontal="distributed" vertical="center"/>
      <protection/>
    </xf>
    <xf numFmtId="178" fontId="65" fillId="0" borderId="98" xfId="0" applyNumberFormat="1" applyFont="1" applyBorder="1" applyAlignment="1">
      <alignment vertical="top"/>
    </xf>
    <xf numFmtId="178" fontId="65" fillId="0" borderId="99" xfId="0" applyNumberFormat="1" applyFont="1" applyBorder="1" applyAlignment="1">
      <alignment vertical="top"/>
    </xf>
    <xf numFmtId="178" fontId="65" fillId="0" borderId="100" xfId="0" applyNumberFormat="1" applyFont="1" applyBorder="1" applyAlignment="1">
      <alignment vertical="top"/>
    </xf>
    <xf numFmtId="178" fontId="65" fillId="0" borderId="101" xfId="0" applyNumberFormat="1" applyFont="1" applyBorder="1" applyAlignment="1">
      <alignment vertical="top"/>
    </xf>
    <xf numFmtId="0" fontId="66" fillId="0" borderId="102" xfId="63" applyFont="1" applyBorder="1">
      <alignment/>
      <protection/>
    </xf>
    <xf numFmtId="0" fontId="66" fillId="0" borderId="72" xfId="63" applyFont="1" applyBorder="1" applyAlignment="1">
      <alignment horizontal="center" vertical="center"/>
      <protection/>
    </xf>
    <xf numFmtId="178" fontId="66" fillId="0" borderId="102" xfId="63" applyNumberFormat="1" applyFont="1" applyBorder="1" applyAlignment="1">
      <alignment vertical="top"/>
      <protection/>
    </xf>
    <xf numFmtId="178" fontId="66" fillId="0" borderId="103" xfId="63" applyNumberFormat="1" applyFont="1" applyBorder="1" applyAlignment="1">
      <alignment horizontal="center" vertical="center"/>
      <protection/>
    </xf>
    <xf numFmtId="178" fontId="66" fillId="0" borderId="80" xfId="63" applyNumberFormat="1" applyFont="1" applyBorder="1" applyAlignment="1">
      <alignment vertical="top"/>
      <protection/>
    </xf>
    <xf numFmtId="178" fontId="66" fillId="0" borderId="81" xfId="63" applyNumberFormat="1" applyFont="1" applyBorder="1" applyAlignment="1">
      <alignment horizontal="center" vertical="center"/>
      <protection/>
    </xf>
    <xf numFmtId="0" fontId="66" fillId="0" borderId="0" xfId="63" applyFont="1">
      <alignment/>
      <protection/>
    </xf>
    <xf numFmtId="0" fontId="72" fillId="0" borderId="0" xfId="63" applyFont="1">
      <alignment/>
      <protection/>
    </xf>
    <xf numFmtId="184" fontId="73" fillId="0" borderId="0" xfId="65" applyNumberFormat="1" applyFont="1" applyAlignment="1">
      <alignment horizontal="center" vertical="center"/>
      <protection/>
    </xf>
    <xf numFmtId="184" fontId="73" fillId="0" borderId="0" xfId="65" applyNumberFormat="1" applyFont="1" applyAlignment="1">
      <alignment vertical="center"/>
      <protection/>
    </xf>
    <xf numFmtId="0" fontId="73" fillId="0" borderId="0" xfId="65" applyFont="1" applyAlignment="1">
      <alignment vertical="center"/>
      <protection/>
    </xf>
    <xf numFmtId="184" fontId="12" fillId="0" borderId="0" xfId="65" applyNumberFormat="1" applyFont="1" applyAlignment="1">
      <alignment vertical="center"/>
      <protection/>
    </xf>
    <xf numFmtId="184" fontId="74" fillId="0" borderId="0" xfId="65" applyNumberFormat="1" applyFont="1" applyAlignment="1">
      <alignment horizontal="left" vertical="center"/>
      <protection/>
    </xf>
    <xf numFmtId="0" fontId="75" fillId="0" borderId="104" xfId="65" applyNumberFormat="1" applyFont="1" applyFill="1" applyBorder="1" applyAlignment="1">
      <alignment horizontal="center" vertical="center" shrinkToFit="1"/>
      <protection/>
    </xf>
    <xf numFmtId="184" fontId="75" fillId="0" borderId="105" xfId="65" applyNumberFormat="1" applyFont="1" applyFill="1" applyBorder="1" applyAlignment="1">
      <alignment horizontal="center" vertical="center" wrapText="1" shrinkToFit="1"/>
      <protection/>
    </xf>
    <xf numFmtId="184" fontId="75" fillId="0" borderId="105" xfId="65" applyNumberFormat="1" applyFont="1" applyFill="1" applyBorder="1" applyAlignment="1">
      <alignment horizontal="center" vertical="center" shrinkToFit="1"/>
      <protection/>
    </xf>
    <xf numFmtId="184" fontId="12" fillId="0" borderId="0" xfId="65" applyNumberFormat="1" applyFont="1" applyAlignment="1">
      <alignment horizontal="center" vertical="center" shrinkToFit="1"/>
      <protection/>
    </xf>
    <xf numFmtId="184" fontId="75" fillId="0" borderId="52" xfId="65" applyNumberFormat="1" applyFont="1" applyFill="1" applyBorder="1" applyAlignment="1">
      <alignment horizontal="center" vertical="center"/>
      <protection/>
    </xf>
    <xf numFmtId="184" fontId="46" fillId="0" borderId="52" xfId="65" applyNumberFormat="1" applyFont="1" applyFill="1" applyBorder="1" applyAlignment="1">
      <alignment horizontal="center" vertical="center"/>
      <protection/>
    </xf>
    <xf numFmtId="184" fontId="12" fillId="0" borderId="0" xfId="65" applyNumberFormat="1" applyFont="1" applyFill="1" applyAlignment="1">
      <alignment vertical="center"/>
      <protection/>
    </xf>
    <xf numFmtId="184" fontId="75" fillId="0" borderId="0" xfId="65" applyNumberFormat="1" applyFont="1" applyAlignment="1">
      <alignment horizontal="center" vertical="center"/>
      <protection/>
    </xf>
    <xf numFmtId="184" fontId="75" fillId="0" borderId="0" xfId="65" applyNumberFormat="1" applyFont="1" applyAlignment="1">
      <alignment vertical="center"/>
      <protection/>
    </xf>
    <xf numFmtId="0" fontId="75" fillId="0" borderId="0" xfId="65" applyFont="1" applyAlignment="1">
      <alignment vertical="center"/>
      <protection/>
    </xf>
    <xf numFmtId="184" fontId="76" fillId="0" borderId="0" xfId="65" applyNumberFormat="1" applyFont="1" applyAlignment="1">
      <alignment vertical="center"/>
      <protection/>
    </xf>
    <xf numFmtId="184" fontId="12" fillId="0" borderId="0" xfId="65" applyNumberFormat="1" applyFont="1" applyAlignment="1">
      <alignment horizontal="center" vertical="center"/>
      <protection/>
    </xf>
    <xf numFmtId="0" fontId="13" fillId="0" borderId="0" xfId="65" applyFont="1">
      <alignment/>
      <protection/>
    </xf>
    <xf numFmtId="0" fontId="9" fillId="0" borderId="0" xfId="65" applyFont="1" applyAlignment="1">
      <alignment vertical="center"/>
      <protection/>
    </xf>
    <xf numFmtId="191" fontId="14" fillId="0" borderId="0" xfId="63" applyNumberFormat="1" applyFont="1" applyAlignment="1">
      <alignment horizontal="centerContinuous" vertical="center"/>
      <protection/>
    </xf>
    <xf numFmtId="191" fontId="14" fillId="0" borderId="0" xfId="63" applyNumberFormat="1" applyFont="1" applyAlignment="1">
      <alignment vertical="center"/>
      <protection/>
    </xf>
    <xf numFmtId="0" fontId="0" fillId="0" borderId="0" xfId="63" applyNumberFormat="1" applyFont="1" applyAlignment="1">
      <alignment horizontal="left" vertical="center"/>
      <protection/>
    </xf>
    <xf numFmtId="0" fontId="0" fillId="0" borderId="0" xfId="63" applyFont="1" applyAlignment="1">
      <alignment vertical="center"/>
      <protection/>
    </xf>
    <xf numFmtId="0" fontId="0" fillId="0" borderId="0" xfId="63" applyFont="1" applyAlignment="1">
      <alignment/>
      <protection/>
    </xf>
    <xf numFmtId="0" fontId="12" fillId="0" borderId="0" xfId="63" applyFont="1" applyAlignment="1">
      <alignment horizontal="centerContinuous"/>
      <protection/>
    </xf>
    <xf numFmtId="0" fontId="12" fillId="0" borderId="0" xfId="63" applyFont="1" applyAlignment="1">
      <alignment horizontal="right"/>
      <protection/>
    </xf>
    <xf numFmtId="0" fontId="66" fillId="0" borderId="12" xfId="63" applyFont="1" applyBorder="1" applyAlignment="1">
      <alignment horizontal="centerContinuous" vertical="center"/>
      <protection/>
    </xf>
    <xf numFmtId="0" fontId="66" fillId="0" borderId="11" xfId="63" applyFont="1" applyBorder="1" applyAlignment="1">
      <alignment horizontal="centerContinuous" vertical="center"/>
      <protection/>
    </xf>
    <xf numFmtId="0" fontId="0" fillId="0" borderId="0" xfId="63" applyFont="1" applyAlignment="1">
      <alignment horizontal="center" vertical="center"/>
      <protection/>
    </xf>
    <xf numFmtId="0" fontId="66" fillId="0" borderId="106" xfId="63" applyFont="1" applyBorder="1" applyAlignment="1">
      <alignment horizontal="center" vertical="center" wrapText="1"/>
      <protection/>
    </xf>
    <xf numFmtId="0" fontId="0" fillId="0" borderId="0" xfId="63" applyFont="1" applyAlignment="1">
      <alignment horizontal="center" vertical="center" wrapText="1"/>
      <protection/>
    </xf>
    <xf numFmtId="192" fontId="66" fillId="0" borderId="30" xfId="63" applyNumberFormat="1" applyFont="1" applyBorder="1" applyAlignment="1">
      <alignment horizontal="center" vertical="center"/>
      <protection/>
    </xf>
    <xf numFmtId="0" fontId="75" fillId="0" borderId="35" xfId="63" applyFont="1" applyBorder="1" applyAlignment="1">
      <alignment horizontal="distributed" vertical="center"/>
      <protection/>
    </xf>
    <xf numFmtId="178" fontId="66" fillId="0" borderId="25" xfId="63" applyNumberFormat="1" applyFont="1" applyBorder="1" applyAlignment="1">
      <alignment horizontal="right" vertical="center" wrapText="1"/>
      <protection/>
    </xf>
    <xf numFmtId="193" fontId="66" fillId="0" borderId="35" xfId="63" applyNumberFormat="1" applyFont="1" applyBorder="1" applyAlignment="1">
      <alignment horizontal="center" vertical="center" wrapText="1"/>
      <protection/>
    </xf>
    <xf numFmtId="178" fontId="66" fillId="0" borderId="35" xfId="63" applyNumberFormat="1" applyFont="1" applyBorder="1" applyAlignment="1">
      <alignment horizontal="right" vertical="center" wrapText="1"/>
      <protection/>
    </xf>
    <xf numFmtId="194" fontId="66" fillId="0" borderId="35" xfId="63" applyNumberFormat="1" applyFont="1" applyBorder="1" applyAlignment="1">
      <alignment horizontal="center" vertical="center" wrapText="1"/>
      <protection/>
    </xf>
    <xf numFmtId="192" fontId="66" fillId="0" borderId="30" xfId="63" applyNumberFormat="1" applyFont="1" applyBorder="1" applyAlignment="1">
      <alignment horizontal="right" vertical="center"/>
      <protection/>
    </xf>
    <xf numFmtId="178" fontId="65" fillId="0" borderId="30" xfId="0" applyNumberFormat="1" applyFont="1" applyBorder="1" applyAlignment="1">
      <alignment horizontal="right" vertical="center"/>
    </xf>
    <xf numFmtId="179" fontId="65" fillId="0" borderId="35" xfId="0" applyNumberFormat="1" applyFont="1" applyBorder="1" applyAlignment="1">
      <alignment horizontal="right" vertical="center"/>
    </xf>
    <xf numFmtId="178" fontId="65" fillId="0" borderId="20" xfId="0" applyNumberFormat="1" applyFont="1" applyBorder="1" applyAlignment="1">
      <alignment horizontal="right" vertical="center"/>
    </xf>
    <xf numFmtId="178" fontId="65" fillId="0" borderId="35" xfId="0" applyNumberFormat="1" applyFont="1" applyBorder="1" applyAlignment="1">
      <alignment horizontal="right" vertical="center"/>
    </xf>
    <xf numFmtId="187" fontId="65" fillId="0" borderId="35" xfId="63" applyNumberFormat="1" applyFont="1" applyBorder="1" applyAlignment="1">
      <alignment vertical="center"/>
      <protection/>
    </xf>
    <xf numFmtId="192" fontId="66" fillId="0" borderId="18" xfId="63" applyNumberFormat="1" applyFont="1" applyBorder="1" applyAlignment="1">
      <alignment vertical="center"/>
      <protection/>
    </xf>
    <xf numFmtId="0" fontId="75" fillId="0" borderId="19" xfId="63" applyFont="1" applyBorder="1" applyAlignment="1">
      <alignment vertical="center"/>
      <protection/>
    </xf>
    <xf numFmtId="178" fontId="65" fillId="0" borderId="41" xfId="0" applyNumberFormat="1" applyFont="1" applyBorder="1" applyAlignment="1">
      <alignment horizontal="right" vertical="center"/>
    </xf>
    <xf numFmtId="179" fontId="65" fillId="0" borderId="19" xfId="0" applyNumberFormat="1" applyFont="1" applyBorder="1" applyAlignment="1">
      <alignment horizontal="right" vertical="center"/>
    </xf>
    <xf numFmtId="178" fontId="65" fillId="0" borderId="19" xfId="0" applyNumberFormat="1" applyFont="1" applyBorder="1" applyAlignment="1">
      <alignment horizontal="right" vertical="center"/>
    </xf>
    <xf numFmtId="187" fontId="65" fillId="0" borderId="19" xfId="63" applyNumberFormat="1" applyFont="1" applyBorder="1" applyAlignment="1">
      <alignment vertical="center"/>
      <protection/>
    </xf>
    <xf numFmtId="179" fontId="65" fillId="0" borderId="46" xfId="0" applyNumberFormat="1" applyFont="1" applyBorder="1" applyAlignment="1">
      <alignment horizontal="right" vertical="center"/>
    </xf>
    <xf numFmtId="178" fontId="65" fillId="0" borderId="46" xfId="0" applyNumberFormat="1" applyFont="1" applyBorder="1" applyAlignment="1">
      <alignment horizontal="right" vertical="center"/>
    </xf>
    <xf numFmtId="178" fontId="65" fillId="0" borderId="18" xfId="0" applyNumberFormat="1" applyFont="1" applyBorder="1" applyAlignment="1">
      <alignment horizontal="right" vertical="center"/>
    </xf>
    <xf numFmtId="178" fontId="65" fillId="0" borderId="37" xfId="0" applyNumberFormat="1" applyFont="1" applyBorder="1" applyAlignment="1">
      <alignment horizontal="right" vertical="center"/>
    </xf>
    <xf numFmtId="192" fontId="75" fillId="0" borderId="38" xfId="63" applyNumberFormat="1" applyFont="1" applyBorder="1" applyAlignment="1">
      <alignment horizontal="centerContinuous" vertical="center"/>
      <protection/>
    </xf>
    <xf numFmtId="0" fontId="75" fillId="0" borderId="46" xfId="63" applyFont="1" applyBorder="1" applyAlignment="1">
      <alignment horizontal="centerContinuous" vertical="center"/>
      <protection/>
    </xf>
    <xf numFmtId="178" fontId="65" fillId="0" borderId="40" xfId="0" applyNumberFormat="1" applyFont="1" applyBorder="1" applyAlignment="1">
      <alignment horizontal="right" vertical="center"/>
    </xf>
    <xf numFmtId="179" fontId="65" fillId="0" borderId="65" xfId="0" applyNumberFormat="1" applyFont="1" applyBorder="1" applyAlignment="1">
      <alignment horizontal="right" vertical="center"/>
    </xf>
    <xf numFmtId="178" fontId="65" fillId="0" borderId="65" xfId="0" applyNumberFormat="1" applyFont="1" applyBorder="1" applyAlignment="1">
      <alignment horizontal="right" vertical="center"/>
    </xf>
    <xf numFmtId="192" fontId="66" fillId="0" borderId="18" xfId="63" applyNumberFormat="1" applyFont="1" applyBorder="1" applyAlignment="1">
      <alignment horizontal="center" vertical="center"/>
      <protection/>
    </xf>
    <xf numFmtId="0" fontId="75" fillId="0" borderId="65" xfId="63" applyFont="1" applyBorder="1" applyAlignment="1">
      <alignment horizontal="centerContinuous" vertical="center"/>
      <protection/>
    </xf>
    <xf numFmtId="178" fontId="65" fillId="0" borderId="55" xfId="0" applyNumberFormat="1" applyFont="1" applyBorder="1" applyAlignment="1">
      <alignment horizontal="right" vertical="center"/>
    </xf>
    <xf numFmtId="187" fontId="65" fillId="0" borderId="65" xfId="63" applyNumberFormat="1" applyFont="1" applyBorder="1" applyAlignment="1">
      <alignment vertical="center"/>
      <protection/>
    </xf>
    <xf numFmtId="0" fontId="75" fillId="0" borderId="37" xfId="63" applyFont="1" applyBorder="1" applyAlignment="1">
      <alignment horizontal="centerContinuous" vertical="center"/>
      <protection/>
    </xf>
    <xf numFmtId="0" fontId="75" fillId="0" borderId="19" xfId="63" applyFont="1" applyBorder="1" applyAlignment="1">
      <alignment horizontal="centerContinuous" vertical="center"/>
      <protection/>
    </xf>
    <xf numFmtId="0" fontId="66" fillId="0" borderId="0" xfId="63" applyFont="1" applyAlignment="1">
      <alignment horizontal="left" vertical="center"/>
      <protection/>
    </xf>
    <xf numFmtId="0" fontId="66" fillId="0" borderId="0" xfId="63" applyFont="1" applyAlignment="1">
      <alignment horizontal="distributed" vertical="center"/>
      <protection/>
    </xf>
    <xf numFmtId="0" fontId="66" fillId="0" borderId="0" xfId="63" applyFont="1" applyAlignment="1">
      <alignment vertical="center"/>
      <protection/>
    </xf>
    <xf numFmtId="0" fontId="66" fillId="0" borderId="0" xfId="63" applyFont="1" applyAlignment="1">
      <alignment horizontal="right" vertical="center"/>
      <protection/>
    </xf>
    <xf numFmtId="0" fontId="66" fillId="0" borderId="0" xfId="63" applyFont="1" applyAlignment="1">
      <alignment horizontal="center" vertical="center"/>
      <protection/>
    </xf>
    <xf numFmtId="0" fontId="0" fillId="0" borderId="0" xfId="63" applyFont="1" applyAlignment="1">
      <alignment horizontal="distributed" vertical="center"/>
      <protection/>
    </xf>
    <xf numFmtId="191" fontId="77" fillId="0" borderId="0" xfId="63" applyNumberFormat="1" applyFont="1" applyAlignment="1">
      <alignment vertical="center"/>
      <protection/>
    </xf>
    <xf numFmtId="0" fontId="65" fillId="0" borderId="0" xfId="63" applyFont="1" applyAlignment="1">
      <alignment vertical="center"/>
      <protection/>
    </xf>
    <xf numFmtId="0" fontId="75" fillId="0" borderId="0" xfId="63" applyFont="1" applyAlignment="1">
      <alignment horizontal="left"/>
      <protection/>
    </xf>
    <xf numFmtId="0" fontId="66" fillId="0" borderId="0" xfId="63" applyFont="1" applyAlignment="1">
      <alignment/>
      <protection/>
    </xf>
    <xf numFmtId="0" fontId="65" fillId="0" borderId="0" xfId="63" applyFont="1" applyAlignment="1">
      <alignment/>
      <protection/>
    </xf>
    <xf numFmtId="0" fontId="65" fillId="0" borderId="0" xfId="63" applyFont="1" applyAlignment="1">
      <alignment horizontal="center" vertical="center"/>
      <protection/>
    </xf>
    <xf numFmtId="183" fontId="66" fillId="0" borderId="52" xfId="0" applyNumberFormat="1" applyFont="1" applyBorder="1" applyAlignment="1">
      <alignment horizontal="center" vertical="center" wrapText="1"/>
    </xf>
    <xf numFmtId="183" fontId="66" fillId="0" borderId="66" xfId="63" applyNumberFormat="1" applyFont="1" applyBorder="1" applyAlignment="1">
      <alignment horizontal="center" vertical="center" wrapText="1"/>
      <protection/>
    </xf>
    <xf numFmtId="0" fontId="65" fillId="0" borderId="0" xfId="63" applyFont="1" applyAlignment="1">
      <alignment horizontal="center" vertical="center" wrapText="1"/>
      <protection/>
    </xf>
    <xf numFmtId="192" fontId="66" fillId="0" borderId="107" xfId="63" applyNumberFormat="1" applyFont="1" applyBorder="1" applyAlignment="1">
      <alignment horizontal="center" vertical="center"/>
      <protection/>
    </xf>
    <xf numFmtId="0" fontId="75" fillId="0" borderId="52" xfId="63" applyFont="1" applyBorder="1" applyAlignment="1">
      <alignment horizontal="distributed" vertical="center"/>
      <protection/>
    </xf>
    <xf numFmtId="183" fontId="66" fillId="0" borderId="49" xfId="63" applyNumberFormat="1" applyFont="1" applyBorder="1" applyAlignment="1">
      <alignment vertical="center"/>
      <protection/>
    </xf>
    <xf numFmtId="179" fontId="66" fillId="0" borderId="65" xfId="63" applyNumberFormat="1" applyFont="1" applyBorder="1" applyAlignment="1">
      <alignment horizontal="right" vertical="center"/>
      <protection/>
    </xf>
    <xf numFmtId="183" fontId="66" fillId="0" borderId="52" xfId="63" applyNumberFormat="1" applyFont="1" applyBorder="1" applyAlignment="1">
      <alignment vertical="center"/>
      <protection/>
    </xf>
    <xf numFmtId="196" fontId="66" fillId="0" borderId="66" xfId="63" applyNumberFormat="1" applyFont="1" applyBorder="1" applyAlignment="1">
      <alignment horizontal="center" vertical="center" wrapText="1"/>
      <protection/>
    </xf>
    <xf numFmtId="0" fontId="75" fillId="0" borderId="108" xfId="63" applyFont="1" applyBorder="1" applyAlignment="1">
      <alignment horizontal="centerContinuous" vertical="center"/>
      <protection/>
    </xf>
    <xf numFmtId="0" fontId="75" fillId="0" borderId="82" xfId="63" applyFont="1" applyBorder="1" applyAlignment="1">
      <alignment horizontal="centerContinuous" vertical="center"/>
      <protection/>
    </xf>
    <xf numFmtId="183" fontId="66" fillId="0" borderId="109" xfId="63" applyNumberFormat="1" applyFont="1" applyBorder="1" applyAlignment="1">
      <alignment vertical="center"/>
      <protection/>
    </xf>
    <xf numFmtId="179" fontId="66" fillId="0" borderId="110" xfId="63" applyNumberFormat="1" applyFont="1" applyBorder="1" applyAlignment="1">
      <alignment horizontal="right" vertical="center"/>
      <protection/>
    </xf>
    <xf numFmtId="183" fontId="66" fillId="0" borderId="82" xfId="63" applyNumberFormat="1" applyFont="1" applyBorder="1" applyAlignment="1">
      <alignment vertical="center"/>
      <protection/>
    </xf>
    <xf numFmtId="196" fontId="66" fillId="0" borderId="83" xfId="63" applyNumberFormat="1" applyFont="1" applyBorder="1" applyAlignment="1">
      <alignment horizontal="center" vertical="center" wrapText="1"/>
      <protection/>
    </xf>
    <xf numFmtId="0" fontId="75" fillId="0" borderId="0" xfId="63" applyFont="1" applyBorder="1" applyAlignment="1">
      <alignment horizontal="centerContinuous" vertical="center"/>
      <protection/>
    </xf>
    <xf numFmtId="183" fontId="66" fillId="0" borderId="0" xfId="63" applyNumberFormat="1" applyFont="1" applyBorder="1" applyAlignment="1">
      <alignment vertical="center"/>
      <protection/>
    </xf>
    <xf numFmtId="197" fontId="66" fillId="0" borderId="0" xfId="63" applyNumberFormat="1" applyFont="1" applyBorder="1" applyAlignment="1">
      <alignment vertical="center"/>
      <protection/>
    </xf>
    <xf numFmtId="196" fontId="66" fillId="0" borderId="0" xfId="63" applyNumberFormat="1" applyFont="1" applyBorder="1" applyAlignment="1">
      <alignment horizontal="center" vertical="center" wrapText="1"/>
      <protection/>
    </xf>
    <xf numFmtId="0" fontId="65" fillId="0" borderId="0" xfId="63" applyFont="1" applyAlignment="1">
      <alignment horizontal="distributed" vertical="center"/>
      <protection/>
    </xf>
    <xf numFmtId="0" fontId="65" fillId="0" borderId="47" xfId="0" applyFont="1" applyFill="1" applyBorder="1" applyAlignment="1">
      <alignment horizontal="center" vertical="top" wrapText="1"/>
    </xf>
    <xf numFmtId="0" fontId="65" fillId="0" borderId="40" xfId="0" applyFont="1" applyFill="1" applyBorder="1" applyAlignment="1">
      <alignment horizontal="center" vertical="top" wrapText="1"/>
    </xf>
    <xf numFmtId="0" fontId="65" fillId="0" borderId="41" xfId="0" applyFont="1" applyFill="1" applyBorder="1" applyAlignment="1">
      <alignment horizontal="center" vertical="top" wrapText="1"/>
    </xf>
    <xf numFmtId="0" fontId="65" fillId="0" borderId="50" xfId="0" applyFont="1" applyFill="1" applyBorder="1" applyAlignment="1">
      <alignment horizontal="center" vertical="top" wrapText="1"/>
    </xf>
    <xf numFmtId="0" fontId="65" fillId="0" borderId="42" xfId="0" applyFont="1" applyFill="1" applyBorder="1" applyAlignment="1">
      <alignment horizontal="center" vertical="top" wrapText="1"/>
    </xf>
    <xf numFmtId="0" fontId="65" fillId="0" borderId="19" xfId="0" applyFont="1" applyFill="1" applyBorder="1" applyAlignment="1">
      <alignment horizontal="center" vertical="top" wrapText="1"/>
    </xf>
    <xf numFmtId="0" fontId="65" fillId="0" borderId="18" xfId="0" applyFont="1" applyFill="1" applyBorder="1" applyAlignment="1">
      <alignment horizontal="center" vertical="top" wrapText="1"/>
    </xf>
    <xf numFmtId="49" fontId="65" fillId="0" borderId="111" xfId="0" applyNumberFormat="1" applyFont="1" applyFill="1" applyBorder="1" applyAlignment="1">
      <alignment horizontal="center" vertical="top" wrapText="1"/>
    </xf>
    <xf numFmtId="185" fontId="46" fillId="0" borderId="68" xfId="64" applyNumberFormat="1" applyFont="1" applyFill="1" applyBorder="1" applyAlignment="1">
      <alignment horizontal="center" vertical="center" wrapText="1"/>
      <protection/>
    </xf>
    <xf numFmtId="0" fontId="78" fillId="0" borderId="0" xfId="64" applyFont="1" applyAlignment="1">
      <alignment vertical="top"/>
      <protection/>
    </xf>
    <xf numFmtId="0" fontId="78" fillId="0" borderId="0" xfId="64" applyFont="1" applyAlignment="1">
      <alignment vertical="top" wrapText="1"/>
      <protection/>
    </xf>
    <xf numFmtId="0" fontId="79" fillId="0" borderId="0" xfId="64" applyFont="1">
      <alignment/>
      <protection/>
    </xf>
    <xf numFmtId="0" fontId="79" fillId="0" borderId="0" xfId="64" applyFont="1" applyAlignment="1">
      <alignment/>
      <protection/>
    </xf>
    <xf numFmtId="0" fontId="69" fillId="0" borderId="0" xfId="64" applyFont="1" applyAlignment="1">
      <alignment horizontal="center"/>
      <protection/>
    </xf>
    <xf numFmtId="0" fontId="46" fillId="19" borderId="112" xfId="64" applyFont="1" applyFill="1" applyBorder="1" applyAlignment="1">
      <alignment/>
      <protection/>
    </xf>
    <xf numFmtId="0" fontId="46" fillId="19" borderId="113" xfId="64" applyFont="1" applyFill="1" applyBorder="1" applyAlignment="1">
      <alignment/>
      <protection/>
    </xf>
    <xf numFmtId="3" fontId="70" fillId="0" borderId="0" xfId="64" applyNumberFormat="1" applyFont="1" applyFill="1" applyAlignment="1">
      <alignment horizontal="right"/>
      <protection/>
    </xf>
    <xf numFmtId="3" fontId="46" fillId="0" borderId="114" xfId="64" applyNumberFormat="1" applyFont="1" applyFill="1" applyBorder="1" applyAlignment="1">
      <alignment horizontal="right" vertical="center" wrapText="1"/>
      <protection/>
    </xf>
    <xf numFmtId="3" fontId="46" fillId="0" borderId="52" xfId="64" applyNumberFormat="1" applyFont="1" applyFill="1" applyBorder="1" applyAlignment="1">
      <alignment horizontal="right"/>
      <protection/>
    </xf>
    <xf numFmtId="3" fontId="46" fillId="19" borderId="52" xfId="64" applyNumberFormat="1" applyFont="1" applyFill="1" applyBorder="1" applyAlignment="1">
      <alignment horizontal="right"/>
      <protection/>
    </xf>
    <xf numFmtId="38" fontId="67" fillId="0" borderId="52" xfId="48" applyFont="1" applyBorder="1" applyAlignment="1">
      <alignment horizontal="right"/>
    </xf>
    <xf numFmtId="38" fontId="67" fillId="0" borderId="52" xfId="48" applyFont="1" applyFill="1" applyBorder="1" applyAlignment="1">
      <alignment horizontal="right"/>
    </xf>
    <xf numFmtId="178" fontId="46" fillId="0" borderId="52" xfId="64" applyNumberFormat="1" applyFont="1" applyFill="1" applyBorder="1" applyAlignment="1">
      <alignment horizontal="right"/>
      <protection/>
    </xf>
    <xf numFmtId="178" fontId="46" fillId="0" borderId="53" xfId="64" applyNumberFormat="1" applyFont="1" applyFill="1" applyBorder="1" applyAlignment="1">
      <alignment horizontal="right"/>
      <protection/>
    </xf>
    <xf numFmtId="3" fontId="46" fillId="19" borderId="114" xfId="64" applyNumberFormat="1" applyFont="1" applyFill="1" applyBorder="1" applyAlignment="1">
      <alignment horizontal="right"/>
      <protection/>
    </xf>
    <xf numFmtId="3" fontId="46" fillId="0" borderId="0" xfId="64" applyNumberFormat="1" applyFont="1" applyAlignment="1">
      <alignment horizontal="right"/>
      <protection/>
    </xf>
    <xf numFmtId="0" fontId="75" fillId="0" borderId="0" xfId="64" applyFont="1" applyAlignment="1">
      <alignment horizontal="right" vertical="top" wrapText="1"/>
      <protection/>
    </xf>
    <xf numFmtId="0" fontId="73" fillId="0" borderId="0" xfId="64" applyFont="1" applyAlignment="1">
      <alignment horizontal="right"/>
      <protection/>
    </xf>
    <xf numFmtId="3" fontId="7" fillId="0" borderId="0" xfId="64" applyNumberFormat="1" applyFont="1" applyAlignment="1">
      <alignment horizontal="right"/>
      <protection/>
    </xf>
    <xf numFmtId="3" fontId="2" fillId="0" borderId="0" xfId="61" applyNumberFormat="1">
      <alignment vertical="center"/>
      <protection/>
    </xf>
    <xf numFmtId="0" fontId="9" fillId="0" borderId="0" xfId="61" applyFont="1">
      <alignment vertical="center"/>
      <protection/>
    </xf>
    <xf numFmtId="3" fontId="46" fillId="19" borderId="53" xfId="64" applyNumberFormat="1" applyFont="1" applyFill="1" applyBorder="1" applyAlignment="1">
      <alignment horizontal="right"/>
      <protection/>
    </xf>
    <xf numFmtId="3" fontId="46" fillId="19" borderId="115" xfId="64" applyNumberFormat="1" applyFont="1" applyFill="1" applyBorder="1" applyAlignment="1">
      <alignment horizontal="right"/>
      <protection/>
    </xf>
    <xf numFmtId="0" fontId="65" fillId="0" borderId="47" xfId="0" applyFont="1" applyFill="1" applyBorder="1" applyAlignment="1">
      <alignment horizontal="center" vertical="top" wrapText="1"/>
    </xf>
    <xf numFmtId="0" fontId="65" fillId="0" borderId="40" xfId="0" applyFont="1" applyFill="1" applyBorder="1" applyAlignment="1">
      <alignment horizontal="center" vertical="top" wrapText="1"/>
    </xf>
    <xf numFmtId="0" fontId="65" fillId="0" borderId="41" xfId="0" applyFont="1" applyFill="1" applyBorder="1" applyAlignment="1">
      <alignment horizontal="center" vertical="top" wrapText="1"/>
    </xf>
    <xf numFmtId="0" fontId="65" fillId="0" borderId="50" xfId="0" applyFont="1" applyFill="1" applyBorder="1" applyAlignment="1">
      <alignment horizontal="center" vertical="top" wrapText="1"/>
    </xf>
    <xf numFmtId="0" fontId="65" fillId="0" borderId="12" xfId="66" applyFont="1" applyFill="1" applyBorder="1" applyAlignment="1">
      <alignment horizontal="right" vertical="center"/>
      <protection/>
    </xf>
    <xf numFmtId="49" fontId="65" fillId="0" borderId="116" xfId="0" applyNumberFormat="1" applyFont="1" applyFill="1" applyBorder="1" applyAlignment="1">
      <alignment horizontal="center" vertical="top" wrapText="1"/>
    </xf>
    <xf numFmtId="49" fontId="65" fillId="0" borderId="41" xfId="0" applyNumberFormat="1" applyFont="1" applyFill="1" applyBorder="1" applyAlignment="1">
      <alignment horizontal="center" vertical="top" wrapText="1"/>
    </xf>
    <xf numFmtId="0" fontId="65" fillId="0" borderId="117" xfId="0" applyFont="1" applyFill="1" applyBorder="1" applyAlignment="1">
      <alignment horizontal="center" vertical="top" wrapText="1"/>
    </xf>
    <xf numFmtId="0" fontId="65" fillId="0" borderId="118" xfId="0" applyFont="1" applyFill="1" applyBorder="1" applyAlignment="1">
      <alignment horizontal="center" vertical="top" wrapText="1"/>
    </xf>
    <xf numFmtId="0" fontId="65" fillId="0" borderId="42" xfId="0" applyFont="1" applyFill="1" applyBorder="1" applyAlignment="1">
      <alignment horizontal="center" vertical="top" wrapText="1"/>
    </xf>
    <xf numFmtId="0" fontId="65" fillId="0" borderId="19" xfId="0" applyFont="1" applyFill="1" applyBorder="1" applyAlignment="1">
      <alignment horizontal="center" vertical="top" wrapText="1"/>
    </xf>
    <xf numFmtId="49" fontId="64" fillId="0" borderId="43" xfId="0" applyNumberFormat="1" applyFont="1" applyFill="1" applyBorder="1" applyAlignment="1">
      <alignment horizontal="center" vertical="top" textRotation="255" wrapText="1"/>
    </xf>
    <xf numFmtId="49" fontId="65" fillId="0" borderId="43" xfId="0" applyNumberFormat="1" applyFont="1" applyFill="1" applyBorder="1" applyAlignment="1">
      <alignment horizontal="center" vertical="top" textRotation="255" wrapText="1"/>
    </xf>
    <xf numFmtId="0" fontId="65" fillId="0" borderId="119" xfId="0" applyFont="1" applyFill="1" applyBorder="1" applyAlignment="1">
      <alignment horizontal="center" vertical="top" wrapText="1"/>
    </xf>
    <xf numFmtId="0" fontId="65" fillId="0" borderId="116" xfId="0" applyFont="1" applyFill="1" applyBorder="1" applyAlignment="1">
      <alignment horizontal="center" vertical="top" wrapText="1"/>
    </xf>
    <xf numFmtId="49" fontId="65" fillId="0" borderId="12" xfId="0" applyNumberFormat="1" applyFont="1" applyFill="1" applyBorder="1" applyAlignment="1">
      <alignment horizontal="center" vertical="top" wrapText="1"/>
    </xf>
    <xf numFmtId="0" fontId="65" fillId="0" borderId="120" xfId="0" applyFont="1" applyFill="1" applyBorder="1" applyAlignment="1">
      <alignment horizontal="center" vertical="top" wrapText="1"/>
    </xf>
    <xf numFmtId="0" fontId="65" fillId="0" borderId="18" xfId="0" applyFont="1" applyFill="1" applyBorder="1" applyAlignment="1">
      <alignment horizontal="center" vertical="top" wrapText="1"/>
    </xf>
    <xf numFmtId="176" fontId="80" fillId="0" borderId="0" xfId="66" applyNumberFormat="1" applyFont="1" applyFill="1" applyBorder="1" applyAlignment="1">
      <alignment horizontal="center" vertical="center"/>
      <protection/>
    </xf>
    <xf numFmtId="49" fontId="64" fillId="0" borderId="21" xfId="0" applyNumberFormat="1" applyFont="1" applyFill="1" applyBorder="1" applyAlignment="1">
      <alignment horizontal="center" vertical="center"/>
    </xf>
    <xf numFmtId="49" fontId="65" fillId="0" borderId="23" xfId="0" applyNumberFormat="1" applyFont="1" applyFill="1" applyBorder="1" applyAlignment="1">
      <alignment horizontal="center" vertical="center"/>
    </xf>
    <xf numFmtId="49" fontId="65" fillId="0" borderId="26" xfId="0" applyNumberFormat="1" applyFont="1" applyFill="1" applyBorder="1" applyAlignment="1">
      <alignment horizontal="center" vertical="center"/>
    </xf>
    <xf numFmtId="49" fontId="64" fillId="0" borderId="23" xfId="0" applyNumberFormat="1" applyFont="1" applyFill="1" applyBorder="1" applyAlignment="1">
      <alignment horizontal="center" vertical="center"/>
    </xf>
    <xf numFmtId="49" fontId="65" fillId="0" borderId="29" xfId="0" applyNumberFormat="1" applyFont="1" applyFill="1" applyBorder="1" applyAlignment="1">
      <alignment horizontal="center" vertical="center"/>
    </xf>
    <xf numFmtId="49" fontId="65" fillId="0" borderId="121" xfId="0" applyNumberFormat="1" applyFont="1" applyFill="1" applyBorder="1" applyAlignment="1">
      <alignment horizontal="center" vertical="top" wrapText="1"/>
    </xf>
    <xf numFmtId="49" fontId="65" fillId="0" borderId="111" xfId="0" applyNumberFormat="1" applyFont="1" applyFill="1" applyBorder="1" applyAlignment="1">
      <alignment horizontal="center" vertical="top" wrapText="1"/>
    </xf>
    <xf numFmtId="49" fontId="64" fillId="0" borderId="23" xfId="0" applyNumberFormat="1" applyFont="1" applyFill="1" applyBorder="1" applyAlignment="1">
      <alignment horizontal="center" vertical="top" wrapText="1"/>
    </xf>
    <xf numFmtId="49" fontId="65" fillId="0" borderId="23" xfId="0" applyNumberFormat="1" applyFont="1" applyFill="1" applyBorder="1" applyAlignment="1">
      <alignment horizontal="center" vertical="top" wrapText="1"/>
    </xf>
    <xf numFmtId="0" fontId="67" fillId="0" borderId="0" xfId="61" applyFont="1" applyBorder="1" applyAlignment="1">
      <alignment vertical="center"/>
      <protection/>
    </xf>
    <xf numFmtId="0" fontId="67" fillId="0" borderId="0" xfId="61" applyFont="1" applyBorder="1" applyAlignment="1">
      <alignment horizontal="left" vertical="center"/>
      <protection/>
    </xf>
    <xf numFmtId="0" fontId="67" fillId="0" borderId="12" xfId="61" applyFont="1" applyBorder="1" applyAlignment="1">
      <alignment vertical="center"/>
      <protection/>
    </xf>
    <xf numFmtId="0" fontId="67" fillId="0" borderId="0" xfId="61" applyFont="1" applyAlignment="1">
      <alignment vertical="center"/>
      <protection/>
    </xf>
    <xf numFmtId="0" fontId="67" fillId="0" borderId="41" xfId="61" applyFont="1" applyBorder="1" applyAlignment="1">
      <alignment horizontal="center" vertical="center"/>
      <protection/>
    </xf>
    <xf numFmtId="0" fontId="67" fillId="0" borderId="0" xfId="61" applyFont="1" applyAlignment="1">
      <alignment horizontal="center" vertical="center"/>
      <protection/>
    </xf>
    <xf numFmtId="0" fontId="67" fillId="0" borderId="54" xfId="61" applyFont="1" applyFill="1" applyBorder="1" applyAlignment="1">
      <alignment horizontal="center" vertical="center"/>
      <protection/>
    </xf>
    <xf numFmtId="183" fontId="68" fillId="0" borderId="0" xfId="61" applyNumberFormat="1" applyFont="1" applyAlignment="1">
      <alignment horizontal="left" vertical="center"/>
      <protection/>
    </xf>
    <xf numFmtId="181" fontId="67" fillId="0" borderId="14" xfId="61" applyNumberFormat="1" applyFont="1" applyFill="1" applyBorder="1" applyAlignment="1">
      <alignment horizontal="center" vertical="center" wrapText="1"/>
      <protection/>
    </xf>
    <xf numFmtId="181" fontId="67" fillId="0" borderId="15" xfId="61" applyNumberFormat="1" applyFont="1" applyFill="1" applyBorder="1" applyAlignment="1">
      <alignment horizontal="center" vertical="center" wrapText="1"/>
      <protection/>
    </xf>
    <xf numFmtId="183" fontId="67" fillId="0" borderId="18" xfId="61" applyNumberFormat="1" applyFont="1" applyFill="1" applyBorder="1" applyAlignment="1">
      <alignment horizontal="center" vertical="center"/>
      <protection/>
    </xf>
    <xf numFmtId="183" fontId="67" fillId="0" borderId="19" xfId="61" applyNumberFormat="1" applyFont="1" applyFill="1" applyBorder="1" applyAlignment="1">
      <alignment horizontal="center" vertical="center"/>
      <protection/>
    </xf>
    <xf numFmtId="0" fontId="67" fillId="0" borderId="54" xfId="61" applyFont="1" applyBorder="1" applyAlignment="1">
      <alignment horizontal="center" vertical="center"/>
      <protection/>
    </xf>
    <xf numFmtId="0" fontId="2" fillId="0" borderId="41" xfId="61" applyBorder="1" applyAlignment="1">
      <alignment horizontal="center" vertical="center"/>
      <protection/>
    </xf>
    <xf numFmtId="0" fontId="2" fillId="0" borderId="41" xfId="61" applyBorder="1" applyAlignment="1">
      <alignment vertical="center"/>
      <protection/>
    </xf>
    <xf numFmtId="0" fontId="2" fillId="0" borderId="53" xfId="61" applyBorder="1" applyAlignment="1">
      <alignment vertical="center"/>
      <protection/>
    </xf>
    <xf numFmtId="0" fontId="2" fillId="0" borderId="37" xfId="61" applyBorder="1" applyAlignment="1">
      <alignment vertical="center"/>
      <protection/>
    </xf>
    <xf numFmtId="0" fontId="2" fillId="0" borderId="10" xfId="61" applyBorder="1" applyAlignment="1">
      <alignment horizontal="center" vertical="center"/>
      <protection/>
    </xf>
    <xf numFmtId="0" fontId="2" fillId="0" borderId="55" xfId="61" applyBorder="1" applyAlignment="1">
      <alignment horizontal="center" vertical="center"/>
      <protection/>
    </xf>
    <xf numFmtId="0" fontId="2" fillId="0" borderId="65" xfId="61" applyBorder="1" applyAlignment="1">
      <alignment horizontal="center" vertical="center"/>
      <protection/>
    </xf>
    <xf numFmtId="0" fontId="2" fillId="0" borderId="53" xfId="61" applyBorder="1" applyAlignment="1">
      <alignment horizontal="center" vertical="center" wrapText="1"/>
      <protection/>
    </xf>
    <xf numFmtId="0" fontId="2" fillId="0" borderId="37" xfId="61" applyBorder="1" applyAlignment="1">
      <alignment horizontal="center" vertical="center"/>
      <protection/>
    </xf>
    <xf numFmtId="180" fontId="2" fillId="0" borderId="10" xfId="61" applyNumberFormat="1" applyBorder="1" applyAlignment="1">
      <alignment horizontal="center" vertical="center"/>
      <protection/>
    </xf>
    <xf numFmtId="180" fontId="2" fillId="0" borderId="11" xfId="61" applyNumberFormat="1" applyBorder="1" applyAlignment="1">
      <alignment horizontal="center" vertical="center"/>
      <protection/>
    </xf>
    <xf numFmtId="184" fontId="2" fillId="33" borderId="36" xfId="61" applyNumberFormat="1" applyFill="1" applyBorder="1" applyAlignment="1">
      <alignment horizontal="center" vertical="center"/>
      <protection/>
    </xf>
    <xf numFmtId="184" fontId="67" fillId="33" borderId="48" xfId="61" applyNumberFormat="1" applyFont="1" applyFill="1" applyBorder="1" applyAlignment="1">
      <alignment horizontal="center" vertical="center"/>
      <protection/>
    </xf>
    <xf numFmtId="0" fontId="2" fillId="0" borderId="0" xfId="61" applyBorder="1" applyAlignment="1">
      <alignment horizontal="left" vertical="center"/>
      <protection/>
    </xf>
    <xf numFmtId="0" fontId="2" fillId="0" borderId="0" xfId="61" applyBorder="1" applyAlignment="1">
      <alignment vertical="center"/>
      <protection/>
    </xf>
    <xf numFmtId="184" fontId="2" fillId="0" borderId="36" xfId="61" applyNumberFormat="1" applyBorder="1" applyAlignment="1">
      <alignment horizontal="center" vertical="center"/>
      <protection/>
    </xf>
    <xf numFmtId="184" fontId="2" fillId="0" borderId="36" xfId="61" applyNumberFormat="1" applyFill="1" applyBorder="1" applyAlignment="1">
      <alignment horizontal="center" vertical="center"/>
      <protection/>
    </xf>
    <xf numFmtId="184" fontId="2" fillId="0" borderId="28" xfId="61" applyNumberFormat="1" applyBorder="1" applyAlignment="1">
      <alignment horizontal="center" vertical="center"/>
      <protection/>
    </xf>
    <xf numFmtId="0" fontId="2" fillId="0" borderId="122" xfId="61" applyBorder="1" applyAlignment="1">
      <alignment horizontal="left" vertical="center" wrapText="1"/>
      <protection/>
    </xf>
    <xf numFmtId="0" fontId="2" fillId="0" borderId="123" xfId="61" applyBorder="1" applyAlignment="1">
      <alignment horizontal="left" vertical="center"/>
      <protection/>
    </xf>
    <xf numFmtId="0" fontId="2" fillId="0" borderId="37" xfId="61" applyBorder="1" applyAlignment="1">
      <alignment horizontal="center" vertical="center" wrapText="1"/>
      <protection/>
    </xf>
    <xf numFmtId="0" fontId="9" fillId="0" borderId="10" xfId="61" applyFont="1" applyBorder="1" applyAlignment="1">
      <alignment horizontal="left" vertical="center" wrapText="1"/>
      <protection/>
    </xf>
    <xf numFmtId="0" fontId="9" fillId="0" borderId="18" xfId="61" applyFont="1" applyBorder="1" applyAlignment="1">
      <alignment horizontal="left" vertical="center"/>
      <protection/>
    </xf>
    <xf numFmtId="0" fontId="46" fillId="0" borderId="124" xfId="64" applyFont="1" applyFill="1" applyBorder="1" applyAlignment="1">
      <alignment horizontal="left" wrapText="1"/>
      <protection/>
    </xf>
    <xf numFmtId="0" fontId="46" fillId="0" borderId="125" xfId="64" applyFont="1" applyFill="1" applyBorder="1" applyAlignment="1">
      <alignment horizontal="left" wrapText="1"/>
      <protection/>
    </xf>
    <xf numFmtId="0" fontId="46" fillId="0" borderId="126" xfId="64" applyFont="1" applyFill="1" applyBorder="1" applyAlignment="1">
      <alignment horizontal="center" vertical="center" textRotation="255"/>
      <protection/>
    </xf>
    <xf numFmtId="0" fontId="46" fillId="0" borderId="88" xfId="64" applyFont="1" applyFill="1" applyBorder="1" applyAlignment="1">
      <alignment horizontal="center" vertical="center" textRotation="255"/>
      <protection/>
    </xf>
    <xf numFmtId="0" fontId="46" fillId="0" borderId="127" xfId="64" applyFont="1" applyFill="1" applyBorder="1" applyAlignment="1">
      <alignment horizontal="center" vertical="center" textRotation="255"/>
      <protection/>
    </xf>
    <xf numFmtId="0" fontId="46" fillId="0" borderId="97" xfId="64" applyFont="1" applyFill="1" applyBorder="1" applyAlignment="1">
      <alignment horizontal="center" vertical="center" textRotation="255"/>
      <protection/>
    </xf>
    <xf numFmtId="0" fontId="46" fillId="0" borderId="73" xfId="64" applyFont="1" applyFill="1" applyBorder="1" applyAlignment="1">
      <alignment horizontal="center" vertical="center" textRotation="255"/>
      <protection/>
    </xf>
    <xf numFmtId="0" fontId="75" fillId="0" borderId="0" xfId="64" applyFont="1" applyAlignment="1">
      <alignment horizontal="left" vertical="top" wrapText="1"/>
      <protection/>
    </xf>
    <xf numFmtId="0" fontId="75" fillId="0" borderId="0" xfId="64" applyFont="1" applyAlignment="1">
      <alignment horizontal="left" vertical="top"/>
      <protection/>
    </xf>
    <xf numFmtId="0" fontId="69" fillId="0" borderId="0" xfId="64" applyFont="1" applyAlignment="1">
      <alignment horizontal="center"/>
      <protection/>
    </xf>
    <xf numFmtId="0" fontId="67" fillId="0" borderId="12" xfId="61" applyFont="1" applyBorder="1" applyAlignment="1">
      <alignment horizontal="left" vertical="center"/>
      <protection/>
    </xf>
    <xf numFmtId="0" fontId="67" fillId="0" borderId="0" xfId="61" applyFont="1" applyAlignment="1">
      <alignment horizontal="left" vertical="center"/>
      <protection/>
    </xf>
    <xf numFmtId="188" fontId="81" fillId="0" borderId="0" xfId="63" applyNumberFormat="1" applyFont="1" applyAlignment="1">
      <alignment horizontal="center" vertical="center"/>
      <protection/>
    </xf>
    <xf numFmtId="188" fontId="76" fillId="0" borderId="0" xfId="63" applyNumberFormat="1" applyFont="1" applyAlignment="1">
      <alignment horizontal="center" vertical="center"/>
      <protection/>
    </xf>
    <xf numFmtId="188" fontId="76" fillId="0" borderId="128" xfId="63" applyNumberFormat="1" applyFont="1" applyBorder="1" applyAlignment="1">
      <alignment horizontal="center" vertical="center"/>
      <protection/>
    </xf>
    <xf numFmtId="49" fontId="66" fillId="0" borderId="87" xfId="63" applyNumberFormat="1" applyFont="1" applyBorder="1" applyAlignment="1">
      <alignment horizontal="center" vertical="distributed" textRotation="255"/>
      <protection/>
    </xf>
    <xf numFmtId="49" fontId="66" fillId="0" borderId="96" xfId="63" applyNumberFormat="1" applyFont="1" applyBorder="1" applyAlignment="1">
      <alignment horizontal="center" vertical="distributed" textRotation="255"/>
      <protection/>
    </xf>
    <xf numFmtId="49" fontId="66" fillId="0" borderId="101" xfId="63" applyNumberFormat="1" applyFont="1" applyBorder="1" applyAlignment="1">
      <alignment horizontal="center" vertical="distributed" textRotation="255"/>
      <protection/>
    </xf>
    <xf numFmtId="0" fontId="66" fillId="0" borderId="88" xfId="63" applyFont="1" applyBorder="1" applyAlignment="1">
      <alignment horizontal="center" vertical="distributed" textRotation="255"/>
      <protection/>
    </xf>
    <xf numFmtId="0" fontId="66" fillId="0" borderId="97" xfId="63" applyFont="1" applyBorder="1" applyAlignment="1">
      <alignment horizontal="center" vertical="distributed" textRotation="255"/>
      <protection/>
    </xf>
    <xf numFmtId="0" fontId="66" fillId="0" borderId="54" xfId="63" applyFont="1" applyBorder="1" applyAlignment="1">
      <alignment horizontal="center" vertical="distributed" textRotation="255" wrapText="1"/>
      <protection/>
    </xf>
    <xf numFmtId="0" fontId="66" fillId="0" borderId="115" xfId="63" applyFont="1" applyBorder="1" applyAlignment="1">
      <alignment horizontal="center" vertical="distributed" textRotation="255" wrapText="1"/>
      <protection/>
    </xf>
    <xf numFmtId="0" fontId="66" fillId="0" borderId="93" xfId="63" applyFont="1" applyBorder="1" applyAlignment="1">
      <alignment horizontal="center" vertical="distributed" textRotation="255" wrapText="1"/>
      <protection/>
    </xf>
    <xf numFmtId="0" fontId="66" fillId="0" borderId="69" xfId="63" applyFont="1" applyBorder="1" applyAlignment="1">
      <alignment horizontal="center" vertical="distributed" textRotation="255" wrapText="1"/>
      <protection/>
    </xf>
    <xf numFmtId="0" fontId="66" fillId="0" borderId="107" xfId="63" applyFont="1" applyBorder="1" applyAlignment="1">
      <alignment horizontal="center" vertical="distributed" textRotation="255"/>
      <protection/>
    </xf>
    <xf numFmtId="0" fontId="66" fillId="0" borderId="108" xfId="63" applyFont="1" applyBorder="1" applyAlignment="1">
      <alignment horizontal="center" vertical="distributed" textRotation="255"/>
      <protection/>
    </xf>
    <xf numFmtId="0" fontId="66" fillId="0" borderId="52" xfId="63" applyFont="1" applyBorder="1" applyAlignment="1">
      <alignment horizontal="center" vertical="distributed" textRotation="255"/>
      <protection/>
    </xf>
    <xf numFmtId="0" fontId="66" fillId="0" borderId="82" xfId="63" applyFont="1" applyBorder="1" applyAlignment="1">
      <alignment horizontal="center" vertical="distributed" textRotation="255"/>
      <protection/>
    </xf>
    <xf numFmtId="0" fontId="66" fillId="0" borderId="52" xfId="63" applyFont="1" applyBorder="1" applyAlignment="1">
      <alignment horizontal="distributed" vertical="distributed"/>
      <protection/>
    </xf>
    <xf numFmtId="0" fontId="66" fillId="0" borderId="52" xfId="63" applyFont="1" applyBorder="1" applyAlignment="1">
      <alignment horizontal="distributed" vertical="center" wrapText="1"/>
      <protection/>
    </xf>
    <xf numFmtId="0" fontId="66" fillId="0" borderId="66" xfId="63" applyFont="1" applyBorder="1" applyAlignment="1">
      <alignment horizontal="distributed" vertical="center" wrapText="1"/>
      <protection/>
    </xf>
    <xf numFmtId="184" fontId="74" fillId="0" borderId="0" xfId="65" applyNumberFormat="1" applyFont="1" applyAlignment="1">
      <alignment horizontal="center" vertical="center"/>
      <protection/>
    </xf>
    <xf numFmtId="190" fontId="82" fillId="0" borderId="0" xfId="63" applyNumberFormat="1" applyFont="1" applyAlignment="1">
      <alignment horizontal="center" vertical="center"/>
      <protection/>
    </xf>
    <xf numFmtId="190" fontId="82" fillId="0" borderId="41" xfId="63" applyNumberFormat="1" applyFont="1" applyBorder="1" applyAlignment="1">
      <alignment horizontal="center" vertical="center"/>
      <protection/>
    </xf>
    <xf numFmtId="0" fontId="66" fillId="0" borderId="10" xfId="63" applyFont="1" applyBorder="1" applyAlignment="1">
      <alignment horizontal="center" vertical="center"/>
      <protection/>
    </xf>
    <xf numFmtId="0" fontId="66" fillId="0" borderId="11" xfId="63" applyFont="1" applyBorder="1" applyAlignment="1">
      <alignment horizontal="center" vertical="center"/>
      <protection/>
    </xf>
    <xf numFmtId="0" fontId="66" fillId="0" borderId="18" xfId="63" applyFont="1" applyBorder="1" applyAlignment="1">
      <alignment horizontal="center" vertical="center"/>
      <protection/>
    </xf>
    <xf numFmtId="0" fontId="66" fillId="0" borderId="19" xfId="63" applyFont="1" applyBorder="1" applyAlignment="1">
      <alignment horizontal="center" vertical="center"/>
      <protection/>
    </xf>
    <xf numFmtId="0" fontId="66" fillId="0" borderId="53" xfId="63" applyFont="1" applyBorder="1" applyAlignment="1">
      <alignment horizontal="center" vertical="center"/>
      <protection/>
    </xf>
    <xf numFmtId="0" fontId="66" fillId="0" borderId="37" xfId="63" applyFont="1" applyBorder="1" applyAlignment="1">
      <alignment horizontal="center" vertical="center"/>
      <protection/>
    </xf>
    <xf numFmtId="195" fontId="82" fillId="0" borderId="0" xfId="63" applyNumberFormat="1" applyFont="1" applyAlignment="1">
      <alignment horizontal="center" vertical="center"/>
      <protection/>
    </xf>
    <xf numFmtId="0" fontId="66" fillId="0" borderId="71" xfId="63" applyFont="1" applyBorder="1" applyAlignment="1">
      <alignment horizontal="center" vertical="center"/>
      <protection/>
    </xf>
    <xf numFmtId="0" fontId="66" fillId="0" borderId="129" xfId="63" applyFont="1" applyBorder="1" applyAlignment="1">
      <alignment horizontal="center" vertical="center"/>
      <protection/>
    </xf>
    <xf numFmtId="0" fontId="66" fillId="0" borderId="62" xfId="63" applyFont="1" applyBorder="1" applyAlignment="1">
      <alignment horizontal="center" vertical="center"/>
      <protection/>
    </xf>
    <xf numFmtId="0" fontId="66" fillId="0" borderId="130" xfId="0" applyFont="1" applyBorder="1" applyAlignment="1">
      <alignment horizontal="center" vertical="center"/>
    </xf>
    <xf numFmtId="0" fontId="66" fillId="0" borderId="129"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74" xfId="0" applyFont="1" applyBorder="1" applyAlignment="1">
      <alignment horizontal="center" vertical="center"/>
    </xf>
    <xf numFmtId="0" fontId="66" fillId="0" borderId="37" xfId="0" applyFont="1" applyBorder="1" applyAlignment="1">
      <alignment horizontal="center" vertical="center"/>
    </xf>
    <xf numFmtId="183" fontId="66" fillId="0" borderId="77" xfId="0" applyNumberFormat="1" applyFont="1" applyBorder="1" applyAlignment="1">
      <alignment horizontal="center" vertical="top"/>
    </xf>
    <xf numFmtId="183" fontId="66" fillId="0" borderId="78" xfId="0" applyNumberFormat="1" applyFont="1" applyBorder="1" applyAlignment="1">
      <alignment horizontal="center"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④特殊健康診断実施状況（対象作業別） (2)" xfId="64"/>
    <cellStyle name="標準_⑦定期健康診断実施結果・項目別有所見率の年次推移 (2)" xfId="65"/>
    <cellStyle name="標準_Sheet1 (2)" xfId="66"/>
    <cellStyle name="標準_業種別指導勧奨による特殊健康診断実施状況1" xfId="67"/>
    <cellStyle name="標準_業種別特定化学物質健康診断実施状況報告_02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0</xdr:colOff>
      <xdr:row>4</xdr:row>
      <xdr:rowOff>0</xdr:rowOff>
    </xdr:to>
    <xdr:sp>
      <xdr:nvSpPr>
        <xdr:cNvPr id="1" name="Line 1"/>
        <xdr:cNvSpPr>
          <a:spLocks/>
        </xdr:cNvSpPr>
      </xdr:nvSpPr>
      <xdr:spPr>
        <a:xfrm>
          <a:off x="9525" y="381000"/>
          <a:ext cx="4457700" cy="2352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4</xdr:row>
      <xdr:rowOff>76200</xdr:rowOff>
    </xdr:from>
    <xdr:to>
      <xdr:col>0</xdr:col>
      <xdr:colOff>285750</xdr:colOff>
      <xdr:row>15</xdr:row>
      <xdr:rowOff>200025</xdr:rowOff>
    </xdr:to>
    <xdr:sp>
      <xdr:nvSpPr>
        <xdr:cNvPr id="2" name="テキスト 110"/>
        <xdr:cNvSpPr txBox="1">
          <a:spLocks noChangeArrowheads="1"/>
        </xdr:cNvSpPr>
      </xdr:nvSpPr>
      <xdr:spPr>
        <a:xfrm>
          <a:off x="66675" y="2809875"/>
          <a:ext cx="228600" cy="4314825"/>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050" b="0" i="0" u="none" baseline="0">
              <a:solidFill>
                <a:srgbClr val="000000"/>
              </a:solidFill>
              <a:latin typeface="ＭＳ 明朝"/>
              <a:ea typeface="ＭＳ 明朝"/>
              <a:cs typeface="ＭＳ 明朝"/>
            </a:rPr>
            <a:t>製　　　造　　　業</a:t>
          </a:r>
        </a:p>
      </xdr:txBody>
    </xdr:sp>
    <xdr:clientData/>
  </xdr:twoCellAnchor>
  <xdr:twoCellAnchor>
    <xdr:from>
      <xdr:col>28</xdr:col>
      <xdr:colOff>276225</xdr:colOff>
      <xdr:row>2</xdr:row>
      <xdr:rowOff>123825</xdr:rowOff>
    </xdr:from>
    <xdr:to>
      <xdr:col>29</xdr:col>
      <xdr:colOff>276225</xdr:colOff>
      <xdr:row>3</xdr:row>
      <xdr:rowOff>1866900</xdr:rowOff>
    </xdr:to>
    <xdr:sp>
      <xdr:nvSpPr>
        <xdr:cNvPr id="3" name="テキスト 99"/>
        <xdr:cNvSpPr txBox="1">
          <a:spLocks noChangeArrowheads="1"/>
        </xdr:cNvSpPr>
      </xdr:nvSpPr>
      <xdr:spPr>
        <a:xfrm>
          <a:off x="20840700" y="733425"/>
          <a:ext cx="619125" cy="190500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起因する疾病</a:t>
          </a: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以外の作業態様に</a:t>
          </a:r>
          <a:r>
            <a:rPr lang="en-US" cap="none" sz="900" b="0" i="0" u="none" baseline="0">
              <a:solidFill>
                <a:srgbClr val="000000"/>
              </a:solidFill>
              <a:latin typeface="ＭＳ 明朝"/>
              <a:ea typeface="ＭＳ 明朝"/>
              <a:cs typeface="ＭＳ 明朝"/>
            </a:rPr>
            <a:t>　　</a:t>
          </a:r>
        </a:p>
      </xdr:txBody>
    </xdr:sp>
    <xdr:clientData/>
  </xdr:twoCellAnchor>
  <xdr:twoCellAnchor>
    <xdr:from>
      <xdr:col>28</xdr:col>
      <xdr:colOff>314325</xdr:colOff>
      <xdr:row>2</xdr:row>
      <xdr:rowOff>76200</xdr:rowOff>
    </xdr:from>
    <xdr:to>
      <xdr:col>29</xdr:col>
      <xdr:colOff>295275</xdr:colOff>
      <xdr:row>3</xdr:row>
      <xdr:rowOff>838200</xdr:rowOff>
    </xdr:to>
    <xdr:sp>
      <xdr:nvSpPr>
        <xdr:cNvPr id="4" name="テキスト 100"/>
        <xdr:cNvSpPr txBox="1">
          <a:spLocks noChangeArrowheads="1"/>
        </xdr:cNvSpPr>
      </xdr:nvSpPr>
      <xdr:spPr>
        <a:xfrm>
          <a:off x="20878800" y="685800"/>
          <a:ext cx="600075" cy="923925"/>
        </a:xfrm>
        <a:prstGeom prst="rect">
          <a:avLst/>
        </a:prstGeom>
        <a:no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(8)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(11)</a:t>
          </a:r>
        </a:p>
      </xdr:txBody>
    </xdr:sp>
    <xdr:clientData/>
  </xdr:twoCellAnchor>
  <xdr:twoCellAnchor>
    <xdr:from>
      <xdr:col>18</xdr:col>
      <xdr:colOff>342900</xdr:colOff>
      <xdr:row>2</xdr:row>
      <xdr:rowOff>0</xdr:rowOff>
    </xdr:from>
    <xdr:to>
      <xdr:col>19</xdr:col>
      <xdr:colOff>276225</xdr:colOff>
      <xdr:row>3</xdr:row>
      <xdr:rowOff>781050</xdr:rowOff>
    </xdr:to>
    <xdr:sp>
      <xdr:nvSpPr>
        <xdr:cNvPr id="5" name="テキスト 92"/>
        <xdr:cNvSpPr txBox="1">
          <a:spLocks noChangeArrowheads="1"/>
        </xdr:cNvSpPr>
      </xdr:nvSpPr>
      <xdr:spPr>
        <a:xfrm>
          <a:off x="14716125" y="609600"/>
          <a:ext cx="552450" cy="942975"/>
        </a:xfrm>
        <a:prstGeom prst="rect">
          <a:avLst/>
        </a:prstGeom>
        <a:noFill/>
        <a:ln w="1"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(6)</a:t>
          </a:r>
        </a:p>
      </xdr:txBody>
    </xdr:sp>
    <xdr:clientData/>
  </xdr:twoCellAnchor>
  <xdr:twoCellAnchor>
    <xdr:from>
      <xdr:col>18</xdr:col>
      <xdr:colOff>304800</xdr:colOff>
      <xdr:row>2</xdr:row>
      <xdr:rowOff>47625</xdr:rowOff>
    </xdr:from>
    <xdr:to>
      <xdr:col>19</xdr:col>
      <xdr:colOff>304800</xdr:colOff>
      <xdr:row>3</xdr:row>
      <xdr:rowOff>1809750</xdr:rowOff>
    </xdr:to>
    <xdr:sp>
      <xdr:nvSpPr>
        <xdr:cNvPr id="6" name="テキスト 109"/>
        <xdr:cNvSpPr txBox="1">
          <a:spLocks noChangeArrowheads="1"/>
        </xdr:cNvSpPr>
      </xdr:nvSpPr>
      <xdr:spPr>
        <a:xfrm>
          <a:off x="14678025" y="657225"/>
          <a:ext cx="619125" cy="19240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による疾病</a:t>
          </a: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以外の物理的因子</a:t>
          </a:r>
        </a:p>
      </xdr:txBody>
    </xdr:sp>
    <xdr:clientData/>
  </xdr:twoCellAnchor>
  <xdr:twoCellAnchor>
    <xdr:from>
      <xdr:col>1</xdr:col>
      <xdr:colOff>4105275</xdr:colOff>
      <xdr:row>1</xdr:row>
      <xdr:rowOff>142875</xdr:rowOff>
    </xdr:from>
    <xdr:to>
      <xdr:col>3</xdr:col>
      <xdr:colOff>609600</xdr:colOff>
      <xdr:row>3</xdr:row>
      <xdr:rowOff>1943100</xdr:rowOff>
    </xdr:to>
    <xdr:sp>
      <xdr:nvSpPr>
        <xdr:cNvPr id="7" name="テキスト 56"/>
        <xdr:cNvSpPr txBox="1">
          <a:spLocks noChangeArrowheads="1"/>
        </xdr:cNvSpPr>
      </xdr:nvSpPr>
      <xdr:spPr>
        <a:xfrm>
          <a:off x="4457700" y="514350"/>
          <a:ext cx="1238250" cy="2200275"/>
        </a:xfrm>
        <a:prstGeom prst="rect">
          <a:avLst/>
        </a:prstGeom>
        <a:noFill/>
        <a:ln w="1" cmpd="sng">
          <a:noFill/>
        </a:ln>
      </xdr:spPr>
      <xdr:txBody>
        <a:bodyPr vertOverflow="clip" wrap="square" lIns="27432" tIns="0" rIns="27432" bIns="0" vert="wordArtVertRtl"/>
        <a:p>
          <a:pPr algn="ctr">
            <a:defRPr/>
          </a:pPr>
          <a:r>
            <a:rPr lang="en-US" cap="none" sz="1050" b="0" i="0" u="none" baseline="0">
              <a:solidFill>
                <a:srgbClr val="000000"/>
              </a:solidFill>
              <a:latin typeface="ＭＳ 明朝"/>
              <a:ea typeface="ＭＳ 明朝"/>
              <a:cs typeface="ＭＳ 明朝"/>
            </a:rPr>
            <a:t>負傷に起因する疾病</a:t>
          </a:r>
        </a:p>
      </xdr:txBody>
    </xdr:sp>
    <xdr:clientData/>
  </xdr:twoCellAnchor>
  <xdr:twoCellAnchor>
    <xdr:from>
      <xdr:col>6</xdr:col>
      <xdr:colOff>304800</xdr:colOff>
      <xdr:row>2</xdr:row>
      <xdr:rowOff>28575</xdr:rowOff>
    </xdr:from>
    <xdr:to>
      <xdr:col>7</xdr:col>
      <xdr:colOff>304800</xdr:colOff>
      <xdr:row>3</xdr:row>
      <xdr:rowOff>1762125</xdr:rowOff>
    </xdr:to>
    <xdr:sp>
      <xdr:nvSpPr>
        <xdr:cNvPr id="8" name="テキスト 63"/>
        <xdr:cNvSpPr txBox="1">
          <a:spLocks noChangeArrowheads="1"/>
        </xdr:cNvSpPr>
      </xdr:nvSpPr>
      <xdr:spPr>
        <a:xfrm>
          <a:off x="7248525" y="638175"/>
          <a:ext cx="619125" cy="189547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有害光線による疾病</a:t>
          </a:r>
        </a:p>
      </xdr:txBody>
    </xdr:sp>
    <xdr:clientData/>
  </xdr:twoCellAnchor>
  <xdr:twoCellAnchor>
    <xdr:from>
      <xdr:col>8</xdr:col>
      <xdr:colOff>314325</xdr:colOff>
      <xdr:row>2</xdr:row>
      <xdr:rowOff>104775</xdr:rowOff>
    </xdr:from>
    <xdr:to>
      <xdr:col>9</xdr:col>
      <xdr:colOff>314325</xdr:colOff>
      <xdr:row>3</xdr:row>
      <xdr:rowOff>1943100</xdr:rowOff>
    </xdr:to>
    <xdr:sp>
      <xdr:nvSpPr>
        <xdr:cNvPr id="9" name="テキスト 65"/>
        <xdr:cNvSpPr txBox="1">
          <a:spLocks noChangeArrowheads="1"/>
        </xdr:cNvSpPr>
      </xdr:nvSpPr>
      <xdr:spPr>
        <a:xfrm>
          <a:off x="8496300" y="714375"/>
          <a:ext cx="619125" cy="20002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電離放射線による疾病</a:t>
          </a:r>
        </a:p>
      </xdr:txBody>
    </xdr:sp>
    <xdr:clientData/>
  </xdr:twoCellAnchor>
  <xdr:twoCellAnchor>
    <xdr:from>
      <xdr:col>10</xdr:col>
      <xdr:colOff>314325</xdr:colOff>
      <xdr:row>2</xdr:row>
      <xdr:rowOff>85725</xdr:rowOff>
    </xdr:from>
    <xdr:to>
      <xdr:col>11</xdr:col>
      <xdr:colOff>304800</xdr:colOff>
      <xdr:row>3</xdr:row>
      <xdr:rowOff>1943100</xdr:rowOff>
    </xdr:to>
    <xdr:sp>
      <xdr:nvSpPr>
        <xdr:cNvPr id="10" name="テキスト 88"/>
        <xdr:cNvSpPr txBox="1">
          <a:spLocks noChangeArrowheads="1"/>
        </xdr:cNvSpPr>
      </xdr:nvSpPr>
      <xdr:spPr>
        <a:xfrm>
          <a:off x="9734550" y="695325"/>
          <a:ext cx="609600" cy="201930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異常気圧下における疾病</a:t>
          </a:r>
        </a:p>
      </xdr:txBody>
    </xdr:sp>
    <xdr:clientData/>
  </xdr:twoCellAnchor>
  <xdr:twoCellAnchor>
    <xdr:from>
      <xdr:col>12</xdr:col>
      <xdr:colOff>342900</xdr:colOff>
      <xdr:row>2</xdr:row>
      <xdr:rowOff>19050</xdr:rowOff>
    </xdr:from>
    <xdr:to>
      <xdr:col>13</xdr:col>
      <xdr:colOff>323850</xdr:colOff>
      <xdr:row>3</xdr:row>
      <xdr:rowOff>1943100</xdr:rowOff>
    </xdr:to>
    <xdr:sp>
      <xdr:nvSpPr>
        <xdr:cNvPr id="11" name="テキスト 89"/>
        <xdr:cNvSpPr txBox="1">
          <a:spLocks noChangeArrowheads="1"/>
        </xdr:cNvSpPr>
      </xdr:nvSpPr>
      <xdr:spPr>
        <a:xfrm>
          <a:off x="11001375" y="628650"/>
          <a:ext cx="600075" cy="208597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異常温度条件による疾病</a:t>
          </a:r>
        </a:p>
      </xdr:txBody>
    </xdr:sp>
    <xdr:clientData/>
  </xdr:twoCellAnchor>
  <xdr:twoCellAnchor>
    <xdr:from>
      <xdr:col>16</xdr:col>
      <xdr:colOff>304800</xdr:colOff>
      <xdr:row>2</xdr:row>
      <xdr:rowOff>19050</xdr:rowOff>
    </xdr:from>
    <xdr:to>
      <xdr:col>17</xdr:col>
      <xdr:colOff>295275</xdr:colOff>
      <xdr:row>3</xdr:row>
      <xdr:rowOff>1790700</xdr:rowOff>
    </xdr:to>
    <xdr:sp>
      <xdr:nvSpPr>
        <xdr:cNvPr id="12" name="テキスト 90"/>
        <xdr:cNvSpPr txBox="1">
          <a:spLocks noChangeArrowheads="1"/>
        </xdr:cNvSpPr>
      </xdr:nvSpPr>
      <xdr:spPr>
        <a:xfrm>
          <a:off x="13439775" y="628650"/>
          <a:ext cx="609600" cy="193357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騒音による耳の疾病</a:t>
          </a:r>
        </a:p>
      </xdr:txBody>
    </xdr:sp>
    <xdr:clientData/>
  </xdr:twoCellAnchor>
  <xdr:twoCellAnchor>
    <xdr:from>
      <xdr:col>20</xdr:col>
      <xdr:colOff>352425</xdr:colOff>
      <xdr:row>2</xdr:row>
      <xdr:rowOff>9525</xdr:rowOff>
    </xdr:from>
    <xdr:to>
      <xdr:col>21</xdr:col>
      <xdr:colOff>276225</xdr:colOff>
      <xdr:row>3</xdr:row>
      <xdr:rowOff>1924050</xdr:rowOff>
    </xdr:to>
    <xdr:sp>
      <xdr:nvSpPr>
        <xdr:cNvPr id="13" name="テキスト 95"/>
        <xdr:cNvSpPr txBox="1">
          <a:spLocks noChangeArrowheads="1"/>
        </xdr:cNvSpPr>
      </xdr:nvSpPr>
      <xdr:spPr>
        <a:xfrm>
          <a:off x="15963900" y="619125"/>
          <a:ext cx="542925" cy="20764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疾患と内臓脱</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重激業務による運動器</a:t>
          </a:r>
        </a:p>
      </xdr:txBody>
    </xdr:sp>
    <xdr:clientData/>
  </xdr:twoCellAnchor>
  <xdr:twoCellAnchor>
    <xdr:from>
      <xdr:col>22</xdr:col>
      <xdr:colOff>295275</xdr:colOff>
      <xdr:row>3</xdr:row>
      <xdr:rowOff>66675</xdr:rowOff>
    </xdr:from>
    <xdr:to>
      <xdr:col>23</xdr:col>
      <xdr:colOff>276225</xdr:colOff>
      <xdr:row>3</xdr:row>
      <xdr:rowOff>1943100</xdr:rowOff>
    </xdr:to>
    <xdr:sp>
      <xdr:nvSpPr>
        <xdr:cNvPr id="14" name="テキスト 96"/>
        <xdr:cNvSpPr txBox="1">
          <a:spLocks noChangeArrowheads="1"/>
        </xdr:cNvSpPr>
      </xdr:nvSpPr>
      <xdr:spPr>
        <a:xfrm>
          <a:off x="17145000" y="838200"/>
          <a:ext cx="600075" cy="187642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腰痛</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負傷によらない業務上の</a:t>
          </a:r>
        </a:p>
      </xdr:txBody>
    </xdr:sp>
    <xdr:clientData/>
  </xdr:twoCellAnchor>
  <xdr:twoCellAnchor>
    <xdr:from>
      <xdr:col>26</xdr:col>
      <xdr:colOff>276225</xdr:colOff>
      <xdr:row>2</xdr:row>
      <xdr:rowOff>0</xdr:rowOff>
    </xdr:from>
    <xdr:to>
      <xdr:col>27</xdr:col>
      <xdr:colOff>428625</xdr:colOff>
      <xdr:row>3</xdr:row>
      <xdr:rowOff>1781175</xdr:rowOff>
    </xdr:to>
    <xdr:sp>
      <xdr:nvSpPr>
        <xdr:cNvPr id="15" name="テキスト 98"/>
        <xdr:cNvSpPr txBox="1">
          <a:spLocks noChangeArrowheads="1"/>
        </xdr:cNvSpPr>
      </xdr:nvSpPr>
      <xdr:spPr>
        <a:xfrm>
          <a:off x="19602450" y="609600"/>
          <a:ext cx="771525" cy="194310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頸肩腕症候群</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手指前腕の障害及び</a:t>
          </a:r>
        </a:p>
      </xdr:txBody>
    </xdr:sp>
    <xdr:clientData/>
  </xdr:twoCellAnchor>
  <xdr:twoCellAnchor>
    <xdr:from>
      <xdr:col>32</xdr:col>
      <xdr:colOff>295275</xdr:colOff>
      <xdr:row>2</xdr:row>
      <xdr:rowOff>19050</xdr:rowOff>
    </xdr:from>
    <xdr:to>
      <xdr:col>33</xdr:col>
      <xdr:colOff>295275</xdr:colOff>
      <xdr:row>3</xdr:row>
      <xdr:rowOff>1809750</xdr:rowOff>
    </xdr:to>
    <xdr:sp>
      <xdr:nvSpPr>
        <xdr:cNvPr id="16" name="テキスト 101"/>
        <xdr:cNvSpPr txBox="1">
          <a:spLocks noChangeArrowheads="1"/>
        </xdr:cNvSpPr>
      </xdr:nvSpPr>
      <xdr:spPr>
        <a:xfrm>
          <a:off x="23336250" y="628650"/>
          <a:ext cx="619125" cy="1952625"/>
        </a:xfrm>
        <a:prstGeom prst="rect">
          <a:avLst/>
        </a:prstGeom>
        <a:noFill/>
        <a:ln w="1" cmpd="sng">
          <a:noFill/>
        </a:ln>
      </xdr:spPr>
      <xdr:txBody>
        <a:bodyPr vertOverflow="clip" wrap="square" lIns="27432" tIns="0" rIns="27432" bIns="0" vert="wordArtVertRtl"/>
        <a:p>
          <a:pPr algn="ctr">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（がんを除く）</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化学物質による疾病</a:t>
          </a:r>
        </a:p>
      </xdr:txBody>
    </xdr:sp>
    <xdr:clientData/>
  </xdr:twoCellAnchor>
  <xdr:twoCellAnchor>
    <xdr:from>
      <xdr:col>37</xdr:col>
      <xdr:colOff>323850</xdr:colOff>
      <xdr:row>2</xdr:row>
      <xdr:rowOff>9525</xdr:rowOff>
    </xdr:from>
    <xdr:to>
      <xdr:col>38</xdr:col>
      <xdr:colOff>314325</xdr:colOff>
      <xdr:row>3</xdr:row>
      <xdr:rowOff>1781175</xdr:rowOff>
    </xdr:to>
    <xdr:sp>
      <xdr:nvSpPr>
        <xdr:cNvPr id="17" name="テキスト 102"/>
        <xdr:cNvSpPr txBox="1">
          <a:spLocks noChangeArrowheads="1"/>
        </xdr:cNvSpPr>
      </xdr:nvSpPr>
      <xdr:spPr>
        <a:xfrm>
          <a:off x="26460450" y="619125"/>
          <a:ext cx="609600" cy="193357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電離放射線によるがん</a:t>
          </a:r>
        </a:p>
      </xdr:txBody>
    </xdr:sp>
    <xdr:clientData/>
  </xdr:twoCellAnchor>
  <xdr:twoCellAnchor>
    <xdr:from>
      <xdr:col>39</xdr:col>
      <xdr:colOff>276225</xdr:colOff>
      <xdr:row>2</xdr:row>
      <xdr:rowOff>0</xdr:rowOff>
    </xdr:from>
    <xdr:to>
      <xdr:col>40</xdr:col>
      <xdr:colOff>276225</xdr:colOff>
      <xdr:row>3</xdr:row>
      <xdr:rowOff>1790700</xdr:rowOff>
    </xdr:to>
    <xdr:sp>
      <xdr:nvSpPr>
        <xdr:cNvPr id="18" name="テキスト 103"/>
        <xdr:cNvSpPr txBox="1">
          <a:spLocks noChangeArrowheads="1"/>
        </xdr:cNvSpPr>
      </xdr:nvSpPr>
      <xdr:spPr>
        <a:xfrm>
          <a:off x="27651075" y="609600"/>
          <a:ext cx="619125" cy="195262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化学物質によるがん</a:t>
          </a:r>
        </a:p>
      </xdr:txBody>
    </xdr:sp>
    <xdr:clientData/>
  </xdr:twoCellAnchor>
  <xdr:twoCellAnchor>
    <xdr:from>
      <xdr:col>41</xdr:col>
      <xdr:colOff>276225</xdr:colOff>
      <xdr:row>2</xdr:row>
      <xdr:rowOff>38100</xdr:rowOff>
    </xdr:from>
    <xdr:to>
      <xdr:col>42</xdr:col>
      <xdr:colOff>276225</xdr:colOff>
      <xdr:row>4</xdr:row>
      <xdr:rowOff>9525</xdr:rowOff>
    </xdr:to>
    <xdr:sp>
      <xdr:nvSpPr>
        <xdr:cNvPr id="19" name="テキスト 104"/>
        <xdr:cNvSpPr txBox="1">
          <a:spLocks noChangeArrowheads="1"/>
        </xdr:cNvSpPr>
      </xdr:nvSpPr>
      <xdr:spPr>
        <a:xfrm>
          <a:off x="28889325" y="647700"/>
          <a:ext cx="619125" cy="209550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以外の原因によるがん</a:t>
          </a:r>
        </a:p>
      </xdr:txBody>
    </xdr:sp>
    <xdr:clientData/>
  </xdr:twoCellAnchor>
  <xdr:twoCellAnchor>
    <xdr:from>
      <xdr:col>43</xdr:col>
      <xdr:colOff>104775</xdr:colOff>
      <xdr:row>2</xdr:row>
      <xdr:rowOff>28575</xdr:rowOff>
    </xdr:from>
    <xdr:to>
      <xdr:col>44</xdr:col>
      <xdr:colOff>609600</xdr:colOff>
      <xdr:row>3</xdr:row>
      <xdr:rowOff>1828800</xdr:rowOff>
    </xdr:to>
    <xdr:sp>
      <xdr:nvSpPr>
        <xdr:cNvPr id="20" name="テキスト 105"/>
        <xdr:cNvSpPr txBox="1">
          <a:spLocks noChangeArrowheads="1"/>
        </xdr:cNvSpPr>
      </xdr:nvSpPr>
      <xdr:spPr>
        <a:xfrm>
          <a:off x="29956125" y="638175"/>
          <a:ext cx="1123950" cy="19621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疾患・心臓疾患等</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過重な業務による脳血管</a:t>
          </a:r>
        </a:p>
      </xdr:txBody>
    </xdr:sp>
    <xdr:clientData/>
  </xdr:twoCellAnchor>
  <xdr:twoCellAnchor>
    <xdr:from>
      <xdr:col>49</xdr:col>
      <xdr:colOff>419100</xdr:colOff>
      <xdr:row>1</xdr:row>
      <xdr:rowOff>133350</xdr:rowOff>
    </xdr:from>
    <xdr:to>
      <xdr:col>50</xdr:col>
      <xdr:colOff>409575</xdr:colOff>
      <xdr:row>3</xdr:row>
      <xdr:rowOff>1828800</xdr:rowOff>
    </xdr:to>
    <xdr:sp>
      <xdr:nvSpPr>
        <xdr:cNvPr id="21" name="テキスト 106"/>
        <xdr:cNvSpPr txBox="1">
          <a:spLocks noChangeArrowheads="1"/>
        </xdr:cNvSpPr>
      </xdr:nvSpPr>
      <xdr:spPr>
        <a:xfrm>
          <a:off x="33985200" y="504825"/>
          <a:ext cx="838200" cy="2095500"/>
        </a:xfrm>
        <a:prstGeom prst="rect">
          <a:avLst/>
        </a:prstGeom>
        <a:noFill/>
        <a:ln w="1" cmpd="sng">
          <a:noFill/>
        </a:ln>
      </xdr:spPr>
      <xdr:txBody>
        <a:bodyPr vertOverflow="clip" wrap="square" lIns="27432" tIns="0" rIns="27432" bIns="0" anchor="dist" vert="wordArtVertRtl"/>
        <a:p>
          <a:pPr algn="ctr">
            <a:defRPr/>
          </a:pPr>
          <a:r>
            <a:rPr lang="en-US" cap="none" sz="1050" b="0" i="0" u="none" baseline="0">
              <a:solidFill>
                <a:srgbClr val="000000"/>
              </a:solidFill>
              <a:latin typeface="ＭＳ 明朝"/>
              <a:ea typeface="ＭＳ 明朝"/>
              <a:cs typeface="ＭＳ 明朝"/>
            </a:rPr>
            <a:t>合計</a:t>
          </a:r>
        </a:p>
      </xdr:txBody>
    </xdr:sp>
    <xdr:clientData/>
  </xdr:twoCellAnchor>
  <xdr:twoCellAnchor>
    <xdr:from>
      <xdr:col>45</xdr:col>
      <xdr:colOff>352425</xdr:colOff>
      <xdr:row>2</xdr:row>
      <xdr:rowOff>9525</xdr:rowOff>
    </xdr:from>
    <xdr:to>
      <xdr:col>46</xdr:col>
      <xdr:colOff>352425</xdr:colOff>
      <xdr:row>3</xdr:row>
      <xdr:rowOff>1943100</xdr:rowOff>
    </xdr:to>
    <xdr:sp>
      <xdr:nvSpPr>
        <xdr:cNvPr id="22" name="テキスト 105"/>
        <xdr:cNvSpPr txBox="1">
          <a:spLocks noChangeArrowheads="1"/>
        </xdr:cNvSpPr>
      </xdr:nvSpPr>
      <xdr:spPr>
        <a:xfrm>
          <a:off x="31442025" y="619125"/>
          <a:ext cx="619125" cy="209550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業務による精神障害</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強い心理的負荷を伴う</a:t>
          </a:r>
        </a:p>
      </xdr:txBody>
    </xdr:sp>
    <xdr:clientData/>
  </xdr:twoCellAnchor>
  <xdr:twoCellAnchor>
    <xdr:from>
      <xdr:col>47</xdr:col>
      <xdr:colOff>342900</xdr:colOff>
      <xdr:row>2</xdr:row>
      <xdr:rowOff>38100</xdr:rowOff>
    </xdr:from>
    <xdr:to>
      <xdr:col>48</xdr:col>
      <xdr:colOff>323850</xdr:colOff>
      <xdr:row>3</xdr:row>
      <xdr:rowOff>1828800</xdr:rowOff>
    </xdr:to>
    <xdr:sp>
      <xdr:nvSpPr>
        <xdr:cNvPr id="23" name="テキスト 105"/>
        <xdr:cNvSpPr txBox="1">
          <a:spLocks noChangeArrowheads="1"/>
        </xdr:cNvSpPr>
      </xdr:nvSpPr>
      <xdr:spPr>
        <a:xfrm>
          <a:off x="32670750" y="647700"/>
          <a:ext cx="600075" cy="195262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こと</a:t>
          </a:r>
          <a:r>
            <a:rPr lang="en-US" cap="none" sz="1000" b="0" i="0" u="none" baseline="0">
              <a:solidFill>
                <a:srgbClr val="000000"/>
              </a:solidFill>
              <a:latin typeface="ＭＳ 明朝"/>
              <a:ea typeface="ＭＳ 明朝"/>
              <a:cs typeface="ＭＳ 明朝"/>
            </a:rPr>
            <a:t>の明らかな疾病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その他の業務に起因する</a:t>
          </a:r>
        </a:p>
      </xdr:txBody>
    </xdr:sp>
    <xdr:clientData/>
  </xdr:twoCellAnchor>
  <xdr:twoCellAnchor>
    <xdr:from>
      <xdr:col>4</xdr:col>
      <xdr:colOff>342900</xdr:colOff>
      <xdr:row>3</xdr:row>
      <xdr:rowOff>9525</xdr:rowOff>
    </xdr:from>
    <xdr:to>
      <xdr:col>5</xdr:col>
      <xdr:colOff>342900</xdr:colOff>
      <xdr:row>4</xdr:row>
      <xdr:rowOff>0</xdr:rowOff>
    </xdr:to>
    <xdr:sp>
      <xdr:nvSpPr>
        <xdr:cNvPr id="24" name="テキスト 63"/>
        <xdr:cNvSpPr txBox="1">
          <a:spLocks noChangeArrowheads="1"/>
        </xdr:cNvSpPr>
      </xdr:nvSpPr>
      <xdr:spPr>
        <a:xfrm>
          <a:off x="6048375" y="781050"/>
          <a:ext cx="619125" cy="1952625"/>
        </a:xfrm>
        <a:prstGeom prst="rect">
          <a:avLst/>
        </a:prstGeom>
        <a:noFill/>
        <a:ln w="1" cmpd="sng">
          <a:noFill/>
        </a:ln>
      </xdr:spPr>
      <xdr:txBody>
        <a:bodyPr vertOverflow="clip" wrap="square" lIns="27432" tIns="0" rIns="27432" bIns="0" vert="wordArtVertRtl"/>
        <a:p>
          <a:pPr algn="ctr">
            <a:defRPr/>
          </a:pPr>
          <a:r>
            <a:rPr lang="en-US" cap="none" sz="1050" b="0" i="0" u="none" baseline="0">
              <a:solidFill>
                <a:srgbClr val="000000"/>
              </a:solidFill>
              <a:latin typeface="ＭＳ 明朝"/>
              <a:ea typeface="ＭＳ 明朝"/>
              <a:cs typeface="ＭＳ 明朝"/>
            </a:rPr>
            <a:t>うち腰痛（災害性腰痛）</a:t>
          </a:r>
        </a:p>
      </xdr:txBody>
    </xdr:sp>
    <xdr:clientData/>
  </xdr:twoCellAnchor>
  <xdr:twoCellAnchor>
    <xdr:from>
      <xdr:col>24</xdr:col>
      <xdr:colOff>304800</xdr:colOff>
      <xdr:row>2</xdr:row>
      <xdr:rowOff>0</xdr:rowOff>
    </xdr:from>
    <xdr:to>
      <xdr:col>25</xdr:col>
      <xdr:colOff>304800</xdr:colOff>
      <xdr:row>3</xdr:row>
      <xdr:rowOff>1781175</xdr:rowOff>
    </xdr:to>
    <xdr:sp>
      <xdr:nvSpPr>
        <xdr:cNvPr id="25" name="テキスト 97"/>
        <xdr:cNvSpPr txBox="1">
          <a:spLocks noChangeArrowheads="1"/>
        </xdr:cNvSpPr>
      </xdr:nvSpPr>
      <xdr:spPr>
        <a:xfrm>
          <a:off x="18392775" y="609600"/>
          <a:ext cx="619125" cy="194310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振動障害</a:t>
          </a:r>
        </a:p>
      </xdr:txBody>
    </xdr:sp>
    <xdr:clientData/>
  </xdr:twoCellAnchor>
  <xdr:twoCellAnchor>
    <xdr:from>
      <xdr:col>30</xdr:col>
      <xdr:colOff>257175</xdr:colOff>
      <xdr:row>1</xdr:row>
      <xdr:rowOff>9525</xdr:rowOff>
    </xdr:from>
    <xdr:to>
      <xdr:col>31</xdr:col>
      <xdr:colOff>257175</xdr:colOff>
      <xdr:row>3</xdr:row>
      <xdr:rowOff>1647825</xdr:rowOff>
    </xdr:to>
    <xdr:sp>
      <xdr:nvSpPr>
        <xdr:cNvPr id="26" name="テキスト 97"/>
        <xdr:cNvSpPr txBox="1">
          <a:spLocks noChangeArrowheads="1"/>
        </xdr:cNvSpPr>
      </xdr:nvSpPr>
      <xdr:spPr>
        <a:xfrm>
          <a:off x="22059900" y="381000"/>
          <a:ext cx="619125" cy="20383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酸素欠乏症</a:t>
          </a:r>
        </a:p>
      </xdr:txBody>
    </xdr:sp>
    <xdr:clientData/>
  </xdr:twoCellAnchor>
  <xdr:twoCellAnchor>
    <xdr:from>
      <xdr:col>35</xdr:col>
      <xdr:colOff>266700</xdr:colOff>
      <xdr:row>1</xdr:row>
      <xdr:rowOff>66675</xdr:rowOff>
    </xdr:from>
    <xdr:to>
      <xdr:col>36</xdr:col>
      <xdr:colOff>257175</xdr:colOff>
      <xdr:row>3</xdr:row>
      <xdr:rowOff>1866900</xdr:rowOff>
    </xdr:to>
    <xdr:sp>
      <xdr:nvSpPr>
        <xdr:cNvPr id="27" name="テキスト 102"/>
        <xdr:cNvSpPr txBox="1">
          <a:spLocks noChangeArrowheads="1"/>
        </xdr:cNvSpPr>
      </xdr:nvSpPr>
      <xdr:spPr>
        <a:xfrm>
          <a:off x="25165050" y="438150"/>
          <a:ext cx="609600" cy="2200275"/>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病原体による疾病</a:t>
          </a:r>
          <a:r>
            <a:rPr lang="en-US" cap="none" sz="1050" b="0" i="0" u="none" baseline="0">
              <a:solidFill>
                <a:srgbClr val="000000"/>
              </a:solidFill>
              <a:latin typeface="ＭＳ 明朝"/>
              <a:ea typeface="ＭＳ 明朝"/>
              <a:cs typeface="ＭＳ 明朝"/>
            </a:rPr>
            <a:t>
</a:t>
          </a:r>
        </a:p>
      </xdr:txBody>
    </xdr:sp>
    <xdr:clientData/>
  </xdr:twoCellAnchor>
  <xdr:twoCellAnchor>
    <xdr:from>
      <xdr:col>14</xdr:col>
      <xdr:colOff>323850</xdr:colOff>
      <xdr:row>3</xdr:row>
      <xdr:rowOff>9525</xdr:rowOff>
    </xdr:from>
    <xdr:to>
      <xdr:col>15</xdr:col>
      <xdr:colOff>314325</xdr:colOff>
      <xdr:row>4</xdr:row>
      <xdr:rowOff>9525</xdr:rowOff>
    </xdr:to>
    <xdr:sp>
      <xdr:nvSpPr>
        <xdr:cNvPr id="28" name="テキスト 89"/>
        <xdr:cNvSpPr txBox="1">
          <a:spLocks noChangeArrowheads="1"/>
        </xdr:cNvSpPr>
      </xdr:nvSpPr>
      <xdr:spPr>
        <a:xfrm>
          <a:off x="12220575" y="781050"/>
          <a:ext cx="609600" cy="1962150"/>
        </a:xfrm>
        <a:prstGeom prst="rect">
          <a:avLst/>
        </a:prstGeom>
        <a:noFill/>
        <a:ln w="1" cmpd="sng">
          <a:noFill/>
        </a:ln>
      </xdr:spPr>
      <xdr:txBody>
        <a:bodyPr vertOverflow="clip" wrap="square" lIns="27432" tIns="0" rIns="27432" bIns="0" vert="wordArtVertRtl"/>
        <a:p>
          <a:pPr algn="ctr">
            <a:defRPr/>
          </a:pPr>
          <a:r>
            <a:rPr lang="en-US" cap="none" sz="9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うち熱中症</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Line 13"/>
        <xdr:cNvSpPr>
          <a:spLocks/>
        </xdr:cNvSpPr>
      </xdr:nvSpPr>
      <xdr:spPr>
        <a:xfrm>
          <a:off x="0" y="409575"/>
          <a:ext cx="3171825" cy="1152525"/>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47</xdr:row>
      <xdr:rowOff>0</xdr:rowOff>
    </xdr:to>
    <xdr:sp>
      <xdr:nvSpPr>
        <xdr:cNvPr id="2" name="テキスト 25"/>
        <xdr:cNvSpPr txBox="1">
          <a:spLocks noChangeArrowheads="1"/>
        </xdr:cNvSpPr>
      </xdr:nvSpPr>
      <xdr:spPr>
        <a:xfrm>
          <a:off x="0" y="2190750"/>
          <a:ext cx="266700" cy="6010275"/>
        </a:xfrm>
        <a:prstGeom prst="rect">
          <a:avLst/>
        </a:prstGeom>
        <a:noFill/>
        <a:ln w="1" cmpd="sng">
          <a:noFill/>
        </a:ln>
      </xdr:spPr>
      <xdr:txBody>
        <a:bodyPr vertOverflow="clip" wrap="square" lIns="27432" tIns="720000" rIns="27432" bIns="720000" anchor="dist" vert="wordArtVertRtl"/>
        <a:p>
          <a:pPr algn="ctr">
            <a:defRPr/>
          </a:pPr>
          <a:r>
            <a:rPr lang="en-US" cap="none" sz="900" b="0" i="0" u="none" baseline="0">
              <a:solidFill>
                <a:srgbClr val="000000"/>
              </a:solidFill>
              <a:latin typeface="ＭＳ 明朝"/>
              <a:ea typeface="ＭＳ 明朝"/>
              <a:cs typeface="ＭＳ 明朝"/>
            </a:rPr>
            <a:t>製造業</a:t>
          </a:r>
        </a:p>
      </xdr:txBody>
    </xdr:sp>
    <xdr:clientData/>
  </xdr:twoCellAnchor>
  <xdr:twoCellAnchor>
    <xdr:from>
      <xdr:col>0</xdr:col>
      <xdr:colOff>0</xdr:colOff>
      <xdr:row>47</xdr:row>
      <xdr:rowOff>0</xdr:rowOff>
    </xdr:from>
    <xdr:to>
      <xdr:col>1</xdr:col>
      <xdr:colOff>0</xdr:colOff>
      <xdr:row>65</xdr:row>
      <xdr:rowOff>0</xdr:rowOff>
    </xdr:to>
    <xdr:sp>
      <xdr:nvSpPr>
        <xdr:cNvPr id="3" name="テキスト 26"/>
        <xdr:cNvSpPr txBox="1">
          <a:spLocks noChangeArrowheads="1"/>
        </xdr:cNvSpPr>
      </xdr:nvSpPr>
      <xdr:spPr>
        <a:xfrm>
          <a:off x="0" y="8201025"/>
          <a:ext cx="266700" cy="2581275"/>
        </a:xfrm>
        <a:prstGeom prst="rect">
          <a:avLst/>
        </a:prstGeom>
        <a:noFill/>
        <a:ln w="1" cmpd="sng">
          <a:noFill/>
        </a:ln>
      </xdr:spPr>
      <xdr:txBody>
        <a:bodyPr vertOverflow="clip" wrap="square" lIns="27432" tIns="360000" rIns="27432" bIns="360000" anchor="dist" vert="wordArtVertRtl"/>
        <a:p>
          <a:pPr algn="ctr">
            <a:defRPr/>
          </a:pPr>
          <a:r>
            <a:rPr lang="en-US" cap="none" sz="900" b="0" i="0" u="none" baseline="0">
              <a:solidFill>
                <a:srgbClr val="000000"/>
              </a:solidFill>
              <a:latin typeface="ＭＳ 明朝"/>
              <a:ea typeface="ＭＳ 明朝"/>
              <a:cs typeface="ＭＳ 明朝"/>
            </a:rPr>
            <a:t>鉱業</a:t>
          </a:r>
        </a:p>
      </xdr:txBody>
    </xdr:sp>
    <xdr:clientData/>
  </xdr:twoCellAnchor>
  <xdr:twoCellAnchor>
    <xdr:from>
      <xdr:col>0</xdr:col>
      <xdr:colOff>0</xdr:colOff>
      <xdr:row>65</xdr:row>
      <xdr:rowOff>0</xdr:rowOff>
    </xdr:from>
    <xdr:to>
      <xdr:col>1</xdr:col>
      <xdr:colOff>0</xdr:colOff>
      <xdr:row>69</xdr:row>
      <xdr:rowOff>0</xdr:rowOff>
    </xdr:to>
    <xdr:sp>
      <xdr:nvSpPr>
        <xdr:cNvPr id="4" name="テキスト 27"/>
        <xdr:cNvSpPr txBox="1">
          <a:spLocks noChangeArrowheads="1"/>
        </xdr:cNvSpPr>
      </xdr:nvSpPr>
      <xdr:spPr>
        <a:xfrm>
          <a:off x="0" y="10782300"/>
          <a:ext cx="266700" cy="581025"/>
        </a:xfrm>
        <a:prstGeom prst="rect">
          <a:avLst/>
        </a:prstGeom>
        <a:noFill/>
        <a:ln w="1" cmpd="sng">
          <a:noFill/>
        </a:ln>
      </xdr:spPr>
      <xdr:txBody>
        <a:bodyPr vertOverflow="clip" wrap="square" lIns="27432" tIns="0" rIns="27432" bIns="36000" anchor="dist" vert="wordArtVertRtl"/>
        <a:p>
          <a:pPr algn="ctr">
            <a:defRPr/>
          </a:pPr>
          <a:r>
            <a:rPr lang="en-US" cap="none" sz="900" b="0" i="0" u="none" baseline="0">
              <a:solidFill>
                <a:srgbClr val="000000"/>
              </a:solidFill>
              <a:latin typeface="ＭＳ 明朝"/>
              <a:ea typeface="ＭＳ 明朝"/>
              <a:cs typeface="ＭＳ 明朝"/>
            </a:rPr>
            <a:t>建設業</a:t>
          </a:r>
        </a:p>
      </xdr:txBody>
    </xdr:sp>
    <xdr:clientData/>
  </xdr:twoCellAnchor>
  <xdr:twoCellAnchor>
    <xdr:from>
      <xdr:col>0</xdr:col>
      <xdr:colOff>0</xdr:colOff>
      <xdr:row>69</xdr:row>
      <xdr:rowOff>0</xdr:rowOff>
    </xdr:from>
    <xdr:to>
      <xdr:col>2</xdr:col>
      <xdr:colOff>0</xdr:colOff>
      <xdr:row>71</xdr:row>
      <xdr:rowOff>0</xdr:rowOff>
    </xdr:to>
    <xdr:sp>
      <xdr:nvSpPr>
        <xdr:cNvPr id="5" name="テキスト 28"/>
        <xdr:cNvSpPr txBox="1">
          <a:spLocks noChangeArrowheads="1"/>
        </xdr:cNvSpPr>
      </xdr:nvSpPr>
      <xdr:spPr>
        <a:xfrm>
          <a:off x="0" y="11363325"/>
          <a:ext cx="31718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上記以外の事業</a:t>
          </a:r>
        </a:p>
      </xdr:txBody>
    </xdr:sp>
    <xdr:clientData/>
  </xdr:twoCellAnchor>
  <xdr:twoCellAnchor>
    <xdr:from>
      <xdr:col>0</xdr:col>
      <xdr:colOff>0</xdr:colOff>
      <xdr:row>71</xdr:row>
      <xdr:rowOff>0</xdr:rowOff>
    </xdr:from>
    <xdr:to>
      <xdr:col>2</xdr:col>
      <xdr:colOff>0</xdr:colOff>
      <xdr:row>73</xdr:row>
      <xdr:rowOff>0</xdr:rowOff>
    </xdr:to>
    <xdr:sp>
      <xdr:nvSpPr>
        <xdr:cNvPr id="6" name="テキスト 29"/>
        <xdr:cNvSpPr txBox="1">
          <a:spLocks noChangeArrowheads="1"/>
        </xdr:cNvSpPr>
      </xdr:nvSpPr>
      <xdr:spPr>
        <a:xfrm>
          <a:off x="0" y="11658600"/>
          <a:ext cx="31718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計</a:t>
          </a:r>
        </a:p>
      </xdr:txBody>
    </xdr:sp>
    <xdr:clientData/>
  </xdr:twoCellAnchor>
  <xdr:twoCellAnchor>
    <xdr:from>
      <xdr:col>1</xdr:col>
      <xdr:colOff>0</xdr:colOff>
      <xdr:row>45</xdr:row>
      <xdr:rowOff>0</xdr:rowOff>
    </xdr:from>
    <xdr:to>
      <xdr:col>2</xdr:col>
      <xdr:colOff>0</xdr:colOff>
      <xdr:row>47</xdr:row>
      <xdr:rowOff>0</xdr:rowOff>
    </xdr:to>
    <xdr:sp>
      <xdr:nvSpPr>
        <xdr:cNvPr id="7" name="テキスト 30"/>
        <xdr:cNvSpPr txBox="1">
          <a:spLocks noChangeArrowheads="1"/>
        </xdr:cNvSpPr>
      </xdr:nvSpPr>
      <xdr:spPr>
        <a:xfrm>
          <a:off x="266700" y="7905750"/>
          <a:ext cx="29051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小計</a:t>
          </a:r>
        </a:p>
      </xdr:txBody>
    </xdr:sp>
    <xdr:clientData/>
  </xdr:twoCellAnchor>
  <xdr:twoCellAnchor>
    <xdr:from>
      <xdr:col>1</xdr:col>
      <xdr:colOff>0</xdr:colOff>
      <xdr:row>43</xdr:row>
      <xdr:rowOff>0</xdr:rowOff>
    </xdr:from>
    <xdr:to>
      <xdr:col>2</xdr:col>
      <xdr:colOff>0</xdr:colOff>
      <xdr:row>45</xdr:row>
      <xdr:rowOff>0</xdr:rowOff>
    </xdr:to>
    <xdr:sp>
      <xdr:nvSpPr>
        <xdr:cNvPr id="8" name="テキスト 31"/>
        <xdr:cNvSpPr txBox="1">
          <a:spLocks noChangeArrowheads="1"/>
        </xdr:cNvSpPr>
      </xdr:nvSpPr>
      <xdr:spPr>
        <a:xfrm>
          <a:off x="266700" y="7620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上記以外の製造</a:t>
          </a:r>
        </a:p>
      </xdr:txBody>
    </xdr:sp>
    <xdr:clientData/>
  </xdr:twoCellAnchor>
  <xdr:twoCellAnchor>
    <xdr:from>
      <xdr:col>1</xdr:col>
      <xdr:colOff>0</xdr:colOff>
      <xdr:row>41</xdr:row>
      <xdr:rowOff>0</xdr:rowOff>
    </xdr:from>
    <xdr:to>
      <xdr:col>2</xdr:col>
      <xdr:colOff>0</xdr:colOff>
      <xdr:row>43</xdr:row>
      <xdr:rowOff>0</xdr:rowOff>
    </xdr:to>
    <xdr:sp>
      <xdr:nvSpPr>
        <xdr:cNvPr id="9" name="テキスト 32"/>
        <xdr:cNvSpPr txBox="1">
          <a:spLocks noChangeArrowheads="1"/>
        </xdr:cNvSpPr>
      </xdr:nvSpPr>
      <xdr:spPr>
        <a:xfrm>
          <a:off x="266700" y="7334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その他輸送用機械器具製造業</a:t>
          </a:r>
        </a:p>
      </xdr:txBody>
    </xdr:sp>
    <xdr:clientData/>
  </xdr:twoCellAnchor>
  <xdr:twoCellAnchor>
    <xdr:from>
      <xdr:col>1</xdr:col>
      <xdr:colOff>0</xdr:colOff>
      <xdr:row>39</xdr:row>
      <xdr:rowOff>0</xdr:rowOff>
    </xdr:from>
    <xdr:to>
      <xdr:col>2</xdr:col>
      <xdr:colOff>0</xdr:colOff>
      <xdr:row>41</xdr:row>
      <xdr:rowOff>0</xdr:rowOff>
    </xdr:to>
    <xdr:sp>
      <xdr:nvSpPr>
        <xdr:cNvPr id="10" name="テキスト 33"/>
        <xdr:cNvSpPr txBox="1">
          <a:spLocks noChangeArrowheads="1"/>
        </xdr:cNvSpPr>
      </xdr:nvSpPr>
      <xdr:spPr>
        <a:xfrm>
          <a:off x="266700" y="7048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造船業</a:t>
          </a:r>
        </a:p>
      </xdr:txBody>
    </xdr:sp>
    <xdr:clientData/>
  </xdr:twoCellAnchor>
  <xdr:twoCellAnchor>
    <xdr:from>
      <xdr:col>1</xdr:col>
      <xdr:colOff>0</xdr:colOff>
      <xdr:row>37</xdr:row>
      <xdr:rowOff>0</xdr:rowOff>
    </xdr:from>
    <xdr:to>
      <xdr:col>2</xdr:col>
      <xdr:colOff>0</xdr:colOff>
      <xdr:row>39</xdr:row>
      <xdr:rowOff>0</xdr:rowOff>
    </xdr:to>
    <xdr:sp>
      <xdr:nvSpPr>
        <xdr:cNvPr id="11" name="テキスト 34"/>
        <xdr:cNvSpPr txBox="1">
          <a:spLocks noChangeArrowheads="1"/>
        </xdr:cNvSpPr>
      </xdr:nvSpPr>
      <xdr:spPr>
        <a:xfrm>
          <a:off x="266700" y="6762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電気機械器具製造業</a:t>
          </a:r>
        </a:p>
      </xdr:txBody>
    </xdr:sp>
    <xdr:clientData/>
  </xdr:twoCellAnchor>
  <xdr:twoCellAnchor>
    <xdr:from>
      <xdr:col>1</xdr:col>
      <xdr:colOff>0</xdr:colOff>
      <xdr:row>35</xdr:row>
      <xdr:rowOff>0</xdr:rowOff>
    </xdr:from>
    <xdr:to>
      <xdr:col>2</xdr:col>
      <xdr:colOff>0</xdr:colOff>
      <xdr:row>37</xdr:row>
      <xdr:rowOff>0</xdr:rowOff>
    </xdr:to>
    <xdr:sp>
      <xdr:nvSpPr>
        <xdr:cNvPr id="12" name="テキスト 35"/>
        <xdr:cNvSpPr txBox="1">
          <a:spLocks noChangeArrowheads="1"/>
        </xdr:cNvSpPr>
      </xdr:nvSpPr>
      <xdr:spPr>
        <a:xfrm>
          <a:off x="266700" y="6477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一般機械器具製造業</a:t>
          </a:r>
        </a:p>
      </xdr:txBody>
    </xdr:sp>
    <xdr:clientData/>
  </xdr:twoCellAnchor>
  <xdr:twoCellAnchor>
    <xdr:from>
      <xdr:col>1</xdr:col>
      <xdr:colOff>0</xdr:colOff>
      <xdr:row>33</xdr:row>
      <xdr:rowOff>0</xdr:rowOff>
    </xdr:from>
    <xdr:to>
      <xdr:col>2</xdr:col>
      <xdr:colOff>0</xdr:colOff>
      <xdr:row>35</xdr:row>
      <xdr:rowOff>0</xdr:rowOff>
    </xdr:to>
    <xdr:sp>
      <xdr:nvSpPr>
        <xdr:cNvPr id="13" name="テキスト 36"/>
        <xdr:cNvSpPr txBox="1">
          <a:spLocks noChangeArrowheads="1"/>
        </xdr:cNvSpPr>
      </xdr:nvSpPr>
      <xdr:spPr>
        <a:xfrm>
          <a:off x="266700" y="6191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金属製品製造業</a:t>
          </a:r>
        </a:p>
      </xdr:txBody>
    </xdr:sp>
    <xdr:clientData/>
  </xdr:twoCellAnchor>
  <xdr:twoCellAnchor>
    <xdr:from>
      <xdr:col>1</xdr:col>
      <xdr:colOff>0</xdr:colOff>
      <xdr:row>31</xdr:row>
      <xdr:rowOff>0</xdr:rowOff>
    </xdr:from>
    <xdr:to>
      <xdr:col>2</xdr:col>
      <xdr:colOff>0</xdr:colOff>
      <xdr:row>33</xdr:row>
      <xdr:rowOff>0</xdr:rowOff>
    </xdr:to>
    <xdr:sp>
      <xdr:nvSpPr>
        <xdr:cNvPr id="14" name="テキスト 37"/>
        <xdr:cNvSpPr txBox="1">
          <a:spLocks noChangeArrowheads="1"/>
        </xdr:cNvSpPr>
      </xdr:nvSpPr>
      <xdr:spPr>
        <a:xfrm>
          <a:off x="266700" y="5905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その他の非鉄金属製造業</a:t>
          </a:r>
        </a:p>
      </xdr:txBody>
    </xdr:sp>
    <xdr:clientData/>
  </xdr:twoCellAnchor>
  <xdr:twoCellAnchor>
    <xdr:from>
      <xdr:col>1</xdr:col>
      <xdr:colOff>0</xdr:colOff>
      <xdr:row>29</xdr:row>
      <xdr:rowOff>0</xdr:rowOff>
    </xdr:from>
    <xdr:to>
      <xdr:col>2</xdr:col>
      <xdr:colOff>0</xdr:colOff>
      <xdr:row>31</xdr:row>
      <xdr:rowOff>0</xdr:rowOff>
    </xdr:to>
    <xdr:sp>
      <xdr:nvSpPr>
        <xdr:cNvPr id="15" name="テキスト 38"/>
        <xdr:cNvSpPr txBox="1">
          <a:spLocks noChangeArrowheads="1"/>
        </xdr:cNvSpPr>
      </xdr:nvSpPr>
      <xdr:spPr>
        <a:xfrm>
          <a:off x="266700" y="5619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非鉄金属鋳物業</a:t>
          </a:r>
        </a:p>
      </xdr:txBody>
    </xdr:sp>
    <xdr:clientData/>
  </xdr:twoCellAnchor>
  <xdr:twoCellAnchor>
    <xdr:from>
      <xdr:col>1</xdr:col>
      <xdr:colOff>0</xdr:colOff>
      <xdr:row>27</xdr:row>
      <xdr:rowOff>0</xdr:rowOff>
    </xdr:from>
    <xdr:to>
      <xdr:col>2</xdr:col>
      <xdr:colOff>0</xdr:colOff>
      <xdr:row>29</xdr:row>
      <xdr:rowOff>0</xdr:rowOff>
    </xdr:to>
    <xdr:sp>
      <xdr:nvSpPr>
        <xdr:cNvPr id="16" name="テキスト 39"/>
        <xdr:cNvSpPr txBox="1">
          <a:spLocks noChangeArrowheads="1"/>
        </xdr:cNvSpPr>
      </xdr:nvSpPr>
      <xdr:spPr>
        <a:xfrm>
          <a:off x="266700" y="5334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非鉄金属精練圧延業</a:t>
          </a:r>
        </a:p>
      </xdr:txBody>
    </xdr:sp>
    <xdr:clientData/>
  </xdr:twoCellAnchor>
  <xdr:twoCellAnchor>
    <xdr:from>
      <xdr:col>1</xdr:col>
      <xdr:colOff>0</xdr:colOff>
      <xdr:row>25</xdr:row>
      <xdr:rowOff>0</xdr:rowOff>
    </xdr:from>
    <xdr:to>
      <xdr:col>2</xdr:col>
      <xdr:colOff>0</xdr:colOff>
      <xdr:row>27</xdr:row>
      <xdr:rowOff>0</xdr:rowOff>
    </xdr:to>
    <xdr:sp>
      <xdr:nvSpPr>
        <xdr:cNvPr id="17" name="テキスト 40"/>
        <xdr:cNvSpPr txBox="1">
          <a:spLocks noChangeArrowheads="1"/>
        </xdr:cNvSpPr>
      </xdr:nvSpPr>
      <xdr:spPr>
        <a:xfrm>
          <a:off x="266700" y="5048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その他の鉄鋼業</a:t>
          </a:r>
        </a:p>
      </xdr:txBody>
    </xdr:sp>
    <xdr:clientData/>
  </xdr:twoCellAnchor>
  <xdr:twoCellAnchor>
    <xdr:from>
      <xdr:col>1</xdr:col>
      <xdr:colOff>0</xdr:colOff>
      <xdr:row>23</xdr:row>
      <xdr:rowOff>0</xdr:rowOff>
    </xdr:from>
    <xdr:to>
      <xdr:col>2</xdr:col>
      <xdr:colOff>0</xdr:colOff>
      <xdr:row>25</xdr:row>
      <xdr:rowOff>0</xdr:rowOff>
    </xdr:to>
    <xdr:sp>
      <xdr:nvSpPr>
        <xdr:cNvPr id="18" name="テキスト 41"/>
        <xdr:cNvSpPr txBox="1">
          <a:spLocks noChangeArrowheads="1"/>
        </xdr:cNvSpPr>
      </xdr:nvSpPr>
      <xdr:spPr>
        <a:xfrm>
          <a:off x="266700" y="4762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鋳物業</a:t>
          </a:r>
        </a:p>
      </xdr:txBody>
    </xdr:sp>
    <xdr:clientData/>
  </xdr:twoCellAnchor>
  <xdr:twoCellAnchor>
    <xdr:from>
      <xdr:col>1</xdr:col>
      <xdr:colOff>0</xdr:colOff>
      <xdr:row>21</xdr:row>
      <xdr:rowOff>0</xdr:rowOff>
    </xdr:from>
    <xdr:to>
      <xdr:col>2</xdr:col>
      <xdr:colOff>0</xdr:colOff>
      <xdr:row>23</xdr:row>
      <xdr:rowOff>0</xdr:rowOff>
    </xdr:to>
    <xdr:sp>
      <xdr:nvSpPr>
        <xdr:cNvPr id="19" name="テキスト 42"/>
        <xdr:cNvSpPr txBox="1">
          <a:spLocks noChangeArrowheads="1"/>
        </xdr:cNvSpPr>
      </xdr:nvSpPr>
      <xdr:spPr>
        <a:xfrm>
          <a:off x="266700" y="4476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製鉄・製鋼・圧延業</a:t>
          </a:r>
        </a:p>
      </xdr:txBody>
    </xdr:sp>
    <xdr:clientData/>
  </xdr:twoCellAnchor>
  <xdr:twoCellAnchor>
    <xdr:from>
      <xdr:col>1</xdr:col>
      <xdr:colOff>0</xdr:colOff>
      <xdr:row>19</xdr:row>
      <xdr:rowOff>0</xdr:rowOff>
    </xdr:from>
    <xdr:to>
      <xdr:col>2</xdr:col>
      <xdr:colOff>0</xdr:colOff>
      <xdr:row>21</xdr:row>
      <xdr:rowOff>0</xdr:rowOff>
    </xdr:to>
    <xdr:sp>
      <xdr:nvSpPr>
        <xdr:cNvPr id="20" name="テキスト 43"/>
        <xdr:cNvSpPr txBox="1">
          <a:spLocks noChangeArrowheads="1"/>
        </xdr:cNvSpPr>
      </xdr:nvSpPr>
      <xdr:spPr>
        <a:xfrm>
          <a:off x="266700" y="4191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その他の土石製品製造業</a:t>
          </a:r>
        </a:p>
      </xdr:txBody>
    </xdr:sp>
    <xdr:clientData/>
  </xdr:twoCellAnchor>
  <xdr:twoCellAnchor>
    <xdr:from>
      <xdr:col>1</xdr:col>
      <xdr:colOff>0</xdr:colOff>
      <xdr:row>17</xdr:row>
      <xdr:rowOff>0</xdr:rowOff>
    </xdr:from>
    <xdr:to>
      <xdr:col>2</xdr:col>
      <xdr:colOff>0</xdr:colOff>
      <xdr:row>19</xdr:row>
      <xdr:rowOff>0</xdr:rowOff>
    </xdr:to>
    <xdr:sp>
      <xdr:nvSpPr>
        <xdr:cNvPr id="21" name="テキスト 44"/>
        <xdr:cNvSpPr txBox="1">
          <a:spLocks noChangeArrowheads="1"/>
        </xdr:cNvSpPr>
      </xdr:nvSpPr>
      <xdr:spPr>
        <a:xfrm>
          <a:off x="266700" y="3905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その他の窯業</a:t>
          </a:r>
        </a:p>
      </xdr:txBody>
    </xdr:sp>
    <xdr:clientData/>
  </xdr:twoCellAnchor>
  <xdr:twoCellAnchor>
    <xdr:from>
      <xdr:col>1</xdr:col>
      <xdr:colOff>0</xdr:colOff>
      <xdr:row>15</xdr:row>
      <xdr:rowOff>0</xdr:rowOff>
    </xdr:from>
    <xdr:to>
      <xdr:col>2</xdr:col>
      <xdr:colOff>0</xdr:colOff>
      <xdr:row>17</xdr:row>
      <xdr:rowOff>0</xdr:rowOff>
    </xdr:to>
    <xdr:sp>
      <xdr:nvSpPr>
        <xdr:cNvPr id="22" name="テキスト 45"/>
        <xdr:cNvSpPr txBox="1">
          <a:spLocks noChangeArrowheads="1"/>
        </xdr:cNvSpPr>
      </xdr:nvSpPr>
      <xdr:spPr>
        <a:xfrm>
          <a:off x="266700" y="3619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耐火煉瓦製造業</a:t>
          </a:r>
        </a:p>
      </xdr:txBody>
    </xdr:sp>
    <xdr:clientData/>
  </xdr:twoCellAnchor>
  <xdr:twoCellAnchor>
    <xdr:from>
      <xdr:col>1</xdr:col>
      <xdr:colOff>0</xdr:colOff>
      <xdr:row>13</xdr:row>
      <xdr:rowOff>0</xdr:rowOff>
    </xdr:from>
    <xdr:to>
      <xdr:col>2</xdr:col>
      <xdr:colOff>0</xdr:colOff>
      <xdr:row>15</xdr:row>
      <xdr:rowOff>0</xdr:rowOff>
    </xdr:to>
    <xdr:sp>
      <xdr:nvSpPr>
        <xdr:cNvPr id="23" name="テキスト 46"/>
        <xdr:cNvSpPr txBox="1">
          <a:spLocks noChangeArrowheads="1"/>
        </xdr:cNvSpPr>
      </xdr:nvSpPr>
      <xdr:spPr>
        <a:xfrm>
          <a:off x="266700" y="3333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陶磁器製造業</a:t>
          </a:r>
        </a:p>
      </xdr:txBody>
    </xdr:sp>
    <xdr:clientData/>
  </xdr:twoCellAnchor>
  <xdr:twoCellAnchor>
    <xdr:from>
      <xdr:col>1</xdr:col>
      <xdr:colOff>0</xdr:colOff>
      <xdr:row>11</xdr:row>
      <xdr:rowOff>0</xdr:rowOff>
    </xdr:from>
    <xdr:to>
      <xdr:col>2</xdr:col>
      <xdr:colOff>0</xdr:colOff>
      <xdr:row>13</xdr:row>
      <xdr:rowOff>0</xdr:rowOff>
    </xdr:to>
    <xdr:sp>
      <xdr:nvSpPr>
        <xdr:cNvPr id="24" name="テキスト 47"/>
        <xdr:cNvSpPr txBox="1">
          <a:spLocks noChangeArrowheads="1"/>
        </xdr:cNvSpPr>
      </xdr:nvSpPr>
      <xdr:spPr>
        <a:xfrm>
          <a:off x="266700" y="30480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ガラス製造業</a:t>
          </a:r>
        </a:p>
      </xdr:txBody>
    </xdr:sp>
    <xdr:clientData/>
  </xdr:twoCellAnchor>
  <xdr:twoCellAnchor>
    <xdr:from>
      <xdr:col>1</xdr:col>
      <xdr:colOff>0</xdr:colOff>
      <xdr:row>9</xdr:row>
      <xdr:rowOff>0</xdr:rowOff>
    </xdr:from>
    <xdr:to>
      <xdr:col>2</xdr:col>
      <xdr:colOff>0</xdr:colOff>
      <xdr:row>11</xdr:row>
      <xdr:rowOff>0</xdr:rowOff>
    </xdr:to>
    <xdr:sp>
      <xdr:nvSpPr>
        <xdr:cNvPr id="25" name="テキスト 48"/>
        <xdr:cNvSpPr txBox="1">
          <a:spLocks noChangeArrowheads="1"/>
        </xdr:cNvSpPr>
      </xdr:nvSpPr>
      <xdr:spPr>
        <a:xfrm>
          <a:off x="266700" y="27622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セメント製造業</a:t>
          </a:r>
        </a:p>
      </xdr:txBody>
    </xdr:sp>
    <xdr:clientData/>
  </xdr:twoCellAnchor>
  <xdr:twoCellAnchor>
    <xdr:from>
      <xdr:col>1</xdr:col>
      <xdr:colOff>0</xdr:colOff>
      <xdr:row>7</xdr:row>
      <xdr:rowOff>0</xdr:rowOff>
    </xdr:from>
    <xdr:to>
      <xdr:col>2</xdr:col>
      <xdr:colOff>0</xdr:colOff>
      <xdr:row>9</xdr:row>
      <xdr:rowOff>0</xdr:rowOff>
    </xdr:to>
    <xdr:sp>
      <xdr:nvSpPr>
        <xdr:cNvPr id="26" name="テキスト 49"/>
        <xdr:cNvSpPr txBox="1">
          <a:spLocks noChangeArrowheads="1"/>
        </xdr:cNvSpPr>
      </xdr:nvSpPr>
      <xdr:spPr>
        <a:xfrm>
          <a:off x="266700" y="24765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上記以外の化学工業</a:t>
          </a:r>
        </a:p>
      </xdr:txBody>
    </xdr:sp>
    <xdr:clientData/>
  </xdr:twoCellAnchor>
  <xdr:twoCellAnchor>
    <xdr:from>
      <xdr:col>1</xdr:col>
      <xdr:colOff>0</xdr:colOff>
      <xdr:row>5</xdr:row>
      <xdr:rowOff>0</xdr:rowOff>
    </xdr:from>
    <xdr:to>
      <xdr:col>2</xdr:col>
      <xdr:colOff>0</xdr:colOff>
      <xdr:row>7</xdr:row>
      <xdr:rowOff>0</xdr:rowOff>
    </xdr:to>
    <xdr:sp>
      <xdr:nvSpPr>
        <xdr:cNvPr id="27" name="テキスト 50"/>
        <xdr:cNvSpPr txBox="1">
          <a:spLocks noChangeArrowheads="1"/>
        </xdr:cNvSpPr>
      </xdr:nvSpPr>
      <xdr:spPr>
        <a:xfrm>
          <a:off x="266700" y="219075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ゴム製品製造業</a:t>
          </a:r>
        </a:p>
      </xdr:txBody>
    </xdr:sp>
    <xdr:clientData/>
  </xdr:twoCellAnchor>
  <xdr:twoCellAnchor>
    <xdr:from>
      <xdr:col>1</xdr:col>
      <xdr:colOff>0</xdr:colOff>
      <xdr:row>67</xdr:row>
      <xdr:rowOff>0</xdr:rowOff>
    </xdr:from>
    <xdr:to>
      <xdr:col>2</xdr:col>
      <xdr:colOff>0</xdr:colOff>
      <xdr:row>69</xdr:row>
      <xdr:rowOff>0</xdr:rowOff>
    </xdr:to>
    <xdr:sp>
      <xdr:nvSpPr>
        <xdr:cNvPr id="28" name="テキスト 51"/>
        <xdr:cNvSpPr txBox="1">
          <a:spLocks noChangeArrowheads="1"/>
        </xdr:cNvSpPr>
      </xdr:nvSpPr>
      <xdr:spPr>
        <a:xfrm>
          <a:off x="266700" y="11068050"/>
          <a:ext cx="29051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上記以外の建設業</a:t>
          </a:r>
        </a:p>
      </xdr:txBody>
    </xdr:sp>
    <xdr:clientData/>
  </xdr:twoCellAnchor>
  <xdr:twoCellAnchor>
    <xdr:from>
      <xdr:col>1</xdr:col>
      <xdr:colOff>0</xdr:colOff>
      <xdr:row>65</xdr:row>
      <xdr:rowOff>0</xdr:rowOff>
    </xdr:from>
    <xdr:to>
      <xdr:col>2</xdr:col>
      <xdr:colOff>0</xdr:colOff>
      <xdr:row>67</xdr:row>
      <xdr:rowOff>0</xdr:rowOff>
    </xdr:to>
    <xdr:sp>
      <xdr:nvSpPr>
        <xdr:cNvPr id="29" name="テキスト 52"/>
        <xdr:cNvSpPr txBox="1">
          <a:spLocks noChangeArrowheads="1"/>
        </xdr:cNvSpPr>
      </xdr:nvSpPr>
      <xdr:spPr>
        <a:xfrm>
          <a:off x="266700" y="10782300"/>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トンネル建設工事業</a:t>
          </a:r>
        </a:p>
      </xdr:txBody>
    </xdr:sp>
    <xdr:clientData/>
  </xdr:twoCellAnchor>
  <xdr:twoCellAnchor>
    <xdr:from>
      <xdr:col>1</xdr:col>
      <xdr:colOff>0</xdr:colOff>
      <xdr:row>63</xdr:row>
      <xdr:rowOff>0</xdr:rowOff>
    </xdr:from>
    <xdr:to>
      <xdr:col>2</xdr:col>
      <xdr:colOff>0</xdr:colOff>
      <xdr:row>65</xdr:row>
      <xdr:rowOff>0</xdr:rowOff>
    </xdr:to>
    <xdr:sp>
      <xdr:nvSpPr>
        <xdr:cNvPr id="30" name="テキスト 53"/>
        <xdr:cNvSpPr txBox="1">
          <a:spLocks noChangeArrowheads="1"/>
        </xdr:cNvSpPr>
      </xdr:nvSpPr>
      <xdr:spPr>
        <a:xfrm>
          <a:off x="266700" y="10487025"/>
          <a:ext cx="2905125" cy="295275"/>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小計</a:t>
          </a:r>
        </a:p>
      </xdr:txBody>
    </xdr:sp>
    <xdr:clientData/>
  </xdr:twoCellAnchor>
  <xdr:twoCellAnchor>
    <xdr:from>
      <xdr:col>1</xdr:col>
      <xdr:colOff>0</xdr:colOff>
      <xdr:row>61</xdr:row>
      <xdr:rowOff>0</xdr:rowOff>
    </xdr:from>
    <xdr:to>
      <xdr:col>2</xdr:col>
      <xdr:colOff>0</xdr:colOff>
      <xdr:row>63</xdr:row>
      <xdr:rowOff>0</xdr:rowOff>
    </xdr:to>
    <xdr:sp>
      <xdr:nvSpPr>
        <xdr:cNvPr id="31" name="テキスト 54"/>
        <xdr:cNvSpPr txBox="1">
          <a:spLocks noChangeArrowheads="1"/>
        </xdr:cNvSpPr>
      </xdr:nvSpPr>
      <xdr:spPr>
        <a:xfrm>
          <a:off x="266700" y="102012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a:t>
          </a:r>
        </a:p>
      </xdr:txBody>
    </xdr:sp>
    <xdr:clientData/>
  </xdr:twoCellAnchor>
  <xdr:twoCellAnchor>
    <xdr:from>
      <xdr:col>1</xdr:col>
      <xdr:colOff>0</xdr:colOff>
      <xdr:row>59</xdr:row>
      <xdr:rowOff>0</xdr:rowOff>
    </xdr:from>
    <xdr:to>
      <xdr:col>2</xdr:col>
      <xdr:colOff>0</xdr:colOff>
      <xdr:row>61</xdr:row>
      <xdr:rowOff>0</xdr:rowOff>
    </xdr:to>
    <xdr:sp>
      <xdr:nvSpPr>
        <xdr:cNvPr id="32" name="テキスト 55"/>
        <xdr:cNvSpPr txBox="1">
          <a:spLocks noChangeArrowheads="1"/>
        </xdr:cNvSpPr>
      </xdr:nvSpPr>
      <xdr:spPr>
        <a:xfrm>
          <a:off x="266700" y="99155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石油等鉱業</a:t>
          </a:r>
        </a:p>
      </xdr:txBody>
    </xdr:sp>
    <xdr:clientData/>
  </xdr:twoCellAnchor>
  <xdr:twoCellAnchor>
    <xdr:from>
      <xdr:col>1</xdr:col>
      <xdr:colOff>0</xdr:colOff>
      <xdr:row>57</xdr:row>
      <xdr:rowOff>0</xdr:rowOff>
    </xdr:from>
    <xdr:to>
      <xdr:col>2</xdr:col>
      <xdr:colOff>0</xdr:colOff>
      <xdr:row>59</xdr:row>
      <xdr:rowOff>0</xdr:rowOff>
    </xdr:to>
    <xdr:sp>
      <xdr:nvSpPr>
        <xdr:cNvPr id="33" name="テキスト 56"/>
        <xdr:cNvSpPr txBox="1">
          <a:spLocks noChangeArrowheads="1"/>
        </xdr:cNvSpPr>
      </xdr:nvSpPr>
      <xdr:spPr>
        <a:xfrm>
          <a:off x="266700" y="96297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金属鉱業</a:t>
          </a:r>
        </a:p>
      </xdr:txBody>
    </xdr:sp>
    <xdr:clientData/>
  </xdr:twoCellAnchor>
  <xdr:twoCellAnchor>
    <xdr:from>
      <xdr:col>1</xdr:col>
      <xdr:colOff>0</xdr:colOff>
      <xdr:row>55</xdr:row>
      <xdr:rowOff>0</xdr:rowOff>
    </xdr:from>
    <xdr:to>
      <xdr:col>2</xdr:col>
      <xdr:colOff>0</xdr:colOff>
      <xdr:row>57</xdr:row>
      <xdr:rowOff>0</xdr:rowOff>
    </xdr:to>
    <xdr:sp>
      <xdr:nvSpPr>
        <xdr:cNvPr id="34" name="テキスト 57"/>
        <xdr:cNvSpPr txBox="1">
          <a:spLocks noChangeArrowheads="1"/>
        </xdr:cNvSpPr>
      </xdr:nvSpPr>
      <xdr:spPr>
        <a:xfrm>
          <a:off x="266700" y="93440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その他の土石採取業</a:t>
          </a:r>
        </a:p>
      </xdr:txBody>
    </xdr:sp>
    <xdr:clientData/>
  </xdr:twoCellAnchor>
  <xdr:twoCellAnchor>
    <xdr:from>
      <xdr:col>1</xdr:col>
      <xdr:colOff>0</xdr:colOff>
      <xdr:row>53</xdr:row>
      <xdr:rowOff>0</xdr:rowOff>
    </xdr:from>
    <xdr:to>
      <xdr:col>2</xdr:col>
      <xdr:colOff>0</xdr:colOff>
      <xdr:row>55</xdr:row>
      <xdr:rowOff>0</xdr:rowOff>
    </xdr:to>
    <xdr:sp>
      <xdr:nvSpPr>
        <xdr:cNvPr id="35" name="テキスト 58"/>
        <xdr:cNvSpPr txBox="1">
          <a:spLocks noChangeArrowheads="1"/>
        </xdr:cNvSpPr>
      </xdr:nvSpPr>
      <xdr:spPr>
        <a:xfrm>
          <a:off x="266700" y="90582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砂利採取業</a:t>
          </a:r>
        </a:p>
      </xdr:txBody>
    </xdr:sp>
    <xdr:clientData/>
  </xdr:twoCellAnchor>
  <xdr:twoCellAnchor>
    <xdr:from>
      <xdr:col>1</xdr:col>
      <xdr:colOff>0</xdr:colOff>
      <xdr:row>51</xdr:row>
      <xdr:rowOff>0</xdr:rowOff>
    </xdr:from>
    <xdr:to>
      <xdr:col>2</xdr:col>
      <xdr:colOff>0</xdr:colOff>
      <xdr:row>53</xdr:row>
      <xdr:rowOff>0</xdr:rowOff>
    </xdr:to>
    <xdr:sp>
      <xdr:nvSpPr>
        <xdr:cNvPr id="36" name="テキスト 59"/>
        <xdr:cNvSpPr txBox="1">
          <a:spLocks noChangeArrowheads="1"/>
        </xdr:cNvSpPr>
      </xdr:nvSpPr>
      <xdr:spPr>
        <a:xfrm>
          <a:off x="266700" y="87725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採石業</a:t>
          </a:r>
        </a:p>
      </xdr:txBody>
    </xdr:sp>
    <xdr:clientData/>
  </xdr:twoCellAnchor>
  <xdr:twoCellAnchor>
    <xdr:from>
      <xdr:col>1</xdr:col>
      <xdr:colOff>0</xdr:colOff>
      <xdr:row>49</xdr:row>
      <xdr:rowOff>0</xdr:rowOff>
    </xdr:from>
    <xdr:to>
      <xdr:col>2</xdr:col>
      <xdr:colOff>0</xdr:colOff>
      <xdr:row>51</xdr:row>
      <xdr:rowOff>0</xdr:rowOff>
    </xdr:to>
    <xdr:sp>
      <xdr:nvSpPr>
        <xdr:cNvPr id="37" name="テキスト 60"/>
        <xdr:cNvSpPr txBox="1">
          <a:spLocks noChangeArrowheads="1"/>
        </xdr:cNvSpPr>
      </xdr:nvSpPr>
      <xdr:spPr>
        <a:xfrm>
          <a:off x="266700" y="848677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その他の石炭鉱業</a:t>
          </a:r>
        </a:p>
      </xdr:txBody>
    </xdr:sp>
    <xdr:clientData/>
  </xdr:twoCellAnchor>
  <xdr:twoCellAnchor>
    <xdr:from>
      <xdr:col>1</xdr:col>
      <xdr:colOff>0</xdr:colOff>
      <xdr:row>47</xdr:row>
      <xdr:rowOff>0</xdr:rowOff>
    </xdr:from>
    <xdr:to>
      <xdr:col>2</xdr:col>
      <xdr:colOff>0</xdr:colOff>
      <xdr:row>49</xdr:row>
      <xdr:rowOff>0</xdr:rowOff>
    </xdr:to>
    <xdr:sp>
      <xdr:nvSpPr>
        <xdr:cNvPr id="38" name="テキスト 61"/>
        <xdr:cNvSpPr txBox="1">
          <a:spLocks noChangeArrowheads="1"/>
        </xdr:cNvSpPr>
      </xdr:nvSpPr>
      <xdr:spPr>
        <a:xfrm>
          <a:off x="266700" y="8201025"/>
          <a:ext cx="2905125" cy="28575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一般石炭鉱業</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532;&#6530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４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31"/>
  <sheetViews>
    <sheetView showGridLines="0" view="pageBreakPreview" zoomScaleNormal="75" zoomScaleSheetLayoutView="100" zoomScalePageLayoutView="0" workbookViewId="0" topLeftCell="A1">
      <selection activeCell="C5" sqref="C5"/>
    </sheetView>
  </sheetViews>
  <sheetFormatPr defaultColWidth="12.00390625" defaultRowHeight="12"/>
  <cols>
    <col min="1" max="1" width="4.625" style="25" customWidth="1"/>
    <col min="2" max="2" width="54.00390625" style="25" customWidth="1"/>
    <col min="3" max="8" width="8.125" style="94" customWidth="1"/>
    <col min="9" max="49" width="8.125" style="25" customWidth="1"/>
    <col min="50" max="51" width="11.125" style="25" customWidth="1"/>
    <col min="52" max="16384" width="12.00390625" style="25" customWidth="1"/>
  </cols>
  <sheetData>
    <row r="1" spans="1:52" s="1" customFormat="1" ht="29.25" customHeight="1">
      <c r="A1" s="407" t="s">
        <v>348</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row>
    <row r="2" spans="1:52" s="8" customFormat="1" ht="18.75" customHeight="1">
      <c r="A2" s="2"/>
      <c r="B2" s="3" t="s">
        <v>349</v>
      </c>
      <c r="C2" s="404" t="s">
        <v>0</v>
      </c>
      <c r="D2" s="404"/>
      <c r="E2" s="4"/>
      <c r="F2" s="4"/>
      <c r="G2" s="408" t="s">
        <v>350</v>
      </c>
      <c r="H2" s="409"/>
      <c r="I2" s="409"/>
      <c r="J2" s="409"/>
      <c r="K2" s="409"/>
      <c r="L2" s="409"/>
      <c r="M2" s="409"/>
      <c r="N2" s="409"/>
      <c r="O2" s="409"/>
      <c r="P2" s="409"/>
      <c r="Q2" s="409"/>
      <c r="R2" s="409"/>
      <c r="S2" s="409"/>
      <c r="T2" s="410"/>
      <c r="U2" s="411" t="s">
        <v>351</v>
      </c>
      <c r="V2" s="409"/>
      <c r="W2" s="409"/>
      <c r="X2" s="409"/>
      <c r="Y2" s="409"/>
      <c r="Z2" s="409"/>
      <c r="AA2" s="409"/>
      <c r="AB2" s="409"/>
      <c r="AC2" s="409"/>
      <c r="AD2" s="412"/>
      <c r="AE2" s="404" t="s">
        <v>1</v>
      </c>
      <c r="AF2" s="413"/>
      <c r="AG2" s="414" t="s">
        <v>2</v>
      </c>
      <c r="AH2" s="413"/>
      <c r="AI2" s="5" t="s">
        <v>3</v>
      </c>
      <c r="AJ2" s="414" t="s">
        <v>4</v>
      </c>
      <c r="AK2" s="413"/>
      <c r="AL2" s="415" t="s">
        <v>352</v>
      </c>
      <c r="AM2" s="416"/>
      <c r="AN2" s="416"/>
      <c r="AO2" s="416"/>
      <c r="AP2" s="416"/>
      <c r="AQ2" s="416"/>
      <c r="AR2" s="414" t="s">
        <v>5</v>
      </c>
      <c r="AS2" s="413"/>
      <c r="AT2" s="414" t="s">
        <v>353</v>
      </c>
      <c r="AU2" s="413"/>
      <c r="AV2" s="404" t="s">
        <v>354</v>
      </c>
      <c r="AW2" s="404"/>
      <c r="AX2" s="363"/>
      <c r="AY2" s="6"/>
      <c r="AZ2" s="7"/>
    </row>
    <row r="3" spans="1:52" s="21" customFormat="1" ht="12.75" customHeight="1">
      <c r="A3" s="9"/>
      <c r="B3" s="10"/>
      <c r="C3" s="11"/>
      <c r="D3" s="11"/>
      <c r="E3" s="11"/>
      <c r="F3" s="11"/>
      <c r="G3" s="405" t="s">
        <v>6</v>
      </c>
      <c r="H3" s="402"/>
      <c r="I3" s="396" t="s">
        <v>7</v>
      </c>
      <c r="J3" s="402"/>
      <c r="K3" s="403" t="s">
        <v>8</v>
      </c>
      <c r="L3" s="403"/>
      <c r="M3" s="396" t="s">
        <v>9</v>
      </c>
      <c r="N3" s="403"/>
      <c r="O3" s="12"/>
      <c r="P3" s="12"/>
      <c r="Q3" s="396" t="s">
        <v>10</v>
      </c>
      <c r="R3" s="402"/>
      <c r="S3" s="394" t="s">
        <v>11</v>
      </c>
      <c r="T3" s="394"/>
      <c r="U3" s="396" t="s">
        <v>12</v>
      </c>
      <c r="V3" s="402"/>
      <c r="W3" s="396" t="s">
        <v>13</v>
      </c>
      <c r="X3" s="402"/>
      <c r="Y3" s="403" t="s">
        <v>14</v>
      </c>
      <c r="Z3" s="402"/>
      <c r="AA3" s="394" t="s">
        <v>15</v>
      </c>
      <c r="AB3" s="394"/>
      <c r="AC3" s="396" t="s">
        <v>16</v>
      </c>
      <c r="AD3" s="397"/>
      <c r="AE3" s="13"/>
      <c r="AF3" s="14"/>
      <c r="AG3" s="13"/>
      <c r="AH3" s="13"/>
      <c r="AI3" s="400" t="s">
        <v>17</v>
      </c>
      <c r="AJ3" s="13"/>
      <c r="AK3" s="13"/>
      <c r="AL3" s="396" t="s">
        <v>18</v>
      </c>
      <c r="AM3" s="402"/>
      <c r="AN3" s="403" t="s">
        <v>19</v>
      </c>
      <c r="AO3" s="402"/>
      <c r="AP3" s="403" t="s">
        <v>20</v>
      </c>
      <c r="AQ3" s="403"/>
      <c r="AR3" s="15"/>
      <c r="AS3" s="16"/>
      <c r="AT3" s="17"/>
      <c r="AU3" s="17"/>
      <c r="AV3" s="15"/>
      <c r="AW3" s="17"/>
      <c r="AX3" s="18"/>
      <c r="AY3" s="19"/>
      <c r="AZ3" s="20"/>
    </row>
    <row r="4" spans="1:52" ht="154.5" customHeight="1">
      <c r="A4" s="22"/>
      <c r="B4" s="23" t="s">
        <v>21</v>
      </c>
      <c r="C4" s="362"/>
      <c r="D4" s="359"/>
      <c r="E4" s="356"/>
      <c r="F4" s="357"/>
      <c r="G4" s="406"/>
      <c r="H4" s="392"/>
      <c r="I4" s="398"/>
      <c r="J4" s="392"/>
      <c r="K4" s="391"/>
      <c r="L4" s="391"/>
      <c r="M4" s="398"/>
      <c r="N4" s="391"/>
      <c r="O4" s="389"/>
      <c r="P4" s="390"/>
      <c r="Q4" s="398"/>
      <c r="R4" s="392"/>
      <c r="S4" s="395"/>
      <c r="T4" s="395"/>
      <c r="U4" s="398"/>
      <c r="V4" s="392"/>
      <c r="W4" s="398"/>
      <c r="X4" s="392"/>
      <c r="Y4" s="391"/>
      <c r="Z4" s="392"/>
      <c r="AA4" s="395"/>
      <c r="AB4" s="395"/>
      <c r="AC4" s="398"/>
      <c r="AD4" s="399"/>
      <c r="AE4" s="391"/>
      <c r="AF4" s="392"/>
      <c r="AG4" s="360"/>
      <c r="AH4" s="359"/>
      <c r="AI4" s="401"/>
      <c r="AJ4" s="360"/>
      <c r="AK4" s="358"/>
      <c r="AL4" s="398"/>
      <c r="AM4" s="392"/>
      <c r="AN4" s="391"/>
      <c r="AO4" s="392"/>
      <c r="AP4" s="391"/>
      <c r="AQ4" s="391"/>
      <c r="AR4" s="360"/>
      <c r="AS4" s="359"/>
      <c r="AT4" s="360"/>
      <c r="AU4" s="359"/>
      <c r="AV4" s="360"/>
      <c r="AW4" s="359"/>
      <c r="AX4" s="360"/>
      <c r="AY4" s="361"/>
      <c r="AZ4" s="24"/>
    </row>
    <row r="5" spans="1:52" s="40" customFormat="1" ht="30" customHeight="1">
      <c r="A5" s="26"/>
      <c r="B5" s="27" t="s">
        <v>355</v>
      </c>
      <c r="C5" s="28">
        <v>232</v>
      </c>
      <c r="D5" s="29">
        <v>0</v>
      </c>
      <c r="E5" s="30">
        <v>183</v>
      </c>
      <c r="F5" s="29">
        <v>0</v>
      </c>
      <c r="G5" s="31">
        <v>0</v>
      </c>
      <c r="H5" s="29">
        <v>0</v>
      </c>
      <c r="I5" s="32">
        <v>0</v>
      </c>
      <c r="J5" s="33">
        <v>0</v>
      </c>
      <c r="K5" s="31">
        <v>0</v>
      </c>
      <c r="L5" s="29">
        <v>0</v>
      </c>
      <c r="M5" s="34">
        <v>53</v>
      </c>
      <c r="N5" s="29">
        <v>2</v>
      </c>
      <c r="O5" s="35">
        <v>21</v>
      </c>
      <c r="P5" s="29">
        <v>1</v>
      </c>
      <c r="Q5" s="31">
        <v>0</v>
      </c>
      <c r="R5" s="29">
        <v>0</v>
      </c>
      <c r="S5" s="31">
        <v>2</v>
      </c>
      <c r="T5" s="29">
        <v>0</v>
      </c>
      <c r="U5" s="31">
        <v>5</v>
      </c>
      <c r="V5" s="29">
        <v>0</v>
      </c>
      <c r="W5" s="36">
        <v>1</v>
      </c>
      <c r="X5" s="29">
        <v>0</v>
      </c>
      <c r="Y5" s="31">
        <v>0</v>
      </c>
      <c r="Z5" s="29">
        <v>0</v>
      </c>
      <c r="AA5" s="32">
        <v>22</v>
      </c>
      <c r="AB5" s="33">
        <v>0</v>
      </c>
      <c r="AC5" s="31">
        <v>9</v>
      </c>
      <c r="AD5" s="29">
        <v>0</v>
      </c>
      <c r="AE5" s="34">
        <v>0</v>
      </c>
      <c r="AF5" s="29">
        <v>0</v>
      </c>
      <c r="AG5" s="34">
        <v>26</v>
      </c>
      <c r="AH5" s="29">
        <v>1</v>
      </c>
      <c r="AI5" s="37">
        <v>0</v>
      </c>
      <c r="AJ5" s="32">
        <v>0</v>
      </c>
      <c r="AK5" s="33">
        <v>0</v>
      </c>
      <c r="AL5" s="32">
        <v>0</v>
      </c>
      <c r="AM5" s="33">
        <v>0</v>
      </c>
      <c r="AN5" s="34">
        <v>0</v>
      </c>
      <c r="AO5" s="29">
        <v>0</v>
      </c>
      <c r="AP5" s="32">
        <v>0</v>
      </c>
      <c r="AQ5" s="33">
        <v>0</v>
      </c>
      <c r="AR5" s="34">
        <v>1</v>
      </c>
      <c r="AS5" s="29">
        <v>0</v>
      </c>
      <c r="AT5" s="34">
        <v>1</v>
      </c>
      <c r="AU5" s="29">
        <v>0</v>
      </c>
      <c r="AV5" s="34">
        <v>1</v>
      </c>
      <c r="AW5" s="29">
        <v>0</v>
      </c>
      <c r="AX5" s="34">
        <f aca="true" t="shared" si="0" ref="AX5:AX15">SUM(C5,G5,I5,K5,M5,Q5,S5,U5,W5,Y5,AA5,AC5,AE5,AG5,AI5,AJ5,AL5,AN5,AP5,AR5,AT5,AV5)</f>
        <v>353</v>
      </c>
      <c r="AY5" s="38">
        <f aca="true" t="shared" si="1" ref="AY5:AY15">SUM(D5,H5,J5,L5,N5,R5,T5,V5,X5,Z5,AB5,AD5,AF5,AH5,AK5,AM5,AO5,AQ5,AS5,AU5,AW5)</f>
        <v>3</v>
      </c>
      <c r="AZ5" s="39"/>
    </row>
    <row r="6" spans="1:52" s="40" customFormat="1" ht="30" customHeight="1">
      <c r="A6" s="26"/>
      <c r="B6" s="27" t="s">
        <v>356</v>
      </c>
      <c r="C6" s="41">
        <v>15</v>
      </c>
      <c r="D6" s="29">
        <v>0</v>
      </c>
      <c r="E6" s="42">
        <v>11</v>
      </c>
      <c r="F6" s="29">
        <v>0</v>
      </c>
      <c r="G6" s="34">
        <v>0</v>
      </c>
      <c r="H6" s="29">
        <v>0</v>
      </c>
      <c r="I6" s="34">
        <v>0</v>
      </c>
      <c r="J6" s="29">
        <v>0</v>
      </c>
      <c r="K6" s="34">
        <v>0</v>
      </c>
      <c r="L6" s="29">
        <v>0</v>
      </c>
      <c r="M6" s="34">
        <v>0</v>
      </c>
      <c r="N6" s="29">
        <v>0</v>
      </c>
      <c r="O6" s="35">
        <v>0</v>
      </c>
      <c r="P6" s="29">
        <v>0</v>
      </c>
      <c r="Q6" s="34">
        <v>0</v>
      </c>
      <c r="R6" s="29">
        <v>0</v>
      </c>
      <c r="S6" s="34">
        <v>0</v>
      </c>
      <c r="T6" s="29">
        <v>0</v>
      </c>
      <c r="U6" s="34">
        <v>0</v>
      </c>
      <c r="V6" s="29">
        <v>0</v>
      </c>
      <c r="W6" s="35">
        <v>0</v>
      </c>
      <c r="X6" s="29">
        <v>0</v>
      </c>
      <c r="Y6" s="34">
        <v>0</v>
      </c>
      <c r="Z6" s="29">
        <v>0</v>
      </c>
      <c r="AA6" s="43">
        <v>3</v>
      </c>
      <c r="AB6" s="29">
        <v>0</v>
      </c>
      <c r="AC6" s="43">
        <v>0</v>
      </c>
      <c r="AD6" s="29">
        <v>0</v>
      </c>
      <c r="AE6" s="34">
        <v>0</v>
      </c>
      <c r="AF6" s="29">
        <v>0</v>
      </c>
      <c r="AG6" s="34">
        <v>5</v>
      </c>
      <c r="AH6" s="29">
        <v>1</v>
      </c>
      <c r="AI6" s="44">
        <v>0</v>
      </c>
      <c r="AJ6" s="45">
        <v>0</v>
      </c>
      <c r="AK6" s="29">
        <v>0</v>
      </c>
      <c r="AL6" s="43">
        <v>0</v>
      </c>
      <c r="AM6" s="29">
        <v>0</v>
      </c>
      <c r="AN6" s="34">
        <v>0</v>
      </c>
      <c r="AO6" s="29">
        <v>0</v>
      </c>
      <c r="AP6" s="43">
        <v>0</v>
      </c>
      <c r="AQ6" s="46">
        <v>0</v>
      </c>
      <c r="AR6" s="34">
        <v>0</v>
      </c>
      <c r="AS6" s="29">
        <v>0</v>
      </c>
      <c r="AT6" s="34">
        <v>0</v>
      </c>
      <c r="AU6" s="29">
        <v>0</v>
      </c>
      <c r="AV6" s="34">
        <v>1</v>
      </c>
      <c r="AW6" s="29">
        <v>0</v>
      </c>
      <c r="AX6" s="34">
        <f t="shared" si="0"/>
        <v>24</v>
      </c>
      <c r="AY6" s="47">
        <f t="shared" si="1"/>
        <v>1</v>
      </c>
      <c r="AZ6" s="39"/>
    </row>
    <row r="7" spans="1:52" s="40" customFormat="1" ht="30" customHeight="1">
      <c r="A7" s="26"/>
      <c r="B7" s="27" t="s">
        <v>357</v>
      </c>
      <c r="C7" s="41">
        <v>31</v>
      </c>
      <c r="D7" s="29">
        <v>0</v>
      </c>
      <c r="E7" s="42">
        <v>18</v>
      </c>
      <c r="F7" s="29">
        <v>0</v>
      </c>
      <c r="G7" s="34">
        <v>0</v>
      </c>
      <c r="H7" s="29">
        <v>0</v>
      </c>
      <c r="I7" s="34">
        <v>0</v>
      </c>
      <c r="J7" s="29">
        <v>0</v>
      </c>
      <c r="K7" s="34">
        <v>0</v>
      </c>
      <c r="L7" s="29">
        <v>0</v>
      </c>
      <c r="M7" s="34">
        <v>3</v>
      </c>
      <c r="N7" s="29">
        <v>0</v>
      </c>
      <c r="O7" s="35">
        <v>3</v>
      </c>
      <c r="P7" s="29">
        <v>0</v>
      </c>
      <c r="Q7" s="34">
        <v>0</v>
      </c>
      <c r="R7" s="29">
        <v>0</v>
      </c>
      <c r="S7" s="34">
        <v>1</v>
      </c>
      <c r="T7" s="29">
        <v>0</v>
      </c>
      <c r="U7" s="34">
        <v>4</v>
      </c>
      <c r="V7" s="29">
        <v>0</v>
      </c>
      <c r="W7" s="35">
        <v>0</v>
      </c>
      <c r="X7" s="29">
        <v>0</v>
      </c>
      <c r="Y7" s="34">
        <v>0</v>
      </c>
      <c r="Z7" s="29">
        <v>0</v>
      </c>
      <c r="AA7" s="34">
        <v>4</v>
      </c>
      <c r="AB7" s="29">
        <v>0</v>
      </c>
      <c r="AC7" s="34">
        <v>1</v>
      </c>
      <c r="AD7" s="29">
        <v>0</v>
      </c>
      <c r="AE7" s="34">
        <v>0</v>
      </c>
      <c r="AF7" s="29">
        <v>0</v>
      </c>
      <c r="AG7" s="34">
        <v>0</v>
      </c>
      <c r="AH7" s="29">
        <v>0</v>
      </c>
      <c r="AI7" s="44">
        <v>0</v>
      </c>
      <c r="AJ7" s="32">
        <v>0</v>
      </c>
      <c r="AK7" s="29">
        <v>0</v>
      </c>
      <c r="AL7" s="34">
        <v>0</v>
      </c>
      <c r="AM7" s="29">
        <v>0</v>
      </c>
      <c r="AN7" s="34">
        <v>0</v>
      </c>
      <c r="AO7" s="29">
        <v>0</v>
      </c>
      <c r="AP7" s="34">
        <v>0</v>
      </c>
      <c r="AQ7" s="29">
        <v>0</v>
      </c>
      <c r="AR7" s="34">
        <v>0</v>
      </c>
      <c r="AS7" s="29">
        <v>0</v>
      </c>
      <c r="AT7" s="34">
        <v>0</v>
      </c>
      <c r="AU7" s="29">
        <v>0</v>
      </c>
      <c r="AV7" s="34">
        <v>0</v>
      </c>
      <c r="AW7" s="29">
        <v>0</v>
      </c>
      <c r="AX7" s="34">
        <f t="shared" si="0"/>
        <v>44</v>
      </c>
      <c r="AY7" s="47">
        <f t="shared" si="1"/>
        <v>0</v>
      </c>
      <c r="AZ7" s="39"/>
    </row>
    <row r="8" spans="1:52" ht="30" customHeight="1">
      <c r="A8" s="26"/>
      <c r="B8" s="48" t="s">
        <v>22</v>
      </c>
      <c r="C8" s="41">
        <v>35</v>
      </c>
      <c r="D8" s="29">
        <v>0</v>
      </c>
      <c r="E8" s="42">
        <v>31</v>
      </c>
      <c r="F8" s="29">
        <v>0</v>
      </c>
      <c r="G8" s="34">
        <v>0</v>
      </c>
      <c r="H8" s="29">
        <v>0</v>
      </c>
      <c r="I8" s="34">
        <v>0</v>
      </c>
      <c r="J8" s="29">
        <v>0</v>
      </c>
      <c r="K8" s="34">
        <v>0</v>
      </c>
      <c r="L8" s="29">
        <v>0</v>
      </c>
      <c r="M8" s="34">
        <v>5</v>
      </c>
      <c r="N8" s="29">
        <v>0</v>
      </c>
      <c r="O8" s="35">
        <v>4</v>
      </c>
      <c r="P8" s="29">
        <v>0</v>
      </c>
      <c r="Q8" s="34">
        <v>0</v>
      </c>
      <c r="R8" s="29">
        <v>0</v>
      </c>
      <c r="S8" s="34">
        <v>0</v>
      </c>
      <c r="T8" s="29">
        <v>0</v>
      </c>
      <c r="U8" s="34">
        <v>0</v>
      </c>
      <c r="V8" s="29">
        <v>0</v>
      </c>
      <c r="W8" s="35">
        <v>0</v>
      </c>
      <c r="X8" s="29">
        <v>0</v>
      </c>
      <c r="Y8" s="34">
        <v>0</v>
      </c>
      <c r="Z8" s="29">
        <v>0</v>
      </c>
      <c r="AA8" s="34">
        <v>2</v>
      </c>
      <c r="AB8" s="29">
        <v>0</v>
      </c>
      <c r="AC8" s="34">
        <v>1</v>
      </c>
      <c r="AD8" s="29">
        <v>0</v>
      </c>
      <c r="AE8" s="34">
        <v>0</v>
      </c>
      <c r="AF8" s="29">
        <v>0</v>
      </c>
      <c r="AG8" s="34">
        <v>6</v>
      </c>
      <c r="AH8" s="29">
        <v>0</v>
      </c>
      <c r="AI8" s="44">
        <v>0</v>
      </c>
      <c r="AJ8" s="32">
        <v>0</v>
      </c>
      <c r="AK8" s="29">
        <v>0</v>
      </c>
      <c r="AL8" s="34">
        <v>0</v>
      </c>
      <c r="AM8" s="29">
        <v>0</v>
      </c>
      <c r="AN8" s="34">
        <v>0</v>
      </c>
      <c r="AO8" s="29">
        <v>0</v>
      </c>
      <c r="AP8" s="34">
        <v>0</v>
      </c>
      <c r="AQ8" s="29">
        <v>0</v>
      </c>
      <c r="AR8" s="34">
        <v>0</v>
      </c>
      <c r="AS8" s="29">
        <v>0</v>
      </c>
      <c r="AT8" s="34">
        <v>1</v>
      </c>
      <c r="AU8" s="29">
        <v>1</v>
      </c>
      <c r="AV8" s="34">
        <v>0</v>
      </c>
      <c r="AW8" s="29">
        <v>0</v>
      </c>
      <c r="AX8" s="34">
        <f t="shared" si="0"/>
        <v>50</v>
      </c>
      <c r="AY8" s="47">
        <f t="shared" si="1"/>
        <v>1</v>
      </c>
      <c r="AZ8" s="24"/>
    </row>
    <row r="9" spans="1:52" ht="30" customHeight="1">
      <c r="A9" s="26"/>
      <c r="B9" s="27" t="s">
        <v>358</v>
      </c>
      <c r="C9" s="41">
        <v>75</v>
      </c>
      <c r="D9" s="29">
        <v>1</v>
      </c>
      <c r="E9" s="42">
        <v>61</v>
      </c>
      <c r="F9" s="29">
        <v>0</v>
      </c>
      <c r="G9" s="34">
        <v>1</v>
      </c>
      <c r="H9" s="29">
        <v>0</v>
      </c>
      <c r="I9" s="34">
        <v>0</v>
      </c>
      <c r="J9" s="29">
        <v>0</v>
      </c>
      <c r="K9" s="34">
        <v>0</v>
      </c>
      <c r="L9" s="29">
        <v>0</v>
      </c>
      <c r="M9" s="34">
        <v>8</v>
      </c>
      <c r="N9" s="29">
        <v>0</v>
      </c>
      <c r="O9" s="35">
        <v>7</v>
      </c>
      <c r="P9" s="29">
        <v>0</v>
      </c>
      <c r="Q9" s="34">
        <v>0</v>
      </c>
      <c r="R9" s="29">
        <v>0</v>
      </c>
      <c r="S9" s="34">
        <v>0</v>
      </c>
      <c r="T9" s="29">
        <v>0</v>
      </c>
      <c r="U9" s="34">
        <v>3</v>
      </c>
      <c r="V9" s="29">
        <v>0</v>
      </c>
      <c r="W9" s="35">
        <v>0</v>
      </c>
      <c r="X9" s="29">
        <v>0</v>
      </c>
      <c r="Y9" s="34">
        <v>0</v>
      </c>
      <c r="Z9" s="29">
        <v>0</v>
      </c>
      <c r="AA9" s="34">
        <v>6</v>
      </c>
      <c r="AB9" s="29">
        <v>0</v>
      </c>
      <c r="AC9" s="34">
        <v>1</v>
      </c>
      <c r="AD9" s="29">
        <v>0</v>
      </c>
      <c r="AE9" s="34">
        <v>1</v>
      </c>
      <c r="AF9" s="29">
        <v>1</v>
      </c>
      <c r="AG9" s="34">
        <v>26</v>
      </c>
      <c r="AH9" s="29">
        <v>0</v>
      </c>
      <c r="AI9" s="44">
        <v>1</v>
      </c>
      <c r="AJ9" s="32">
        <v>0</v>
      </c>
      <c r="AK9" s="29">
        <v>0</v>
      </c>
      <c r="AL9" s="34">
        <v>0</v>
      </c>
      <c r="AM9" s="29">
        <v>0</v>
      </c>
      <c r="AN9" s="34">
        <v>0</v>
      </c>
      <c r="AO9" s="29">
        <v>0</v>
      </c>
      <c r="AP9" s="34">
        <v>0</v>
      </c>
      <c r="AQ9" s="29">
        <v>0</v>
      </c>
      <c r="AR9" s="34">
        <v>2</v>
      </c>
      <c r="AS9" s="29">
        <v>1</v>
      </c>
      <c r="AT9" s="34">
        <v>1</v>
      </c>
      <c r="AU9" s="29">
        <v>1</v>
      </c>
      <c r="AV9" s="34">
        <v>0</v>
      </c>
      <c r="AW9" s="29">
        <v>0</v>
      </c>
      <c r="AX9" s="34">
        <f t="shared" si="0"/>
        <v>125</v>
      </c>
      <c r="AY9" s="47">
        <f t="shared" si="1"/>
        <v>4</v>
      </c>
      <c r="AZ9" s="49"/>
    </row>
    <row r="10" spans="1:52" ht="30" customHeight="1">
      <c r="A10" s="26"/>
      <c r="B10" s="27" t="s">
        <v>359</v>
      </c>
      <c r="C10" s="41">
        <v>31</v>
      </c>
      <c r="D10" s="29">
        <v>0</v>
      </c>
      <c r="E10" s="42">
        <v>26</v>
      </c>
      <c r="F10" s="29">
        <v>0</v>
      </c>
      <c r="G10" s="34">
        <v>1</v>
      </c>
      <c r="H10" s="29">
        <v>0</v>
      </c>
      <c r="I10" s="34">
        <v>0</v>
      </c>
      <c r="J10" s="29">
        <v>0</v>
      </c>
      <c r="K10" s="34">
        <v>0</v>
      </c>
      <c r="L10" s="29">
        <v>0</v>
      </c>
      <c r="M10" s="34">
        <v>13</v>
      </c>
      <c r="N10" s="29">
        <v>0</v>
      </c>
      <c r="O10" s="35">
        <v>7</v>
      </c>
      <c r="P10" s="29">
        <v>0</v>
      </c>
      <c r="Q10" s="34">
        <v>0</v>
      </c>
      <c r="R10" s="29">
        <v>0</v>
      </c>
      <c r="S10" s="34">
        <v>0</v>
      </c>
      <c r="T10" s="29">
        <v>0</v>
      </c>
      <c r="U10" s="34">
        <v>1</v>
      </c>
      <c r="V10" s="29">
        <v>0</v>
      </c>
      <c r="W10" s="35">
        <v>0</v>
      </c>
      <c r="X10" s="29">
        <v>0</v>
      </c>
      <c r="Y10" s="34">
        <v>0</v>
      </c>
      <c r="Z10" s="29">
        <v>0</v>
      </c>
      <c r="AA10" s="34">
        <v>3</v>
      </c>
      <c r="AB10" s="29">
        <v>0</v>
      </c>
      <c r="AC10" s="34">
        <v>0</v>
      </c>
      <c r="AD10" s="29">
        <v>0</v>
      </c>
      <c r="AE10" s="34">
        <v>0</v>
      </c>
      <c r="AF10" s="29">
        <v>0</v>
      </c>
      <c r="AG10" s="34">
        <v>3</v>
      </c>
      <c r="AH10" s="29">
        <v>0</v>
      </c>
      <c r="AI10" s="44">
        <v>36</v>
      </c>
      <c r="AJ10" s="32">
        <v>1</v>
      </c>
      <c r="AK10" s="29">
        <v>0</v>
      </c>
      <c r="AL10" s="34">
        <v>0</v>
      </c>
      <c r="AM10" s="29">
        <v>0</v>
      </c>
      <c r="AN10" s="34">
        <v>0</v>
      </c>
      <c r="AO10" s="29">
        <v>0</v>
      </c>
      <c r="AP10" s="34">
        <v>0</v>
      </c>
      <c r="AQ10" s="29">
        <v>0</v>
      </c>
      <c r="AR10" s="34">
        <v>0</v>
      </c>
      <c r="AS10" s="29">
        <v>0</v>
      </c>
      <c r="AT10" s="34">
        <v>0</v>
      </c>
      <c r="AU10" s="29">
        <v>0</v>
      </c>
      <c r="AV10" s="34">
        <v>0</v>
      </c>
      <c r="AW10" s="29">
        <v>0</v>
      </c>
      <c r="AX10" s="34">
        <f t="shared" si="0"/>
        <v>89</v>
      </c>
      <c r="AY10" s="47">
        <f t="shared" si="1"/>
        <v>0</v>
      </c>
      <c r="AZ10" s="24"/>
    </row>
    <row r="11" spans="1:52" ht="30" customHeight="1">
      <c r="A11" s="26"/>
      <c r="B11" s="27" t="s">
        <v>360</v>
      </c>
      <c r="C11" s="41">
        <v>18</v>
      </c>
      <c r="D11" s="29">
        <v>0</v>
      </c>
      <c r="E11" s="42">
        <v>12</v>
      </c>
      <c r="F11" s="29">
        <v>0</v>
      </c>
      <c r="G11" s="34">
        <v>0</v>
      </c>
      <c r="H11" s="29">
        <v>0</v>
      </c>
      <c r="I11" s="43">
        <v>0</v>
      </c>
      <c r="J11" s="29">
        <v>0</v>
      </c>
      <c r="K11" s="34">
        <v>0</v>
      </c>
      <c r="L11" s="29">
        <v>0</v>
      </c>
      <c r="M11" s="50">
        <v>39</v>
      </c>
      <c r="N11" s="51">
        <v>1</v>
      </c>
      <c r="O11" s="50">
        <v>6</v>
      </c>
      <c r="P11" s="29">
        <v>0</v>
      </c>
      <c r="Q11" s="34">
        <v>0</v>
      </c>
      <c r="R11" s="29">
        <v>0</v>
      </c>
      <c r="S11" s="32">
        <v>0</v>
      </c>
      <c r="T11" s="46">
        <v>0</v>
      </c>
      <c r="U11" s="34">
        <v>0</v>
      </c>
      <c r="V11" s="29">
        <v>0</v>
      </c>
      <c r="W11" s="35">
        <v>0</v>
      </c>
      <c r="X11" s="29">
        <v>0</v>
      </c>
      <c r="Y11" s="34">
        <v>0</v>
      </c>
      <c r="Z11" s="29">
        <v>0</v>
      </c>
      <c r="AA11" s="34">
        <v>3</v>
      </c>
      <c r="AB11" s="29">
        <v>0</v>
      </c>
      <c r="AC11" s="34">
        <v>0</v>
      </c>
      <c r="AD11" s="29">
        <v>0</v>
      </c>
      <c r="AE11" s="43">
        <v>0</v>
      </c>
      <c r="AF11" s="29">
        <v>0</v>
      </c>
      <c r="AG11" s="43">
        <v>3</v>
      </c>
      <c r="AH11" s="29">
        <v>0</v>
      </c>
      <c r="AI11" s="52">
        <v>14</v>
      </c>
      <c r="AJ11" s="32">
        <v>0</v>
      </c>
      <c r="AK11" s="29">
        <v>0</v>
      </c>
      <c r="AL11" s="34">
        <v>0</v>
      </c>
      <c r="AM11" s="29">
        <v>0</v>
      </c>
      <c r="AN11" s="43">
        <v>0</v>
      </c>
      <c r="AO11" s="29">
        <v>0</v>
      </c>
      <c r="AP11" s="34">
        <v>0</v>
      </c>
      <c r="AQ11" s="29">
        <v>0</v>
      </c>
      <c r="AR11" s="43">
        <v>1</v>
      </c>
      <c r="AS11" s="29">
        <v>0</v>
      </c>
      <c r="AT11" s="50">
        <v>1</v>
      </c>
      <c r="AU11" s="29">
        <v>1</v>
      </c>
      <c r="AV11" s="43">
        <v>0</v>
      </c>
      <c r="AW11" s="29">
        <v>0</v>
      </c>
      <c r="AX11" s="43">
        <f t="shared" si="0"/>
        <v>79</v>
      </c>
      <c r="AY11" s="47">
        <f t="shared" si="1"/>
        <v>2</v>
      </c>
      <c r="AZ11" s="24"/>
    </row>
    <row r="12" spans="1:52" ht="30" customHeight="1">
      <c r="A12" s="26"/>
      <c r="B12" s="27" t="s">
        <v>361</v>
      </c>
      <c r="C12" s="41">
        <v>123</v>
      </c>
      <c r="D12" s="29">
        <v>0</v>
      </c>
      <c r="E12" s="42">
        <v>85</v>
      </c>
      <c r="F12" s="29">
        <v>0</v>
      </c>
      <c r="G12" s="34">
        <v>0</v>
      </c>
      <c r="H12" s="29">
        <v>0</v>
      </c>
      <c r="I12" s="43">
        <v>0</v>
      </c>
      <c r="J12" s="29">
        <v>0</v>
      </c>
      <c r="K12" s="34">
        <v>0</v>
      </c>
      <c r="L12" s="29">
        <v>0</v>
      </c>
      <c r="M12" s="50">
        <v>13</v>
      </c>
      <c r="N12" s="51">
        <v>0</v>
      </c>
      <c r="O12" s="50">
        <v>10</v>
      </c>
      <c r="P12" s="29">
        <v>0</v>
      </c>
      <c r="Q12" s="34">
        <v>0</v>
      </c>
      <c r="R12" s="29">
        <v>0</v>
      </c>
      <c r="S12" s="43">
        <v>0</v>
      </c>
      <c r="T12" s="29">
        <v>0</v>
      </c>
      <c r="U12" s="43">
        <v>2</v>
      </c>
      <c r="V12" s="29">
        <v>0</v>
      </c>
      <c r="W12" s="50">
        <v>0</v>
      </c>
      <c r="X12" s="29">
        <v>0</v>
      </c>
      <c r="Y12" s="43">
        <v>0</v>
      </c>
      <c r="Z12" s="29">
        <v>0</v>
      </c>
      <c r="AA12" s="34">
        <v>7</v>
      </c>
      <c r="AB12" s="29">
        <v>0</v>
      </c>
      <c r="AC12" s="34">
        <v>3</v>
      </c>
      <c r="AD12" s="29">
        <v>0</v>
      </c>
      <c r="AE12" s="43">
        <v>0</v>
      </c>
      <c r="AF12" s="29">
        <v>0</v>
      </c>
      <c r="AG12" s="43">
        <v>20</v>
      </c>
      <c r="AH12" s="29">
        <v>2</v>
      </c>
      <c r="AI12" s="52">
        <v>11</v>
      </c>
      <c r="AJ12" s="32">
        <v>0</v>
      </c>
      <c r="AK12" s="29">
        <v>0</v>
      </c>
      <c r="AL12" s="34">
        <v>0</v>
      </c>
      <c r="AM12" s="29">
        <v>0</v>
      </c>
      <c r="AN12" s="43">
        <v>0</v>
      </c>
      <c r="AO12" s="29">
        <v>0</v>
      </c>
      <c r="AP12" s="34">
        <v>0</v>
      </c>
      <c r="AQ12" s="29">
        <v>0</v>
      </c>
      <c r="AR12" s="43">
        <v>1</v>
      </c>
      <c r="AS12" s="29">
        <v>1</v>
      </c>
      <c r="AT12" s="43">
        <v>1</v>
      </c>
      <c r="AU12" s="29">
        <v>0</v>
      </c>
      <c r="AV12" s="43">
        <v>1</v>
      </c>
      <c r="AW12" s="29">
        <v>0</v>
      </c>
      <c r="AX12" s="43">
        <f t="shared" si="0"/>
        <v>182</v>
      </c>
      <c r="AY12" s="47">
        <f t="shared" si="1"/>
        <v>3</v>
      </c>
      <c r="AZ12" s="24"/>
    </row>
    <row r="13" spans="1:52" ht="30" customHeight="1">
      <c r="A13" s="26"/>
      <c r="B13" s="27" t="s">
        <v>362</v>
      </c>
      <c r="C13" s="41">
        <v>223</v>
      </c>
      <c r="D13" s="29">
        <v>0</v>
      </c>
      <c r="E13" s="42">
        <v>171</v>
      </c>
      <c r="F13" s="29">
        <v>0</v>
      </c>
      <c r="G13" s="34">
        <v>1</v>
      </c>
      <c r="H13" s="29">
        <v>0</v>
      </c>
      <c r="I13" s="43">
        <v>0</v>
      </c>
      <c r="J13" s="29">
        <v>0</v>
      </c>
      <c r="K13" s="34">
        <v>0</v>
      </c>
      <c r="L13" s="29">
        <v>0</v>
      </c>
      <c r="M13" s="50">
        <v>16</v>
      </c>
      <c r="N13" s="51">
        <v>0</v>
      </c>
      <c r="O13" s="50">
        <v>13</v>
      </c>
      <c r="P13" s="29">
        <v>0</v>
      </c>
      <c r="Q13" s="34">
        <v>0</v>
      </c>
      <c r="R13" s="29">
        <v>0</v>
      </c>
      <c r="S13" s="34">
        <v>2</v>
      </c>
      <c r="T13" s="29">
        <v>0</v>
      </c>
      <c r="U13" s="34">
        <v>3</v>
      </c>
      <c r="V13" s="29">
        <v>0</v>
      </c>
      <c r="W13" s="35">
        <v>1</v>
      </c>
      <c r="X13" s="29">
        <v>0</v>
      </c>
      <c r="Y13" s="34">
        <v>1</v>
      </c>
      <c r="Z13" s="29">
        <v>0</v>
      </c>
      <c r="AA13" s="34">
        <v>12</v>
      </c>
      <c r="AB13" s="29">
        <v>0</v>
      </c>
      <c r="AC13" s="34">
        <v>4</v>
      </c>
      <c r="AD13" s="29">
        <v>0</v>
      </c>
      <c r="AE13" s="43">
        <v>0</v>
      </c>
      <c r="AF13" s="29">
        <v>0</v>
      </c>
      <c r="AG13" s="43">
        <v>22</v>
      </c>
      <c r="AH13" s="29">
        <v>1</v>
      </c>
      <c r="AI13" s="52">
        <v>21</v>
      </c>
      <c r="AJ13" s="32">
        <v>2</v>
      </c>
      <c r="AK13" s="29">
        <v>0</v>
      </c>
      <c r="AL13" s="34">
        <v>0</v>
      </c>
      <c r="AM13" s="29">
        <v>0</v>
      </c>
      <c r="AN13" s="43">
        <v>1</v>
      </c>
      <c r="AO13" s="29">
        <v>0</v>
      </c>
      <c r="AP13" s="34">
        <v>0</v>
      </c>
      <c r="AQ13" s="29">
        <v>0</v>
      </c>
      <c r="AR13" s="43">
        <v>6</v>
      </c>
      <c r="AS13" s="29">
        <v>4</v>
      </c>
      <c r="AT13" s="50">
        <v>2</v>
      </c>
      <c r="AU13" s="29">
        <v>1</v>
      </c>
      <c r="AV13" s="43">
        <v>7</v>
      </c>
      <c r="AW13" s="29">
        <v>0</v>
      </c>
      <c r="AX13" s="43">
        <f t="shared" si="0"/>
        <v>324</v>
      </c>
      <c r="AY13" s="47">
        <f t="shared" si="1"/>
        <v>6</v>
      </c>
      <c r="AZ13" s="24"/>
    </row>
    <row r="14" spans="1:52" ht="30" customHeight="1">
      <c r="A14" s="26"/>
      <c r="B14" s="27" t="s">
        <v>363</v>
      </c>
      <c r="C14" s="41">
        <v>4</v>
      </c>
      <c r="D14" s="29">
        <v>0</v>
      </c>
      <c r="E14" s="42">
        <v>3</v>
      </c>
      <c r="F14" s="29">
        <v>0</v>
      </c>
      <c r="G14" s="34">
        <v>0</v>
      </c>
      <c r="H14" s="29">
        <v>0</v>
      </c>
      <c r="I14" s="34">
        <v>0</v>
      </c>
      <c r="J14" s="29">
        <v>0</v>
      </c>
      <c r="K14" s="34">
        <v>0</v>
      </c>
      <c r="L14" s="29">
        <v>0</v>
      </c>
      <c r="M14" s="35">
        <v>1</v>
      </c>
      <c r="N14" s="51">
        <v>1</v>
      </c>
      <c r="O14" s="35">
        <v>1</v>
      </c>
      <c r="P14" s="29">
        <v>1</v>
      </c>
      <c r="Q14" s="34">
        <v>0</v>
      </c>
      <c r="R14" s="29">
        <v>0</v>
      </c>
      <c r="S14" s="34">
        <v>0</v>
      </c>
      <c r="T14" s="29">
        <v>0</v>
      </c>
      <c r="U14" s="34">
        <v>0</v>
      </c>
      <c r="V14" s="29">
        <v>0</v>
      </c>
      <c r="W14" s="35">
        <v>0</v>
      </c>
      <c r="X14" s="29">
        <v>0</v>
      </c>
      <c r="Y14" s="34">
        <v>0</v>
      </c>
      <c r="Z14" s="29">
        <v>0</v>
      </c>
      <c r="AA14" s="34">
        <v>0</v>
      </c>
      <c r="AB14" s="29">
        <v>0</v>
      </c>
      <c r="AC14" s="34">
        <v>0</v>
      </c>
      <c r="AD14" s="29">
        <v>0</v>
      </c>
      <c r="AE14" s="34">
        <v>1</v>
      </c>
      <c r="AF14" s="29">
        <v>1</v>
      </c>
      <c r="AG14" s="34">
        <v>1</v>
      </c>
      <c r="AH14" s="29">
        <v>1</v>
      </c>
      <c r="AI14" s="44">
        <v>0</v>
      </c>
      <c r="AJ14" s="32">
        <v>0</v>
      </c>
      <c r="AK14" s="29">
        <v>0</v>
      </c>
      <c r="AL14" s="34">
        <v>0</v>
      </c>
      <c r="AM14" s="29">
        <v>0</v>
      </c>
      <c r="AN14" s="34">
        <v>0</v>
      </c>
      <c r="AO14" s="29">
        <v>0</v>
      </c>
      <c r="AP14" s="34">
        <v>0</v>
      </c>
      <c r="AQ14" s="29">
        <v>0</v>
      </c>
      <c r="AR14" s="34">
        <v>0</v>
      </c>
      <c r="AS14" s="29">
        <v>0</v>
      </c>
      <c r="AT14" s="34">
        <v>0</v>
      </c>
      <c r="AU14" s="29">
        <v>0</v>
      </c>
      <c r="AV14" s="34">
        <v>0</v>
      </c>
      <c r="AW14" s="29">
        <v>0</v>
      </c>
      <c r="AX14" s="34">
        <f t="shared" si="0"/>
        <v>7</v>
      </c>
      <c r="AY14" s="47">
        <f t="shared" si="1"/>
        <v>3</v>
      </c>
      <c r="AZ14" s="24"/>
    </row>
    <row r="15" spans="1:52" ht="30" customHeight="1">
      <c r="A15" s="26"/>
      <c r="B15" s="27" t="s">
        <v>364</v>
      </c>
      <c r="C15" s="41">
        <v>82</v>
      </c>
      <c r="D15" s="29">
        <v>0</v>
      </c>
      <c r="E15" s="42">
        <v>69</v>
      </c>
      <c r="F15" s="29">
        <v>0</v>
      </c>
      <c r="G15" s="34">
        <v>0</v>
      </c>
      <c r="H15" s="29">
        <v>0</v>
      </c>
      <c r="I15" s="34">
        <v>0</v>
      </c>
      <c r="J15" s="29">
        <v>0</v>
      </c>
      <c r="K15" s="34">
        <v>0</v>
      </c>
      <c r="L15" s="29">
        <v>0</v>
      </c>
      <c r="M15" s="35">
        <v>17</v>
      </c>
      <c r="N15" s="51">
        <v>2</v>
      </c>
      <c r="O15" s="35">
        <v>13</v>
      </c>
      <c r="P15" s="29">
        <v>2</v>
      </c>
      <c r="Q15" s="34">
        <v>0</v>
      </c>
      <c r="R15" s="29">
        <v>0</v>
      </c>
      <c r="S15" s="34">
        <v>1</v>
      </c>
      <c r="T15" s="29">
        <v>0</v>
      </c>
      <c r="U15" s="34">
        <v>2</v>
      </c>
      <c r="V15" s="29">
        <v>0</v>
      </c>
      <c r="W15" s="35">
        <v>2</v>
      </c>
      <c r="X15" s="29">
        <v>0</v>
      </c>
      <c r="Y15" s="34">
        <v>1</v>
      </c>
      <c r="Z15" s="29">
        <v>0</v>
      </c>
      <c r="AA15" s="34">
        <v>8</v>
      </c>
      <c r="AB15" s="29">
        <v>0</v>
      </c>
      <c r="AC15" s="34">
        <v>2</v>
      </c>
      <c r="AD15" s="29">
        <v>0</v>
      </c>
      <c r="AE15" s="34">
        <v>0</v>
      </c>
      <c r="AF15" s="29">
        <v>0</v>
      </c>
      <c r="AG15" s="34">
        <v>6</v>
      </c>
      <c r="AH15" s="29">
        <v>1</v>
      </c>
      <c r="AI15" s="44">
        <v>10</v>
      </c>
      <c r="AJ15" s="32">
        <v>0</v>
      </c>
      <c r="AK15" s="29">
        <v>0</v>
      </c>
      <c r="AL15" s="34">
        <v>0</v>
      </c>
      <c r="AM15" s="29">
        <v>0</v>
      </c>
      <c r="AN15" s="34">
        <v>0</v>
      </c>
      <c r="AO15" s="29">
        <v>0</v>
      </c>
      <c r="AP15" s="34">
        <v>0</v>
      </c>
      <c r="AQ15" s="29">
        <v>0</v>
      </c>
      <c r="AR15" s="34">
        <v>1</v>
      </c>
      <c r="AS15" s="29">
        <v>0</v>
      </c>
      <c r="AT15" s="34">
        <v>2</v>
      </c>
      <c r="AU15" s="29">
        <v>0</v>
      </c>
      <c r="AV15" s="34">
        <v>0</v>
      </c>
      <c r="AW15" s="29">
        <v>0</v>
      </c>
      <c r="AX15" s="34">
        <f t="shared" si="0"/>
        <v>134</v>
      </c>
      <c r="AY15" s="47">
        <f t="shared" si="1"/>
        <v>3</v>
      </c>
      <c r="AZ15" s="24"/>
    </row>
    <row r="16" spans="1:52" ht="30" customHeight="1">
      <c r="A16" s="22"/>
      <c r="B16" s="53" t="s">
        <v>365</v>
      </c>
      <c r="C16" s="54">
        <v>869</v>
      </c>
      <c r="D16" s="55">
        <v>1</v>
      </c>
      <c r="E16" s="56">
        <v>670</v>
      </c>
      <c r="F16" s="57">
        <v>0</v>
      </c>
      <c r="G16" s="58">
        <v>3</v>
      </c>
      <c r="H16" s="57">
        <v>0</v>
      </c>
      <c r="I16" s="59">
        <v>0</v>
      </c>
      <c r="J16" s="57">
        <v>0</v>
      </c>
      <c r="K16" s="58">
        <v>0</v>
      </c>
      <c r="L16" s="57">
        <v>0</v>
      </c>
      <c r="M16" s="60">
        <v>168</v>
      </c>
      <c r="N16" s="61">
        <v>6</v>
      </c>
      <c r="O16" s="60">
        <v>85</v>
      </c>
      <c r="P16" s="61">
        <v>4</v>
      </c>
      <c r="Q16" s="58">
        <v>0</v>
      </c>
      <c r="R16" s="57">
        <v>0</v>
      </c>
      <c r="S16" s="58">
        <v>6</v>
      </c>
      <c r="T16" s="57">
        <v>0</v>
      </c>
      <c r="U16" s="58">
        <v>20</v>
      </c>
      <c r="V16" s="57">
        <v>0</v>
      </c>
      <c r="W16" s="62">
        <v>4</v>
      </c>
      <c r="X16" s="57">
        <v>0</v>
      </c>
      <c r="Y16" s="58">
        <v>2</v>
      </c>
      <c r="Z16" s="57">
        <v>0</v>
      </c>
      <c r="AA16" s="58">
        <v>70</v>
      </c>
      <c r="AB16" s="57">
        <v>0</v>
      </c>
      <c r="AC16" s="58">
        <v>21</v>
      </c>
      <c r="AD16" s="57">
        <v>0</v>
      </c>
      <c r="AE16" s="59">
        <v>2</v>
      </c>
      <c r="AF16" s="57">
        <v>2</v>
      </c>
      <c r="AG16" s="59">
        <v>118</v>
      </c>
      <c r="AH16" s="57">
        <v>7</v>
      </c>
      <c r="AI16" s="63">
        <v>93</v>
      </c>
      <c r="AJ16" s="64">
        <v>3</v>
      </c>
      <c r="AK16" s="57">
        <v>0</v>
      </c>
      <c r="AL16" s="58">
        <v>0</v>
      </c>
      <c r="AM16" s="57">
        <v>0</v>
      </c>
      <c r="AN16" s="59">
        <v>1</v>
      </c>
      <c r="AO16" s="57">
        <v>0</v>
      </c>
      <c r="AP16" s="58">
        <v>0</v>
      </c>
      <c r="AQ16" s="57">
        <v>0</v>
      </c>
      <c r="AR16" s="59">
        <v>12</v>
      </c>
      <c r="AS16" s="57">
        <v>6</v>
      </c>
      <c r="AT16" s="60">
        <v>9</v>
      </c>
      <c r="AU16" s="57">
        <v>4</v>
      </c>
      <c r="AV16" s="59">
        <v>10</v>
      </c>
      <c r="AW16" s="57">
        <v>0</v>
      </c>
      <c r="AX16" s="59">
        <f>SUM(AX5:AX15)</f>
        <v>1411</v>
      </c>
      <c r="AY16" s="65">
        <f>SUM(AY5:AY15)</f>
        <v>26</v>
      </c>
      <c r="AZ16" s="24"/>
    </row>
    <row r="17" spans="1:52" ht="30" customHeight="1">
      <c r="A17" s="66"/>
      <c r="B17" s="67" t="s">
        <v>366</v>
      </c>
      <c r="C17" s="28">
        <v>6</v>
      </c>
      <c r="D17" s="29">
        <v>0</v>
      </c>
      <c r="E17" s="42">
        <v>4</v>
      </c>
      <c r="F17" s="33">
        <v>0</v>
      </c>
      <c r="G17" s="34">
        <v>0</v>
      </c>
      <c r="H17" s="33">
        <v>0</v>
      </c>
      <c r="I17" s="31">
        <v>0</v>
      </c>
      <c r="J17" s="33">
        <v>0</v>
      </c>
      <c r="K17" s="34">
        <v>0</v>
      </c>
      <c r="L17" s="33">
        <v>0</v>
      </c>
      <c r="M17" s="36">
        <v>2</v>
      </c>
      <c r="N17" s="68">
        <v>1</v>
      </c>
      <c r="O17" s="36">
        <v>2</v>
      </c>
      <c r="P17" s="68">
        <v>1</v>
      </c>
      <c r="Q17" s="34">
        <v>0</v>
      </c>
      <c r="R17" s="33">
        <v>0</v>
      </c>
      <c r="S17" s="34">
        <v>0</v>
      </c>
      <c r="T17" s="33">
        <v>0</v>
      </c>
      <c r="U17" s="34">
        <v>0</v>
      </c>
      <c r="V17" s="33">
        <v>0</v>
      </c>
      <c r="W17" s="42">
        <v>0</v>
      </c>
      <c r="X17" s="33">
        <v>0</v>
      </c>
      <c r="Y17" s="34">
        <v>0</v>
      </c>
      <c r="Z17" s="33">
        <v>0</v>
      </c>
      <c r="AA17" s="34">
        <v>0</v>
      </c>
      <c r="AB17" s="33">
        <v>0</v>
      </c>
      <c r="AC17" s="34">
        <v>0</v>
      </c>
      <c r="AD17" s="33">
        <v>0</v>
      </c>
      <c r="AE17" s="31">
        <v>0</v>
      </c>
      <c r="AF17" s="33">
        <v>0</v>
      </c>
      <c r="AG17" s="31">
        <v>0</v>
      </c>
      <c r="AH17" s="33">
        <v>0</v>
      </c>
      <c r="AI17" s="37">
        <v>54</v>
      </c>
      <c r="AJ17" s="32">
        <v>1</v>
      </c>
      <c r="AK17" s="33">
        <v>0</v>
      </c>
      <c r="AL17" s="34">
        <v>0</v>
      </c>
      <c r="AM17" s="33">
        <v>0</v>
      </c>
      <c r="AN17" s="31">
        <v>0</v>
      </c>
      <c r="AO17" s="33">
        <v>0</v>
      </c>
      <c r="AP17" s="34">
        <v>0</v>
      </c>
      <c r="AQ17" s="33">
        <v>0</v>
      </c>
      <c r="AR17" s="31">
        <v>0</v>
      </c>
      <c r="AS17" s="33">
        <v>0</v>
      </c>
      <c r="AT17" s="31">
        <v>0</v>
      </c>
      <c r="AU17" s="33">
        <v>0</v>
      </c>
      <c r="AV17" s="31">
        <v>0</v>
      </c>
      <c r="AW17" s="33">
        <v>0</v>
      </c>
      <c r="AX17" s="31">
        <f aca="true" t="shared" si="2" ref="AX17:AX26">SUM(C17,G17,I17,K17,M17,Q17,S17,U17,W17,Y17,AA17,AC17,AE17,AG17,AI17,AJ17,AL17,AN17,AP17,AR17,AT17,AV17)</f>
        <v>63</v>
      </c>
      <c r="AY17" s="38">
        <f aca="true" t="shared" si="3" ref="AY17:AY25">SUM(D17,H17,J17,L17,N17,R17,T17,V17,X17,Z17,AB17,AD17,AF17,AH17,AK17,AM17,AO17,AQ17,AS17,AU17,AW17)</f>
        <v>1</v>
      </c>
      <c r="AZ17" s="24"/>
    </row>
    <row r="18" spans="1:52" ht="30" customHeight="1">
      <c r="A18" s="66"/>
      <c r="B18" s="69" t="s">
        <v>367</v>
      </c>
      <c r="C18" s="41">
        <v>326</v>
      </c>
      <c r="D18" s="29">
        <v>2</v>
      </c>
      <c r="E18" s="42">
        <v>201</v>
      </c>
      <c r="F18" s="29">
        <v>0</v>
      </c>
      <c r="G18" s="34">
        <v>1</v>
      </c>
      <c r="H18" s="29">
        <v>0</v>
      </c>
      <c r="I18" s="34">
        <v>0</v>
      </c>
      <c r="J18" s="29">
        <v>0</v>
      </c>
      <c r="K18" s="34">
        <v>2</v>
      </c>
      <c r="L18" s="29">
        <v>1</v>
      </c>
      <c r="M18" s="35">
        <v>122</v>
      </c>
      <c r="N18" s="51">
        <v>12</v>
      </c>
      <c r="O18" s="35">
        <v>113</v>
      </c>
      <c r="P18" s="51">
        <v>11</v>
      </c>
      <c r="Q18" s="34">
        <v>4</v>
      </c>
      <c r="R18" s="29">
        <v>0</v>
      </c>
      <c r="S18" s="43">
        <v>4</v>
      </c>
      <c r="T18" s="29">
        <v>0</v>
      </c>
      <c r="U18" s="43">
        <v>10</v>
      </c>
      <c r="V18" s="29">
        <v>0</v>
      </c>
      <c r="W18" s="50">
        <v>4</v>
      </c>
      <c r="X18" s="29">
        <v>0</v>
      </c>
      <c r="Y18" s="43">
        <v>1</v>
      </c>
      <c r="Z18" s="29">
        <v>0</v>
      </c>
      <c r="AA18" s="43">
        <v>7</v>
      </c>
      <c r="AB18" s="29">
        <v>0</v>
      </c>
      <c r="AC18" s="43">
        <v>1</v>
      </c>
      <c r="AD18" s="29">
        <v>0</v>
      </c>
      <c r="AE18" s="34">
        <v>2</v>
      </c>
      <c r="AF18" s="29">
        <v>1</v>
      </c>
      <c r="AG18" s="34">
        <v>40</v>
      </c>
      <c r="AH18" s="29">
        <v>4</v>
      </c>
      <c r="AI18" s="44">
        <v>92</v>
      </c>
      <c r="AJ18" s="45">
        <v>6</v>
      </c>
      <c r="AK18" s="29">
        <v>0</v>
      </c>
      <c r="AL18" s="43">
        <v>0</v>
      </c>
      <c r="AM18" s="29">
        <v>0</v>
      </c>
      <c r="AN18" s="34">
        <v>2</v>
      </c>
      <c r="AO18" s="29">
        <v>1</v>
      </c>
      <c r="AP18" s="43">
        <v>0</v>
      </c>
      <c r="AQ18" s="29">
        <v>0</v>
      </c>
      <c r="AR18" s="34">
        <v>7</v>
      </c>
      <c r="AS18" s="29">
        <v>4</v>
      </c>
      <c r="AT18" s="35">
        <v>3</v>
      </c>
      <c r="AU18" s="29">
        <v>3</v>
      </c>
      <c r="AV18" s="34">
        <v>7</v>
      </c>
      <c r="AW18" s="29">
        <v>0</v>
      </c>
      <c r="AX18" s="34">
        <f t="shared" si="2"/>
        <v>641</v>
      </c>
      <c r="AY18" s="47">
        <f t="shared" si="3"/>
        <v>28</v>
      </c>
      <c r="AZ18" s="24"/>
    </row>
    <row r="19" spans="1:52" ht="30" customHeight="1">
      <c r="A19" s="66"/>
      <c r="B19" s="69" t="s">
        <v>368</v>
      </c>
      <c r="C19" s="70">
        <v>716</v>
      </c>
      <c r="D19" s="29">
        <v>0</v>
      </c>
      <c r="E19" s="42">
        <v>617</v>
      </c>
      <c r="F19" s="29">
        <v>0</v>
      </c>
      <c r="G19" s="34">
        <v>0</v>
      </c>
      <c r="H19" s="29">
        <v>0</v>
      </c>
      <c r="I19" s="43">
        <v>0</v>
      </c>
      <c r="J19" s="29">
        <v>0</v>
      </c>
      <c r="K19" s="34">
        <v>9</v>
      </c>
      <c r="L19" s="29">
        <v>0</v>
      </c>
      <c r="M19" s="50">
        <v>70</v>
      </c>
      <c r="N19" s="51">
        <v>1</v>
      </c>
      <c r="O19" s="50">
        <v>62</v>
      </c>
      <c r="P19" s="51">
        <v>1</v>
      </c>
      <c r="Q19" s="34">
        <v>0</v>
      </c>
      <c r="R19" s="29">
        <v>0</v>
      </c>
      <c r="S19" s="34">
        <v>4</v>
      </c>
      <c r="T19" s="29">
        <v>0</v>
      </c>
      <c r="U19" s="34">
        <v>24</v>
      </c>
      <c r="V19" s="29">
        <v>0</v>
      </c>
      <c r="W19" s="35">
        <v>5</v>
      </c>
      <c r="X19" s="29">
        <v>0</v>
      </c>
      <c r="Y19" s="34">
        <v>0</v>
      </c>
      <c r="Z19" s="29">
        <v>0</v>
      </c>
      <c r="AA19" s="34">
        <v>7</v>
      </c>
      <c r="AB19" s="29">
        <v>0</v>
      </c>
      <c r="AC19" s="34">
        <v>10</v>
      </c>
      <c r="AD19" s="29">
        <v>0</v>
      </c>
      <c r="AE19" s="43">
        <v>1</v>
      </c>
      <c r="AF19" s="29">
        <v>1</v>
      </c>
      <c r="AG19" s="43">
        <v>11</v>
      </c>
      <c r="AH19" s="29">
        <v>1</v>
      </c>
      <c r="AI19" s="52">
        <v>0</v>
      </c>
      <c r="AJ19" s="32">
        <v>0</v>
      </c>
      <c r="AK19" s="29">
        <v>0</v>
      </c>
      <c r="AL19" s="34">
        <v>0</v>
      </c>
      <c r="AM19" s="29">
        <v>0</v>
      </c>
      <c r="AN19" s="43">
        <v>0</v>
      </c>
      <c r="AO19" s="29">
        <v>0</v>
      </c>
      <c r="AP19" s="34">
        <v>0</v>
      </c>
      <c r="AQ19" s="29">
        <v>0</v>
      </c>
      <c r="AR19" s="50">
        <v>22</v>
      </c>
      <c r="AS19" s="29">
        <v>12</v>
      </c>
      <c r="AT19" s="43">
        <v>6</v>
      </c>
      <c r="AU19" s="29">
        <v>0</v>
      </c>
      <c r="AV19" s="43">
        <v>16</v>
      </c>
      <c r="AW19" s="29">
        <v>1</v>
      </c>
      <c r="AX19" s="43">
        <f t="shared" si="2"/>
        <v>901</v>
      </c>
      <c r="AY19" s="47">
        <f t="shared" si="3"/>
        <v>16</v>
      </c>
      <c r="AZ19" s="24"/>
    </row>
    <row r="20" spans="1:52" ht="30" customHeight="1">
      <c r="A20" s="66"/>
      <c r="B20" s="69" t="s">
        <v>369</v>
      </c>
      <c r="C20" s="41">
        <v>86</v>
      </c>
      <c r="D20" s="29">
        <v>0</v>
      </c>
      <c r="E20" s="42">
        <v>78</v>
      </c>
      <c r="F20" s="29">
        <v>0</v>
      </c>
      <c r="G20" s="34">
        <v>0</v>
      </c>
      <c r="H20" s="29">
        <v>0</v>
      </c>
      <c r="I20" s="34">
        <v>0</v>
      </c>
      <c r="J20" s="29">
        <v>0</v>
      </c>
      <c r="K20" s="34">
        <v>0</v>
      </c>
      <c r="L20" s="29">
        <v>0</v>
      </c>
      <c r="M20" s="35">
        <v>4</v>
      </c>
      <c r="N20" s="51">
        <v>0</v>
      </c>
      <c r="O20" s="35">
        <v>0</v>
      </c>
      <c r="P20" s="51">
        <v>0</v>
      </c>
      <c r="Q20" s="34">
        <v>0</v>
      </c>
      <c r="R20" s="29">
        <v>0</v>
      </c>
      <c r="S20" s="34">
        <v>0</v>
      </c>
      <c r="T20" s="29">
        <v>0</v>
      </c>
      <c r="U20" s="34">
        <v>5</v>
      </c>
      <c r="V20" s="29">
        <v>0</v>
      </c>
      <c r="W20" s="35">
        <v>1</v>
      </c>
      <c r="X20" s="29">
        <v>0</v>
      </c>
      <c r="Y20" s="34">
        <v>0</v>
      </c>
      <c r="Z20" s="29">
        <v>0</v>
      </c>
      <c r="AA20" s="34">
        <v>5</v>
      </c>
      <c r="AB20" s="29">
        <v>0</v>
      </c>
      <c r="AC20" s="34">
        <v>2</v>
      </c>
      <c r="AD20" s="29">
        <v>0</v>
      </c>
      <c r="AE20" s="34">
        <v>0</v>
      </c>
      <c r="AF20" s="29">
        <v>0</v>
      </c>
      <c r="AG20" s="34">
        <v>1</v>
      </c>
      <c r="AH20" s="29">
        <v>1</v>
      </c>
      <c r="AI20" s="44">
        <v>0</v>
      </c>
      <c r="AJ20" s="32">
        <v>0</v>
      </c>
      <c r="AK20" s="29">
        <v>0</v>
      </c>
      <c r="AL20" s="34">
        <v>0</v>
      </c>
      <c r="AM20" s="29">
        <v>0</v>
      </c>
      <c r="AN20" s="34">
        <v>0</v>
      </c>
      <c r="AO20" s="29">
        <v>0</v>
      </c>
      <c r="AP20" s="34">
        <v>0</v>
      </c>
      <c r="AQ20" s="29">
        <v>0</v>
      </c>
      <c r="AR20" s="34">
        <v>1</v>
      </c>
      <c r="AS20" s="29">
        <v>1</v>
      </c>
      <c r="AT20" s="34">
        <v>1</v>
      </c>
      <c r="AU20" s="29">
        <v>1</v>
      </c>
      <c r="AV20" s="34">
        <v>0</v>
      </c>
      <c r="AW20" s="29">
        <v>0</v>
      </c>
      <c r="AX20" s="34">
        <f t="shared" si="2"/>
        <v>106</v>
      </c>
      <c r="AY20" s="47">
        <f t="shared" si="3"/>
        <v>3</v>
      </c>
      <c r="AZ20" s="24"/>
    </row>
    <row r="21" spans="1:52" ht="30" customHeight="1">
      <c r="A21" s="66"/>
      <c r="B21" s="69" t="s">
        <v>370</v>
      </c>
      <c r="C21" s="41">
        <v>119</v>
      </c>
      <c r="D21" s="29">
        <v>1</v>
      </c>
      <c r="E21" s="42">
        <v>78</v>
      </c>
      <c r="F21" s="29">
        <v>0</v>
      </c>
      <c r="G21" s="34">
        <v>0</v>
      </c>
      <c r="H21" s="29">
        <v>0</v>
      </c>
      <c r="I21" s="34">
        <v>0</v>
      </c>
      <c r="J21" s="29">
        <v>0</v>
      </c>
      <c r="K21" s="34">
        <v>2</v>
      </c>
      <c r="L21" s="29">
        <v>1</v>
      </c>
      <c r="M21" s="35">
        <v>23</v>
      </c>
      <c r="N21" s="51">
        <v>1</v>
      </c>
      <c r="O21" s="35">
        <v>22</v>
      </c>
      <c r="P21" s="51">
        <v>1</v>
      </c>
      <c r="Q21" s="34">
        <v>0</v>
      </c>
      <c r="R21" s="29">
        <v>0</v>
      </c>
      <c r="S21" s="34">
        <v>3</v>
      </c>
      <c r="T21" s="29">
        <v>0</v>
      </c>
      <c r="U21" s="34">
        <v>2</v>
      </c>
      <c r="V21" s="29">
        <v>0</v>
      </c>
      <c r="W21" s="35">
        <v>0</v>
      </c>
      <c r="X21" s="29">
        <v>0</v>
      </c>
      <c r="Y21" s="34">
        <v>2</v>
      </c>
      <c r="Z21" s="29">
        <v>0</v>
      </c>
      <c r="AA21" s="34">
        <v>4</v>
      </c>
      <c r="AB21" s="29">
        <v>0</v>
      </c>
      <c r="AC21" s="34">
        <v>1</v>
      </c>
      <c r="AD21" s="29">
        <v>0</v>
      </c>
      <c r="AE21" s="34">
        <v>1</v>
      </c>
      <c r="AF21" s="29">
        <v>0</v>
      </c>
      <c r="AG21" s="34">
        <v>9</v>
      </c>
      <c r="AH21" s="29">
        <v>2</v>
      </c>
      <c r="AI21" s="44">
        <v>0</v>
      </c>
      <c r="AJ21" s="32">
        <v>9</v>
      </c>
      <c r="AK21" s="29">
        <v>1</v>
      </c>
      <c r="AL21" s="34">
        <v>0</v>
      </c>
      <c r="AM21" s="29">
        <v>0</v>
      </c>
      <c r="AN21" s="34">
        <v>0</v>
      </c>
      <c r="AO21" s="29">
        <v>0</v>
      </c>
      <c r="AP21" s="34">
        <v>0</v>
      </c>
      <c r="AQ21" s="29">
        <v>0</v>
      </c>
      <c r="AR21" s="34">
        <v>0</v>
      </c>
      <c r="AS21" s="29">
        <v>0</v>
      </c>
      <c r="AT21" s="34">
        <v>0</v>
      </c>
      <c r="AU21" s="29">
        <v>0</v>
      </c>
      <c r="AV21" s="34">
        <v>3</v>
      </c>
      <c r="AW21" s="29">
        <v>0</v>
      </c>
      <c r="AX21" s="34">
        <f t="shared" si="2"/>
        <v>178</v>
      </c>
      <c r="AY21" s="47">
        <f t="shared" si="3"/>
        <v>6</v>
      </c>
      <c r="AZ21" s="24"/>
    </row>
    <row r="22" spans="1:52" ht="30" customHeight="1">
      <c r="A22" s="66" t="s">
        <v>23</v>
      </c>
      <c r="B22" s="69" t="s">
        <v>371</v>
      </c>
      <c r="C22" s="41">
        <v>981</v>
      </c>
      <c r="D22" s="29">
        <v>0</v>
      </c>
      <c r="E22" s="42">
        <v>870</v>
      </c>
      <c r="F22" s="46">
        <v>0</v>
      </c>
      <c r="G22" s="34">
        <v>1</v>
      </c>
      <c r="H22" s="46">
        <v>0</v>
      </c>
      <c r="I22" s="34">
        <v>0</v>
      </c>
      <c r="J22" s="46">
        <v>0</v>
      </c>
      <c r="K22" s="34">
        <v>2</v>
      </c>
      <c r="L22" s="46">
        <v>0</v>
      </c>
      <c r="M22" s="35">
        <v>85</v>
      </c>
      <c r="N22" s="71">
        <v>1</v>
      </c>
      <c r="O22" s="35">
        <v>62</v>
      </c>
      <c r="P22" s="71">
        <v>1</v>
      </c>
      <c r="Q22" s="34">
        <v>2</v>
      </c>
      <c r="R22" s="46">
        <v>0</v>
      </c>
      <c r="S22" s="34">
        <v>4</v>
      </c>
      <c r="T22" s="46">
        <v>0</v>
      </c>
      <c r="U22" s="34">
        <v>29</v>
      </c>
      <c r="V22" s="46">
        <v>0</v>
      </c>
      <c r="W22" s="35">
        <v>6</v>
      </c>
      <c r="X22" s="46">
        <v>0</v>
      </c>
      <c r="Y22" s="34">
        <v>0</v>
      </c>
      <c r="Z22" s="46">
        <v>0</v>
      </c>
      <c r="AA22" s="34">
        <v>37</v>
      </c>
      <c r="AB22" s="46">
        <v>0</v>
      </c>
      <c r="AC22" s="34">
        <v>12</v>
      </c>
      <c r="AD22" s="46">
        <v>0</v>
      </c>
      <c r="AE22" s="34">
        <v>1</v>
      </c>
      <c r="AF22" s="46">
        <v>1</v>
      </c>
      <c r="AG22" s="34">
        <v>20</v>
      </c>
      <c r="AH22" s="46">
        <v>0</v>
      </c>
      <c r="AI22" s="44">
        <v>0</v>
      </c>
      <c r="AJ22" s="32">
        <v>26</v>
      </c>
      <c r="AK22" s="46">
        <v>0</v>
      </c>
      <c r="AL22" s="34">
        <v>0</v>
      </c>
      <c r="AM22" s="46">
        <v>0</v>
      </c>
      <c r="AN22" s="34">
        <v>0</v>
      </c>
      <c r="AO22" s="46">
        <v>0</v>
      </c>
      <c r="AP22" s="34">
        <v>0</v>
      </c>
      <c r="AQ22" s="46">
        <v>0</v>
      </c>
      <c r="AR22" s="34">
        <v>11</v>
      </c>
      <c r="AS22" s="46">
        <v>6</v>
      </c>
      <c r="AT22" s="35">
        <v>20</v>
      </c>
      <c r="AU22" s="46">
        <v>6</v>
      </c>
      <c r="AV22" s="34">
        <v>14</v>
      </c>
      <c r="AW22" s="46">
        <v>0</v>
      </c>
      <c r="AX22" s="34">
        <f t="shared" si="2"/>
        <v>1251</v>
      </c>
      <c r="AY22" s="72">
        <f t="shared" si="3"/>
        <v>14</v>
      </c>
      <c r="AZ22" s="24"/>
    </row>
    <row r="23" spans="1:52" ht="30" customHeight="1">
      <c r="A23" s="66"/>
      <c r="B23" s="69" t="s">
        <v>372</v>
      </c>
      <c r="C23" s="41">
        <v>1453</v>
      </c>
      <c r="D23" s="46">
        <v>0</v>
      </c>
      <c r="E23" s="42">
        <v>1361</v>
      </c>
      <c r="F23" s="29">
        <v>0</v>
      </c>
      <c r="G23" s="34">
        <v>0</v>
      </c>
      <c r="H23" s="29">
        <v>0</v>
      </c>
      <c r="I23" s="34">
        <v>0</v>
      </c>
      <c r="J23" s="29">
        <v>0</v>
      </c>
      <c r="K23" s="34">
        <v>0</v>
      </c>
      <c r="L23" s="29">
        <v>0</v>
      </c>
      <c r="M23" s="35">
        <v>14</v>
      </c>
      <c r="N23" s="51">
        <v>0</v>
      </c>
      <c r="O23" s="35">
        <v>10</v>
      </c>
      <c r="P23" s="51">
        <v>0</v>
      </c>
      <c r="Q23" s="34">
        <v>0</v>
      </c>
      <c r="R23" s="29">
        <v>0</v>
      </c>
      <c r="S23" s="34">
        <v>1</v>
      </c>
      <c r="T23" s="29">
        <v>0</v>
      </c>
      <c r="U23" s="34">
        <v>24</v>
      </c>
      <c r="V23" s="29">
        <v>0</v>
      </c>
      <c r="W23" s="35">
        <v>7</v>
      </c>
      <c r="X23" s="29">
        <v>0</v>
      </c>
      <c r="Y23" s="34">
        <v>0</v>
      </c>
      <c r="Z23" s="29">
        <v>0</v>
      </c>
      <c r="AA23" s="34">
        <v>22</v>
      </c>
      <c r="AB23" s="29">
        <v>0</v>
      </c>
      <c r="AC23" s="34">
        <v>17</v>
      </c>
      <c r="AD23" s="29">
        <v>0</v>
      </c>
      <c r="AE23" s="34">
        <v>0</v>
      </c>
      <c r="AF23" s="29">
        <v>0</v>
      </c>
      <c r="AG23" s="34">
        <v>10</v>
      </c>
      <c r="AH23" s="29">
        <v>0</v>
      </c>
      <c r="AI23" s="44">
        <v>0</v>
      </c>
      <c r="AJ23" s="32">
        <v>130</v>
      </c>
      <c r="AK23" s="29">
        <v>0</v>
      </c>
      <c r="AL23" s="34">
        <v>0</v>
      </c>
      <c r="AM23" s="29">
        <v>0</v>
      </c>
      <c r="AN23" s="34">
        <v>0</v>
      </c>
      <c r="AO23" s="29">
        <v>0</v>
      </c>
      <c r="AP23" s="34">
        <v>0</v>
      </c>
      <c r="AQ23" s="29">
        <v>0</v>
      </c>
      <c r="AR23" s="34">
        <v>4</v>
      </c>
      <c r="AS23" s="29">
        <v>1</v>
      </c>
      <c r="AT23" s="34">
        <v>9</v>
      </c>
      <c r="AU23" s="29">
        <v>1</v>
      </c>
      <c r="AV23" s="34">
        <v>10</v>
      </c>
      <c r="AW23" s="29">
        <v>0</v>
      </c>
      <c r="AX23" s="34">
        <f t="shared" si="2"/>
        <v>1701</v>
      </c>
      <c r="AY23" s="47">
        <f t="shared" si="3"/>
        <v>2</v>
      </c>
      <c r="AZ23" s="24"/>
    </row>
    <row r="24" spans="1:52" ht="30" customHeight="1">
      <c r="A24" s="66"/>
      <c r="B24" s="69" t="s">
        <v>373</v>
      </c>
      <c r="C24" s="41">
        <v>321</v>
      </c>
      <c r="D24" s="29">
        <v>0</v>
      </c>
      <c r="E24" s="42">
        <v>277</v>
      </c>
      <c r="F24" s="29">
        <v>0</v>
      </c>
      <c r="G24" s="34">
        <v>0</v>
      </c>
      <c r="H24" s="29">
        <v>0</v>
      </c>
      <c r="I24" s="34">
        <v>0</v>
      </c>
      <c r="J24" s="29">
        <v>0</v>
      </c>
      <c r="K24" s="34">
        <v>0</v>
      </c>
      <c r="L24" s="29">
        <v>0</v>
      </c>
      <c r="M24" s="35">
        <v>69</v>
      </c>
      <c r="N24" s="51">
        <v>1</v>
      </c>
      <c r="O24" s="35">
        <v>26</v>
      </c>
      <c r="P24" s="51">
        <v>1</v>
      </c>
      <c r="Q24" s="34">
        <v>0</v>
      </c>
      <c r="R24" s="29">
        <v>0</v>
      </c>
      <c r="S24" s="34">
        <v>1</v>
      </c>
      <c r="T24" s="29">
        <v>0</v>
      </c>
      <c r="U24" s="34">
        <v>6</v>
      </c>
      <c r="V24" s="29">
        <v>0</v>
      </c>
      <c r="W24" s="35">
        <v>1</v>
      </c>
      <c r="X24" s="29">
        <v>0</v>
      </c>
      <c r="Y24" s="34">
        <v>0</v>
      </c>
      <c r="Z24" s="29">
        <v>0</v>
      </c>
      <c r="AA24" s="34">
        <v>18</v>
      </c>
      <c r="AB24" s="29">
        <v>0</v>
      </c>
      <c r="AC24" s="34">
        <v>9</v>
      </c>
      <c r="AD24" s="29">
        <v>0</v>
      </c>
      <c r="AE24" s="34">
        <v>1</v>
      </c>
      <c r="AF24" s="29">
        <v>0</v>
      </c>
      <c r="AG24" s="34">
        <v>10</v>
      </c>
      <c r="AH24" s="29">
        <v>1</v>
      </c>
      <c r="AI24" s="44">
        <v>0</v>
      </c>
      <c r="AJ24" s="32">
        <v>11</v>
      </c>
      <c r="AK24" s="29">
        <v>0</v>
      </c>
      <c r="AL24" s="34">
        <v>0</v>
      </c>
      <c r="AM24" s="29">
        <v>0</v>
      </c>
      <c r="AN24" s="34">
        <v>0</v>
      </c>
      <c r="AO24" s="29">
        <v>0</v>
      </c>
      <c r="AP24" s="34">
        <v>0</v>
      </c>
      <c r="AQ24" s="29">
        <v>0</v>
      </c>
      <c r="AR24" s="34">
        <v>5</v>
      </c>
      <c r="AS24" s="29">
        <v>0</v>
      </c>
      <c r="AT24" s="34">
        <v>1</v>
      </c>
      <c r="AU24" s="29">
        <v>0</v>
      </c>
      <c r="AV24" s="34">
        <v>8</v>
      </c>
      <c r="AW24" s="29">
        <v>1</v>
      </c>
      <c r="AX24" s="34">
        <f t="shared" si="2"/>
        <v>461</v>
      </c>
      <c r="AY24" s="47">
        <f t="shared" si="3"/>
        <v>3</v>
      </c>
      <c r="AZ24" s="24"/>
    </row>
    <row r="25" spans="1:52" ht="30" customHeight="1">
      <c r="A25" s="66" t="s">
        <v>23</v>
      </c>
      <c r="B25" s="69" t="s">
        <v>374</v>
      </c>
      <c r="C25" s="41">
        <v>233</v>
      </c>
      <c r="D25" s="29">
        <v>1</v>
      </c>
      <c r="E25" s="42">
        <v>177</v>
      </c>
      <c r="F25" s="29">
        <v>0</v>
      </c>
      <c r="G25" s="34">
        <v>0</v>
      </c>
      <c r="H25" s="29">
        <v>0</v>
      </c>
      <c r="I25" s="34">
        <v>0</v>
      </c>
      <c r="J25" s="29">
        <v>0</v>
      </c>
      <c r="K25" s="34">
        <v>0</v>
      </c>
      <c r="L25" s="29">
        <v>0</v>
      </c>
      <c r="M25" s="35">
        <v>23</v>
      </c>
      <c r="N25" s="51">
        <v>1</v>
      </c>
      <c r="O25" s="35">
        <v>23</v>
      </c>
      <c r="P25" s="51">
        <v>1</v>
      </c>
      <c r="Q25" s="34">
        <v>1</v>
      </c>
      <c r="R25" s="29">
        <v>0</v>
      </c>
      <c r="S25" s="34">
        <v>2</v>
      </c>
      <c r="T25" s="29">
        <v>0</v>
      </c>
      <c r="U25" s="34">
        <v>2</v>
      </c>
      <c r="V25" s="29">
        <v>0</v>
      </c>
      <c r="W25" s="35">
        <v>0</v>
      </c>
      <c r="X25" s="29">
        <v>0</v>
      </c>
      <c r="Y25" s="34">
        <v>0</v>
      </c>
      <c r="Z25" s="29">
        <v>0</v>
      </c>
      <c r="AA25" s="34">
        <v>5</v>
      </c>
      <c r="AB25" s="29">
        <v>0</v>
      </c>
      <c r="AC25" s="34">
        <v>2</v>
      </c>
      <c r="AD25" s="29">
        <v>0</v>
      </c>
      <c r="AE25" s="34">
        <v>0</v>
      </c>
      <c r="AF25" s="29">
        <v>0</v>
      </c>
      <c r="AG25" s="34">
        <v>19</v>
      </c>
      <c r="AH25" s="29">
        <v>0</v>
      </c>
      <c r="AI25" s="44">
        <v>0</v>
      </c>
      <c r="AJ25" s="32">
        <v>5</v>
      </c>
      <c r="AK25" s="29">
        <v>0</v>
      </c>
      <c r="AL25" s="34">
        <v>0</v>
      </c>
      <c r="AM25" s="29">
        <v>0</v>
      </c>
      <c r="AN25" s="34">
        <v>0</v>
      </c>
      <c r="AO25" s="29">
        <v>0</v>
      </c>
      <c r="AP25" s="34">
        <v>0</v>
      </c>
      <c r="AQ25" s="29">
        <v>0</v>
      </c>
      <c r="AR25" s="34">
        <v>2</v>
      </c>
      <c r="AS25" s="29">
        <v>0</v>
      </c>
      <c r="AT25" s="34">
        <v>1</v>
      </c>
      <c r="AU25" s="29">
        <v>0</v>
      </c>
      <c r="AV25" s="34">
        <v>3</v>
      </c>
      <c r="AW25" s="29">
        <v>0</v>
      </c>
      <c r="AX25" s="34">
        <f t="shared" si="2"/>
        <v>298</v>
      </c>
      <c r="AY25" s="47">
        <f t="shared" si="3"/>
        <v>2</v>
      </c>
      <c r="AZ25" s="24"/>
    </row>
    <row r="26" spans="1:52" ht="30" customHeight="1">
      <c r="A26" s="73"/>
      <c r="B26" s="74" t="s">
        <v>375</v>
      </c>
      <c r="C26" s="54">
        <v>229</v>
      </c>
      <c r="D26" s="55">
        <v>0</v>
      </c>
      <c r="E26" s="75">
        <v>188</v>
      </c>
      <c r="F26" s="55">
        <v>0</v>
      </c>
      <c r="G26" s="76">
        <v>0</v>
      </c>
      <c r="H26" s="55">
        <v>0</v>
      </c>
      <c r="I26" s="76">
        <v>0</v>
      </c>
      <c r="J26" s="55">
        <v>0</v>
      </c>
      <c r="K26" s="76">
        <v>0</v>
      </c>
      <c r="L26" s="55">
        <v>0</v>
      </c>
      <c r="M26" s="75">
        <v>62</v>
      </c>
      <c r="N26" s="77">
        <v>9</v>
      </c>
      <c r="O26" s="75">
        <v>59</v>
      </c>
      <c r="P26" s="77">
        <v>8</v>
      </c>
      <c r="Q26" s="76">
        <v>0</v>
      </c>
      <c r="R26" s="55">
        <v>0</v>
      </c>
      <c r="S26" s="76">
        <v>1</v>
      </c>
      <c r="T26" s="55">
        <v>0</v>
      </c>
      <c r="U26" s="76">
        <v>3</v>
      </c>
      <c r="V26" s="55">
        <v>0</v>
      </c>
      <c r="W26" s="75">
        <v>1</v>
      </c>
      <c r="X26" s="55">
        <v>0</v>
      </c>
      <c r="Y26" s="76">
        <v>0</v>
      </c>
      <c r="Z26" s="55">
        <v>0</v>
      </c>
      <c r="AA26" s="76">
        <v>7</v>
      </c>
      <c r="AB26" s="55">
        <v>0</v>
      </c>
      <c r="AC26" s="76">
        <v>3</v>
      </c>
      <c r="AD26" s="55">
        <v>0</v>
      </c>
      <c r="AE26" s="76">
        <v>1</v>
      </c>
      <c r="AF26" s="55">
        <v>1</v>
      </c>
      <c r="AG26" s="76">
        <v>9</v>
      </c>
      <c r="AH26" s="55">
        <v>0</v>
      </c>
      <c r="AI26" s="78">
        <v>12</v>
      </c>
      <c r="AJ26" s="79">
        <v>10</v>
      </c>
      <c r="AK26" s="55">
        <v>0</v>
      </c>
      <c r="AL26" s="76">
        <v>0</v>
      </c>
      <c r="AM26" s="55">
        <v>0</v>
      </c>
      <c r="AN26" s="76">
        <v>0</v>
      </c>
      <c r="AO26" s="55">
        <v>0</v>
      </c>
      <c r="AP26" s="76">
        <v>0</v>
      </c>
      <c r="AQ26" s="55">
        <v>0</v>
      </c>
      <c r="AR26" s="76">
        <v>9</v>
      </c>
      <c r="AS26" s="55">
        <v>5</v>
      </c>
      <c r="AT26" s="75">
        <v>7</v>
      </c>
      <c r="AU26" s="55">
        <v>4</v>
      </c>
      <c r="AV26" s="76">
        <v>3</v>
      </c>
      <c r="AW26" s="55">
        <v>0</v>
      </c>
      <c r="AX26" s="76">
        <f t="shared" si="2"/>
        <v>357</v>
      </c>
      <c r="AY26" s="80">
        <f>SUM(D26,H26,J26,L26,N26,R26,T26,V26,X26,Z26,AB26,AD26,AF26,AH26,AK26,AM26,AO26,AQ26,AS26,AU26,AW26)</f>
        <v>19</v>
      </c>
      <c r="AZ26" s="24"/>
    </row>
    <row r="27" spans="1:52" ht="30" customHeight="1">
      <c r="A27" s="81"/>
      <c r="B27" s="82" t="s">
        <v>376</v>
      </c>
      <c r="C27" s="83">
        <f aca="true" t="shared" si="4" ref="C27:AH27">SUM(C16:C26)</f>
        <v>5339</v>
      </c>
      <c r="D27" s="84">
        <f t="shared" si="4"/>
        <v>5</v>
      </c>
      <c r="E27" s="58">
        <f t="shared" si="4"/>
        <v>4521</v>
      </c>
      <c r="F27" s="84">
        <f t="shared" si="4"/>
        <v>0</v>
      </c>
      <c r="G27" s="58">
        <f t="shared" si="4"/>
        <v>5</v>
      </c>
      <c r="H27" s="84">
        <f t="shared" si="4"/>
        <v>0</v>
      </c>
      <c r="I27" s="58">
        <f t="shared" si="4"/>
        <v>0</v>
      </c>
      <c r="J27" s="84">
        <f t="shared" si="4"/>
        <v>0</v>
      </c>
      <c r="K27" s="58">
        <f t="shared" si="4"/>
        <v>15</v>
      </c>
      <c r="L27" s="84">
        <f t="shared" si="4"/>
        <v>2</v>
      </c>
      <c r="M27" s="62">
        <f t="shared" si="4"/>
        <v>642</v>
      </c>
      <c r="N27" s="85">
        <f t="shared" si="4"/>
        <v>33</v>
      </c>
      <c r="O27" s="62">
        <f t="shared" si="4"/>
        <v>464</v>
      </c>
      <c r="P27" s="84">
        <f t="shared" si="4"/>
        <v>29</v>
      </c>
      <c r="Q27" s="58">
        <f t="shared" si="4"/>
        <v>7</v>
      </c>
      <c r="R27" s="84">
        <f t="shared" si="4"/>
        <v>0</v>
      </c>
      <c r="S27" s="58">
        <f t="shared" si="4"/>
        <v>26</v>
      </c>
      <c r="T27" s="84">
        <f t="shared" si="4"/>
        <v>0</v>
      </c>
      <c r="U27" s="58">
        <f t="shared" si="4"/>
        <v>125</v>
      </c>
      <c r="V27" s="84">
        <f t="shared" si="4"/>
        <v>0</v>
      </c>
      <c r="W27" s="58">
        <f t="shared" si="4"/>
        <v>29</v>
      </c>
      <c r="X27" s="84">
        <f t="shared" si="4"/>
        <v>0</v>
      </c>
      <c r="Y27" s="58">
        <f t="shared" si="4"/>
        <v>5</v>
      </c>
      <c r="Z27" s="84">
        <f t="shared" si="4"/>
        <v>0</v>
      </c>
      <c r="AA27" s="58">
        <f t="shared" si="4"/>
        <v>182</v>
      </c>
      <c r="AB27" s="84">
        <f t="shared" si="4"/>
        <v>0</v>
      </c>
      <c r="AC27" s="58">
        <f t="shared" si="4"/>
        <v>78</v>
      </c>
      <c r="AD27" s="84">
        <f t="shared" si="4"/>
        <v>0</v>
      </c>
      <c r="AE27" s="58">
        <f t="shared" si="4"/>
        <v>9</v>
      </c>
      <c r="AF27" s="84">
        <f t="shared" si="4"/>
        <v>6</v>
      </c>
      <c r="AG27" s="58">
        <f t="shared" si="4"/>
        <v>247</v>
      </c>
      <c r="AH27" s="84">
        <f t="shared" si="4"/>
        <v>16</v>
      </c>
      <c r="AI27" s="86">
        <f>IF(AI16&lt;&gt;"",SUM(AI16:AI26),"")</f>
        <v>251</v>
      </c>
      <c r="AJ27" s="64">
        <f aca="true" t="shared" si="5" ref="AJ27:AY27">SUM(AJ16:AJ26)</f>
        <v>201</v>
      </c>
      <c r="AK27" s="84">
        <f t="shared" si="5"/>
        <v>1</v>
      </c>
      <c r="AL27" s="58">
        <f t="shared" si="5"/>
        <v>0</v>
      </c>
      <c r="AM27" s="84">
        <f t="shared" si="5"/>
        <v>0</v>
      </c>
      <c r="AN27" s="58">
        <f t="shared" si="5"/>
        <v>3</v>
      </c>
      <c r="AO27" s="84">
        <f t="shared" si="5"/>
        <v>1</v>
      </c>
      <c r="AP27" s="58">
        <f t="shared" si="5"/>
        <v>0</v>
      </c>
      <c r="AQ27" s="84">
        <f t="shared" si="5"/>
        <v>0</v>
      </c>
      <c r="AR27" s="58">
        <f t="shared" si="5"/>
        <v>73</v>
      </c>
      <c r="AS27" s="84">
        <f t="shared" si="5"/>
        <v>35</v>
      </c>
      <c r="AT27" s="58">
        <f t="shared" si="5"/>
        <v>57</v>
      </c>
      <c r="AU27" s="84">
        <f t="shared" si="5"/>
        <v>19</v>
      </c>
      <c r="AV27" s="58">
        <f t="shared" si="5"/>
        <v>74</v>
      </c>
      <c r="AW27" s="84">
        <f t="shared" si="5"/>
        <v>2</v>
      </c>
      <c r="AX27" s="58">
        <f t="shared" si="5"/>
        <v>7368</v>
      </c>
      <c r="AY27" s="65">
        <f t="shared" si="5"/>
        <v>120</v>
      </c>
      <c r="AZ27" s="24"/>
    </row>
    <row r="28" spans="1:52" ht="13.5" customHeight="1">
      <c r="A28" s="39"/>
      <c r="B28" s="393" t="s">
        <v>24</v>
      </c>
      <c r="C28" s="393"/>
      <c r="D28" s="87"/>
      <c r="E28" s="88"/>
      <c r="F28" s="88"/>
      <c r="G28" s="88"/>
      <c r="H28" s="88"/>
      <c r="I28" s="88"/>
      <c r="J28" s="88"/>
      <c r="K28" s="88"/>
      <c r="L28" s="88"/>
      <c r="M28" s="88"/>
      <c r="N28" s="88"/>
      <c r="O28" s="88"/>
      <c r="P28" s="88"/>
      <c r="Q28" s="88"/>
      <c r="R28" s="88"/>
      <c r="S28" s="88"/>
      <c r="T28" s="88"/>
      <c r="U28" s="88"/>
      <c r="V28" s="39"/>
      <c r="W28" s="39"/>
      <c r="X28" s="39"/>
      <c r="Y28" s="39"/>
      <c r="Z28" s="39"/>
      <c r="AA28" s="39"/>
      <c r="AB28" s="39"/>
      <c r="AC28" s="39"/>
      <c r="AD28" s="39"/>
      <c r="AE28" s="39"/>
      <c r="AF28" s="39"/>
      <c r="AG28" s="39"/>
      <c r="AH28" s="39"/>
      <c r="AI28" s="39"/>
      <c r="AJ28" s="89"/>
      <c r="AK28" s="90"/>
      <c r="AL28" s="90"/>
      <c r="AM28" s="90"/>
      <c r="AN28" s="90"/>
      <c r="AO28" s="90"/>
      <c r="AP28" s="90"/>
      <c r="AQ28" s="90"/>
      <c r="AR28" s="90"/>
      <c r="AS28" s="90"/>
      <c r="AT28" s="90"/>
      <c r="AU28" s="90"/>
      <c r="AV28" s="91"/>
      <c r="AW28" s="91"/>
      <c r="AX28" s="91"/>
      <c r="AY28" s="91"/>
      <c r="AZ28" s="24"/>
    </row>
    <row r="29" spans="1:52" ht="11.25">
      <c r="A29" s="92"/>
      <c r="B29" s="92" t="s">
        <v>25</v>
      </c>
      <c r="C29" s="93" t="s">
        <v>26</v>
      </c>
      <c r="D29" s="93"/>
      <c r="E29" s="93"/>
      <c r="F29" s="93"/>
      <c r="G29" s="93"/>
      <c r="H29" s="93"/>
      <c r="I29" s="93"/>
      <c r="J29" s="93"/>
      <c r="K29" s="93"/>
      <c r="L29" s="93" t="s">
        <v>27</v>
      </c>
      <c r="M29" s="93"/>
      <c r="N29" s="93"/>
      <c r="O29" s="93"/>
      <c r="P29" s="93"/>
      <c r="Q29" s="93"/>
      <c r="R29" s="93"/>
      <c r="S29" s="93"/>
      <c r="T29" s="93"/>
      <c r="U29" s="39"/>
      <c r="V29" s="39"/>
      <c r="W29" s="39"/>
      <c r="X29" s="39"/>
      <c r="Y29" s="39"/>
      <c r="Z29" s="39"/>
      <c r="AA29" s="39"/>
      <c r="AB29" s="39"/>
      <c r="AC29" s="39"/>
      <c r="AD29" s="39"/>
      <c r="AE29" s="39"/>
      <c r="AF29" s="39"/>
      <c r="AG29" s="39"/>
      <c r="AH29" s="39"/>
      <c r="AI29" s="24"/>
      <c r="AJ29" s="24"/>
      <c r="AK29" s="24"/>
      <c r="AL29" s="24"/>
      <c r="AM29" s="24"/>
      <c r="AN29" s="24"/>
      <c r="AO29" s="24"/>
      <c r="AP29" s="24"/>
      <c r="AQ29" s="24"/>
      <c r="AR29" s="24"/>
      <c r="AS29" s="24"/>
      <c r="AT29" s="24"/>
      <c r="AU29" s="24"/>
      <c r="AV29" s="24"/>
      <c r="AW29" s="24"/>
      <c r="AX29" s="24"/>
      <c r="AY29" s="24"/>
      <c r="AZ29" s="24"/>
    </row>
    <row r="30" spans="1:52" ht="11.25">
      <c r="A30" s="93"/>
      <c r="B30" s="93"/>
      <c r="C30" s="93" t="s">
        <v>28</v>
      </c>
      <c r="D30" s="93"/>
      <c r="E30" s="93"/>
      <c r="F30" s="93"/>
      <c r="G30" s="93"/>
      <c r="H30" s="93"/>
      <c r="I30" s="93"/>
      <c r="J30" s="93"/>
      <c r="K30" s="93"/>
      <c r="L30" s="93" t="s">
        <v>29</v>
      </c>
      <c r="M30" s="93"/>
      <c r="N30" s="93"/>
      <c r="O30" s="93"/>
      <c r="P30" s="93"/>
      <c r="Q30" s="93"/>
      <c r="R30" s="93"/>
      <c r="S30" s="93"/>
      <c r="T30" s="93"/>
      <c r="U30" s="39"/>
      <c r="V30" s="39"/>
      <c r="W30" s="39"/>
      <c r="X30" s="39"/>
      <c r="Y30" s="39"/>
      <c r="Z30" s="39"/>
      <c r="AA30" s="39"/>
      <c r="AB30" s="39"/>
      <c r="AC30" s="39"/>
      <c r="AD30" s="39"/>
      <c r="AE30" s="39"/>
      <c r="AF30" s="39"/>
      <c r="AG30" s="39"/>
      <c r="AH30" s="39"/>
      <c r="AI30" s="24"/>
      <c r="AJ30" s="24"/>
      <c r="AK30" s="24"/>
      <c r="AL30" s="24"/>
      <c r="AM30" s="24"/>
      <c r="AN30" s="24"/>
      <c r="AO30" s="24"/>
      <c r="AP30" s="24"/>
      <c r="AQ30" s="24"/>
      <c r="AR30" s="24"/>
      <c r="AS30" s="24"/>
      <c r="AT30" s="24"/>
      <c r="AU30" s="24"/>
      <c r="AV30" s="24"/>
      <c r="AW30" s="24"/>
      <c r="AX30" s="24"/>
      <c r="AY30" s="24"/>
      <c r="AZ30" s="24"/>
    </row>
    <row r="31" spans="1:52" ht="11.25">
      <c r="A31" s="93"/>
      <c r="B31" s="93"/>
      <c r="C31" s="93" t="s">
        <v>30</v>
      </c>
      <c r="D31" s="93"/>
      <c r="E31" s="93"/>
      <c r="F31" s="93"/>
      <c r="G31" s="93"/>
      <c r="H31" s="93"/>
      <c r="I31" s="93"/>
      <c r="J31" s="93"/>
      <c r="K31" s="93"/>
      <c r="L31" s="93"/>
      <c r="M31" s="93"/>
      <c r="N31" s="93"/>
      <c r="O31" s="93"/>
      <c r="P31" s="93"/>
      <c r="Q31" s="93"/>
      <c r="R31" s="93"/>
      <c r="S31" s="93"/>
      <c r="T31" s="93"/>
      <c r="U31" s="39"/>
      <c r="V31" s="39"/>
      <c r="W31" s="39"/>
      <c r="X31" s="39"/>
      <c r="Y31" s="39"/>
      <c r="Z31" s="39"/>
      <c r="AA31" s="39"/>
      <c r="AB31" s="39"/>
      <c r="AC31" s="39"/>
      <c r="AD31" s="39"/>
      <c r="AE31" s="39"/>
      <c r="AF31" s="39"/>
      <c r="AG31" s="39"/>
      <c r="AH31" s="39"/>
      <c r="AI31" s="24"/>
      <c r="AJ31" s="24"/>
      <c r="AK31" s="24"/>
      <c r="AL31" s="24"/>
      <c r="AM31" s="24"/>
      <c r="AN31" s="24"/>
      <c r="AO31" s="24"/>
      <c r="AP31" s="24"/>
      <c r="AQ31" s="24"/>
      <c r="AR31" s="24"/>
      <c r="AS31" s="24"/>
      <c r="AT31" s="24"/>
      <c r="AU31" s="24"/>
      <c r="AV31" s="24"/>
      <c r="AW31" s="24"/>
      <c r="AX31" s="24"/>
      <c r="AY31" s="24"/>
      <c r="AZ31" s="24"/>
    </row>
  </sheetData>
  <sheetProtection/>
  <mergeCells count="29">
    <mergeCell ref="A1:AZ1"/>
    <mergeCell ref="C2:D2"/>
    <mergeCell ref="G2:T2"/>
    <mergeCell ref="U2:AD2"/>
    <mergeCell ref="AE2:AF2"/>
    <mergeCell ref="AG2:AH2"/>
    <mergeCell ref="AJ2:AK2"/>
    <mergeCell ref="AL2:AQ2"/>
    <mergeCell ref="AR2:AS2"/>
    <mergeCell ref="AT2:AU2"/>
    <mergeCell ref="AL3:AM4"/>
    <mergeCell ref="AN3:AO4"/>
    <mergeCell ref="AP3:AQ4"/>
    <mergeCell ref="AV2:AW2"/>
    <mergeCell ref="G3:H4"/>
    <mergeCell ref="I3:J4"/>
    <mergeCell ref="K3:L4"/>
    <mergeCell ref="M3:N4"/>
    <mergeCell ref="Q3:R4"/>
    <mergeCell ref="S3:T4"/>
    <mergeCell ref="O4:P4"/>
    <mergeCell ref="AE4:AF4"/>
    <mergeCell ref="B28:C28"/>
    <mergeCell ref="AA3:AB4"/>
    <mergeCell ref="AC3:AD4"/>
    <mergeCell ref="AI3:AI4"/>
    <mergeCell ref="U3:V4"/>
    <mergeCell ref="W3:X4"/>
    <mergeCell ref="Y3:Z4"/>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landscape" pageOrder="overThenDown" paperSize="8"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91"/>
  <sheetViews>
    <sheetView view="pageBreakPreview" zoomScale="115" zoomScaleSheetLayoutView="115" zoomScalePageLayoutView="70" workbookViewId="0" topLeftCell="A1">
      <pane xSplit="1" ySplit="3" topLeftCell="B4"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2"/>
  <cols>
    <col min="1" max="1" width="10.875" style="95" customWidth="1"/>
    <col min="2" max="12" width="10.125" style="95" customWidth="1"/>
    <col min="13" max="13" width="1.12109375" style="95" customWidth="1"/>
    <col min="14" max="14" width="15.00390625" style="127" customWidth="1"/>
    <col min="15" max="16384" width="9.375" style="95" customWidth="1"/>
  </cols>
  <sheetData>
    <row r="1" spans="1:14" ht="36.75" customHeight="1">
      <c r="A1" s="430" t="s">
        <v>31</v>
      </c>
      <c r="B1" s="430"/>
      <c r="C1" s="430"/>
      <c r="D1" s="430"/>
      <c r="E1" s="430"/>
      <c r="F1" s="430"/>
      <c r="G1" s="430"/>
      <c r="H1" s="430"/>
      <c r="I1" s="430"/>
      <c r="J1" s="430"/>
      <c r="K1" s="431"/>
      <c r="L1" s="431"/>
      <c r="M1" s="431"/>
      <c r="N1" s="431"/>
    </row>
    <row r="2" spans="1:14" ht="13.5">
      <c r="A2" s="432"/>
      <c r="B2" s="434" t="s">
        <v>32</v>
      </c>
      <c r="C2" s="435"/>
      <c r="D2" s="435"/>
      <c r="E2" s="435"/>
      <c r="F2" s="435"/>
      <c r="G2" s="436"/>
      <c r="H2" s="437" t="s">
        <v>33</v>
      </c>
      <c r="I2" s="437" t="s">
        <v>34</v>
      </c>
      <c r="J2" s="437" t="s">
        <v>35</v>
      </c>
      <c r="K2" s="437" t="s">
        <v>36</v>
      </c>
      <c r="L2" s="437" t="s">
        <v>37</v>
      </c>
      <c r="M2" s="432"/>
      <c r="N2" s="437" t="s">
        <v>38</v>
      </c>
    </row>
    <row r="3" spans="1:14" ht="87.75" customHeight="1">
      <c r="A3" s="433"/>
      <c r="B3" s="96" t="s">
        <v>39</v>
      </c>
      <c r="C3" s="97" t="s">
        <v>40</v>
      </c>
      <c r="D3" s="97" t="s">
        <v>41</v>
      </c>
      <c r="E3" s="97" t="s">
        <v>42</v>
      </c>
      <c r="F3" s="97" t="s">
        <v>43</v>
      </c>
      <c r="G3" s="97" t="s">
        <v>44</v>
      </c>
      <c r="H3" s="438"/>
      <c r="I3" s="438"/>
      <c r="J3" s="438"/>
      <c r="K3" s="438"/>
      <c r="L3" s="438"/>
      <c r="M3" s="433"/>
      <c r="N3" s="438"/>
    </row>
    <row r="4" spans="1:14" ht="18" customHeight="1">
      <c r="A4" s="98" t="s">
        <v>45</v>
      </c>
      <c r="B4" s="99">
        <v>9498</v>
      </c>
      <c r="C4" s="99">
        <v>401</v>
      </c>
      <c r="D4" s="99">
        <v>1332</v>
      </c>
      <c r="E4" s="99">
        <v>454</v>
      </c>
      <c r="F4" s="99">
        <v>3513</v>
      </c>
      <c r="G4" s="99">
        <v>2249</v>
      </c>
      <c r="H4" s="99">
        <v>3538</v>
      </c>
      <c r="I4" s="99">
        <v>4951</v>
      </c>
      <c r="J4" s="99">
        <v>1734</v>
      </c>
      <c r="K4" s="439">
        <v>1900</v>
      </c>
      <c r="L4" s="440"/>
      <c r="M4" s="99"/>
      <c r="N4" s="100">
        <v>21621</v>
      </c>
    </row>
    <row r="5" spans="1:14" ht="18" customHeight="1">
      <c r="A5" s="101"/>
      <c r="B5" s="102"/>
      <c r="C5" s="102"/>
      <c r="D5" s="102"/>
      <c r="E5" s="102"/>
      <c r="F5" s="102"/>
      <c r="G5" s="102"/>
      <c r="H5" s="102"/>
      <c r="I5" s="102"/>
      <c r="J5" s="102"/>
      <c r="K5" s="103"/>
      <c r="L5" s="102"/>
      <c r="M5" s="102"/>
      <c r="N5" s="104"/>
    </row>
    <row r="6" spans="1:14" ht="18" customHeight="1">
      <c r="A6" s="101">
        <v>40</v>
      </c>
      <c r="B6" s="102">
        <v>8434</v>
      </c>
      <c r="C6" s="102">
        <v>407</v>
      </c>
      <c r="D6" s="102">
        <v>876</v>
      </c>
      <c r="E6" s="102">
        <v>528</v>
      </c>
      <c r="F6" s="102">
        <v>2464</v>
      </c>
      <c r="G6" s="102">
        <v>2245</v>
      </c>
      <c r="H6" s="102">
        <v>2653</v>
      </c>
      <c r="I6" s="102">
        <v>4048</v>
      </c>
      <c r="J6" s="102">
        <v>1407</v>
      </c>
      <c r="K6" s="103">
        <v>781</v>
      </c>
      <c r="L6" s="102">
        <v>1785</v>
      </c>
      <c r="M6" s="102"/>
      <c r="N6" s="104">
        <v>19108</v>
      </c>
    </row>
    <row r="7" spans="1:14" ht="18" customHeight="1">
      <c r="A7" s="101"/>
      <c r="B7" s="102"/>
      <c r="C7" s="102"/>
      <c r="D7" s="102"/>
      <c r="E7" s="102"/>
      <c r="F7" s="102"/>
      <c r="G7" s="102"/>
      <c r="H7" s="102"/>
      <c r="I7" s="102"/>
      <c r="J7" s="102"/>
      <c r="K7" s="103"/>
      <c r="L7" s="102"/>
      <c r="M7" s="102"/>
      <c r="N7" s="104"/>
    </row>
    <row r="8" spans="1:14" s="107" customFormat="1" ht="18" customHeight="1">
      <c r="A8" s="429">
        <v>45</v>
      </c>
      <c r="B8" s="105">
        <v>1</v>
      </c>
      <c r="C8" s="105">
        <v>0.3</v>
      </c>
      <c r="D8" s="105">
        <v>1.3</v>
      </c>
      <c r="E8" s="105">
        <v>1.9</v>
      </c>
      <c r="F8" s="105">
        <v>2.2</v>
      </c>
      <c r="G8" s="105">
        <v>0.8</v>
      </c>
      <c r="H8" s="105">
        <v>7.7</v>
      </c>
      <c r="I8" s="105">
        <v>1.7</v>
      </c>
      <c r="J8" s="105">
        <v>2.2</v>
      </c>
      <c r="K8" s="106">
        <v>3.8</v>
      </c>
      <c r="L8" s="105">
        <v>0.3</v>
      </c>
      <c r="M8" s="105"/>
      <c r="N8" s="105">
        <v>0.9</v>
      </c>
    </row>
    <row r="9" spans="1:14" ht="18" customHeight="1">
      <c r="A9" s="429"/>
      <c r="B9" s="108">
        <v>13408</v>
      </c>
      <c r="C9" s="108">
        <v>579</v>
      </c>
      <c r="D9" s="108">
        <v>1205</v>
      </c>
      <c r="E9" s="108">
        <v>1073</v>
      </c>
      <c r="F9" s="108">
        <v>4122</v>
      </c>
      <c r="G9" s="108">
        <v>2789</v>
      </c>
      <c r="H9" s="108">
        <v>2034</v>
      </c>
      <c r="I9" s="108">
        <v>5735</v>
      </c>
      <c r="J9" s="108">
        <v>4098</v>
      </c>
      <c r="K9" s="109">
        <v>1758</v>
      </c>
      <c r="L9" s="108">
        <v>3763</v>
      </c>
      <c r="M9" s="108"/>
      <c r="N9" s="110">
        <v>30796</v>
      </c>
    </row>
    <row r="10" spans="1:14" s="113" customFormat="1" ht="18" customHeight="1">
      <c r="A10" s="429">
        <v>50</v>
      </c>
      <c r="B10" s="111">
        <v>0.8</v>
      </c>
      <c r="C10" s="111">
        <v>0.3</v>
      </c>
      <c r="D10" s="111">
        <v>1</v>
      </c>
      <c r="E10" s="111">
        <v>1.7</v>
      </c>
      <c r="F10" s="111">
        <v>1.5</v>
      </c>
      <c r="G10" s="111">
        <v>0.6</v>
      </c>
      <c r="H10" s="111">
        <v>7.8</v>
      </c>
      <c r="I10" s="111">
        <v>1.2</v>
      </c>
      <c r="J10" s="111">
        <v>1.6</v>
      </c>
      <c r="K10" s="112">
        <v>2.7</v>
      </c>
      <c r="L10" s="111">
        <v>0.2</v>
      </c>
      <c r="M10" s="111"/>
      <c r="N10" s="111">
        <v>0.7</v>
      </c>
    </row>
    <row r="11" spans="1:14" s="103" customFormat="1" ht="18" customHeight="1">
      <c r="A11" s="429"/>
      <c r="B11" s="108">
        <v>10809</v>
      </c>
      <c r="C11" s="108">
        <v>413</v>
      </c>
      <c r="D11" s="108">
        <v>938</v>
      </c>
      <c r="E11" s="108">
        <v>951</v>
      </c>
      <c r="F11" s="108">
        <v>3025</v>
      </c>
      <c r="G11" s="108">
        <v>2409</v>
      </c>
      <c r="H11" s="108">
        <v>1416</v>
      </c>
      <c r="I11" s="108">
        <v>4618</v>
      </c>
      <c r="J11" s="108">
        <v>2975</v>
      </c>
      <c r="K11" s="109">
        <v>1166</v>
      </c>
      <c r="L11" s="108">
        <v>3969</v>
      </c>
      <c r="M11" s="108"/>
      <c r="N11" s="110">
        <v>24953</v>
      </c>
    </row>
    <row r="12" spans="1:14" s="113" customFormat="1" ht="18" customHeight="1">
      <c r="A12" s="429">
        <v>55</v>
      </c>
      <c r="B12" s="111">
        <v>0.6</v>
      </c>
      <c r="C12" s="111">
        <v>0.2</v>
      </c>
      <c r="D12" s="111">
        <v>0.6</v>
      </c>
      <c r="E12" s="111">
        <v>1.7</v>
      </c>
      <c r="F12" s="111">
        <v>1.2</v>
      </c>
      <c r="G12" s="111">
        <v>0.4</v>
      </c>
      <c r="H12" s="111">
        <v>11.6</v>
      </c>
      <c r="I12" s="111">
        <v>1.1</v>
      </c>
      <c r="J12" s="111">
        <v>1.2</v>
      </c>
      <c r="K12" s="112">
        <v>2.8</v>
      </c>
      <c r="L12" s="111">
        <v>0.2</v>
      </c>
      <c r="M12" s="111"/>
      <c r="N12" s="111">
        <v>0.5</v>
      </c>
    </row>
    <row r="13" spans="1:14" s="103" customFormat="1" ht="18" customHeight="1">
      <c r="A13" s="429"/>
      <c r="B13" s="108">
        <v>7020</v>
      </c>
      <c r="C13" s="108">
        <v>263</v>
      </c>
      <c r="D13" s="108">
        <v>493</v>
      </c>
      <c r="E13" s="108">
        <v>947</v>
      </c>
      <c r="F13" s="108">
        <v>1811</v>
      </c>
      <c r="G13" s="108">
        <v>1473</v>
      </c>
      <c r="H13" s="108">
        <v>1394</v>
      </c>
      <c r="I13" s="108">
        <v>3965</v>
      </c>
      <c r="J13" s="108">
        <v>2518</v>
      </c>
      <c r="K13" s="109">
        <v>600</v>
      </c>
      <c r="L13" s="108">
        <v>3147</v>
      </c>
      <c r="M13" s="108"/>
      <c r="N13" s="110">
        <v>18644</v>
      </c>
    </row>
    <row r="14" spans="1:14" s="113" customFormat="1" ht="18" customHeight="1">
      <c r="A14" s="429">
        <v>60</v>
      </c>
      <c r="B14" s="111">
        <v>0.4</v>
      </c>
      <c r="C14" s="111">
        <v>0.1</v>
      </c>
      <c r="D14" s="111">
        <v>0.4</v>
      </c>
      <c r="E14" s="111">
        <v>1.1</v>
      </c>
      <c r="F14" s="111">
        <v>1</v>
      </c>
      <c r="G14" s="111">
        <v>0.3</v>
      </c>
      <c r="H14" s="111">
        <v>8.5</v>
      </c>
      <c r="I14" s="111">
        <v>0.7</v>
      </c>
      <c r="J14" s="111">
        <v>0.9</v>
      </c>
      <c r="K14" s="112">
        <v>2.3</v>
      </c>
      <c r="L14" s="111">
        <v>0.2</v>
      </c>
      <c r="M14" s="111"/>
      <c r="N14" s="111">
        <v>0.4</v>
      </c>
    </row>
    <row r="15" spans="1:14" s="117" customFormat="1" ht="18" customHeight="1">
      <c r="A15" s="429"/>
      <c r="B15" s="114">
        <v>5298</v>
      </c>
      <c r="C15" s="114">
        <v>162</v>
      </c>
      <c r="D15" s="114">
        <v>325</v>
      </c>
      <c r="E15" s="114">
        <v>600</v>
      </c>
      <c r="F15" s="114">
        <v>881</v>
      </c>
      <c r="G15" s="114">
        <v>1110</v>
      </c>
      <c r="H15" s="114">
        <v>974</v>
      </c>
      <c r="I15" s="114">
        <v>2679</v>
      </c>
      <c r="J15" s="114">
        <v>1835</v>
      </c>
      <c r="K15" s="115">
        <v>433</v>
      </c>
      <c r="L15" s="114">
        <v>3369</v>
      </c>
      <c r="M15" s="114"/>
      <c r="N15" s="116">
        <v>14588</v>
      </c>
    </row>
    <row r="16" spans="1:14" s="113" customFormat="1" ht="18" customHeight="1">
      <c r="A16" s="429" t="s">
        <v>46</v>
      </c>
      <c r="B16" s="111">
        <v>0.3</v>
      </c>
      <c r="C16" s="111">
        <v>0.1</v>
      </c>
      <c r="D16" s="111">
        <v>0.3</v>
      </c>
      <c r="E16" s="111">
        <v>1</v>
      </c>
      <c r="F16" s="111">
        <v>0.9</v>
      </c>
      <c r="G16" s="111">
        <v>0.2</v>
      </c>
      <c r="H16" s="111">
        <v>8.6</v>
      </c>
      <c r="I16" s="111">
        <v>0.6</v>
      </c>
      <c r="J16" s="111">
        <v>0.9</v>
      </c>
      <c r="K16" s="112">
        <v>1.6</v>
      </c>
      <c r="L16" s="111">
        <v>0.1</v>
      </c>
      <c r="M16" s="111"/>
      <c r="N16" s="111">
        <v>0.3</v>
      </c>
    </row>
    <row r="17" spans="1:14" s="117" customFormat="1" ht="18" customHeight="1">
      <c r="A17" s="429"/>
      <c r="B17" s="114">
        <v>4340</v>
      </c>
      <c r="C17" s="114">
        <v>176</v>
      </c>
      <c r="D17" s="114">
        <v>273</v>
      </c>
      <c r="E17" s="114">
        <v>491</v>
      </c>
      <c r="F17" s="114">
        <v>725</v>
      </c>
      <c r="G17" s="114">
        <v>880</v>
      </c>
      <c r="H17" s="114">
        <v>615</v>
      </c>
      <c r="I17" s="114">
        <v>2162</v>
      </c>
      <c r="J17" s="114">
        <v>1998</v>
      </c>
      <c r="K17" s="115">
        <v>259</v>
      </c>
      <c r="L17" s="114">
        <v>3090</v>
      </c>
      <c r="M17" s="114"/>
      <c r="N17" s="116">
        <v>12464</v>
      </c>
    </row>
    <row r="18" spans="1:14" s="113" customFormat="1" ht="18" customHeight="1">
      <c r="A18" s="429">
        <v>2</v>
      </c>
      <c r="B18" s="111">
        <v>0.3</v>
      </c>
      <c r="C18" s="111">
        <v>0.1</v>
      </c>
      <c r="D18" s="111">
        <v>0.3</v>
      </c>
      <c r="E18" s="111">
        <v>0.9</v>
      </c>
      <c r="F18" s="111">
        <v>0.8</v>
      </c>
      <c r="G18" s="111">
        <v>0.2</v>
      </c>
      <c r="H18" s="111">
        <v>6.4</v>
      </c>
      <c r="I18" s="111">
        <v>0.6</v>
      </c>
      <c r="J18" s="111">
        <v>0.8</v>
      </c>
      <c r="K18" s="112">
        <v>1.4</v>
      </c>
      <c r="L18" s="111">
        <v>0.1</v>
      </c>
      <c r="M18" s="111"/>
      <c r="N18" s="111">
        <v>0.3</v>
      </c>
    </row>
    <row r="19" spans="1:14" s="117" customFormat="1" ht="18" customHeight="1">
      <c r="A19" s="429"/>
      <c r="B19" s="114">
        <v>3824</v>
      </c>
      <c r="C19" s="114">
        <v>163</v>
      </c>
      <c r="D19" s="114">
        <v>243</v>
      </c>
      <c r="E19" s="114">
        <v>425</v>
      </c>
      <c r="F19" s="114">
        <v>624</v>
      </c>
      <c r="G19" s="114">
        <v>785</v>
      </c>
      <c r="H19" s="114">
        <v>583</v>
      </c>
      <c r="I19" s="114">
        <v>2078</v>
      </c>
      <c r="J19" s="114">
        <v>1708</v>
      </c>
      <c r="K19" s="115">
        <v>233</v>
      </c>
      <c r="L19" s="114">
        <v>2989</v>
      </c>
      <c r="M19" s="114"/>
      <c r="N19" s="116">
        <v>11415</v>
      </c>
    </row>
    <row r="20" spans="1:14" s="113" customFormat="1" ht="18" customHeight="1">
      <c r="A20" s="429">
        <v>3</v>
      </c>
      <c r="B20" s="111">
        <v>0.3</v>
      </c>
      <c r="C20" s="111">
        <v>0.1</v>
      </c>
      <c r="D20" s="111">
        <v>0.4</v>
      </c>
      <c r="E20" s="111">
        <v>0.9</v>
      </c>
      <c r="F20" s="111">
        <v>0.7</v>
      </c>
      <c r="G20" s="111">
        <v>0.2</v>
      </c>
      <c r="H20" s="111">
        <v>6.2</v>
      </c>
      <c r="I20" s="111">
        <v>0.5</v>
      </c>
      <c r="J20" s="111">
        <v>0.7</v>
      </c>
      <c r="K20" s="112">
        <v>2.2</v>
      </c>
      <c r="L20" s="111">
        <v>0.1</v>
      </c>
      <c r="M20" s="111"/>
      <c r="N20" s="111">
        <v>0.3</v>
      </c>
    </row>
    <row r="21" spans="1:14" s="117" customFormat="1" ht="18" customHeight="1">
      <c r="A21" s="429"/>
      <c r="B21" s="114">
        <v>3927</v>
      </c>
      <c r="C21" s="114">
        <v>156</v>
      </c>
      <c r="D21" s="114">
        <v>290</v>
      </c>
      <c r="E21" s="114">
        <v>435</v>
      </c>
      <c r="F21" s="114">
        <v>553</v>
      </c>
      <c r="G21" s="114">
        <v>872</v>
      </c>
      <c r="H21" s="114">
        <v>572</v>
      </c>
      <c r="I21" s="114">
        <v>1983</v>
      </c>
      <c r="J21" s="114">
        <v>1523</v>
      </c>
      <c r="K21" s="115">
        <v>354</v>
      </c>
      <c r="L21" s="114">
        <v>3592</v>
      </c>
      <c r="M21" s="114"/>
      <c r="N21" s="116">
        <v>11951</v>
      </c>
    </row>
    <row r="22" spans="1:14" s="113" customFormat="1" ht="18" customHeight="1">
      <c r="A22" s="429">
        <v>4</v>
      </c>
      <c r="B22" s="111">
        <v>0.3</v>
      </c>
      <c r="C22" s="111">
        <v>0.3</v>
      </c>
      <c r="D22" s="111">
        <v>0.2</v>
      </c>
      <c r="E22" s="111">
        <v>0.8</v>
      </c>
      <c r="F22" s="111">
        <v>0.6</v>
      </c>
      <c r="G22" s="111">
        <v>0.1</v>
      </c>
      <c r="H22" s="111">
        <v>7.5</v>
      </c>
      <c r="I22" s="111">
        <v>0.5</v>
      </c>
      <c r="J22" s="111">
        <v>0.7</v>
      </c>
      <c r="K22" s="112">
        <v>0.9</v>
      </c>
      <c r="L22" s="111">
        <v>0.1</v>
      </c>
      <c r="M22" s="111"/>
      <c r="N22" s="111">
        <v>0.2</v>
      </c>
    </row>
    <row r="23" spans="1:14" s="117" customFormat="1" ht="18" customHeight="1">
      <c r="A23" s="429"/>
      <c r="B23" s="114">
        <v>3587</v>
      </c>
      <c r="C23" s="114">
        <v>134</v>
      </c>
      <c r="D23" s="114">
        <v>289</v>
      </c>
      <c r="E23" s="114">
        <v>383</v>
      </c>
      <c r="F23" s="114">
        <v>564</v>
      </c>
      <c r="G23" s="114">
        <v>734</v>
      </c>
      <c r="H23" s="114">
        <v>507</v>
      </c>
      <c r="I23" s="114">
        <v>1982</v>
      </c>
      <c r="J23" s="114">
        <v>1533</v>
      </c>
      <c r="K23" s="115">
        <v>217</v>
      </c>
      <c r="L23" s="114">
        <v>3016</v>
      </c>
      <c r="M23" s="114"/>
      <c r="N23" s="116">
        <v>10842</v>
      </c>
    </row>
    <row r="24" spans="1:14" s="113" customFormat="1" ht="18" customHeight="1">
      <c r="A24" s="429">
        <v>5</v>
      </c>
      <c r="B24" s="111">
        <v>0.2</v>
      </c>
      <c r="C24" s="111">
        <v>0.1</v>
      </c>
      <c r="D24" s="111">
        <v>0.2</v>
      </c>
      <c r="E24" s="111">
        <v>0.7</v>
      </c>
      <c r="F24" s="111">
        <v>0.5</v>
      </c>
      <c r="G24" s="111">
        <v>0.1</v>
      </c>
      <c r="H24" s="111">
        <v>6.8</v>
      </c>
      <c r="I24" s="111">
        <v>0.4</v>
      </c>
      <c r="J24" s="111">
        <v>0.6</v>
      </c>
      <c r="K24" s="112">
        <v>0.9</v>
      </c>
      <c r="L24" s="111">
        <v>0.1</v>
      </c>
      <c r="M24" s="111"/>
      <c r="N24" s="111">
        <v>0.2</v>
      </c>
    </row>
    <row r="25" spans="1:14" s="117" customFormat="1" ht="18" customHeight="1">
      <c r="A25" s="429"/>
      <c r="B25" s="114">
        <v>3154</v>
      </c>
      <c r="C25" s="114">
        <v>114</v>
      </c>
      <c r="D25" s="114">
        <v>268</v>
      </c>
      <c r="E25" s="114">
        <v>340</v>
      </c>
      <c r="F25" s="114">
        <v>451</v>
      </c>
      <c r="G25" s="114">
        <v>572</v>
      </c>
      <c r="H25" s="114">
        <v>462</v>
      </c>
      <c r="I25" s="114">
        <v>1661</v>
      </c>
      <c r="J25" s="114">
        <v>1400</v>
      </c>
      <c r="K25" s="115">
        <v>221</v>
      </c>
      <c r="L25" s="114">
        <v>2732</v>
      </c>
      <c r="M25" s="114"/>
      <c r="N25" s="116">
        <v>9630</v>
      </c>
    </row>
    <row r="26" spans="1:14" s="113" customFormat="1" ht="18" customHeight="1">
      <c r="A26" s="429">
        <v>6</v>
      </c>
      <c r="B26" s="111">
        <v>0.2</v>
      </c>
      <c r="C26" s="111">
        <v>0.1</v>
      </c>
      <c r="D26" s="111">
        <v>0.2</v>
      </c>
      <c r="E26" s="111">
        <v>0.7</v>
      </c>
      <c r="F26" s="111">
        <v>0.5</v>
      </c>
      <c r="G26" s="111">
        <v>0.1</v>
      </c>
      <c r="H26" s="111">
        <v>8</v>
      </c>
      <c r="I26" s="111">
        <v>0.4</v>
      </c>
      <c r="J26" s="111">
        <v>0.6</v>
      </c>
      <c r="K26" s="112">
        <v>0.7</v>
      </c>
      <c r="L26" s="111">
        <v>0.1</v>
      </c>
      <c r="M26" s="111"/>
      <c r="N26" s="111">
        <v>0.2</v>
      </c>
    </row>
    <row r="27" spans="1:14" s="117" customFormat="1" ht="18" customHeight="1">
      <c r="A27" s="429"/>
      <c r="B27" s="114">
        <v>3123</v>
      </c>
      <c r="C27" s="114">
        <v>106</v>
      </c>
      <c r="D27" s="114">
        <v>282</v>
      </c>
      <c r="E27" s="114">
        <v>344</v>
      </c>
      <c r="F27" s="114">
        <v>439</v>
      </c>
      <c r="G27" s="114">
        <v>560</v>
      </c>
      <c r="H27" s="114">
        <v>539</v>
      </c>
      <c r="I27" s="114">
        <v>1846</v>
      </c>
      <c r="J27" s="114">
        <v>1329</v>
      </c>
      <c r="K27" s="115">
        <v>159</v>
      </c>
      <c r="L27" s="114">
        <v>2919</v>
      </c>
      <c r="M27" s="114"/>
      <c r="N27" s="116">
        <v>9915</v>
      </c>
    </row>
    <row r="28" spans="1:14" s="113" customFormat="1" ht="18" customHeight="1">
      <c r="A28" s="429">
        <v>7</v>
      </c>
      <c r="B28" s="111">
        <v>0.2</v>
      </c>
      <c r="C28" s="111">
        <v>0.1</v>
      </c>
      <c r="D28" s="111">
        <v>0.2</v>
      </c>
      <c r="E28" s="111">
        <v>0.6</v>
      </c>
      <c r="F28" s="111">
        <v>0.4</v>
      </c>
      <c r="G28" s="111">
        <v>0.1</v>
      </c>
      <c r="H28" s="111">
        <v>7.1</v>
      </c>
      <c r="I28" s="111">
        <v>0.4</v>
      </c>
      <c r="J28" s="111">
        <v>0.5</v>
      </c>
      <c r="K28" s="112">
        <v>0.6</v>
      </c>
      <c r="L28" s="111">
        <v>0.1</v>
      </c>
      <c r="M28" s="111"/>
      <c r="N28" s="111">
        <v>0.2</v>
      </c>
    </row>
    <row r="29" spans="1:14" s="117" customFormat="1" ht="18" customHeight="1">
      <c r="A29" s="429"/>
      <c r="B29" s="114">
        <v>2844</v>
      </c>
      <c r="C29" s="114">
        <v>113</v>
      </c>
      <c r="D29" s="114">
        <v>235</v>
      </c>
      <c r="E29" s="114">
        <v>320</v>
      </c>
      <c r="F29" s="114">
        <v>418</v>
      </c>
      <c r="G29" s="114">
        <v>543</v>
      </c>
      <c r="H29" s="114">
        <v>482</v>
      </c>
      <c r="I29" s="114">
        <v>1843</v>
      </c>
      <c r="J29" s="114">
        <v>1157</v>
      </c>
      <c r="K29" s="115">
        <v>131</v>
      </c>
      <c r="L29" s="114">
        <v>2773</v>
      </c>
      <c r="M29" s="114"/>
      <c r="N29" s="116">
        <v>9230</v>
      </c>
    </row>
    <row r="30" spans="1:14" s="113" customFormat="1" ht="18" customHeight="1">
      <c r="A30" s="429">
        <v>8</v>
      </c>
      <c r="B30" s="111">
        <v>0.2</v>
      </c>
      <c r="C30" s="111">
        <v>0.1</v>
      </c>
      <c r="D30" s="111">
        <v>0.1</v>
      </c>
      <c r="E30" s="111">
        <v>0.6</v>
      </c>
      <c r="F30" s="111">
        <v>0.5</v>
      </c>
      <c r="G30" s="111">
        <v>0.1</v>
      </c>
      <c r="H30" s="111">
        <v>8.4</v>
      </c>
      <c r="I30" s="111">
        <v>0.4</v>
      </c>
      <c r="J30" s="111">
        <v>0.5</v>
      </c>
      <c r="K30" s="112">
        <v>0.6</v>
      </c>
      <c r="L30" s="111">
        <v>0.1</v>
      </c>
      <c r="M30" s="111"/>
      <c r="N30" s="111">
        <v>0.2</v>
      </c>
    </row>
    <row r="31" spans="1:14" s="117" customFormat="1" ht="18" customHeight="1">
      <c r="A31" s="429"/>
      <c r="B31" s="114">
        <v>2631</v>
      </c>
      <c r="C31" s="114">
        <v>92</v>
      </c>
      <c r="D31" s="114">
        <v>189</v>
      </c>
      <c r="E31" s="114">
        <v>322</v>
      </c>
      <c r="F31" s="114">
        <v>427</v>
      </c>
      <c r="G31" s="114">
        <v>490</v>
      </c>
      <c r="H31" s="114">
        <v>572</v>
      </c>
      <c r="I31" s="114">
        <v>1834</v>
      </c>
      <c r="J31" s="114">
        <v>1187</v>
      </c>
      <c r="K31" s="115">
        <v>138</v>
      </c>
      <c r="L31" s="114">
        <v>2888</v>
      </c>
      <c r="M31" s="114"/>
      <c r="N31" s="116">
        <v>9250</v>
      </c>
    </row>
    <row r="32" spans="1:14" s="113" customFormat="1" ht="18" customHeight="1">
      <c r="A32" s="429">
        <v>9</v>
      </c>
      <c r="B32" s="111">
        <v>0.2</v>
      </c>
      <c r="C32" s="111">
        <v>0.1</v>
      </c>
      <c r="D32" s="111">
        <v>0.2</v>
      </c>
      <c r="E32" s="111">
        <v>0.7</v>
      </c>
      <c r="F32" s="111">
        <v>0.4</v>
      </c>
      <c r="G32" s="111">
        <v>0.1</v>
      </c>
      <c r="H32" s="111">
        <v>10</v>
      </c>
      <c r="I32" s="111">
        <v>0.4</v>
      </c>
      <c r="J32" s="111">
        <v>0.5</v>
      </c>
      <c r="K32" s="112">
        <v>0.6</v>
      </c>
      <c r="L32" s="111">
        <v>0.1</v>
      </c>
      <c r="M32" s="111"/>
      <c r="N32" s="111">
        <v>0.2</v>
      </c>
    </row>
    <row r="33" spans="1:14" s="117" customFormat="1" ht="18" customHeight="1">
      <c r="A33" s="429"/>
      <c r="B33" s="114">
        <v>2517</v>
      </c>
      <c r="C33" s="114">
        <v>72</v>
      </c>
      <c r="D33" s="114">
        <v>246</v>
      </c>
      <c r="E33" s="114">
        <v>306</v>
      </c>
      <c r="F33" s="114">
        <v>388</v>
      </c>
      <c r="G33" s="114">
        <v>498</v>
      </c>
      <c r="H33" s="114">
        <v>543</v>
      </c>
      <c r="I33" s="114">
        <v>1653</v>
      </c>
      <c r="J33" s="114">
        <v>1143</v>
      </c>
      <c r="K33" s="115">
        <v>86</v>
      </c>
      <c r="L33" s="114">
        <v>2615</v>
      </c>
      <c r="M33" s="114"/>
      <c r="N33" s="116">
        <v>8557</v>
      </c>
    </row>
    <row r="34" spans="1:14" s="113" customFormat="1" ht="18" customHeight="1">
      <c r="A34" s="429">
        <v>10</v>
      </c>
      <c r="B34" s="111">
        <v>0.2</v>
      </c>
      <c r="C34" s="111">
        <v>0.1</v>
      </c>
      <c r="D34" s="111">
        <v>0.2</v>
      </c>
      <c r="E34" s="111">
        <v>0.7</v>
      </c>
      <c r="F34" s="111">
        <v>0.4</v>
      </c>
      <c r="G34" s="111">
        <v>0.1</v>
      </c>
      <c r="H34" s="111">
        <v>8.7</v>
      </c>
      <c r="I34" s="111">
        <v>0.3</v>
      </c>
      <c r="J34" s="111">
        <v>0.5</v>
      </c>
      <c r="K34" s="112">
        <v>0.6</v>
      </c>
      <c r="L34" s="111">
        <v>0.1</v>
      </c>
      <c r="M34" s="111"/>
      <c r="N34" s="111">
        <v>0.2</v>
      </c>
    </row>
    <row r="35" spans="1:14" s="117" customFormat="1" ht="18" customHeight="1">
      <c r="A35" s="429"/>
      <c r="B35" s="114">
        <v>2457</v>
      </c>
      <c r="C35" s="114">
        <v>87</v>
      </c>
      <c r="D35" s="114">
        <v>221</v>
      </c>
      <c r="E35" s="114">
        <v>306</v>
      </c>
      <c r="F35" s="114">
        <v>490</v>
      </c>
      <c r="G35" s="114">
        <v>470</v>
      </c>
      <c r="H35" s="114">
        <v>468</v>
      </c>
      <c r="I35" s="114">
        <v>1364</v>
      </c>
      <c r="J35" s="114">
        <v>1100</v>
      </c>
      <c r="K35" s="115">
        <v>87</v>
      </c>
      <c r="L35" s="114">
        <v>3098</v>
      </c>
      <c r="M35" s="114"/>
      <c r="N35" s="116">
        <v>8574</v>
      </c>
    </row>
    <row r="36" spans="1:14" s="113" customFormat="1" ht="18" customHeight="1">
      <c r="A36" s="429">
        <v>11</v>
      </c>
      <c r="B36" s="111">
        <v>0.2</v>
      </c>
      <c r="C36" s="111">
        <v>0.1</v>
      </c>
      <c r="D36" s="111">
        <v>0.1</v>
      </c>
      <c r="E36" s="111">
        <v>0.6</v>
      </c>
      <c r="F36" s="111">
        <v>0.4</v>
      </c>
      <c r="G36" s="111">
        <v>0.1</v>
      </c>
      <c r="H36" s="111">
        <v>9.1</v>
      </c>
      <c r="I36" s="111">
        <v>0.3</v>
      </c>
      <c r="J36" s="111">
        <v>0.4</v>
      </c>
      <c r="K36" s="112">
        <v>0.6</v>
      </c>
      <c r="L36" s="111">
        <v>0.1</v>
      </c>
      <c r="M36" s="111"/>
      <c r="N36" s="111">
        <v>0.2</v>
      </c>
    </row>
    <row r="37" spans="1:14" s="117" customFormat="1" ht="18" customHeight="1">
      <c r="A37" s="429"/>
      <c r="B37" s="114">
        <v>2136</v>
      </c>
      <c r="C37" s="114">
        <v>52</v>
      </c>
      <c r="D37" s="114">
        <v>162</v>
      </c>
      <c r="E37" s="114">
        <v>284</v>
      </c>
      <c r="F37" s="114">
        <v>465</v>
      </c>
      <c r="G37" s="114">
        <v>418</v>
      </c>
      <c r="H37" s="114">
        <v>490</v>
      </c>
      <c r="I37" s="114">
        <v>1230</v>
      </c>
      <c r="J37" s="114">
        <v>963</v>
      </c>
      <c r="K37" s="115">
        <v>82</v>
      </c>
      <c r="L37" s="114">
        <v>2916</v>
      </c>
      <c r="M37" s="114"/>
      <c r="N37" s="116">
        <v>7817</v>
      </c>
    </row>
    <row r="38" spans="1:14" s="113" customFormat="1" ht="18" customHeight="1">
      <c r="A38" s="429">
        <v>12</v>
      </c>
      <c r="B38" s="111">
        <v>0.2</v>
      </c>
      <c r="C38" s="111">
        <v>0.1</v>
      </c>
      <c r="D38" s="111">
        <v>0.2</v>
      </c>
      <c r="E38" s="111">
        <v>0.6</v>
      </c>
      <c r="F38" s="111">
        <v>0.4</v>
      </c>
      <c r="G38" s="111">
        <v>0.1</v>
      </c>
      <c r="H38" s="111">
        <v>8.9</v>
      </c>
      <c r="I38" s="111">
        <v>0.3</v>
      </c>
      <c r="J38" s="111">
        <v>0.4</v>
      </c>
      <c r="K38" s="112">
        <v>0.7</v>
      </c>
      <c r="L38" s="111">
        <v>0.1</v>
      </c>
      <c r="M38" s="111"/>
      <c r="N38" s="111">
        <v>0.2</v>
      </c>
    </row>
    <row r="39" spans="1:14" s="117" customFormat="1" ht="18" customHeight="1">
      <c r="A39" s="429"/>
      <c r="B39" s="114">
        <v>2208</v>
      </c>
      <c r="C39" s="114">
        <v>71</v>
      </c>
      <c r="D39" s="114">
        <v>184</v>
      </c>
      <c r="E39" s="114">
        <v>272</v>
      </c>
      <c r="F39" s="114">
        <v>489</v>
      </c>
      <c r="G39" s="114">
        <v>445</v>
      </c>
      <c r="H39" s="114">
        <v>480</v>
      </c>
      <c r="I39" s="114">
        <v>1216</v>
      </c>
      <c r="J39" s="114">
        <v>971</v>
      </c>
      <c r="K39" s="115">
        <v>107</v>
      </c>
      <c r="L39" s="114">
        <v>3101</v>
      </c>
      <c r="M39" s="114"/>
      <c r="N39" s="116">
        <v>8083</v>
      </c>
    </row>
    <row r="40" spans="1:14" s="113" customFormat="1" ht="18" customHeight="1">
      <c r="A40" s="429">
        <v>13</v>
      </c>
      <c r="B40" s="111">
        <v>0.2</v>
      </c>
      <c r="C40" s="111">
        <v>0.1</v>
      </c>
      <c r="D40" s="111">
        <v>0.1</v>
      </c>
      <c r="E40" s="111">
        <v>0.6</v>
      </c>
      <c r="F40" s="111">
        <v>0.3</v>
      </c>
      <c r="G40" s="111">
        <v>0.1</v>
      </c>
      <c r="H40" s="111">
        <v>7.1</v>
      </c>
      <c r="I40" s="111">
        <v>0.3</v>
      </c>
      <c r="J40" s="111">
        <v>0.4</v>
      </c>
      <c r="K40" s="112">
        <v>0.6</v>
      </c>
      <c r="L40" s="111">
        <v>0.1</v>
      </c>
      <c r="M40" s="111"/>
      <c r="N40" s="111">
        <v>0.2</v>
      </c>
    </row>
    <row r="41" spans="1:14" s="117" customFormat="1" ht="18" customHeight="1">
      <c r="A41" s="429"/>
      <c r="B41" s="114">
        <v>2054</v>
      </c>
      <c r="C41" s="114">
        <v>50</v>
      </c>
      <c r="D41" s="114">
        <v>176</v>
      </c>
      <c r="E41" s="114">
        <v>254</v>
      </c>
      <c r="F41" s="114">
        <v>428</v>
      </c>
      <c r="G41" s="114">
        <v>405</v>
      </c>
      <c r="H41" s="114">
        <v>386</v>
      </c>
      <c r="I41" s="114">
        <v>1157</v>
      </c>
      <c r="J41" s="114">
        <v>1062</v>
      </c>
      <c r="K41" s="115">
        <v>85</v>
      </c>
      <c r="L41" s="114">
        <v>3240</v>
      </c>
      <c r="M41" s="114"/>
      <c r="N41" s="116">
        <v>7984</v>
      </c>
    </row>
    <row r="42" spans="1:14" s="113" customFormat="1" ht="18" customHeight="1">
      <c r="A42" s="429">
        <v>14</v>
      </c>
      <c r="B42" s="111">
        <v>0.1</v>
      </c>
      <c r="C42" s="111">
        <v>0.1</v>
      </c>
      <c r="D42" s="111">
        <v>0.1</v>
      </c>
      <c r="E42" s="111">
        <v>0.5</v>
      </c>
      <c r="F42" s="111">
        <v>0.3</v>
      </c>
      <c r="G42" s="111">
        <v>0.1</v>
      </c>
      <c r="H42" s="111">
        <v>6.6</v>
      </c>
      <c r="I42" s="111">
        <v>0.2</v>
      </c>
      <c r="J42" s="111">
        <v>0.4</v>
      </c>
      <c r="K42" s="112">
        <v>0.5</v>
      </c>
      <c r="L42" s="111">
        <v>0.1</v>
      </c>
      <c r="M42" s="111"/>
      <c r="N42" s="111">
        <v>0.1</v>
      </c>
    </row>
    <row r="43" spans="1:14" s="117" customFormat="1" ht="18" customHeight="1">
      <c r="A43" s="429"/>
      <c r="B43" s="114">
        <v>1853</v>
      </c>
      <c r="C43" s="114">
        <v>52</v>
      </c>
      <c r="D43" s="114">
        <v>155</v>
      </c>
      <c r="E43" s="114">
        <v>245</v>
      </c>
      <c r="F43" s="114">
        <v>377</v>
      </c>
      <c r="G43" s="114">
        <v>364</v>
      </c>
      <c r="H43" s="114">
        <v>359</v>
      </c>
      <c r="I43" s="114">
        <v>1055</v>
      </c>
      <c r="J43" s="114">
        <v>998</v>
      </c>
      <c r="K43" s="115">
        <v>73</v>
      </c>
      <c r="L43" s="114">
        <v>3164</v>
      </c>
      <c r="M43" s="114"/>
      <c r="N43" s="116">
        <v>7502</v>
      </c>
    </row>
    <row r="44" spans="1:14" s="113" customFormat="1" ht="18" customHeight="1">
      <c r="A44" s="429">
        <v>15</v>
      </c>
      <c r="B44" s="111">
        <v>0.2</v>
      </c>
      <c r="C44" s="111">
        <v>0.1</v>
      </c>
      <c r="D44" s="111">
        <v>0.1</v>
      </c>
      <c r="E44" s="111">
        <v>0.6</v>
      </c>
      <c r="F44" s="111">
        <v>0.4</v>
      </c>
      <c r="G44" s="111">
        <v>0.1</v>
      </c>
      <c r="H44" s="111">
        <v>9</v>
      </c>
      <c r="I44" s="111">
        <v>0.3</v>
      </c>
      <c r="J44" s="111">
        <v>0.4</v>
      </c>
      <c r="K44" s="112">
        <v>0.8</v>
      </c>
      <c r="L44" s="111">
        <v>0.1</v>
      </c>
      <c r="M44" s="111"/>
      <c r="N44" s="111">
        <v>0.2</v>
      </c>
    </row>
    <row r="45" spans="1:14" s="117" customFormat="1" ht="18" customHeight="1">
      <c r="A45" s="429"/>
      <c r="B45" s="114">
        <v>1965</v>
      </c>
      <c r="C45" s="114">
        <v>39</v>
      </c>
      <c r="D45" s="114">
        <v>166</v>
      </c>
      <c r="E45" s="114">
        <v>231</v>
      </c>
      <c r="F45" s="114">
        <v>416</v>
      </c>
      <c r="G45" s="114">
        <v>410</v>
      </c>
      <c r="H45" s="114">
        <v>356</v>
      </c>
      <c r="I45" s="114">
        <v>1093</v>
      </c>
      <c r="J45" s="114">
        <v>969</v>
      </c>
      <c r="K45" s="115">
        <v>99</v>
      </c>
      <c r="L45" s="114">
        <v>3573</v>
      </c>
      <c r="M45" s="114"/>
      <c r="N45" s="116">
        <v>8055</v>
      </c>
    </row>
    <row r="46" spans="1:14" s="113" customFormat="1" ht="18" customHeight="1">
      <c r="A46" s="429">
        <v>16</v>
      </c>
      <c r="B46" s="111">
        <v>0.2</v>
      </c>
      <c r="C46" s="111">
        <v>0.1</v>
      </c>
      <c r="D46" s="111">
        <v>0.2</v>
      </c>
      <c r="E46" s="111">
        <v>0.6</v>
      </c>
      <c r="F46" s="111">
        <v>0.4</v>
      </c>
      <c r="G46" s="111">
        <v>0.1</v>
      </c>
      <c r="H46" s="111">
        <v>8.1</v>
      </c>
      <c r="I46" s="111">
        <v>0.3</v>
      </c>
      <c r="J46" s="111">
        <v>0.4</v>
      </c>
      <c r="K46" s="112">
        <v>0.8</v>
      </c>
      <c r="L46" s="111">
        <v>0.1</v>
      </c>
      <c r="M46" s="111"/>
      <c r="N46" s="111">
        <v>0.2</v>
      </c>
    </row>
    <row r="47" spans="1:14" s="117" customFormat="1" ht="18" customHeight="1">
      <c r="A47" s="429"/>
      <c r="B47" s="114">
        <v>1853</v>
      </c>
      <c r="C47" s="114">
        <v>36</v>
      </c>
      <c r="D47" s="114">
        <v>189</v>
      </c>
      <c r="E47" s="114">
        <v>209</v>
      </c>
      <c r="F47" s="114">
        <v>410</v>
      </c>
      <c r="G47" s="114">
        <v>405</v>
      </c>
      <c r="H47" s="114">
        <v>317</v>
      </c>
      <c r="I47" s="114">
        <v>971</v>
      </c>
      <c r="J47" s="114">
        <v>915</v>
      </c>
      <c r="K47" s="118">
        <v>93</v>
      </c>
      <c r="L47" s="114">
        <v>3460</v>
      </c>
      <c r="M47" s="114"/>
      <c r="N47" s="116">
        <v>7609</v>
      </c>
    </row>
    <row r="48" spans="1:14" s="113" customFormat="1" ht="18" customHeight="1">
      <c r="A48" s="429">
        <v>17</v>
      </c>
      <c r="B48" s="111">
        <v>0.2</v>
      </c>
      <c r="C48" s="111">
        <v>0.1</v>
      </c>
      <c r="D48" s="111">
        <v>0.2</v>
      </c>
      <c r="E48" s="111">
        <v>0.7</v>
      </c>
      <c r="F48" s="111">
        <v>0.4</v>
      </c>
      <c r="G48" s="111">
        <v>0.1</v>
      </c>
      <c r="H48" s="111">
        <v>5.9</v>
      </c>
      <c r="I48" s="111">
        <v>0.3</v>
      </c>
      <c r="J48" s="111">
        <v>0.4</v>
      </c>
      <c r="K48" s="119">
        <v>0.6</v>
      </c>
      <c r="L48" s="111">
        <v>0.1</v>
      </c>
      <c r="M48" s="111"/>
      <c r="N48" s="111">
        <v>0.2</v>
      </c>
    </row>
    <row r="49" spans="1:14" s="117" customFormat="1" ht="18" customHeight="1">
      <c r="A49" s="429"/>
      <c r="B49" s="114">
        <v>2032</v>
      </c>
      <c r="C49" s="114">
        <v>37</v>
      </c>
      <c r="D49" s="114">
        <v>185</v>
      </c>
      <c r="E49" s="114">
        <v>247</v>
      </c>
      <c r="F49" s="114">
        <v>439</v>
      </c>
      <c r="G49" s="114">
        <v>469</v>
      </c>
      <c r="H49" s="114">
        <v>231</v>
      </c>
      <c r="I49" s="114">
        <v>1020</v>
      </c>
      <c r="J49" s="114">
        <v>991</v>
      </c>
      <c r="K49" s="118">
        <v>74</v>
      </c>
      <c r="L49" s="114">
        <v>3878</v>
      </c>
      <c r="M49" s="114"/>
      <c r="N49" s="116">
        <v>8226</v>
      </c>
    </row>
    <row r="50" spans="1:14" s="117" customFormat="1" ht="18" customHeight="1">
      <c r="A50" s="429">
        <v>18</v>
      </c>
      <c r="B50" s="120">
        <v>0.2</v>
      </c>
      <c r="C50" s="120">
        <v>0.1</v>
      </c>
      <c r="D50" s="120">
        <v>0.2</v>
      </c>
      <c r="E50" s="120">
        <v>0.6</v>
      </c>
      <c r="F50" s="120">
        <v>0.4</v>
      </c>
      <c r="G50" s="120">
        <v>0.1</v>
      </c>
      <c r="H50" s="120">
        <v>4.9</v>
      </c>
      <c r="I50" s="120">
        <v>0.3</v>
      </c>
      <c r="J50" s="120">
        <v>0.4</v>
      </c>
      <c r="K50" s="121">
        <v>0.6</v>
      </c>
      <c r="L50" s="120">
        <v>0.1</v>
      </c>
      <c r="M50" s="120"/>
      <c r="N50" s="120">
        <v>0.2</v>
      </c>
    </row>
    <row r="51" spans="1:14" s="117" customFormat="1" ht="18" customHeight="1">
      <c r="A51" s="429"/>
      <c r="B51" s="114">
        <v>2152</v>
      </c>
      <c r="C51" s="114">
        <v>39</v>
      </c>
      <c r="D51" s="114">
        <v>197</v>
      </c>
      <c r="E51" s="114">
        <v>214</v>
      </c>
      <c r="F51" s="114">
        <v>443</v>
      </c>
      <c r="G51" s="114">
        <v>549</v>
      </c>
      <c r="H51" s="114">
        <v>191</v>
      </c>
      <c r="I51" s="114">
        <v>1057</v>
      </c>
      <c r="J51" s="114">
        <v>917</v>
      </c>
      <c r="K51" s="122">
        <v>74</v>
      </c>
      <c r="L51" s="114">
        <v>3978</v>
      </c>
      <c r="M51" s="114"/>
      <c r="N51" s="116">
        <v>8369</v>
      </c>
    </row>
    <row r="52" spans="1:14" s="117" customFormat="1" ht="18" customHeight="1">
      <c r="A52" s="429">
        <v>19</v>
      </c>
      <c r="B52" s="120">
        <v>0.2</v>
      </c>
      <c r="C52" s="120">
        <v>0</v>
      </c>
      <c r="D52" s="120">
        <v>0.2</v>
      </c>
      <c r="E52" s="120">
        <v>0.5</v>
      </c>
      <c r="F52" s="120">
        <v>0.4</v>
      </c>
      <c r="G52" s="120">
        <v>0.2</v>
      </c>
      <c r="H52" s="120">
        <v>4.3</v>
      </c>
      <c r="I52" s="120">
        <v>0.3</v>
      </c>
      <c r="J52" s="120">
        <v>0.4</v>
      </c>
      <c r="K52" s="121">
        <v>0.8</v>
      </c>
      <c r="L52" s="120">
        <v>0.1</v>
      </c>
      <c r="M52" s="120"/>
      <c r="N52" s="120">
        <v>0.2</v>
      </c>
    </row>
    <row r="53" spans="1:14" s="117" customFormat="1" ht="18" customHeight="1">
      <c r="A53" s="429"/>
      <c r="B53" s="114">
        <v>2160</v>
      </c>
      <c r="C53" s="114">
        <v>28</v>
      </c>
      <c r="D53" s="114">
        <v>216</v>
      </c>
      <c r="E53" s="114">
        <v>195</v>
      </c>
      <c r="F53" s="114">
        <v>413</v>
      </c>
      <c r="G53" s="114">
        <v>596</v>
      </c>
      <c r="H53" s="114">
        <v>168</v>
      </c>
      <c r="I53" s="114">
        <v>974</v>
      </c>
      <c r="J53" s="114">
        <v>995</v>
      </c>
      <c r="K53" s="122">
        <v>97</v>
      </c>
      <c r="L53" s="114">
        <v>4290</v>
      </c>
      <c r="M53" s="114"/>
      <c r="N53" s="116">
        <v>8684</v>
      </c>
    </row>
    <row r="54" spans="1:14" s="117" customFormat="1" ht="18" customHeight="1">
      <c r="A54" s="429">
        <v>20</v>
      </c>
      <c r="B54" s="120">
        <v>0.2</v>
      </c>
      <c r="C54" s="120">
        <v>0.1</v>
      </c>
      <c r="D54" s="120">
        <v>0.2</v>
      </c>
      <c r="E54" s="120">
        <v>0.6</v>
      </c>
      <c r="F54" s="120">
        <v>0.4</v>
      </c>
      <c r="G54" s="120">
        <v>0.1</v>
      </c>
      <c r="H54" s="120">
        <v>6.4</v>
      </c>
      <c r="I54" s="120">
        <v>0.3</v>
      </c>
      <c r="J54" s="120">
        <v>0.5</v>
      </c>
      <c r="K54" s="120">
        <v>0.8</v>
      </c>
      <c r="L54" s="120">
        <v>0.1</v>
      </c>
      <c r="M54" s="120"/>
      <c r="N54" s="120">
        <v>0.2</v>
      </c>
    </row>
    <row r="55" spans="1:14" s="117" customFormat="1" ht="18" customHeight="1">
      <c r="A55" s="429"/>
      <c r="B55" s="114">
        <v>1965</v>
      </c>
      <c r="C55" s="114">
        <v>19</v>
      </c>
      <c r="D55" s="114">
        <v>169</v>
      </c>
      <c r="E55" s="114">
        <v>175</v>
      </c>
      <c r="F55" s="114">
        <v>396</v>
      </c>
      <c r="G55" s="114">
        <v>508</v>
      </c>
      <c r="H55" s="114">
        <v>175</v>
      </c>
      <c r="I55" s="114">
        <v>930</v>
      </c>
      <c r="J55" s="114">
        <v>1097</v>
      </c>
      <c r="K55" s="122">
        <v>93</v>
      </c>
      <c r="L55" s="114">
        <v>4614</v>
      </c>
      <c r="M55" s="114"/>
      <c r="N55" s="116">
        <f>B55+H55+I55+J55+K55+L55</f>
        <v>8874</v>
      </c>
    </row>
    <row r="56" spans="1:14" s="117" customFormat="1" ht="18" customHeight="1">
      <c r="A56" s="429">
        <v>21</v>
      </c>
      <c r="B56" s="120">
        <v>0.1</v>
      </c>
      <c r="C56" s="120">
        <v>0.2</v>
      </c>
      <c r="D56" s="120">
        <v>0.1</v>
      </c>
      <c r="E56" s="120">
        <v>0.5</v>
      </c>
      <c r="F56" s="120">
        <v>0.3</v>
      </c>
      <c r="G56" s="120">
        <v>0.1</v>
      </c>
      <c r="H56" s="120">
        <v>5.1</v>
      </c>
      <c r="I56" s="120">
        <v>0.2</v>
      </c>
      <c r="J56" s="120">
        <v>0.4</v>
      </c>
      <c r="K56" s="120">
        <v>0.7</v>
      </c>
      <c r="L56" s="120">
        <v>0.1</v>
      </c>
      <c r="M56" s="120"/>
      <c r="N56" s="120">
        <v>0.2</v>
      </c>
    </row>
    <row r="57" spans="1:14" s="117" customFormat="1" ht="18" customHeight="1">
      <c r="A57" s="429"/>
      <c r="B57" s="114">
        <v>1485</v>
      </c>
      <c r="C57" s="114">
        <v>30</v>
      </c>
      <c r="D57" s="114">
        <v>145</v>
      </c>
      <c r="E57" s="114">
        <v>141</v>
      </c>
      <c r="F57" s="114">
        <v>280</v>
      </c>
      <c r="G57" s="114">
        <v>322</v>
      </c>
      <c r="H57" s="114">
        <v>141</v>
      </c>
      <c r="I57" s="114">
        <v>718</v>
      </c>
      <c r="J57" s="114">
        <v>927</v>
      </c>
      <c r="K57" s="122">
        <v>82</v>
      </c>
      <c r="L57" s="114">
        <v>4138</v>
      </c>
      <c r="M57" s="114"/>
      <c r="N57" s="116">
        <f>B57+H57+I57+J57+K57+L57</f>
        <v>7491</v>
      </c>
    </row>
    <row r="58" spans="1:14" s="117" customFormat="1" ht="18" customHeight="1">
      <c r="A58" s="423">
        <v>22</v>
      </c>
      <c r="B58" s="120">
        <v>0.2</v>
      </c>
      <c r="C58" s="120">
        <v>0.1</v>
      </c>
      <c r="D58" s="120">
        <v>0.2</v>
      </c>
      <c r="E58" s="120">
        <v>0.5</v>
      </c>
      <c r="F58" s="120">
        <v>0.3</v>
      </c>
      <c r="G58" s="120">
        <v>0.1</v>
      </c>
      <c r="H58" s="120">
        <v>5</v>
      </c>
      <c r="I58" s="120">
        <v>0.3</v>
      </c>
      <c r="J58" s="120">
        <v>0.4</v>
      </c>
      <c r="K58" s="120">
        <v>0.8</v>
      </c>
      <c r="L58" s="120">
        <v>0.1</v>
      </c>
      <c r="M58" s="120"/>
      <c r="N58" s="120">
        <v>0.2</v>
      </c>
    </row>
    <row r="59" spans="1:14" s="117" customFormat="1" ht="18" customHeight="1">
      <c r="A59" s="423"/>
      <c r="B59" s="123">
        <v>1745</v>
      </c>
      <c r="C59" s="123">
        <v>19</v>
      </c>
      <c r="D59" s="123">
        <v>178</v>
      </c>
      <c r="E59" s="123">
        <v>151</v>
      </c>
      <c r="F59" s="123">
        <v>309</v>
      </c>
      <c r="G59" s="123">
        <v>434</v>
      </c>
      <c r="H59" s="123">
        <v>138</v>
      </c>
      <c r="I59" s="123">
        <v>881</v>
      </c>
      <c r="J59" s="123">
        <v>956</v>
      </c>
      <c r="K59" s="124">
        <v>88</v>
      </c>
      <c r="L59" s="123">
        <v>4303</v>
      </c>
      <c r="M59" s="123"/>
      <c r="N59" s="125">
        <f>B59+H59+I59+J59+K59+L59</f>
        <v>8111</v>
      </c>
    </row>
    <row r="60" spans="1:14" s="117" customFormat="1" ht="18" customHeight="1">
      <c r="A60" s="423">
        <v>23</v>
      </c>
      <c r="B60" s="120">
        <v>0.2</v>
      </c>
      <c r="C60" s="120">
        <v>0.1</v>
      </c>
      <c r="D60" s="120">
        <v>0.2</v>
      </c>
      <c r="E60" s="120">
        <v>0.5</v>
      </c>
      <c r="F60" s="120">
        <v>0.3</v>
      </c>
      <c r="G60" s="120">
        <v>0.1</v>
      </c>
      <c r="H60" s="120">
        <v>4.3</v>
      </c>
      <c r="I60" s="120">
        <v>0.3</v>
      </c>
      <c r="J60" s="120">
        <v>0.4</v>
      </c>
      <c r="K60" s="120">
        <v>0.7</v>
      </c>
      <c r="L60" s="120">
        <v>0.1</v>
      </c>
      <c r="M60" s="120"/>
      <c r="N60" s="120">
        <v>0.2</v>
      </c>
    </row>
    <row r="61" spans="1:14" s="117" customFormat="1" ht="18" customHeight="1">
      <c r="A61" s="423"/>
      <c r="B61" s="123">
        <v>1624</v>
      </c>
      <c r="C61" s="123">
        <v>22</v>
      </c>
      <c r="D61" s="123">
        <v>167</v>
      </c>
      <c r="E61" s="123">
        <v>133</v>
      </c>
      <c r="F61" s="123">
        <v>293</v>
      </c>
      <c r="G61" s="123">
        <v>408</v>
      </c>
      <c r="H61" s="123">
        <v>117</v>
      </c>
      <c r="I61" s="123">
        <v>800</v>
      </c>
      <c r="J61" s="123">
        <v>922</v>
      </c>
      <c r="K61" s="123">
        <v>87</v>
      </c>
      <c r="L61" s="123">
        <v>4229</v>
      </c>
      <c r="M61" s="123"/>
      <c r="N61" s="125">
        <f>B61+SUM(H61:L61)</f>
        <v>7779</v>
      </c>
    </row>
    <row r="62" spans="1:16" s="117" customFormat="1" ht="18" customHeight="1">
      <c r="A62" s="423">
        <v>24</v>
      </c>
      <c r="B62" s="120">
        <v>0.2</v>
      </c>
      <c r="C62" s="120">
        <v>0.2</v>
      </c>
      <c r="D62" s="120">
        <v>0.1</v>
      </c>
      <c r="E62" s="120">
        <v>0.5</v>
      </c>
      <c r="F62" s="120">
        <v>0.2</v>
      </c>
      <c r="G62" s="120">
        <v>0.1</v>
      </c>
      <c r="H62" s="120">
        <v>4.4</v>
      </c>
      <c r="I62" s="120">
        <v>0.2</v>
      </c>
      <c r="J62" s="120">
        <v>0.4</v>
      </c>
      <c r="K62" s="120">
        <v>0.8</v>
      </c>
      <c r="L62" s="120">
        <v>0.1</v>
      </c>
      <c r="M62" s="120"/>
      <c r="N62" s="120">
        <v>0.1</v>
      </c>
      <c r="O62" s="424"/>
      <c r="P62" s="424"/>
    </row>
    <row r="63" spans="1:16" s="117" customFormat="1" ht="18" customHeight="1">
      <c r="A63" s="423"/>
      <c r="B63" s="123">
        <v>1479</v>
      </c>
      <c r="C63" s="123">
        <v>29</v>
      </c>
      <c r="D63" s="123">
        <v>125</v>
      </c>
      <c r="E63" s="123">
        <v>128</v>
      </c>
      <c r="F63" s="123">
        <v>244</v>
      </c>
      <c r="G63" s="123">
        <v>358</v>
      </c>
      <c r="H63" s="123">
        <v>107</v>
      </c>
      <c r="I63" s="123">
        <v>745</v>
      </c>
      <c r="J63" s="123">
        <v>912</v>
      </c>
      <c r="K63" s="124">
        <v>104</v>
      </c>
      <c r="L63" s="123">
        <v>4396</v>
      </c>
      <c r="M63" s="123"/>
      <c r="N63" s="125">
        <v>7743</v>
      </c>
      <c r="O63" s="424"/>
      <c r="P63" s="424"/>
    </row>
    <row r="64" spans="1:16" s="117" customFormat="1" ht="18" customHeight="1">
      <c r="A64" s="423">
        <v>25</v>
      </c>
      <c r="B64" s="120">
        <v>0.14645251211396346</v>
      </c>
      <c r="C64" s="120">
        <v>0.2289720733026458</v>
      </c>
      <c r="D64" s="120">
        <v>0.12392691682719303</v>
      </c>
      <c r="E64" s="120">
        <v>0.38837393382108165</v>
      </c>
      <c r="F64" s="120">
        <v>0.27717850295590357</v>
      </c>
      <c r="G64" s="120">
        <v>0.08582193175189079</v>
      </c>
      <c r="H64" s="120">
        <v>4.017394905777594</v>
      </c>
      <c r="I64" s="120">
        <v>0.2359450920684788</v>
      </c>
      <c r="J64" s="120">
        <v>0.3592662543677987</v>
      </c>
      <c r="K64" s="120">
        <v>0.7989884650888583</v>
      </c>
      <c r="L64" s="120">
        <v>0.11119464643193434</v>
      </c>
      <c r="M64" s="120"/>
      <c r="N64" s="120">
        <v>0.14032269882435494</v>
      </c>
      <c r="O64" s="424"/>
      <c r="P64" s="424"/>
    </row>
    <row r="65" spans="1:16" s="117" customFormat="1" ht="18" customHeight="1">
      <c r="A65" s="423"/>
      <c r="B65" s="123">
        <v>1389</v>
      </c>
      <c r="C65" s="123">
        <v>29</v>
      </c>
      <c r="D65" s="123">
        <v>125</v>
      </c>
      <c r="E65" s="123">
        <v>105</v>
      </c>
      <c r="F65" s="123">
        <v>277</v>
      </c>
      <c r="G65" s="123">
        <v>301</v>
      </c>
      <c r="H65" s="123">
        <v>97</v>
      </c>
      <c r="I65" s="123">
        <v>733</v>
      </c>
      <c r="J65" s="123">
        <v>887</v>
      </c>
      <c r="K65" s="123">
        <v>103</v>
      </c>
      <c r="L65" s="123">
        <v>4101</v>
      </c>
      <c r="M65" s="123"/>
      <c r="N65" s="125">
        <v>7310</v>
      </c>
      <c r="O65" s="424"/>
      <c r="P65" s="424"/>
    </row>
    <row r="66" spans="1:16" s="117" customFormat="1" ht="18" customHeight="1">
      <c r="A66" s="423">
        <v>26</v>
      </c>
      <c r="B66" s="120" t="s">
        <v>47</v>
      </c>
      <c r="C66" s="120">
        <v>0.2131808958334978</v>
      </c>
      <c r="D66" s="120">
        <v>0.15961786887342463</v>
      </c>
      <c r="E66" s="120">
        <v>0.4142655294091538</v>
      </c>
      <c r="F66" s="120">
        <v>0.2621688367308546</v>
      </c>
      <c r="G66" s="120">
        <v>0.08867315872039214</v>
      </c>
      <c r="H66" s="120" t="s">
        <v>48</v>
      </c>
      <c r="I66" s="120">
        <v>0.2269321826852354</v>
      </c>
      <c r="J66" s="120" t="s">
        <v>49</v>
      </c>
      <c r="K66" s="120">
        <v>0.8300171433447364</v>
      </c>
      <c r="L66" s="120">
        <v>0.114502558371631</v>
      </c>
      <c r="M66" s="120"/>
      <c r="N66" s="120">
        <v>0.142338277945635</v>
      </c>
      <c r="O66" s="126"/>
      <c r="P66" s="126"/>
    </row>
    <row r="67" spans="1:16" s="117" customFormat="1" ht="18" customHeight="1">
      <c r="A67" s="423"/>
      <c r="B67" s="123">
        <v>1459</v>
      </c>
      <c r="C67" s="123">
        <v>27</v>
      </c>
      <c r="D67" s="123">
        <v>161</v>
      </c>
      <c r="E67" s="123">
        <v>112</v>
      </c>
      <c r="F67" s="123">
        <v>262</v>
      </c>
      <c r="G67" s="123">
        <v>311</v>
      </c>
      <c r="H67" s="123">
        <v>61</v>
      </c>
      <c r="I67" s="123">
        <v>705</v>
      </c>
      <c r="J67" s="123">
        <v>860</v>
      </c>
      <c r="K67" s="123">
        <v>107</v>
      </c>
      <c r="L67" s="123">
        <v>4223</v>
      </c>
      <c r="M67" s="123"/>
      <c r="N67" s="125">
        <v>7415</v>
      </c>
      <c r="O67" s="126"/>
      <c r="P67" s="126"/>
    </row>
    <row r="68" spans="1:16" s="117" customFormat="1" ht="18" customHeight="1">
      <c r="A68" s="423">
        <v>27</v>
      </c>
      <c r="B68" s="120">
        <v>0.14743991640543366</v>
      </c>
      <c r="C68" s="120">
        <v>0.06666666666666667</v>
      </c>
      <c r="D68" s="120">
        <v>0.1</v>
      </c>
      <c r="E68" s="120">
        <v>0.3296296296296296</v>
      </c>
      <c r="F68" s="120">
        <v>0.21570247933884298</v>
      </c>
      <c r="G68" s="120">
        <v>0.08617021276595745</v>
      </c>
      <c r="H68" s="120">
        <v>2.1</v>
      </c>
      <c r="I68" s="120">
        <v>0.1885294117647059</v>
      </c>
      <c r="J68" s="425">
        <v>0.36223021582733816</v>
      </c>
      <c r="K68" s="426"/>
      <c r="L68" s="120">
        <v>0.11429340511440107</v>
      </c>
      <c r="M68" s="120"/>
      <c r="N68" s="120">
        <v>0.13920272057434346</v>
      </c>
      <c r="O68" s="126"/>
      <c r="P68" s="126"/>
    </row>
    <row r="69" spans="1:16" s="117" customFormat="1" ht="18" customHeight="1">
      <c r="A69" s="423"/>
      <c r="B69" s="123">
        <v>1411</v>
      </c>
      <c r="C69" s="123">
        <v>24</v>
      </c>
      <c r="D69" s="123">
        <v>125</v>
      </c>
      <c r="E69" s="123">
        <v>89</v>
      </c>
      <c r="F69" s="123">
        <v>261</v>
      </c>
      <c r="G69" s="123">
        <v>324</v>
      </c>
      <c r="H69" s="123">
        <v>63</v>
      </c>
      <c r="I69" s="123">
        <v>641</v>
      </c>
      <c r="J69" s="427">
        <v>1007</v>
      </c>
      <c r="K69" s="428"/>
      <c r="L69" s="123">
        <v>4246</v>
      </c>
      <c r="M69" s="123"/>
      <c r="N69" s="125">
        <v>7368</v>
      </c>
      <c r="O69" s="126"/>
      <c r="P69" s="126"/>
    </row>
    <row r="70" spans="1:14" ht="23.25" customHeight="1">
      <c r="A70" s="419" t="s">
        <v>50</v>
      </c>
      <c r="B70" s="419"/>
      <c r="C70" s="419"/>
      <c r="D70" s="419"/>
      <c r="E70" s="419"/>
      <c r="F70" s="419"/>
      <c r="G70" s="419"/>
      <c r="H70" s="419"/>
      <c r="I70" s="419"/>
      <c r="J70" s="419"/>
      <c r="K70" s="419"/>
      <c r="L70" s="419"/>
      <c r="M70" s="419"/>
      <c r="N70" s="419"/>
    </row>
    <row r="71" spans="1:14" ht="14.25" customHeight="1">
      <c r="A71" s="420" t="s">
        <v>51</v>
      </c>
      <c r="B71" s="420"/>
      <c r="C71" s="420"/>
      <c r="D71" s="420"/>
      <c r="E71" s="420"/>
      <c r="F71" s="420"/>
      <c r="G71" s="420"/>
      <c r="H71" s="420"/>
      <c r="I71" s="420"/>
      <c r="J71" s="421" t="s">
        <v>52</v>
      </c>
      <c r="K71" s="421"/>
      <c r="L71" s="421"/>
      <c r="M71" s="420" t="s">
        <v>53</v>
      </c>
      <c r="N71" s="420"/>
    </row>
    <row r="72" spans="1:14" ht="15" customHeight="1">
      <c r="A72" s="420"/>
      <c r="B72" s="420"/>
      <c r="C72" s="420"/>
      <c r="D72" s="420"/>
      <c r="E72" s="420"/>
      <c r="F72" s="420"/>
      <c r="G72" s="420"/>
      <c r="H72" s="420"/>
      <c r="I72" s="420"/>
      <c r="J72" s="422" t="s">
        <v>54</v>
      </c>
      <c r="K72" s="422"/>
      <c r="L72" s="422"/>
      <c r="M72" s="420"/>
      <c r="N72" s="420"/>
    </row>
    <row r="73" spans="1:14" ht="15" customHeight="1">
      <c r="A73" s="417" t="s">
        <v>55</v>
      </c>
      <c r="B73" s="417"/>
      <c r="C73" s="417"/>
      <c r="D73" s="417"/>
      <c r="E73" s="417"/>
      <c r="F73" s="417"/>
      <c r="G73" s="417"/>
      <c r="H73" s="417"/>
      <c r="I73" s="417"/>
      <c r="J73" s="417"/>
      <c r="K73" s="417"/>
      <c r="L73" s="417"/>
      <c r="M73" s="417"/>
      <c r="N73" s="417"/>
    </row>
    <row r="74" spans="1:14" ht="15" customHeight="1">
      <c r="A74" s="417" t="s">
        <v>56</v>
      </c>
      <c r="B74" s="417"/>
      <c r="C74" s="417"/>
      <c r="D74" s="417"/>
      <c r="E74" s="417"/>
      <c r="F74" s="417"/>
      <c r="G74" s="417"/>
      <c r="H74" s="417"/>
      <c r="I74" s="417"/>
      <c r="J74" s="417"/>
      <c r="K74" s="417"/>
      <c r="L74" s="417"/>
      <c r="M74" s="417"/>
      <c r="N74" s="417"/>
    </row>
    <row r="75" spans="1:14" ht="15" customHeight="1">
      <c r="A75" s="418" t="s">
        <v>57</v>
      </c>
      <c r="B75" s="418"/>
      <c r="C75" s="418"/>
      <c r="D75" s="418"/>
      <c r="E75" s="418"/>
      <c r="F75" s="418"/>
      <c r="G75" s="418"/>
      <c r="H75" s="418"/>
      <c r="I75" s="418"/>
      <c r="J75" s="418"/>
      <c r="K75" s="418"/>
      <c r="L75" s="418"/>
      <c r="M75" s="418"/>
      <c r="N75" s="418"/>
    </row>
    <row r="76" ht="15" customHeight="1">
      <c r="N76" s="95"/>
    </row>
    <row r="77" ht="13.5">
      <c r="N77" s="95"/>
    </row>
    <row r="78" ht="13.5">
      <c r="N78" s="95"/>
    </row>
    <row r="79" ht="13.5">
      <c r="N79" s="95"/>
    </row>
    <row r="80" ht="13.5">
      <c r="N80" s="95"/>
    </row>
    <row r="81" ht="13.5">
      <c r="N81" s="95"/>
    </row>
    <row r="82" ht="13.5">
      <c r="N82" s="95"/>
    </row>
    <row r="83" ht="13.5">
      <c r="N83" s="95"/>
    </row>
    <row r="84" ht="13.5">
      <c r="N84" s="95"/>
    </row>
    <row r="85" ht="12.75" customHeight="1">
      <c r="N85" s="95"/>
    </row>
    <row r="86" ht="12.75" customHeight="1">
      <c r="N86" s="95"/>
    </row>
    <row r="87" ht="13.5">
      <c r="N87" s="95"/>
    </row>
    <row r="88" ht="13.5">
      <c r="N88" s="95"/>
    </row>
    <row r="89" ht="13.5">
      <c r="N89" s="95"/>
    </row>
    <row r="90" ht="13.5">
      <c r="N90" s="95"/>
    </row>
    <row r="91" ht="13.5">
      <c r="N91" s="95"/>
    </row>
  </sheetData>
  <sheetProtection/>
  <mergeCells count="54">
    <mergeCell ref="N2:N3"/>
    <mergeCell ref="K4:L4"/>
    <mergeCell ref="A32:A33"/>
    <mergeCell ref="A34:A35"/>
    <mergeCell ref="A8:A9"/>
    <mergeCell ref="A10:A11"/>
    <mergeCell ref="A12:A13"/>
    <mergeCell ref="A14:A15"/>
    <mergeCell ref="J2:J3"/>
    <mergeCell ref="K2:K3"/>
    <mergeCell ref="A36:A37"/>
    <mergeCell ref="A38:A39"/>
    <mergeCell ref="A16:A17"/>
    <mergeCell ref="A1:N1"/>
    <mergeCell ref="A2:A3"/>
    <mergeCell ref="B2:G2"/>
    <mergeCell ref="H2:H3"/>
    <mergeCell ref="I2:I3"/>
    <mergeCell ref="L2:L3"/>
    <mergeCell ref="M2:M3"/>
    <mergeCell ref="A60:A61"/>
    <mergeCell ref="A62:A63"/>
    <mergeCell ref="A40:A41"/>
    <mergeCell ref="A18:A19"/>
    <mergeCell ref="A20:A21"/>
    <mergeCell ref="A22:A23"/>
    <mergeCell ref="A24:A25"/>
    <mergeCell ref="A26:A27"/>
    <mergeCell ref="A28:A29"/>
    <mergeCell ref="A30:A31"/>
    <mergeCell ref="O62:P63"/>
    <mergeCell ref="A42:A43"/>
    <mergeCell ref="A44:A45"/>
    <mergeCell ref="A46:A47"/>
    <mergeCell ref="A48:A49"/>
    <mergeCell ref="A50:A51"/>
    <mergeCell ref="A52:A53"/>
    <mergeCell ref="A54:A55"/>
    <mergeCell ref="A56:A57"/>
    <mergeCell ref="A58:A59"/>
    <mergeCell ref="A64:A65"/>
    <mergeCell ref="O64:P65"/>
    <mergeCell ref="A66:A67"/>
    <mergeCell ref="A68:A69"/>
    <mergeCell ref="J68:K68"/>
    <mergeCell ref="J69:K69"/>
    <mergeCell ref="A74:N74"/>
    <mergeCell ref="A75:N75"/>
    <mergeCell ref="A70:N70"/>
    <mergeCell ref="A71:I72"/>
    <mergeCell ref="J71:L71"/>
    <mergeCell ref="M71:N72"/>
    <mergeCell ref="J72:L72"/>
    <mergeCell ref="A73:N73"/>
  </mergeCells>
  <printOptions/>
  <pageMargins left="1.4566929133858268" right="0.7874015748031497" top="1.0236220472440944" bottom="0.984251968503937" header="0.5118110236220472" footer="0.5118110236220472"/>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tabSelected="1" view="pageBreakPreview" zoomScaleSheetLayoutView="100" zoomScalePageLayoutView="0" workbookViewId="0" topLeftCell="A1">
      <pane xSplit="1" ySplit="3" topLeftCell="B31" activePane="bottomRight" state="frozen"/>
      <selection pane="topLeft" activeCell="C5" sqref="C5"/>
      <selection pane="topRight" activeCell="C5" sqref="C5"/>
      <selection pane="bottomLeft" activeCell="C5" sqref="C5"/>
      <selection pane="bottomRight" activeCell="B40" sqref="B40"/>
    </sheetView>
  </sheetViews>
  <sheetFormatPr defaultColWidth="9.00390625" defaultRowHeight="12"/>
  <cols>
    <col min="1" max="1" width="23.50390625" style="127" customWidth="1"/>
    <col min="2" max="4" width="23.50390625" style="95" customWidth="1"/>
    <col min="5" max="5" width="13.125" style="95" customWidth="1"/>
    <col min="6" max="6" width="3.875" style="95" customWidth="1"/>
    <col min="7" max="7" width="3.50390625" style="95" customWidth="1"/>
    <col min="8" max="8" width="2.875" style="95" customWidth="1"/>
    <col min="9" max="16384" width="9.375" style="95" customWidth="1"/>
  </cols>
  <sheetData>
    <row r="1" spans="1:7" ht="19.5" customHeight="1">
      <c r="A1" s="430" t="s">
        <v>58</v>
      </c>
      <c r="B1" s="430"/>
      <c r="C1" s="430"/>
      <c r="D1" s="430"/>
      <c r="E1" s="431"/>
      <c r="F1" s="431"/>
      <c r="G1" s="431"/>
    </row>
    <row r="2" spans="1:7" s="127" customFormat="1" ht="18" customHeight="1">
      <c r="A2" s="448" t="s">
        <v>59</v>
      </c>
      <c r="B2" s="437" t="s">
        <v>60</v>
      </c>
      <c r="C2" s="437" t="s">
        <v>61</v>
      </c>
      <c r="D2" s="437" t="s">
        <v>62</v>
      </c>
      <c r="E2" s="451" t="s">
        <v>63</v>
      </c>
      <c r="F2" s="128" t="s">
        <v>64</v>
      </c>
      <c r="G2" s="129"/>
    </row>
    <row r="3" spans="1:7" s="127" customFormat="1" ht="21" customHeight="1">
      <c r="A3" s="449"/>
      <c r="B3" s="450"/>
      <c r="C3" s="438"/>
      <c r="D3" s="438"/>
      <c r="E3" s="452"/>
      <c r="F3" s="130" t="s">
        <v>65</v>
      </c>
      <c r="G3" s="131"/>
    </row>
    <row r="4" spans="1:7" ht="27.75" customHeight="1">
      <c r="A4" s="132" t="s">
        <v>66</v>
      </c>
      <c r="B4" s="133">
        <v>5543</v>
      </c>
      <c r="C4" s="133">
        <v>197798</v>
      </c>
      <c r="D4" s="133">
        <v>27617</v>
      </c>
      <c r="E4" s="447">
        <v>14</v>
      </c>
      <c r="F4" s="447"/>
      <c r="G4" s="134"/>
    </row>
    <row r="5" spans="1:7" ht="27.75" customHeight="1">
      <c r="A5" s="135">
        <v>40</v>
      </c>
      <c r="B5" s="136">
        <v>8927</v>
      </c>
      <c r="C5" s="136">
        <v>226979</v>
      </c>
      <c r="D5" s="136">
        <v>24048</v>
      </c>
      <c r="E5" s="445">
        <v>10.6</v>
      </c>
      <c r="F5" s="445"/>
      <c r="G5" s="137"/>
    </row>
    <row r="6" spans="1:7" ht="27.75" customHeight="1">
      <c r="A6" s="135">
        <v>45</v>
      </c>
      <c r="B6" s="136">
        <v>14865</v>
      </c>
      <c r="C6" s="136">
        <v>304793</v>
      </c>
      <c r="D6" s="136">
        <v>30735</v>
      </c>
      <c r="E6" s="445">
        <v>10.1</v>
      </c>
      <c r="F6" s="445"/>
      <c r="G6" s="137"/>
    </row>
    <row r="7" spans="1:7" ht="27.75" customHeight="1">
      <c r="A7" s="135">
        <v>50</v>
      </c>
      <c r="B7" s="136">
        <v>30446</v>
      </c>
      <c r="C7" s="136">
        <v>557224</v>
      </c>
      <c r="D7" s="136">
        <v>29962</v>
      </c>
      <c r="E7" s="445">
        <v>5.4</v>
      </c>
      <c r="F7" s="445"/>
      <c r="G7" s="137"/>
    </row>
    <row r="8" spans="1:7" ht="27.75" customHeight="1">
      <c r="A8" s="135">
        <v>55</v>
      </c>
      <c r="B8" s="136">
        <v>71976</v>
      </c>
      <c r="C8" s="136">
        <v>1213867</v>
      </c>
      <c r="D8" s="136">
        <v>30546</v>
      </c>
      <c r="E8" s="445">
        <v>2.5</v>
      </c>
      <c r="F8" s="445"/>
      <c r="G8" s="137"/>
    </row>
    <row r="9" spans="1:7" ht="27.75" customHeight="1">
      <c r="A9" s="135">
        <v>60</v>
      </c>
      <c r="B9" s="136">
        <v>81689</v>
      </c>
      <c r="C9" s="136">
        <v>1436463</v>
      </c>
      <c r="D9" s="136">
        <v>24429</v>
      </c>
      <c r="E9" s="445">
        <v>1.7</v>
      </c>
      <c r="F9" s="445"/>
      <c r="G9" s="137"/>
    </row>
    <row r="10" spans="1:7" ht="27.75" customHeight="1">
      <c r="A10" s="135" t="s">
        <v>46</v>
      </c>
      <c r="B10" s="136">
        <v>80242</v>
      </c>
      <c r="C10" s="136">
        <v>1415940</v>
      </c>
      <c r="D10" s="136">
        <v>25015</v>
      </c>
      <c r="E10" s="445">
        <v>1.8</v>
      </c>
      <c r="F10" s="445"/>
      <c r="G10" s="137"/>
    </row>
    <row r="11" spans="1:7" ht="27.75" customHeight="1">
      <c r="A11" s="135">
        <v>2</v>
      </c>
      <c r="B11" s="136">
        <v>75746</v>
      </c>
      <c r="C11" s="136">
        <v>1376847</v>
      </c>
      <c r="D11" s="136">
        <v>31994</v>
      </c>
      <c r="E11" s="445">
        <v>2.3</v>
      </c>
      <c r="F11" s="445"/>
      <c r="G11" s="137"/>
    </row>
    <row r="12" spans="1:7" ht="27.75" customHeight="1">
      <c r="A12" s="135">
        <v>3</v>
      </c>
      <c r="B12" s="136">
        <v>73617</v>
      </c>
      <c r="C12" s="136">
        <v>1385573</v>
      </c>
      <c r="D12" s="136">
        <v>41844</v>
      </c>
      <c r="E12" s="445">
        <v>3</v>
      </c>
      <c r="F12" s="445"/>
      <c r="G12" s="137"/>
    </row>
    <row r="13" spans="1:7" ht="27.75" customHeight="1">
      <c r="A13" s="135">
        <v>4</v>
      </c>
      <c r="B13" s="136">
        <v>75131</v>
      </c>
      <c r="C13" s="136">
        <v>1509273</v>
      </c>
      <c r="D13" s="136">
        <v>47995</v>
      </c>
      <c r="E13" s="445">
        <v>3.2</v>
      </c>
      <c r="F13" s="445"/>
      <c r="G13" s="137"/>
    </row>
    <row r="14" spans="1:7" ht="27.75" customHeight="1">
      <c r="A14" s="135">
        <v>5</v>
      </c>
      <c r="B14" s="136">
        <v>76986</v>
      </c>
      <c r="C14" s="136">
        <v>1553650</v>
      </c>
      <c r="D14" s="136">
        <v>52353</v>
      </c>
      <c r="E14" s="445">
        <v>3.4</v>
      </c>
      <c r="F14" s="445"/>
      <c r="G14" s="137"/>
    </row>
    <row r="15" spans="1:7" ht="27.75" customHeight="1">
      <c r="A15" s="135">
        <v>6</v>
      </c>
      <c r="B15" s="136">
        <v>76051</v>
      </c>
      <c r="C15" s="136">
        <v>1558666</v>
      </c>
      <c r="D15" s="136">
        <v>55969</v>
      </c>
      <c r="E15" s="445">
        <v>3.6</v>
      </c>
      <c r="F15" s="445"/>
      <c r="G15" s="137"/>
    </row>
    <row r="16" spans="1:7" ht="27.75" customHeight="1">
      <c r="A16" s="135">
        <v>7</v>
      </c>
      <c r="B16" s="136">
        <v>76041</v>
      </c>
      <c r="C16" s="136">
        <v>1536770</v>
      </c>
      <c r="D16" s="136">
        <v>78198</v>
      </c>
      <c r="E16" s="445">
        <v>5.1</v>
      </c>
      <c r="F16" s="445"/>
      <c r="G16" s="137"/>
    </row>
    <row r="17" spans="1:7" ht="27.75" customHeight="1">
      <c r="A17" s="135">
        <v>8</v>
      </c>
      <c r="B17" s="136">
        <v>76355</v>
      </c>
      <c r="C17" s="136">
        <v>1554080</v>
      </c>
      <c r="D17" s="136">
        <v>80661</v>
      </c>
      <c r="E17" s="445">
        <v>5.2</v>
      </c>
      <c r="F17" s="445"/>
      <c r="G17" s="137"/>
    </row>
    <row r="18" spans="1:7" ht="27.75" customHeight="1">
      <c r="A18" s="135">
        <v>9</v>
      </c>
      <c r="B18" s="136">
        <v>77503</v>
      </c>
      <c r="C18" s="136">
        <v>1585063</v>
      </c>
      <c r="D18" s="136">
        <v>84125</v>
      </c>
      <c r="E18" s="445">
        <v>5.3</v>
      </c>
      <c r="F18" s="445"/>
      <c r="G18" s="137"/>
    </row>
    <row r="19" spans="1:7" ht="27.75" customHeight="1">
      <c r="A19" s="135">
        <v>10</v>
      </c>
      <c r="B19" s="136">
        <v>78099</v>
      </c>
      <c r="C19" s="136">
        <v>1606353</v>
      </c>
      <c r="D19" s="136">
        <v>93438</v>
      </c>
      <c r="E19" s="445">
        <v>5.8</v>
      </c>
      <c r="F19" s="445"/>
      <c r="G19" s="137"/>
    </row>
    <row r="20" spans="1:7" ht="27.75" customHeight="1">
      <c r="A20" s="135">
        <v>11</v>
      </c>
      <c r="B20" s="136">
        <v>79421</v>
      </c>
      <c r="C20" s="136">
        <v>1608603</v>
      </c>
      <c r="D20" s="136">
        <v>94686</v>
      </c>
      <c r="E20" s="445">
        <v>5.9</v>
      </c>
      <c r="F20" s="445"/>
      <c r="G20" s="137"/>
    </row>
    <row r="21" spans="1:7" ht="27.75" customHeight="1">
      <c r="A21" s="135">
        <v>12</v>
      </c>
      <c r="B21" s="136">
        <v>80153</v>
      </c>
      <c r="C21" s="136">
        <v>1609154</v>
      </c>
      <c r="D21" s="136">
        <v>96656</v>
      </c>
      <c r="E21" s="445">
        <v>6</v>
      </c>
      <c r="F21" s="445"/>
      <c r="G21" s="137"/>
    </row>
    <row r="22" spans="1:7" ht="27.75" customHeight="1">
      <c r="A22" s="135">
        <v>13</v>
      </c>
      <c r="B22" s="136">
        <v>79628</v>
      </c>
      <c r="C22" s="136">
        <v>1596593</v>
      </c>
      <c r="D22" s="136">
        <v>92718</v>
      </c>
      <c r="E22" s="445">
        <v>5.8</v>
      </c>
      <c r="F22" s="445"/>
      <c r="G22" s="137"/>
    </row>
    <row r="23" spans="1:7" ht="27.75" customHeight="1">
      <c r="A23" s="135">
        <v>14</v>
      </c>
      <c r="B23" s="136">
        <v>80989</v>
      </c>
      <c r="C23" s="136">
        <v>1626958</v>
      </c>
      <c r="D23" s="136">
        <v>96795</v>
      </c>
      <c r="E23" s="445">
        <v>5.9</v>
      </c>
      <c r="F23" s="445"/>
      <c r="G23" s="137"/>
    </row>
    <row r="24" spans="1:7" ht="27.75" customHeight="1">
      <c r="A24" s="135">
        <v>15</v>
      </c>
      <c r="B24" s="136">
        <v>79055</v>
      </c>
      <c r="C24" s="136">
        <v>1637878</v>
      </c>
      <c r="D24" s="136">
        <v>97328</v>
      </c>
      <c r="E24" s="445">
        <v>5.9</v>
      </c>
      <c r="F24" s="445"/>
      <c r="G24" s="137"/>
    </row>
    <row r="25" spans="1:7" ht="27.75" customHeight="1">
      <c r="A25" s="135">
        <v>16</v>
      </c>
      <c r="B25" s="136">
        <v>81986</v>
      </c>
      <c r="C25" s="136">
        <v>1661201</v>
      </c>
      <c r="D25" s="136">
        <v>101039</v>
      </c>
      <c r="E25" s="445">
        <v>6.1</v>
      </c>
      <c r="F25" s="445"/>
      <c r="G25" s="137"/>
    </row>
    <row r="26" spans="1:7" ht="27.75" customHeight="1">
      <c r="A26" s="135">
        <v>17</v>
      </c>
      <c r="B26" s="136">
        <v>85938</v>
      </c>
      <c r="C26" s="136">
        <v>1739513</v>
      </c>
      <c r="D26" s="136">
        <v>107777</v>
      </c>
      <c r="E26" s="445">
        <v>6.2</v>
      </c>
      <c r="F26" s="445"/>
      <c r="G26" s="137"/>
    </row>
    <row r="27" spans="1:7" ht="27.75" customHeight="1">
      <c r="A27" s="135">
        <v>18</v>
      </c>
      <c r="B27" s="136">
        <v>88577</v>
      </c>
      <c r="C27" s="136">
        <v>1883529</v>
      </c>
      <c r="D27" s="136">
        <v>114142</v>
      </c>
      <c r="E27" s="445">
        <v>6.1</v>
      </c>
      <c r="F27" s="445"/>
      <c r="G27" s="137"/>
    </row>
    <row r="28" spans="1:7" ht="27.75" customHeight="1">
      <c r="A28" s="135">
        <v>19</v>
      </c>
      <c r="B28" s="136">
        <v>88556</v>
      </c>
      <c r="C28" s="136">
        <v>1955230</v>
      </c>
      <c r="D28" s="136">
        <v>123809</v>
      </c>
      <c r="E28" s="445">
        <v>6.3</v>
      </c>
      <c r="F28" s="445"/>
      <c r="G28" s="137"/>
    </row>
    <row r="29" spans="1:7" ht="27.75" customHeight="1">
      <c r="A29" s="135">
        <v>20</v>
      </c>
      <c r="B29" s="136">
        <v>91016</v>
      </c>
      <c r="C29" s="136">
        <v>2099488</v>
      </c>
      <c r="D29" s="136">
        <v>135540</v>
      </c>
      <c r="E29" s="445">
        <f aca="true" t="shared" si="0" ref="E29:E35">D29/C29*100</f>
        <v>6.455859714368456</v>
      </c>
      <c r="F29" s="445"/>
      <c r="G29" s="137"/>
    </row>
    <row r="30" spans="1:7" ht="27.75" customHeight="1">
      <c r="A30" s="135">
        <v>21</v>
      </c>
      <c r="B30" s="136">
        <v>86879</v>
      </c>
      <c r="C30" s="136">
        <v>1985552</v>
      </c>
      <c r="D30" s="136">
        <v>122841</v>
      </c>
      <c r="E30" s="445">
        <f t="shared" si="0"/>
        <v>6.1867430316607175</v>
      </c>
      <c r="F30" s="445"/>
      <c r="G30" s="137"/>
    </row>
    <row r="31" spans="1:7" s="141" customFormat="1" ht="27.75" customHeight="1">
      <c r="A31" s="138">
        <v>22</v>
      </c>
      <c r="B31" s="139">
        <v>92879</v>
      </c>
      <c r="C31" s="139">
        <v>2138360</v>
      </c>
      <c r="D31" s="139">
        <v>134272</v>
      </c>
      <c r="E31" s="446">
        <f t="shared" si="0"/>
        <v>6.2792046241044535</v>
      </c>
      <c r="F31" s="446"/>
      <c r="G31" s="140"/>
    </row>
    <row r="32" spans="1:7" s="141" customFormat="1" ht="27.75" customHeight="1">
      <c r="A32" s="138">
        <v>23</v>
      </c>
      <c r="B32" s="139">
        <v>90217</v>
      </c>
      <c r="C32" s="139">
        <v>2093544</v>
      </c>
      <c r="D32" s="139">
        <v>129499</v>
      </c>
      <c r="E32" s="446">
        <f t="shared" si="0"/>
        <v>6.185635458342409</v>
      </c>
      <c r="F32" s="446"/>
      <c r="G32" s="140"/>
    </row>
    <row r="33" spans="1:7" s="141" customFormat="1" ht="27.75" customHeight="1">
      <c r="A33" s="138">
        <v>24</v>
      </c>
      <c r="B33" s="139">
        <v>92394</v>
      </c>
      <c r="C33" s="139">
        <v>2101445</v>
      </c>
      <c r="D33" s="139">
        <v>131454</v>
      </c>
      <c r="E33" s="446">
        <f t="shared" si="0"/>
        <v>6.255409967903038</v>
      </c>
      <c r="F33" s="446"/>
      <c r="G33" s="140"/>
    </row>
    <row r="34" spans="1:7" s="141" customFormat="1" ht="27.75" customHeight="1">
      <c r="A34" s="142">
        <v>25</v>
      </c>
      <c r="B34" s="143">
        <v>101452</v>
      </c>
      <c r="C34" s="143">
        <v>2229617</v>
      </c>
      <c r="D34" s="143">
        <v>134434</v>
      </c>
      <c r="E34" s="441">
        <f>D34/C34*100</f>
        <v>6.029466047307676</v>
      </c>
      <c r="F34" s="441"/>
      <c r="G34" s="140"/>
    </row>
    <row r="35" spans="1:7" s="141" customFormat="1" ht="27.75" customHeight="1">
      <c r="A35" s="144">
        <v>26</v>
      </c>
      <c r="B35" s="145">
        <v>110489</v>
      </c>
      <c r="C35" s="145">
        <v>2347420</v>
      </c>
      <c r="D35" s="145">
        <v>135678</v>
      </c>
      <c r="E35" s="442">
        <f t="shared" si="0"/>
        <v>5.779877482512716</v>
      </c>
      <c r="F35" s="442"/>
      <c r="G35" s="146"/>
    </row>
    <row r="36" spans="1:7" s="141" customFormat="1" ht="27.75" customHeight="1">
      <c r="A36" s="144">
        <v>27</v>
      </c>
      <c r="B36" s="145" t="s">
        <v>380</v>
      </c>
      <c r="C36" s="145" t="s">
        <v>381</v>
      </c>
      <c r="D36" s="145" t="s">
        <v>382</v>
      </c>
      <c r="E36" s="442" t="s">
        <v>383</v>
      </c>
      <c r="F36" s="442"/>
      <c r="G36" s="146"/>
    </row>
    <row r="37" spans="1:7" ht="24.75" customHeight="1">
      <c r="A37" s="443" t="s">
        <v>67</v>
      </c>
      <c r="B37" s="443"/>
      <c r="C37" s="443"/>
      <c r="D37" s="443"/>
      <c r="E37" s="444"/>
      <c r="F37" s="444"/>
      <c r="G37" s="444"/>
    </row>
    <row r="38" spans="2:4" ht="18" customHeight="1">
      <c r="B38" s="386" t="s">
        <v>384</v>
      </c>
      <c r="C38" s="386"/>
      <c r="D38" s="386"/>
    </row>
    <row r="42" spans="2:4" ht="13.5">
      <c r="B42" s="385"/>
      <c r="C42" s="385"/>
      <c r="D42" s="385"/>
    </row>
  </sheetData>
  <sheetProtection/>
  <mergeCells count="40">
    <mergeCell ref="E11:F11"/>
    <mergeCell ref="E12:F12"/>
    <mergeCell ref="E13:F13"/>
    <mergeCell ref="E14:F14"/>
    <mergeCell ref="A1:G1"/>
    <mergeCell ref="A2:A3"/>
    <mergeCell ref="B2:B3"/>
    <mergeCell ref="C2:C3"/>
    <mergeCell ref="D2:D3"/>
    <mergeCell ref="E2:E3"/>
    <mergeCell ref="E25:F25"/>
    <mergeCell ref="E26:F26"/>
    <mergeCell ref="E15:F15"/>
    <mergeCell ref="E4:F4"/>
    <mergeCell ref="E5:F5"/>
    <mergeCell ref="E6:F6"/>
    <mergeCell ref="E7:F7"/>
    <mergeCell ref="E8:F8"/>
    <mergeCell ref="E9:F9"/>
    <mergeCell ref="E10:F10"/>
    <mergeCell ref="E27:F27"/>
    <mergeCell ref="E16:F16"/>
    <mergeCell ref="E17:F17"/>
    <mergeCell ref="E18:F18"/>
    <mergeCell ref="E19:F19"/>
    <mergeCell ref="E20:F20"/>
    <mergeCell ref="E21:F21"/>
    <mergeCell ref="E22:F22"/>
    <mergeCell ref="E23:F23"/>
    <mergeCell ref="E24:F24"/>
    <mergeCell ref="E34:F34"/>
    <mergeCell ref="E35:F35"/>
    <mergeCell ref="E36:F36"/>
    <mergeCell ref="A37:G37"/>
    <mergeCell ref="E28:F28"/>
    <mergeCell ref="E29:F29"/>
    <mergeCell ref="E30:F30"/>
    <mergeCell ref="E31:F31"/>
    <mergeCell ref="E32:F32"/>
    <mergeCell ref="E33:F33"/>
  </mergeCells>
  <printOptions/>
  <pageMargins left="0.7874015748031497" right="0.7874015748031497" top="0.7086614173228347" bottom="0.984251968503937" header="0.5118110236220472" footer="0.5118110236220472"/>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K118"/>
  <sheetViews>
    <sheetView tabSelected="1" view="pageBreakPreview" zoomScaleSheetLayoutView="100" zoomScalePageLayoutView="0" workbookViewId="0" topLeftCell="A64">
      <selection activeCell="B40" sqref="B40"/>
    </sheetView>
  </sheetViews>
  <sheetFormatPr defaultColWidth="2.50390625" defaultRowHeight="12"/>
  <cols>
    <col min="1" max="1" width="4.125" style="147" customWidth="1"/>
    <col min="2" max="2" width="60.625" style="147" customWidth="1"/>
    <col min="3" max="3" width="13.00390625" style="384" customWidth="1"/>
    <col min="4" max="4" width="18.125" style="384" customWidth="1"/>
    <col min="5" max="5" width="13.125" style="384" customWidth="1"/>
    <col min="6" max="6" width="11.875" style="192" customWidth="1"/>
    <col min="7" max="246" width="9.375" style="147" customWidth="1"/>
    <col min="247" max="247" width="4.125" style="147" customWidth="1"/>
    <col min="248" max="248" width="60.625" style="147" customWidth="1"/>
    <col min="249" max="249" width="11.875" style="147" customWidth="1"/>
    <col min="250" max="250" width="16.875" style="147" customWidth="1"/>
    <col min="251" max="252" width="11.875" style="147" customWidth="1"/>
    <col min="253" max="16384" width="2.50390625" style="147" customWidth="1"/>
  </cols>
  <sheetData>
    <row r="1" spans="1:6" ht="17.25">
      <c r="A1" s="462" t="s">
        <v>68</v>
      </c>
      <c r="B1" s="462"/>
      <c r="C1" s="462"/>
      <c r="D1" s="462"/>
      <c r="E1" s="462"/>
      <c r="F1" s="462"/>
    </row>
    <row r="2" spans="1:6" ht="17.25">
      <c r="A2" s="369"/>
      <c r="B2" s="369"/>
      <c r="C2" s="148"/>
      <c r="D2" s="148"/>
      <c r="E2" s="148"/>
      <c r="F2" s="148"/>
    </row>
    <row r="3" spans="1:6" ht="14.25" thickBot="1">
      <c r="A3" s="149"/>
      <c r="B3" s="150"/>
      <c r="C3" s="372"/>
      <c r="D3" s="372"/>
      <c r="E3" s="372"/>
      <c r="F3" s="151"/>
    </row>
    <row r="4" spans="1:6" s="152" customFormat="1" ht="27.75" customHeight="1" thickBot="1">
      <c r="A4" s="453" t="s">
        <v>69</v>
      </c>
      <c r="B4" s="454"/>
      <c r="C4" s="373" t="s">
        <v>70</v>
      </c>
      <c r="D4" s="373" t="s">
        <v>385</v>
      </c>
      <c r="E4" s="373" t="s">
        <v>71</v>
      </c>
      <c r="F4" s="364" t="s">
        <v>72</v>
      </c>
    </row>
    <row r="5" spans="1:6" ht="13.5">
      <c r="A5" s="153"/>
      <c r="B5" s="154" t="s">
        <v>73</v>
      </c>
      <c r="C5" s="155">
        <v>37763</v>
      </c>
      <c r="D5" s="155">
        <v>641010</v>
      </c>
      <c r="E5" s="155">
        <v>36398</v>
      </c>
      <c r="F5" s="156">
        <v>5.678226548727789</v>
      </c>
    </row>
    <row r="6" spans="1:6" ht="13.5">
      <c r="A6" s="157"/>
      <c r="B6" s="158" t="s">
        <v>74</v>
      </c>
      <c r="C6" s="159">
        <v>3520</v>
      </c>
      <c r="D6" s="160">
        <v>58371</v>
      </c>
      <c r="E6" s="161">
        <v>987</v>
      </c>
      <c r="F6" s="162">
        <v>1.690908156447551</v>
      </c>
    </row>
    <row r="7" spans="1:6" ht="13.5">
      <c r="A7" s="157"/>
      <c r="B7" s="158" t="s">
        <v>75</v>
      </c>
      <c r="C7" s="159">
        <v>2</v>
      </c>
      <c r="D7" s="159">
        <v>5</v>
      </c>
      <c r="E7" s="160">
        <v>0</v>
      </c>
      <c r="F7" s="162">
        <v>0</v>
      </c>
    </row>
    <row r="8" spans="1:6" ht="13.5">
      <c r="A8" s="157"/>
      <c r="B8" s="158" t="s">
        <v>76</v>
      </c>
      <c r="C8" s="159">
        <v>15251</v>
      </c>
      <c r="D8" s="160">
        <v>317970</v>
      </c>
      <c r="E8" s="160">
        <v>24357</v>
      </c>
      <c r="F8" s="162">
        <v>7.66015661854892</v>
      </c>
    </row>
    <row r="9" spans="1:6" ht="13.5">
      <c r="A9" s="157"/>
      <c r="B9" s="158" t="s">
        <v>77</v>
      </c>
      <c r="C9" s="159">
        <v>991</v>
      </c>
      <c r="D9" s="160">
        <v>17687</v>
      </c>
      <c r="E9" s="160">
        <v>1486</v>
      </c>
      <c r="F9" s="162">
        <v>8.401650930061628</v>
      </c>
    </row>
    <row r="10" spans="1:6" ht="13.5" customHeight="1">
      <c r="A10" s="455" t="s">
        <v>78</v>
      </c>
      <c r="B10" s="158" t="s">
        <v>79</v>
      </c>
      <c r="C10" s="159">
        <v>36</v>
      </c>
      <c r="D10" s="160">
        <v>442</v>
      </c>
      <c r="E10" s="160">
        <v>1</v>
      </c>
      <c r="F10" s="162">
        <v>0.22624434389140274</v>
      </c>
    </row>
    <row r="11" spans="1:6" ht="13.5">
      <c r="A11" s="456"/>
      <c r="B11" s="163" t="s">
        <v>80</v>
      </c>
      <c r="C11" s="159">
        <v>312</v>
      </c>
      <c r="D11" s="160">
        <v>2198</v>
      </c>
      <c r="E11" s="160">
        <v>98</v>
      </c>
      <c r="F11" s="162">
        <v>4.45859872611465</v>
      </c>
    </row>
    <row r="12" spans="1:6" ht="13.5">
      <c r="A12" s="457"/>
      <c r="B12" s="164" t="s">
        <v>81</v>
      </c>
      <c r="C12" s="165">
        <v>348</v>
      </c>
      <c r="D12" s="165">
        <v>2640</v>
      </c>
      <c r="E12" s="165">
        <v>99</v>
      </c>
      <c r="F12" s="166">
        <v>3.75</v>
      </c>
    </row>
    <row r="13" spans="1:6" ht="13.5" customHeight="1">
      <c r="A13" s="455" t="s">
        <v>82</v>
      </c>
      <c r="B13" s="158" t="s">
        <v>83</v>
      </c>
      <c r="C13" s="167">
        <v>23</v>
      </c>
      <c r="D13" s="374">
        <v>68</v>
      </c>
      <c r="E13" s="374">
        <v>2</v>
      </c>
      <c r="F13" s="168">
        <v>2.941176470588235</v>
      </c>
    </row>
    <row r="14" spans="1:6" ht="13.5">
      <c r="A14" s="456"/>
      <c r="B14" s="163" t="s">
        <v>84</v>
      </c>
      <c r="C14" s="169">
        <v>9</v>
      </c>
      <c r="D14" s="374">
        <v>32</v>
      </c>
      <c r="E14" s="374">
        <v>0</v>
      </c>
      <c r="F14" s="168">
        <v>0</v>
      </c>
    </row>
    <row r="15" spans="1:6" ht="13.5">
      <c r="A15" s="456"/>
      <c r="B15" s="163" t="s">
        <v>85</v>
      </c>
      <c r="C15" s="374">
        <v>4</v>
      </c>
      <c r="D15" s="374">
        <v>7</v>
      </c>
      <c r="E15" s="374">
        <v>0</v>
      </c>
      <c r="F15" s="168">
        <v>0</v>
      </c>
    </row>
    <row r="16" spans="1:6" ht="13.5">
      <c r="A16" s="456"/>
      <c r="B16" s="163" t="s">
        <v>86</v>
      </c>
      <c r="C16" s="374">
        <v>11</v>
      </c>
      <c r="D16" s="374">
        <v>11</v>
      </c>
      <c r="E16" s="374">
        <v>0</v>
      </c>
      <c r="F16" s="168">
        <v>0</v>
      </c>
    </row>
    <row r="17" spans="1:6" ht="13.5">
      <c r="A17" s="456"/>
      <c r="B17" s="163" t="s">
        <v>87</v>
      </c>
      <c r="C17" s="374">
        <v>12</v>
      </c>
      <c r="D17" s="374">
        <v>54</v>
      </c>
      <c r="E17" s="374">
        <v>0</v>
      </c>
      <c r="F17" s="168">
        <v>0</v>
      </c>
    </row>
    <row r="18" spans="1:6" ht="13.5">
      <c r="A18" s="457"/>
      <c r="B18" s="164" t="s">
        <v>81</v>
      </c>
      <c r="C18" s="375">
        <v>59</v>
      </c>
      <c r="D18" s="375">
        <v>172</v>
      </c>
      <c r="E18" s="375">
        <v>2</v>
      </c>
      <c r="F18" s="166">
        <v>1.1627906976744187</v>
      </c>
    </row>
    <row r="19" spans="1:6" ht="13.5" customHeight="1">
      <c r="A19" s="455" t="s">
        <v>88</v>
      </c>
      <c r="B19" s="158" t="s">
        <v>89</v>
      </c>
      <c r="C19" s="374">
        <v>45</v>
      </c>
      <c r="D19" s="374">
        <v>283</v>
      </c>
      <c r="E19" s="374">
        <v>5</v>
      </c>
      <c r="F19" s="168">
        <v>1.76678445229682</v>
      </c>
    </row>
    <row r="20" spans="1:6" ht="13.5">
      <c r="A20" s="456"/>
      <c r="B20" s="163" t="s">
        <v>90</v>
      </c>
      <c r="C20" s="374">
        <v>59</v>
      </c>
      <c r="D20" s="374">
        <v>736</v>
      </c>
      <c r="E20" s="374">
        <v>5</v>
      </c>
      <c r="F20" s="168">
        <v>0.6793478260869565</v>
      </c>
    </row>
    <row r="21" spans="1:6" ht="13.5">
      <c r="A21" s="456"/>
      <c r="B21" s="163" t="s">
        <v>91</v>
      </c>
      <c r="C21" s="374">
        <v>255</v>
      </c>
      <c r="D21" s="374">
        <v>2702</v>
      </c>
      <c r="E21" s="374">
        <v>28</v>
      </c>
      <c r="F21" s="168">
        <v>1.0362694300518136</v>
      </c>
    </row>
    <row r="22" spans="1:6" ht="13.5">
      <c r="A22" s="456"/>
      <c r="B22" s="163" t="s">
        <v>92</v>
      </c>
      <c r="C22" s="374">
        <v>95</v>
      </c>
      <c r="D22" s="374">
        <v>761</v>
      </c>
      <c r="E22" s="374">
        <v>30</v>
      </c>
      <c r="F22" s="168">
        <v>3.942181340341656</v>
      </c>
    </row>
    <row r="23" spans="1:6" ht="13.5">
      <c r="A23" s="456"/>
      <c r="B23" s="163" t="s">
        <v>93</v>
      </c>
      <c r="C23" s="374">
        <v>36</v>
      </c>
      <c r="D23" s="374">
        <v>291</v>
      </c>
      <c r="E23" s="374">
        <v>8</v>
      </c>
      <c r="F23" s="168">
        <v>2.7491408934707904</v>
      </c>
    </row>
    <row r="24" spans="1:6" ht="13.5">
      <c r="A24" s="456"/>
      <c r="B24" s="163" t="s">
        <v>94</v>
      </c>
      <c r="C24" s="374">
        <v>124</v>
      </c>
      <c r="D24" s="374">
        <v>656</v>
      </c>
      <c r="E24" s="374">
        <v>10</v>
      </c>
      <c r="F24" s="168">
        <v>1.524390243902439</v>
      </c>
    </row>
    <row r="25" spans="1:6" ht="13.5">
      <c r="A25" s="456"/>
      <c r="B25" s="163" t="s">
        <v>95</v>
      </c>
      <c r="C25" s="374">
        <v>7</v>
      </c>
      <c r="D25" s="374">
        <v>186</v>
      </c>
      <c r="E25" s="374">
        <v>0</v>
      </c>
      <c r="F25" s="168">
        <v>0</v>
      </c>
    </row>
    <row r="26" spans="1:6" ht="13.5">
      <c r="A26" s="456"/>
      <c r="B26" s="163" t="s">
        <v>96</v>
      </c>
      <c r="C26" s="374">
        <v>602</v>
      </c>
      <c r="D26" s="374">
        <v>7714</v>
      </c>
      <c r="E26" s="374">
        <v>105</v>
      </c>
      <c r="F26" s="168">
        <v>1.3611615245009074</v>
      </c>
    </row>
    <row r="27" spans="1:6" ht="13.5">
      <c r="A27" s="456"/>
      <c r="B27" s="163" t="s">
        <v>97</v>
      </c>
      <c r="C27" s="374">
        <v>365</v>
      </c>
      <c r="D27" s="374">
        <v>6403</v>
      </c>
      <c r="E27" s="374">
        <v>53</v>
      </c>
      <c r="F27" s="168">
        <v>0.8277369982820552</v>
      </c>
    </row>
    <row r="28" spans="1:6" ht="13.5">
      <c r="A28" s="456"/>
      <c r="B28" s="163" t="s">
        <v>98</v>
      </c>
      <c r="C28" s="374">
        <v>57</v>
      </c>
      <c r="D28" s="374">
        <v>273</v>
      </c>
      <c r="E28" s="374">
        <v>1</v>
      </c>
      <c r="F28" s="168">
        <v>0.3663003663003663</v>
      </c>
    </row>
    <row r="29" spans="1:6" ht="13.5">
      <c r="A29" s="456"/>
      <c r="B29" s="170" t="s">
        <v>99</v>
      </c>
      <c r="C29" s="171">
        <v>57</v>
      </c>
      <c r="D29" s="171">
        <v>375</v>
      </c>
      <c r="E29" s="171">
        <v>6</v>
      </c>
      <c r="F29" s="168">
        <v>1.6</v>
      </c>
    </row>
    <row r="30" spans="1:6" ht="13.5">
      <c r="A30" s="456"/>
      <c r="B30" s="170" t="s">
        <v>100</v>
      </c>
      <c r="C30" s="171">
        <v>191</v>
      </c>
      <c r="D30" s="171">
        <v>2836</v>
      </c>
      <c r="E30" s="171">
        <v>48</v>
      </c>
      <c r="F30" s="168">
        <v>1.692524682651622</v>
      </c>
    </row>
    <row r="31" spans="1:6" ht="13.5">
      <c r="A31" s="456"/>
      <c r="B31" s="170" t="s">
        <v>101</v>
      </c>
      <c r="C31" s="171">
        <v>1063</v>
      </c>
      <c r="D31" s="171">
        <v>17656</v>
      </c>
      <c r="E31" s="171">
        <v>111</v>
      </c>
      <c r="F31" s="168">
        <v>0.6286814680561849</v>
      </c>
    </row>
    <row r="32" spans="1:6" ht="13.5">
      <c r="A32" s="456"/>
      <c r="B32" s="170" t="s">
        <v>102</v>
      </c>
      <c r="C32" s="171">
        <v>47</v>
      </c>
      <c r="D32" s="171">
        <v>257</v>
      </c>
      <c r="E32" s="171">
        <v>27</v>
      </c>
      <c r="F32" s="168">
        <v>10.505836575875486</v>
      </c>
    </row>
    <row r="33" spans="1:6" ht="13.5">
      <c r="A33" s="456"/>
      <c r="B33" s="170" t="s">
        <v>103</v>
      </c>
      <c r="C33" s="171">
        <v>12</v>
      </c>
      <c r="D33" s="171">
        <v>75</v>
      </c>
      <c r="E33" s="171">
        <v>1</v>
      </c>
      <c r="F33" s="168">
        <v>1.3333333333333335</v>
      </c>
    </row>
    <row r="34" spans="1:6" ht="13.5">
      <c r="A34" s="456"/>
      <c r="B34" s="170" t="s">
        <v>104</v>
      </c>
      <c r="C34" s="171">
        <v>466</v>
      </c>
      <c r="D34" s="171">
        <v>3440</v>
      </c>
      <c r="E34" s="171">
        <v>61</v>
      </c>
      <c r="F34" s="168">
        <v>1.7732558139534882</v>
      </c>
    </row>
    <row r="35" spans="1:6" ht="13.5">
      <c r="A35" s="456"/>
      <c r="B35" s="170" t="s">
        <v>105</v>
      </c>
      <c r="C35" s="171">
        <v>2579</v>
      </c>
      <c r="D35" s="171">
        <v>28598</v>
      </c>
      <c r="E35" s="171">
        <v>265</v>
      </c>
      <c r="F35" s="168">
        <v>0.9266382264494021</v>
      </c>
    </row>
    <row r="36" spans="1:6" ht="13.5">
      <c r="A36" s="456"/>
      <c r="B36" s="170" t="s">
        <v>106</v>
      </c>
      <c r="C36" s="171">
        <v>87</v>
      </c>
      <c r="D36" s="171">
        <v>533</v>
      </c>
      <c r="E36" s="171">
        <v>3</v>
      </c>
      <c r="F36" s="168">
        <v>0.5628517823639775</v>
      </c>
    </row>
    <row r="37" spans="1:6" ht="13.5">
      <c r="A37" s="456"/>
      <c r="B37" s="170" t="s">
        <v>107</v>
      </c>
      <c r="C37" s="171">
        <v>285</v>
      </c>
      <c r="D37" s="171">
        <v>3623</v>
      </c>
      <c r="E37" s="171">
        <v>101</v>
      </c>
      <c r="F37" s="168">
        <v>2.7877449627380626</v>
      </c>
    </row>
    <row r="38" spans="1:6" ht="13.5">
      <c r="A38" s="456"/>
      <c r="B38" s="170" t="s">
        <v>108</v>
      </c>
      <c r="C38" s="171">
        <v>522</v>
      </c>
      <c r="D38" s="171">
        <v>13870</v>
      </c>
      <c r="E38" s="171">
        <v>92</v>
      </c>
      <c r="F38" s="168">
        <v>0.6633020908435473</v>
      </c>
    </row>
    <row r="39" spans="1:6" ht="13.5">
      <c r="A39" s="456"/>
      <c r="B39" s="170" t="s">
        <v>109</v>
      </c>
      <c r="C39" s="171">
        <v>800</v>
      </c>
      <c r="D39" s="171">
        <v>8286</v>
      </c>
      <c r="E39" s="171">
        <v>123</v>
      </c>
      <c r="F39" s="168">
        <v>1.4844315713251268</v>
      </c>
    </row>
    <row r="40" spans="1:6" ht="13.5">
      <c r="A40" s="456"/>
      <c r="B40" s="170" t="s">
        <v>110</v>
      </c>
      <c r="C40" s="171">
        <v>234</v>
      </c>
      <c r="D40" s="171">
        <v>3257</v>
      </c>
      <c r="E40" s="171">
        <v>20</v>
      </c>
      <c r="F40" s="168">
        <v>0.6140620202640467</v>
      </c>
    </row>
    <row r="41" spans="1:6" ht="13.5">
      <c r="A41" s="456"/>
      <c r="B41" s="170" t="s">
        <v>111</v>
      </c>
      <c r="C41" s="171">
        <v>713</v>
      </c>
      <c r="D41" s="171">
        <v>6714</v>
      </c>
      <c r="E41" s="171">
        <v>92</v>
      </c>
      <c r="F41" s="168">
        <v>1.370271075364909</v>
      </c>
    </row>
    <row r="42" spans="1:6" ht="13.5">
      <c r="A42" s="456"/>
      <c r="B42" s="170" t="s">
        <v>386</v>
      </c>
      <c r="C42" s="171">
        <v>178</v>
      </c>
      <c r="D42" s="171">
        <v>2024</v>
      </c>
      <c r="E42" s="171">
        <v>84</v>
      </c>
      <c r="F42" s="168">
        <v>4.150197628458498</v>
      </c>
    </row>
    <row r="43" spans="1:6" ht="13.5">
      <c r="A43" s="456"/>
      <c r="B43" s="170" t="s">
        <v>112</v>
      </c>
      <c r="C43" s="171">
        <v>153</v>
      </c>
      <c r="D43" s="171">
        <v>1092</v>
      </c>
      <c r="E43" s="171">
        <v>1</v>
      </c>
      <c r="F43" s="168">
        <v>0.09157509157509157</v>
      </c>
    </row>
    <row r="44" spans="1:6" ht="13.5">
      <c r="A44" s="456"/>
      <c r="B44" s="170" t="s">
        <v>113</v>
      </c>
      <c r="C44" s="171">
        <v>538</v>
      </c>
      <c r="D44" s="171">
        <v>5292</v>
      </c>
      <c r="E44" s="171">
        <v>60</v>
      </c>
      <c r="F44" s="168">
        <v>1.1337868480725624</v>
      </c>
    </row>
    <row r="45" spans="1:6" ht="13.5">
      <c r="A45" s="456"/>
      <c r="B45" s="170" t="s">
        <v>114</v>
      </c>
      <c r="C45" s="171">
        <v>648</v>
      </c>
      <c r="D45" s="171">
        <v>4427</v>
      </c>
      <c r="E45" s="171">
        <v>73</v>
      </c>
      <c r="F45" s="168">
        <v>1.6489722159475946</v>
      </c>
    </row>
    <row r="46" spans="1:6" ht="13.5">
      <c r="A46" s="456"/>
      <c r="B46" s="170" t="s">
        <v>115</v>
      </c>
      <c r="C46" s="171">
        <v>502</v>
      </c>
      <c r="D46" s="171">
        <v>7833</v>
      </c>
      <c r="E46" s="171">
        <v>89</v>
      </c>
      <c r="F46" s="168">
        <v>1.136218562492021</v>
      </c>
    </row>
    <row r="47" spans="1:6" ht="13.5">
      <c r="A47" s="456"/>
      <c r="B47" s="170" t="s">
        <v>116</v>
      </c>
      <c r="C47" s="171">
        <v>100</v>
      </c>
      <c r="D47" s="171">
        <v>1677</v>
      </c>
      <c r="E47" s="171">
        <v>11</v>
      </c>
      <c r="F47" s="168">
        <v>0.655933214072749</v>
      </c>
    </row>
    <row r="48" spans="1:6" ht="13.5">
      <c r="A48" s="456"/>
      <c r="B48" s="170" t="s">
        <v>117</v>
      </c>
      <c r="C48" s="171">
        <v>10</v>
      </c>
      <c r="D48" s="171">
        <v>75</v>
      </c>
      <c r="E48" s="171">
        <v>0</v>
      </c>
      <c r="F48" s="168">
        <v>0</v>
      </c>
    </row>
    <row r="49" spans="1:6" ht="13.5">
      <c r="A49" s="456"/>
      <c r="B49" s="170" t="s">
        <v>118</v>
      </c>
      <c r="C49" s="171">
        <v>16</v>
      </c>
      <c r="D49" s="171">
        <v>67</v>
      </c>
      <c r="E49" s="171">
        <v>4</v>
      </c>
      <c r="F49" s="168">
        <v>5.970149253731343</v>
      </c>
    </row>
    <row r="50" spans="1:6" ht="13.5">
      <c r="A50" s="456"/>
      <c r="B50" s="170" t="s">
        <v>119</v>
      </c>
      <c r="C50" s="171">
        <v>12</v>
      </c>
      <c r="D50" s="171">
        <v>163</v>
      </c>
      <c r="E50" s="171">
        <v>0</v>
      </c>
      <c r="F50" s="168">
        <v>0</v>
      </c>
    </row>
    <row r="51" spans="1:6" ht="13.5">
      <c r="A51" s="456"/>
      <c r="B51" s="170" t="s">
        <v>120</v>
      </c>
      <c r="C51" s="171">
        <v>2107</v>
      </c>
      <c r="D51" s="171">
        <v>38821</v>
      </c>
      <c r="E51" s="171">
        <v>291</v>
      </c>
      <c r="F51" s="168">
        <v>0.7495942917493109</v>
      </c>
    </row>
    <row r="52" spans="1:6" ht="13.5">
      <c r="A52" s="456"/>
      <c r="B52" s="170" t="s">
        <v>121</v>
      </c>
      <c r="C52" s="171">
        <v>22</v>
      </c>
      <c r="D52" s="171">
        <v>69</v>
      </c>
      <c r="E52" s="171">
        <v>0</v>
      </c>
      <c r="F52" s="168">
        <v>0</v>
      </c>
    </row>
    <row r="53" spans="1:7" ht="13.5" customHeight="1">
      <c r="A53" s="456"/>
      <c r="B53" s="170" t="s">
        <v>122</v>
      </c>
      <c r="C53" s="171">
        <v>1288</v>
      </c>
      <c r="D53" s="171" t="s">
        <v>387</v>
      </c>
      <c r="E53" s="171">
        <v>351</v>
      </c>
      <c r="F53" s="168">
        <v>1.6947515812853073</v>
      </c>
      <c r="G53" s="172"/>
    </row>
    <row r="54" spans="1:7" ht="13.5" customHeight="1">
      <c r="A54" s="456"/>
      <c r="B54" s="170" t="s">
        <v>123</v>
      </c>
      <c r="C54" s="171">
        <v>25</v>
      </c>
      <c r="D54" s="171">
        <v>175</v>
      </c>
      <c r="E54" s="171">
        <v>7</v>
      </c>
      <c r="F54" s="168">
        <v>4</v>
      </c>
      <c r="G54" s="172"/>
    </row>
    <row r="55" spans="1:7" ht="13.5">
      <c r="A55" s="456"/>
      <c r="B55" s="170" t="s">
        <v>388</v>
      </c>
      <c r="C55" s="171">
        <v>47</v>
      </c>
      <c r="D55" s="171">
        <v>221</v>
      </c>
      <c r="E55" s="171">
        <v>13</v>
      </c>
      <c r="F55" s="168">
        <v>5.88235294117647</v>
      </c>
      <c r="G55" s="172"/>
    </row>
    <row r="56" spans="1:10" ht="13.5">
      <c r="A56" s="456"/>
      <c r="B56" s="170" t="s">
        <v>124</v>
      </c>
      <c r="C56" s="171">
        <v>2192</v>
      </c>
      <c r="D56" s="171">
        <v>35462</v>
      </c>
      <c r="E56" s="171">
        <v>348</v>
      </c>
      <c r="F56" s="168">
        <v>0.9813321301675032</v>
      </c>
      <c r="G56" s="172"/>
      <c r="H56" s="172"/>
      <c r="I56" s="172"/>
      <c r="J56" s="172"/>
    </row>
    <row r="57" spans="1:10" ht="13.5">
      <c r="A57" s="456"/>
      <c r="B57" s="170" t="s">
        <v>125</v>
      </c>
      <c r="C57" s="171">
        <v>238</v>
      </c>
      <c r="D57" s="171">
        <v>1439</v>
      </c>
      <c r="E57" s="171">
        <v>18</v>
      </c>
      <c r="F57" s="168">
        <v>1.250868658790827</v>
      </c>
      <c r="H57" s="172"/>
      <c r="I57" s="172"/>
      <c r="J57" s="172"/>
    </row>
    <row r="58" spans="1:10" ht="13.5">
      <c r="A58" s="456"/>
      <c r="B58" s="170" t="s">
        <v>126</v>
      </c>
      <c r="C58" s="171">
        <v>556</v>
      </c>
      <c r="D58" s="171">
        <v>10318</v>
      </c>
      <c r="E58" s="171">
        <v>30</v>
      </c>
      <c r="F58" s="168">
        <v>0.29075402209730566</v>
      </c>
      <c r="H58" s="172"/>
      <c r="I58" s="172"/>
      <c r="J58" s="172"/>
    </row>
    <row r="59" spans="1:10" ht="13.5" customHeight="1">
      <c r="A59" s="456" t="s">
        <v>88</v>
      </c>
      <c r="B59" s="170" t="s">
        <v>127</v>
      </c>
      <c r="C59" s="171">
        <v>199</v>
      </c>
      <c r="D59" s="171">
        <v>1585</v>
      </c>
      <c r="E59" s="171">
        <v>33</v>
      </c>
      <c r="F59" s="168">
        <v>2.082018927444795</v>
      </c>
      <c r="H59" s="172"/>
      <c r="I59" s="172"/>
      <c r="J59" s="172"/>
    </row>
    <row r="60" spans="1:10" s="172" customFormat="1" ht="13.5">
      <c r="A60" s="456"/>
      <c r="B60" s="170" t="s">
        <v>389</v>
      </c>
      <c r="C60" s="171">
        <v>1416</v>
      </c>
      <c r="D60" s="171">
        <v>34889</v>
      </c>
      <c r="E60" s="171">
        <v>258</v>
      </c>
      <c r="F60" s="168">
        <v>0.7394880908022586</v>
      </c>
      <c r="G60" s="147"/>
      <c r="H60" s="147"/>
      <c r="I60" s="147"/>
      <c r="J60" s="147"/>
    </row>
    <row r="61" spans="1:10" s="172" customFormat="1" ht="13.5">
      <c r="A61" s="456"/>
      <c r="B61" s="170" t="s">
        <v>390</v>
      </c>
      <c r="C61" s="171">
        <v>659</v>
      </c>
      <c r="D61" s="171">
        <v>9129</v>
      </c>
      <c r="E61" s="171">
        <v>69</v>
      </c>
      <c r="F61" s="168">
        <v>0.7558330594807755</v>
      </c>
      <c r="G61" s="147"/>
      <c r="H61" s="147"/>
      <c r="I61" s="147"/>
      <c r="J61" s="147"/>
    </row>
    <row r="62" spans="1:10" s="172" customFormat="1" ht="13.5">
      <c r="A62" s="456"/>
      <c r="B62" s="173" t="s">
        <v>128</v>
      </c>
      <c r="C62" s="171">
        <v>138</v>
      </c>
      <c r="D62" s="171">
        <v>2161</v>
      </c>
      <c r="E62" s="171">
        <v>9</v>
      </c>
      <c r="F62" s="168">
        <v>0.41647385469689957</v>
      </c>
      <c r="G62" s="147"/>
      <c r="H62" s="147"/>
      <c r="I62" s="147"/>
      <c r="J62" s="147"/>
    </row>
    <row r="63" spans="1:10" s="172" customFormat="1" ht="13.5">
      <c r="A63" s="456"/>
      <c r="B63" s="173" t="s">
        <v>391</v>
      </c>
      <c r="C63" s="171">
        <v>21</v>
      </c>
      <c r="D63" s="171">
        <v>107</v>
      </c>
      <c r="E63" s="171">
        <v>0</v>
      </c>
      <c r="F63" s="168">
        <v>0</v>
      </c>
      <c r="H63" s="147"/>
      <c r="I63" s="147"/>
      <c r="J63" s="147"/>
    </row>
    <row r="64" spans="1:6" ht="13.5">
      <c r="A64" s="456"/>
      <c r="B64" s="173" t="s">
        <v>392</v>
      </c>
      <c r="C64" s="171">
        <v>607</v>
      </c>
      <c r="D64" s="171">
        <v>9086</v>
      </c>
      <c r="E64" s="171">
        <v>178</v>
      </c>
      <c r="F64" s="168">
        <v>1.9590578912612813</v>
      </c>
    </row>
    <row r="65" spans="1:6" ht="13.5">
      <c r="A65" s="456"/>
      <c r="B65" s="173" t="s">
        <v>393</v>
      </c>
      <c r="C65" s="376">
        <v>11513</v>
      </c>
      <c r="D65" s="376">
        <v>108376</v>
      </c>
      <c r="E65" s="376">
        <v>831</v>
      </c>
      <c r="F65" s="168">
        <v>0.7667749317191999</v>
      </c>
    </row>
    <row r="66" spans="1:10" ht="13.5" customHeight="1">
      <c r="A66" s="456"/>
      <c r="B66" s="173" t="s">
        <v>129</v>
      </c>
      <c r="C66" s="377">
        <v>2377</v>
      </c>
      <c r="D66" s="376">
        <v>52664</v>
      </c>
      <c r="E66" s="376">
        <v>421</v>
      </c>
      <c r="F66" s="168">
        <v>0.799407564939997</v>
      </c>
      <c r="H66" s="172"/>
      <c r="I66" s="172"/>
      <c r="J66" s="172"/>
    </row>
    <row r="67" spans="1:6" ht="13.5" customHeight="1">
      <c r="A67" s="456"/>
      <c r="B67" s="173" t="s">
        <v>394</v>
      </c>
      <c r="C67" s="171">
        <v>68</v>
      </c>
      <c r="D67" s="171">
        <v>786</v>
      </c>
      <c r="E67" s="171">
        <v>38</v>
      </c>
      <c r="F67" s="168">
        <v>4.8346055979643765</v>
      </c>
    </row>
    <row r="68" spans="1:6" ht="13.5" customHeight="1">
      <c r="A68" s="456"/>
      <c r="B68" s="173" t="s">
        <v>395</v>
      </c>
      <c r="C68" s="171">
        <v>2211</v>
      </c>
      <c r="D68" s="171">
        <v>28952</v>
      </c>
      <c r="E68" s="171">
        <v>1191</v>
      </c>
      <c r="F68" s="168">
        <v>4.113705443492678</v>
      </c>
    </row>
    <row r="69" spans="1:6" ht="13.5" customHeight="1">
      <c r="A69" s="456"/>
      <c r="B69" s="173" t="s">
        <v>396</v>
      </c>
      <c r="C69" s="171">
        <v>492</v>
      </c>
      <c r="D69" s="171">
        <v>2786</v>
      </c>
      <c r="E69" s="171">
        <v>88</v>
      </c>
      <c r="F69" s="168">
        <v>3.1586503948312994</v>
      </c>
    </row>
    <row r="70" spans="1:6" ht="13.5" customHeight="1">
      <c r="A70" s="456"/>
      <c r="B70" s="173" t="s">
        <v>397</v>
      </c>
      <c r="C70" s="171">
        <v>766</v>
      </c>
      <c r="D70" s="171">
        <v>7806</v>
      </c>
      <c r="E70" s="171">
        <v>328</v>
      </c>
      <c r="F70" s="168">
        <v>4.201895977453241</v>
      </c>
    </row>
    <row r="71" spans="1:6" ht="13.5" customHeight="1">
      <c r="A71" s="456"/>
      <c r="B71" s="173" t="s">
        <v>398</v>
      </c>
      <c r="C71" s="171">
        <v>509</v>
      </c>
      <c r="D71" s="171">
        <v>4373</v>
      </c>
      <c r="E71" s="171">
        <v>197</v>
      </c>
      <c r="F71" s="168">
        <v>4.504916533272353</v>
      </c>
    </row>
    <row r="72" spans="1:6" ht="13.5" customHeight="1">
      <c r="A72" s="456"/>
      <c r="B72" s="173" t="s">
        <v>399</v>
      </c>
      <c r="C72" s="171">
        <v>3108</v>
      </c>
      <c r="D72" s="171">
        <v>39199</v>
      </c>
      <c r="E72" s="171">
        <v>2182</v>
      </c>
      <c r="F72" s="168">
        <v>5.56646853236052</v>
      </c>
    </row>
    <row r="73" spans="1:6" ht="13.5" customHeight="1">
      <c r="A73" s="456"/>
      <c r="B73" s="173" t="s">
        <v>400</v>
      </c>
      <c r="C73" s="171">
        <v>30</v>
      </c>
      <c r="D73" s="171">
        <v>163</v>
      </c>
      <c r="E73" s="171">
        <v>7</v>
      </c>
      <c r="F73" s="168">
        <v>4.294478527607362</v>
      </c>
    </row>
    <row r="74" spans="1:6" ht="13.5" customHeight="1">
      <c r="A74" s="456"/>
      <c r="B74" s="173" t="s">
        <v>401</v>
      </c>
      <c r="C74" s="171">
        <v>2781</v>
      </c>
      <c r="D74" s="171">
        <v>32059</v>
      </c>
      <c r="E74" s="171">
        <v>519</v>
      </c>
      <c r="F74" s="168">
        <v>1.6188901712467638</v>
      </c>
    </row>
    <row r="75" spans="1:6" ht="13.5" customHeight="1">
      <c r="A75" s="456"/>
      <c r="B75" s="173" t="s">
        <v>402</v>
      </c>
      <c r="C75" s="171">
        <v>191</v>
      </c>
      <c r="D75" s="171">
        <v>872</v>
      </c>
      <c r="E75" s="171">
        <v>22</v>
      </c>
      <c r="F75" s="168">
        <v>2.522935779816514</v>
      </c>
    </row>
    <row r="76" spans="1:6" ht="13.5" customHeight="1">
      <c r="A76" s="456"/>
      <c r="B76" s="173" t="s">
        <v>403</v>
      </c>
      <c r="C76" s="171">
        <v>506</v>
      </c>
      <c r="D76" s="171">
        <v>3197</v>
      </c>
      <c r="E76" s="171">
        <v>169</v>
      </c>
      <c r="F76" s="168">
        <v>5.2862058179543325</v>
      </c>
    </row>
    <row r="77" spans="1:6" ht="13.5" customHeight="1">
      <c r="A77" s="456"/>
      <c r="B77" s="173" t="s">
        <v>404</v>
      </c>
      <c r="C77" s="171">
        <v>1021</v>
      </c>
      <c r="D77" s="171">
        <v>6391</v>
      </c>
      <c r="E77" s="171">
        <v>338</v>
      </c>
      <c r="F77" s="168">
        <v>5.28868721639806</v>
      </c>
    </row>
    <row r="78" spans="1:6" ht="13.5" customHeight="1">
      <c r="A78" s="456"/>
      <c r="B78" s="173" t="s">
        <v>405</v>
      </c>
      <c r="C78" s="171" t="s">
        <v>406</v>
      </c>
      <c r="D78" s="171" t="s">
        <v>407</v>
      </c>
      <c r="E78" s="171" t="s">
        <v>408</v>
      </c>
      <c r="F78" s="168" t="s">
        <v>409</v>
      </c>
    </row>
    <row r="79" spans="1:6" ht="13.5" customHeight="1">
      <c r="A79" s="456"/>
      <c r="B79" s="173" t="s">
        <v>410</v>
      </c>
      <c r="C79" s="171">
        <v>94</v>
      </c>
      <c r="D79" s="171">
        <v>1528</v>
      </c>
      <c r="E79" s="171">
        <v>13</v>
      </c>
      <c r="F79" s="168">
        <v>0.8507853403141361</v>
      </c>
    </row>
    <row r="80" spans="1:6" ht="13.5" customHeight="1">
      <c r="A80" s="456"/>
      <c r="B80" s="173" t="s">
        <v>411</v>
      </c>
      <c r="C80" s="171">
        <v>82</v>
      </c>
      <c r="D80" s="171">
        <v>1193</v>
      </c>
      <c r="E80" s="171">
        <v>2</v>
      </c>
      <c r="F80" s="168">
        <v>0.16764459346186086</v>
      </c>
    </row>
    <row r="81" spans="1:6" ht="15.75">
      <c r="A81" s="457"/>
      <c r="B81" s="174" t="s">
        <v>81</v>
      </c>
      <c r="C81" s="375" t="s">
        <v>412</v>
      </c>
      <c r="D81" s="375" t="s">
        <v>413</v>
      </c>
      <c r="E81" s="375" t="s">
        <v>414</v>
      </c>
      <c r="F81" s="166">
        <v>1.6109453317311977</v>
      </c>
    </row>
    <row r="82" spans="1:6" ht="15.75" customHeight="1">
      <c r="A82" s="455" t="s">
        <v>130</v>
      </c>
      <c r="B82" s="175" t="s">
        <v>415</v>
      </c>
      <c r="C82" s="378" t="s">
        <v>416</v>
      </c>
      <c r="D82" s="378" t="s">
        <v>417</v>
      </c>
      <c r="E82" s="378" t="s">
        <v>418</v>
      </c>
      <c r="F82" s="162" t="s">
        <v>419</v>
      </c>
    </row>
    <row r="83" spans="1:10" s="172" customFormat="1" ht="15.75">
      <c r="A83" s="456"/>
      <c r="B83" s="175" t="s">
        <v>420</v>
      </c>
      <c r="C83" s="378" t="s">
        <v>421</v>
      </c>
      <c r="D83" s="378" t="s">
        <v>422</v>
      </c>
      <c r="E83" s="378" t="s">
        <v>423</v>
      </c>
      <c r="F83" s="162" t="s">
        <v>424</v>
      </c>
      <c r="G83" s="147"/>
      <c r="H83" s="147"/>
      <c r="I83" s="147"/>
      <c r="J83" s="147"/>
    </row>
    <row r="84" spans="1:6" ht="15.75">
      <c r="A84" s="456"/>
      <c r="B84" s="175" t="s">
        <v>131</v>
      </c>
      <c r="C84" s="378" t="s">
        <v>425</v>
      </c>
      <c r="D84" s="378" t="s">
        <v>426</v>
      </c>
      <c r="E84" s="378" t="s">
        <v>427</v>
      </c>
      <c r="F84" s="162" t="s">
        <v>428</v>
      </c>
    </row>
    <row r="85" spans="1:6" ht="13.5">
      <c r="A85" s="456"/>
      <c r="B85" s="176" t="s">
        <v>429</v>
      </c>
      <c r="C85" s="378">
        <v>631</v>
      </c>
      <c r="D85" s="378">
        <v>8411</v>
      </c>
      <c r="E85" s="378">
        <v>121</v>
      </c>
      <c r="F85" s="162">
        <v>1.4385923195815005</v>
      </c>
    </row>
    <row r="86" spans="1:6" ht="13.5" customHeight="1" thickBot="1">
      <c r="A86" s="458"/>
      <c r="B86" s="177" t="s">
        <v>81</v>
      </c>
      <c r="C86" s="387" t="s">
        <v>430</v>
      </c>
      <c r="D86" s="387" t="s">
        <v>431</v>
      </c>
      <c r="E86" s="387" t="s">
        <v>432</v>
      </c>
      <c r="F86" s="178" t="s">
        <v>433</v>
      </c>
    </row>
    <row r="87" spans="1:6" ht="16.5" thickBot="1">
      <c r="A87" s="370" t="s">
        <v>132</v>
      </c>
      <c r="B87" s="371"/>
      <c r="C87" s="380" t="s">
        <v>434</v>
      </c>
      <c r="D87" s="380" t="s">
        <v>435</v>
      </c>
      <c r="E87" s="380" t="s">
        <v>436</v>
      </c>
      <c r="F87" s="179" t="s">
        <v>437</v>
      </c>
    </row>
    <row r="88" spans="1:6" ht="13.5" customHeight="1">
      <c r="A88" s="459" t="s">
        <v>133</v>
      </c>
      <c r="B88" s="180" t="s">
        <v>134</v>
      </c>
      <c r="C88" s="181">
        <v>2938</v>
      </c>
      <c r="D88" s="182">
        <v>71480</v>
      </c>
      <c r="E88" s="181">
        <v>1614</v>
      </c>
      <c r="F88" s="183">
        <v>2.2579742585338556</v>
      </c>
    </row>
    <row r="89" spans="1:6" ht="13.5">
      <c r="A89" s="456"/>
      <c r="B89" s="163" t="s">
        <v>135</v>
      </c>
      <c r="C89" s="184">
        <v>5455</v>
      </c>
      <c r="D89" s="184">
        <v>290384</v>
      </c>
      <c r="E89" s="184">
        <v>39465</v>
      </c>
      <c r="F89" s="183">
        <v>13.590624827814205</v>
      </c>
    </row>
    <row r="90" spans="1:6" ht="13.5">
      <c r="A90" s="456"/>
      <c r="B90" s="163" t="s">
        <v>136</v>
      </c>
      <c r="C90" s="184">
        <v>74</v>
      </c>
      <c r="D90" s="184">
        <v>1198</v>
      </c>
      <c r="E90" s="184">
        <v>53</v>
      </c>
      <c r="F90" s="183">
        <v>4.424040066777963</v>
      </c>
    </row>
    <row r="91" spans="1:6" ht="13.5">
      <c r="A91" s="456"/>
      <c r="B91" s="163" t="s">
        <v>137</v>
      </c>
      <c r="C91" s="184">
        <v>22</v>
      </c>
      <c r="D91" s="184">
        <v>463</v>
      </c>
      <c r="E91" s="184">
        <v>79</v>
      </c>
      <c r="F91" s="183">
        <v>17.062634989200866</v>
      </c>
    </row>
    <row r="92" spans="1:6" ht="13.5">
      <c r="A92" s="456"/>
      <c r="B92" s="163" t="s">
        <v>138</v>
      </c>
      <c r="C92" s="184">
        <v>55</v>
      </c>
      <c r="D92" s="184">
        <v>1085</v>
      </c>
      <c r="E92" s="184">
        <v>19</v>
      </c>
      <c r="F92" s="183">
        <v>1.7511520737327189</v>
      </c>
    </row>
    <row r="93" spans="1:6" ht="13.5">
      <c r="A93" s="456"/>
      <c r="B93" s="163" t="s">
        <v>139</v>
      </c>
      <c r="C93" s="184">
        <v>34</v>
      </c>
      <c r="D93" s="184">
        <v>703</v>
      </c>
      <c r="E93" s="184">
        <v>8</v>
      </c>
      <c r="F93" s="183">
        <v>1.1379800853485065</v>
      </c>
    </row>
    <row r="94" spans="1:6" ht="13.5">
      <c r="A94" s="456"/>
      <c r="B94" s="163" t="s">
        <v>140</v>
      </c>
      <c r="C94" s="184">
        <v>3</v>
      </c>
      <c r="D94" s="184">
        <v>56</v>
      </c>
      <c r="E94" s="184">
        <v>0</v>
      </c>
      <c r="F94" s="183">
        <v>0</v>
      </c>
    </row>
    <row r="95" spans="1:6" ht="13.5">
      <c r="A95" s="456"/>
      <c r="B95" s="163" t="s">
        <v>141</v>
      </c>
      <c r="C95" s="184">
        <v>15</v>
      </c>
      <c r="D95" s="184">
        <v>283</v>
      </c>
      <c r="E95" s="184">
        <v>98</v>
      </c>
      <c r="F95" s="183">
        <v>34.62897526501767</v>
      </c>
    </row>
    <row r="96" spans="1:6" ht="13.5">
      <c r="A96" s="456"/>
      <c r="B96" s="163" t="s">
        <v>142</v>
      </c>
      <c r="C96" s="184">
        <v>23</v>
      </c>
      <c r="D96" s="184">
        <v>553</v>
      </c>
      <c r="E96" s="184">
        <v>21</v>
      </c>
      <c r="F96" s="183">
        <v>3.79746835443038</v>
      </c>
    </row>
    <row r="97" spans="1:6" ht="13.5">
      <c r="A97" s="456"/>
      <c r="B97" s="185" t="s">
        <v>438</v>
      </c>
      <c r="C97" s="184">
        <v>45</v>
      </c>
      <c r="D97" s="184">
        <v>774</v>
      </c>
      <c r="E97" s="184">
        <v>9</v>
      </c>
      <c r="F97" s="183">
        <v>1.1627906976744187</v>
      </c>
    </row>
    <row r="98" spans="1:6" ht="13.5">
      <c r="A98" s="456"/>
      <c r="B98" s="163" t="s">
        <v>143</v>
      </c>
      <c r="C98" s="184">
        <v>3</v>
      </c>
      <c r="D98" s="184">
        <v>25</v>
      </c>
      <c r="E98" s="184">
        <v>0</v>
      </c>
      <c r="F98" s="183">
        <v>0</v>
      </c>
    </row>
    <row r="99" spans="1:6" ht="13.5">
      <c r="A99" s="456"/>
      <c r="B99" s="163" t="s">
        <v>439</v>
      </c>
      <c r="C99" s="184">
        <v>0</v>
      </c>
      <c r="D99" s="184">
        <v>0</v>
      </c>
      <c r="E99" s="184">
        <v>0</v>
      </c>
      <c r="F99" s="183">
        <v>0</v>
      </c>
    </row>
    <row r="100" spans="1:6" ht="13.5">
      <c r="A100" s="456"/>
      <c r="B100" s="163" t="s">
        <v>144</v>
      </c>
      <c r="C100" s="184">
        <v>3</v>
      </c>
      <c r="D100" s="184">
        <v>8</v>
      </c>
      <c r="E100" s="184">
        <v>0</v>
      </c>
      <c r="F100" s="183">
        <v>0</v>
      </c>
    </row>
    <row r="101" spans="1:6" ht="13.5">
      <c r="A101" s="456"/>
      <c r="B101" s="163" t="s">
        <v>145</v>
      </c>
      <c r="C101" s="184">
        <v>31</v>
      </c>
      <c r="D101" s="184">
        <v>842</v>
      </c>
      <c r="E101" s="184">
        <v>108</v>
      </c>
      <c r="F101" s="183">
        <v>12.826603325415679</v>
      </c>
    </row>
    <row r="102" spans="1:6" ht="13.5">
      <c r="A102" s="456"/>
      <c r="B102" s="163" t="s">
        <v>146</v>
      </c>
      <c r="C102" s="184">
        <v>2</v>
      </c>
      <c r="D102" s="184">
        <v>13</v>
      </c>
      <c r="E102" s="184">
        <v>5</v>
      </c>
      <c r="F102" s="183">
        <v>38.46153846153847</v>
      </c>
    </row>
    <row r="103" spans="1:6" ht="13.5">
      <c r="A103" s="456"/>
      <c r="B103" s="163" t="s">
        <v>147</v>
      </c>
      <c r="C103" s="184">
        <v>76</v>
      </c>
      <c r="D103" s="184">
        <v>1081</v>
      </c>
      <c r="E103" s="184">
        <v>50</v>
      </c>
      <c r="F103" s="183">
        <v>4.6253469010175765</v>
      </c>
    </row>
    <row r="104" spans="1:6" s="152" customFormat="1" ht="13.5" customHeight="1">
      <c r="A104" s="456"/>
      <c r="B104" s="163" t="s">
        <v>148</v>
      </c>
      <c r="C104" s="378">
        <v>3261</v>
      </c>
      <c r="D104" s="378">
        <v>295214</v>
      </c>
      <c r="E104" s="378">
        <v>16552</v>
      </c>
      <c r="F104" s="183">
        <v>5.606780166252278</v>
      </c>
    </row>
    <row r="105" spans="1:6" ht="13.5">
      <c r="A105" s="456"/>
      <c r="B105" s="163" t="s">
        <v>149</v>
      </c>
      <c r="C105" s="378">
        <v>2462</v>
      </c>
      <c r="D105" s="378">
        <v>58319</v>
      </c>
      <c r="E105" s="378">
        <v>3749</v>
      </c>
      <c r="F105" s="183">
        <v>6.428436701589534</v>
      </c>
    </row>
    <row r="106" spans="1:6" ht="15.75">
      <c r="A106" s="456"/>
      <c r="B106" s="186" t="s">
        <v>345</v>
      </c>
      <c r="C106" s="184">
        <v>648</v>
      </c>
      <c r="D106" s="184">
        <v>33117</v>
      </c>
      <c r="E106" s="184">
        <v>6157</v>
      </c>
      <c r="F106" s="183">
        <v>18.591659872573</v>
      </c>
    </row>
    <row r="107" spans="1:6" ht="13.5">
      <c r="A107" s="456"/>
      <c r="B107" s="163" t="s">
        <v>150</v>
      </c>
      <c r="C107" s="184">
        <v>9</v>
      </c>
      <c r="D107" s="184">
        <v>74</v>
      </c>
      <c r="E107" s="184">
        <v>14</v>
      </c>
      <c r="F107" s="183">
        <v>18.91891891891892</v>
      </c>
    </row>
    <row r="108" spans="1:6" ht="13.5">
      <c r="A108" s="456"/>
      <c r="B108" s="163" t="s">
        <v>151</v>
      </c>
      <c r="C108" s="184">
        <v>682</v>
      </c>
      <c r="D108" s="184">
        <v>65596</v>
      </c>
      <c r="E108" s="184">
        <v>1889</v>
      </c>
      <c r="F108" s="183">
        <v>2.879748765168608</v>
      </c>
    </row>
    <row r="109" spans="1:6" ht="13.5">
      <c r="A109" s="456"/>
      <c r="B109" s="163" t="s">
        <v>152</v>
      </c>
      <c r="C109" s="184">
        <v>996</v>
      </c>
      <c r="D109" s="184">
        <v>20867</v>
      </c>
      <c r="E109" s="184">
        <v>552</v>
      </c>
      <c r="F109" s="183">
        <v>2.6453251545502465</v>
      </c>
    </row>
    <row r="110" spans="1:6" ht="14.25" thickBot="1">
      <c r="A110" s="458"/>
      <c r="B110" s="187" t="s">
        <v>153</v>
      </c>
      <c r="C110" s="379">
        <v>188</v>
      </c>
      <c r="D110" s="379">
        <v>3809</v>
      </c>
      <c r="E110" s="379">
        <v>30</v>
      </c>
      <c r="F110" s="188">
        <v>0.7876082961407193</v>
      </c>
    </row>
    <row r="111" spans="1:6" ht="14.25" thickBot="1">
      <c r="A111" s="370" t="s">
        <v>346</v>
      </c>
      <c r="B111" s="371"/>
      <c r="C111" s="380">
        <v>17025</v>
      </c>
      <c r="D111" s="380">
        <v>845944</v>
      </c>
      <c r="E111" s="380">
        <v>70472</v>
      </c>
      <c r="F111" s="179">
        <v>8.330575073527326</v>
      </c>
    </row>
    <row r="112" spans="1:6" ht="13.5" customHeight="1" thickBot="1">
      <c r="A112" s="370" t="s">
        <v>154</v>
      </c>
      <c r="B112" s="371"/>
      <c r="C112" s="388" t="s">
        <v>440</v>
      </c>
      <c r="D112" s="388" t="s">
        <v>441</v>
      </c>
      <c r="E112" s="388" t="s">
        <v>442</v>
      </c>
      <c r="F112" s="189" t="s">
        <v>443</v>
      </c>
    </row>
    <row r="113" spans="1:6" ht="13.5">
      <c r="A113" s="190" t="s">
        <v>347</v>
      </c>
      <c r="B113" s="190"/>
      <c r="C113" s="381"/>
      <c r="D113" s="381"/>
      <c r="E113" s="381"/>
      <c r="F113" s="191"/>
    </row>
    <row r="114" spans="1:11" ht="13.5" customHeight="1">
      <c r="A114" s="365" t="s">
        <v>377</v>
      </c>
      <c r="B114" s="366"/>
      <c r="C114" s="382"/>
      <c r="G114" s="460"/>
      <c r="H114" s="461"/>
      <c r="I114" s="461"/>
      <c r="J114" s="461"/>
      <c r="K114" s="461"/>
    </row>
    <row r="115" spans="1:11" ht="13.5">
      <c r="A115" s="366"/>
      <c r="B115" s="367" t="s">
        <v>444</v>
      </c>
      <c r="C115" s="382"/>
      <c r="G115" s="461"/>
      <c r="H115" s="461"/>
      <c r="I115" s="461"/>
      <c r="J115" s="461"/>
      <c r="K115" s="461"/>
    </row>
    <row r="116" spans="1:4" ht="13.5">
      <c r="A116" s="368" t="s">
        <v>378</v>
      </c>
      <c r="B116" s="368"/>
      <c r="C116" s="383"/>
      <c r="D116" s="383"/>
    </row>
    <row r="117" spans="1:4" ht="13.5">
      <c r="A117" s="368"/>
      <c r="B117" s="367" t="s">
        <v>445</v>
      </c>
      <c r="C117" s="383"/>
      <c r="D117" s="383"/>
    </row>
    <row r="118" ht="13.5">
      <c r="A118" s="368" t="s">
        <v>379</v>
      </c>
    </row>
  </sheetData>
  <sheetProtection/>
  <mergeCells count="9">
    <mergeCell ref="A82:A86"/>
    <mergeCell ref="A88:A110"/>
    <mergeCell ref="G114:K115"/>
    <mergeCell ref="A1:F1"/>
    <mergeCell ref="A4:B4"/>
    <mergeCell ref="A10:A12"/>
    <mergeCell ref="A13:A18"/>
    <mergeCell ref="A19:A58"/>
    <mergeCell ref="A59:A81"/>
  </mergeCells>
  <printOptions/>
  <pageMargins left="0.7874015748031497" right="0.6299212598425197" top="0.984251968503937" bottom="1.5748031496062993" header="0.5118110236220472" footer="0.5118110236220472"/>
  <pageSetup horizontalDpi="600" verticalDpi="600" orientation="portrait" paperSize="9" scale="84" r:id="rId1"/>
  <rowBreaks count="1" manualBreakCount="1">
    <brk id="58" max="5" man="1"/>
  </rowBreaks>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view="pageBreakPreview" zoomScale="115" zoomScaleSheetLayoutView="115" zoomScalePageLayoutView="0" workbookViewId="0" topLeftCell="A1">
      <pane ySplit="2" topLeftCell="A3" activePane="bottomLeft" state="frozen"/>
      <selection pane="topLeft" activeCell="C5" sqref="C5"/>
      <selection pane="bottomLeft" activeCell="C5" sqref="C5"/>
    </sheetView>
  </sheetViews>
  <sheetFormatPr defaultColWidth="9.00390625" defaultRowHeight="12"/>
  <cols>
    <col min="1" max="1" width="15.125" style="127" customWidth="1"/>
    <col min="2" max="7" width="15.125" style="95" customWidth="1"/>
    <col min="8" max="8" width="15.125" style="205" customWidth="1"/>
    <col min="9" max="16384" width="9.375" style="95" customWidth="1"/>
  </cols>
  <sheetData>
    <row r="1" spans="1:8" ht="38.25" customHeight="1">
      <c r="A1" s="422" t="s">
        <v>155</v>
      </c>
      <c r="B1" s="422"/>
      <c r="C1" s="422"/>
      <c r="D1" s="422"/>
      <c r="E1" s="422"/>
      <c r="F1" s="422"/>
      <c r="G1" s="422"/>
      <c r="H1" s="422"/>
    </row>
    <row r="2" spans="1:8" ht="82.5" customHeight="1">
      <c r="A2" s="193" t="s">
        <v>156</v>
      </c>
      <c r="B2" s="194" t="s">
        <v>157</v>
      </c>
      <c r="C2" s="195" t="s">
        <v>158</v>
      </c>
      <c r="D2" s="195" t="s">
        <v>159</v>
      </c>
      <c r="E2" s="195" t="s">
        <v>160</v>
      </c>
      <c r="F2" s="194" t="s">
        <v>62</v>
      </c>
      <c r="G2" s="194" t="s">
        <v>161</v>
      </c>
      <c r="H2" s="196" t="s">
        <v>162</v>
      </c>
    </row>
    <row r="3" spans="1:8" ht="22.5" customHeight="1">
      <c r="A3" s="197" t="s">
        <v>163</v>
      </c>
      <c r="B3" s="198">
        <v>262024</v>
      </c>
      <c r="C3" s="198">
        <v>34958</v>
      </c>
      <c r="D3" s="198">
        <v>6231</v>
      </c>
      <c r="E3" s="198">
        <v>81</v>
      </c>
      <c r="F3" s="116">
        <f aca="true" t="shared" si="0" ref="F3:F33">SUM(C3:E3)</f>
        <v>41270</v>
      </c>
      <c r="G3" s="198">
        <v>102</v>
      </c>
      <c r="H3" s="199">
        <f aca="true" t="shared" si="1" ref="H3:H33">F3/B3*100</f>
        <v>15.750465606204012</v>
      </c>
    </row>
    <row r="4" spans="1:8" ht="22.5" customHeight="1">
      <c r="A4" s="200">
        <v>60</v>
      </c>
      <c r="B4" s="116">
        <v>260629</v>
      </c>
      <c r="C4" s="116">
        <v>33391</v>
      </c>
      <c r="D4" s="116">
        <v>5905</v>
      </c>
      <c r="E4" s="116">
        <v>80</v>
      </c>
      <c r="F4" s="116">
        <f t="shared" si="0"/>
        <v>39376</v>
      </c>
      <c r="G4" s="116">
        <v>87</v>
      </c>
      <c r="H4" s="199">
        <f t="shared" si="1"/>
        <v>15.108065487723929</v>
      </c>
    </row>
    <row r="5" spans="1:8" ht="22.5" customHeight="1">
      <c r="A5" s="200">
        <v>61</v>
      </c>
      <c r="B5" s="116">
        <v>251822</v>
      </c>
      <c r="C5" s="116">
        <v>34232</v>
      </c>
      <c r="D5" s="116">
        <v>5614</v>
      </c>
      <c r="E5" s="116">
        <v>75</v>
      </c>
      <c r="F5" s="116">
        <f t="shared" si="0"/>
        <v>39921</v>
      </c>
      <c r="G5" s="116">
        <v>140</v>
      </c>
      <c r="H5" s="199">
        <f t="shared" si="1"/>
        <v>15.852864324800853</v>
      </c>
    </row>
    <row r="6" spans="1:8" ht="22.5" customHeight="1">
      <c r="A6" s="200">
        <v>62</v>
      </c>
      <c r="B6" s="116">
        <v>237310</v>
      </c>
      <c r="C6" s="116">
        <v>29111</v>
      </c>
      <c r="D6" s="116">
        <v>4645</v>
      </c>
      <c r="E6" s="116">
        <v>93</v>
      </c>
      <c r="F6" s="116">
        <f t="shared" si="0"/>
        <v>33849</v>
      </c>
      <c r="G6" s="116">
        <v>104</v>
      </c>
      <c r="H6" s="199">
        <f t="shared" si="1"/>
        <v>14.263621423454554</v>
      </c>
    </row>
    <row r="7" spans="1:8" ht="22.5" customHeight="1">
      <c r="A7" s="200">
        <v>63</v>
      </c>
      <c r="B7" s="116">
        <v>228425</v>
      </c>
      <c r="C7" s="116">
        <v>27164</v>
      </c>
      <c r="D7" s="116">
        <v>4209</v>
      </c>
      <c r="E7" s="116">
        <v>64</v>
      </c>
      <c r="F7" s="116">
        <f t="shared" si="0"/>
        <v>31437</v>
      </c>
      <c r="G7" s="116">
        <v>60</v>
      </c>
      <c r="H7" s="199">
        <f t="shared" si="1"/>
        <v>13.762504104191747</v>
      </c>
    </row>
    <row r="8" spans="1:8" ht="22.5" customHeight="1">
      <c r="A8" s="200" t="s">
        <v>46</v>
      </c>
      <c r="B8" s="116">
        <v>219624</v>
      </c>
      <c r="C8" s="116">
        <v>25364</v>
      </c>
      <c r="D8" s="116">
        <v>3864</v>
      </c>
      <c r="E8" s="116">
        <v>66</v>
      </c>
      <c r="F8" s="116">
        <f t="shared" si="0"/>
        <v>29294</v>
      </c>
      <c r="G8" s="116">
        <v>63</v>
      </c>
      <c r="H8" s="199">
        <f t="shared" si="1"/>
        <v>13.338250828689032</v>
      </c>
    </row>
    <row r="9" spans="1:8" ht="22.5" customHeight="1">
      <c r="A9" s="200">
        <v>2</v>
      </c>
      <c r="B9" s="116">
        <v>216420</v>
      </c>
      <c r="C9" s="116">
        <v>22184</v>
      </c>
      <c r="D9" s="116">
        <v>3557</v>
      </c>
      <c r="E9" s="116">
        <v>74</v>
      </c>
      <c r="F9" s="116">
        <f t="shared" si="0"/>
        <v>25815</v>
      </c>
      <c r="G9" s="116">
        <v>93</v>
      </c>
      <c r="H9" s="199">
        <f t="shared" si="1"/>
        <v>11.928195176046575</v>
      </c>
    </row>
    <row r="10" spans="1:8" ht="22.5" customHeight="1">
      <c r="A10" s="200">
        <v>3</v>
      </c>
      <c r="B10" s="116">
        <v>229139</v>
      </c>
      <c r="C10" s="116">
        <v>22799</v>
      </c>
      <c r="D10" s="116">
        <v>3475</v>
      </c>
      <c r="E10" s="116">
        <v>50</v>
      </c>
      <c r="F10" s="116">
        <f t="shared" si="0"/>
        <v>26324</v>
      </c>
      <c r="G10" s="116">
        <v>47</v>
      </c>
      <c r="H10" s="199">
        <f t="shared" si="1"/>
        <v>11.488223305504519</v>
      </c>
    </row>
    <row r="11" spans="1:8" ht="22.5" customHeight="1">
      <c r="A11" s="200">
        <v>4</v>
      </c>
      <c r="B11" s="116">
        <v>220988</v>
      </c>
      <c r="C11" s="116">
        <v>18782</v>
      </c>
      <c r="D11" s="116">
        <v>3249</v>
      </c>
      <c r="E11" s="116">
        <v>52</v>
      </c>
      <c r="F11" s="116">
        <f t="shared" si="0"/>
        <v>22083</v>
      </c>
      <c r="G11" s="116">
        <v>63</v>
      </c>
      <c r="H11" s="199">
        <f t="shared" si="1"/>
        <v>9.992850290513513</v>
      </c>
    </row>
    <row r="12" spans="1:8" ht="22.5" customHeight="1">
      <c r="A12" s="200">
        <v>5</v>
      </c>
      <c r="B12" s="116">
        <v>219607</v>
      </c>
      <c r="C12" s="116">
        <v>19888</v>
      </c>
      <c r="D12" s="116">
        <v>3138</v>
      </c>
      <c r="E12" s="116">
        <v>36</v>
      </c>
      <c r="F12" s="116">
        <f t="shared" si="0"/>
        <v>23062</v>
      </c>
      <c r="G12" s="116">
        <v>27</v>
      </c>
      <c r="H12" s="199">
        <f t="shared" si="1"/>
        <v>10.501486746779474</v>
      </c>
    </row>
    <row r="13" spans="1:8" ht="22.5" customHeight="1">
      <c r="A13" s="200">
        <v>6</v>
      </c>
      <c r="B13" s="116">
        <v>215174</v>
      </c>
      <c r="C13" s="116">
        <v>19107</v>
      </c>
      <c r="D13" s="116">
        <v>2969</v>
      </c>
      <c r="E13" s="116">
        <v>43</v>
      </c>
      <c r="F13" s="116">
        <f t="shared" si="0"/>
        <v>22119</v>
      </c>
      <c r="G13" s="116">
        <v>54</v>
      </c>
      <c r="H13" s="199">
        <f t="shared" si="1"/>
        <v>10.2795876825267</v>
      </c>
    </row>
    <row r="14" spans="1:8" ht="22.5" customHeight="1">
      <c r="A14" s="200">
        <v>7</v>
      </c>
      <c r="B14" s="116">
        <v>212586</v>
      </c>
      <c r="C14" s="116">
        <v>16304</v>
      </c>
      <c r="D14" s="116">
        <v>2761</v>
      </c>
      <c r="E14" s="116">
        <v>110</v>
      </c>
      <c r="F14" s="116">
        <f t="shared" si="0"/>
        <v>19175</v>
      </c>
      <c r="G14" s="116">
        <v>71</v>
      </c>
      <c r="H14" s="199">
        <f t="shared" si="1"/>
        <v>9.019879013669762</v>
      </c>
    </row>
    <row r="15" spans="1:8" ht="22.5" customHeight="1">
      <c r="A15" s="200">
        <v>8</v>
      </c>
      <c r="B15" s="116">
        <v>209520</v>
      </c>
      <c r="C15" s="116">
        <v>15958</v>
      </c>
      <c r="D15" s="116">
        <v>2520</v>
      </c>
      <c r="E15" s="116">
        <v>34</v>
      </c>
      <c r="F15" s="116">
        <f t="shared" si="0"/>
        <v>18512</v>
      </c>
      <c r="G15" s="116">
        <v>32</v>
      </c>
      <c r="H15" s="199">
        <f t="shared" si="1"/>
        <v>8.835433371515846</v>
      </c>
    </row>
    <row r="16" spans="1:8" ht="22.5" customHeight="1">
      <c r="A16" s="200">
        <v>9</v>
      </c>
      <c r="B16" s="116">
        <v>214819</v>
      </c>
      <c r="C16" s="116">
        <v>14626</v>
      </c>
      <c r="D16" s="116">
        <v>2087</v>
      </c>
      <c r="E16" s="116">
        <v>29</v>
      </c>
      <c r="F16" s="116">
        <f t="shared" si="0"/>
        <v>16742</v>
      </c>
      <c r="G16" s="116">
        <v>40</v>
      </c>
      <c r="H16" s="199">
        <f t="shared" si="1"/>
        <v>7.793537815556352</v>
      </c>
    </row>
    <row r="17" spans="1:8" ht="22.5" customHeight="1">
      <c r="A17" s="200">
        <v>10</v>
      </c>
      <c r="B17" s="116">
        <v>206138</v>
      </c>
      <c r="C17" s="116">
        <v>13514</v>
      </c>
      <c r="D17" s="116">
        <v>1993</v>
      </c>
      <c r="E17" s="116">
        <v>22</v>
      </c>
      <c r="F17" s="116">
        <f t="shared" si="0"/>
        <v>15529</v>
      </c>
      <c r="G17" s="116">
        <v>20</v>
      </c>
      <c r="H17" s="199">
        <f t="shared" si="1"/>
        <v>7.533302932986639</v>
      </c>
    </row>
    <row r="18" spans="1:8" ht="22.5" customHeight="1">
      <c r="A18" s="200">
        <v>11</v>
      </c>
      <c r="B18" s="116">
        <v>191432</v>
      </c>
      <c r="C18" s="116">
        <v>13143</v>
      </c>
      <c r="D18" s="116">
        <v>1677</v>
      </c>
      <c r="E18" s="116">
        <v>12</v>
      </c>
      <c r="F18" s="116">
        <f t="shared" si="0"/>
        <v>14832</v>
      </c>
      <c r="G18" s="116">
        <v>58</v>
      </c>
      <c r="H18" s="199">
        <f t="shared" si="1"/>
        <v>7.7479209327594125</v>
      </c>
    </row>
    <row r="19" spans="1:8" ht="22.5" customHeight="1">
      <c r="A19" s="200">
        <v>12</v>
      </c>
      <c r="B19" s="116">
        <v>187323</v>
      </c>
      <c r="C19" s="116">
        <v>10610</v>
      </c>
      <c r="D19" s="116">
        <v>1421</v>
      </c>
      <c r="E19" s="116">
        <v>22</v>
      </c>
      <c r="F19" s="116">
        <f t="shared" si="0"/>
        <v>12053</v>
      </c>
      <c r="G19" s="116">
        <v>24</v>
      </c>
      <c r="H19" s="199">
        <f t="shared" si="1"/>
        <v>6.43434068427262</v>
      </c>
    </row>
    <row r="20" spans="1:8" ht="22.5" customHeight="1">
      <c r="A20" s="200">
        <v>13</v>
      </c>
      <c r="B20" s="116">
        <v>191707</v>
      </c>
      <c r="C20" s="116">
        <v>9880</v>
      </c>
      <c r="D20" s="116">
        <v>1375</v>
      </c>
      <c r="E20" s="116">
        <v>21</v>
      </c>
      <c r="F20" s="116">
        <f t="shared" si="0"/>
        <v>11276</v>
      </c>
      <c r="G20" s="116">
        <v>14</v>
      </c>
      <c r="H20" s="199">
        <f t="shared" si="1"/>
        <v>5.88189267997517</v>
      </c>
    </row>
    <row r="21" spans="1:8" ht="22.5" customHeight="1">
      <c r="A21" s="200">
        <v>14</v>
      </c>
      <c r="B21" s="116">
        <v>190946</v>
      </c>
      <c r="C21" s="116">
        <v>8170</v>
      </c>
      <c r="D21" s="116">
        <v>1120</v>
      </c>
      <c r="E21" s="116">
        <v>20</v>
      </c>
      <c r="F21" s="116">
        <f t="shared" si="0"/>
        <v>9310</v>
      </c>
      <c r="G21" s="116">
        <v>9</v>
      </c>
      <c r="H21" s="199">
        <f t="shared" si="1"/>
        <v>4.875724026688174</v>
      </c>
    </row>
    <row r="22" spans="1:8" ht="22.5" customHeight="1">
      <c r="A22" s="200">
        <v>15</v>
      </c>
      <c r="B22" s="116">
        <v>183961</v>
      </c>
      <c r="C22" s="116">
        <v>6380</v>
      </c>
      <c r="D22" s="116">
        <v>912</v>
      </c>
      <c r="E22" s="116">
        <v>12</v>
      </c>
      <c r="F22" s="116">
        <f t="shared" si="0"/>
        <v>7304</v>
      </c>
      <c r="G22" s="116">
        <v>8</v>
      </c>
      <c r="H22" s="199">
        <f t="shared" si="1"/>
        <v>3.970406771000375</v>
      </c>
    </row>
    <row r="23" spans="1:8" ht="22.5" customHeight="1">
      <c r="A23" s="200">
        <v>16</v>
      </c>
      <c r="B23" s="116">
        <v>202885</v>
      </c>
      <c r="C23" s="116">
        <v>6279</v>
      </c>
      <c r="D23" s="116">
        <v>827</v>
      </c>
      <c r="E23" s="116">
        <v>7</v>
      </c>
      <c r="F23" s="116">
        <f t="shared" si="0"/>
        <v>7113</v>
      </c>
      <c r="G23" s="116">
        <v>8</v>
      </c>
      <c r="H23" s="199">
        <f t="shared" si="1"/>
        <v>3.505927002981985</v>
      </c>
    </row>
    <row r="24" spans="1:8" ht="22.5" customHeight="1">
      <c r="A24" s="200">
        <v>17</v>
      </c>
      <c r="B24" s="116">
        <v>196841</v>
      </c>
      <c r="C24" s="116">
        <v>5245</v>
      </c>
      <c r="D24" s="116">
        <v>713</v>
      </c>
      <c r="E24" s="116">
        <v>14</v>
      </c>
      <c r="F24" s="116">
        <f t="shared" si="0"/>
        <v>5972</v>
      </c>
      <c r="G24" s="116">
        <v>7</v>
      </c>
      <c r="H24" s="199">
        <f t="shared" si="1"/>
        <v>3.0339207786995597</v>
      </c>
    </row>
    <row r="25" spans="1:8" ht="22.5" customHeight="1">
      <c r="A25" s="200">
        <v>18</v>
      </c>
      <c r="B25" s="116">
        <v>225183</v>
      </c>
      <c r="C25" s="116">
        <v>5167</v>
      </c>
      <c r="D25" s="116">
        <v>729</v>
      </c>
      <c r="E25" s="116">
        <v>12</v>
      </c>
      <c r="F25" s="116">
        <f t="shared" si="0"/>
        <v>5908</v>
      </c>
      <c r="G25" s="116">
        <v>10</v>
      </c>
      <c r="H25" s="199">
        <f t="shared" si="1"/>
        <v>2.623643880754764</v>
      </c>
    </row>
    <row r="26" spans="1:8" ht="22.5" customHeight="1">
      <c r="A26" s="200">
        <v>19</v>
      </c>
      <c r="B26" s="116">
        <v>224651</v>
      </c>
      <c r="C26" s="116">
        <v>4637</v>
      </c>
      <c r="D26" s="116">
        <v>620</v>
      </c>
      <c r="E26" s="116">
        <v>7</v>
      </c>
      <c r="F26" s="116">
        <f>SUM(C26:E26)</f>
        <v>5264</v>
      </c>
      <c r="G26" s="116">
        <v>7</v>
      </c>
      <c r="H26" s="199">
        <f t="shared" si="1"/>
        <v>2.3431901037609446</v>
      </c>
    </row>
    <row r="27" spans="1:8" ht="22.5" customHeight="1">
      <c r="A27" s="200">
        <v>20</v>
      </c>
      <c r="B27" s="116">
        <v>244993</v>
      </c>
      <c r="C27" s="116">
        <v>4146</v>
      </c>
      <c r="D27" s="116">
        <v>592</v>
      </c>
      <c r="E27" s="116">
        <v>14</v>
      </c>
      <c r="F27" s="116">
        <f t="shared" si="0"/>
        <v>4752</v>
      </c>
      <c r="G27" s="116">
        <v>4</v>
      </c>
      <c r="H27" s="199">
        <f t="shared" si="1"/>
        <v>1.9396472552277004</v>
      </c>
    </row>
    <row r="28" spans="1:8" ht="22.5" customHeight="1">
      <c r="A28" s="200">
        <v>21</v>
      </c>
      <c r="B28" s="116">
        <v>213784</v>
      </c>
      <c r="C28" s="116">
        <v>3951</v>
      </c>
      <c r="D28" s="116">
        <v>494</v>
      </c>
      <c r="E28" s="116">
        <v>10</v>
      </c>
      <c r="F28" s="116">
        <f t="shared" si="0"/>
        <v>4455</v>
      </c>
      <c r="G28" s="116">
        <v>4</v>
      </c>
      <c r="H28" s="199">
        <f t="shared" si="1"/>
        <v>2.083879055495266</v>
      </c>
    </row>
    <row r="29" spans="1:8" s="141" customFormat="1" ht="22.5" customHeight="1">
      <c r="A29" s="201">
        <v>22</v>
      </c>
      <c r="B29" s="125">
        <v>243636</v>
      </c>
      <c r="C29" s="125">
        <v>3445</v>
      </c>
      <c r="D29" s="125">
        <v>459</v>
      </c>
      <c r="E29" s="125">
        <v>11</v>
      </c>
      <c r="F29" s="125">
        <f t="shared" si="0"/>
        <v>3915</v>
      </c>
      <c r="G29" s="125">
        <v>9</v>
      </c>
      <c r="H29" s="202">
        <f t="shared" si="1"/>
        <v>1.6069053834408709</v>
      </c>
    </row>
    <row r="30" spans="1:8" s="141" customFormat="1" ht="22.5" customHeight="1">
      <c r="A30" s="201">
        <v>23</v>
      </c>
      <c r="B30" s="125">
        <v>234477</v>
      </c>
      <c r="C30" s="125">
        <v>2843</v>
      </c>
      <c r="D30" s="125">
        <v>378</v>
      </c>
      <c r="E30" s="125">
        <v>14</v>
      </c>
      <c r="F30" s="125">
        <f t="shared" si="0"/>
        <v>3235</v>
      </c>
      <c r="G30" s="125">
        <v>6</v>
      </c>
      <c r="H30" s="202">
        <f t="shared" si="1"/>
        <v>1.3796662359207938</v>
      </c>
    </row>
    <row r="31" spans="1:8" s="141" customFormat="1" ht="22.5" customHeight="1">
      <c r="A31" s="201">
        <v>24</v>
      </c>
      <c r="B31" s="125">
        <v>235923</v>
      </c>
      <c r="C31" s="125">
        <v>2633</v>
      </c>
      <c r="D31" s="125">
        <v>324</v>
      </c>
      <c r="E31" s="125">
        <v>8</v>
      </c>
      <c r="F31" s="125">
        <f t="shared" si="0"/>
        <v>2965</v>
      </c>
      <c r="G31" s="125">
        <v>7</v>
      </c>
      <c r="H31" s="202">
        <f>F31/B31*100</f>
        <v>1.2567659787303485</v>
      </c>
    </row>
    <row r="32" spans="1:8" s="141" customFormat="1" ht="22.5" customHeight="1">
      <c r="A32" s="201">
        <v>25</v>
      </c>
      <c r="B32" s="125">
        <v>243740</v>
      </c>
      <c r="C32" s="125">
        <v>2186</v>
      </c>
      <c r="D32" s="125">
        <v>295</v>
      </c>
      <c r="E32" s="125">
        <v>12</v>
      </c>
      <c r="F32" s="125">
        <f t="shared" si="0"/>
        <v>2493</v>
      </c>
      <c r="G32" s="125">
        <v>5</v>
      </c>
      <c r="H32" s="202">
        <f>F32/B32*100</f>
        <v>1.0228111922540413</v>
      </c>
    </row>
    <row r="33" spans="1:8" s="141" customFormat="1" ht="22.5" customHeight="1">
      <c r="A33" s="201">
        <v>26</v>
      </c>
      <c r="B33" s="125">
        <v>251730</v>
      </c>
      <c r="C33" s="125">
        <v>1967</v>
      </c>
      <c r="D33" s="125">
        <v>246</v>
      </c>
      <c r="E33" s="125">
        <v>12</v>
      </c>
      <c r="F33" s="125">
        <f t="shared" si="0"/>
        <v>2225</v>
      </c>
      <c r="G33" s="125">
        <v>1</v>
      </c>
      <c r="H33" s="202">
        <f t="shared" si="1"/>
        <v>0.8838835260000795</v>
      </c>
    </row>
    <row r="34" spans="1:8" s="141" customFormat="1" ht="22.5" customHeight="1">
      <c r="A34" s="201">
        <v>27</v>
      </c>
      <c r="B34" s="203">
        <v>249759</v>
      </c>
      <c r="C34" s="203">
        <v>1691</v>
      </c>
      <c r="D34" s="203">
        <v>229</v>
      </c>
      <c r="E34" s="203">
        <v>15</v>
      </c>
      <c r="F34" s="125">
        <f>SUM(C34:E34)</f>
        <v>1935</v>
      </c>
      <c r="G34" s="203">
        <v>3</v>
      </c>
      <c r="H34" s="204">
        <f>F34/B34*100</f>
        <v>0.7747468559691543</v>
      </c>
    </row>
    <row r="35" spans="1:8" ht="22.5" customHeight="1">
      <c r="A35" s="463" t="s">
        <v>164</v>
      </c>
      <c r="B35" s="463"/>
      <c r="C35" s="463"/>
      <c r="D35" s="463"/>
      <c r="E35" s="463"/>
      <c r="F35" s="463"/>
      <c r="G35" s="463"/>
      <c r="H35" s="463"/>
    </row>
    <row r="36" spans="1:8" ht="22.5" customHeight="1">
      <c r="A36" s="464" t="s">
        <v>165</v>
      </c>
      <c r="B36" s="464"/>
      <c r="C36" s="464"/>
      <c r="D36" s="464"/>
      <c r="E36" s="464"/>
      <c r="F36" s="464"/>
      <c r="G36" s="464"/>
      <c r="H36" s="464"/>
    </row>
    <row r="37" spans="1:8" ht="22.5" customHeight="1">
      <c r="A37" s="464" t="s">
        <v>166</v>
      </c>
      <c r="B37" s="464"/>
      <c r="C37" s="464"/>
      <c r="D37" s="464"/>
      <c r="E37" s="464"/>
      <c r="F37" s="464"/>
      <c r="G37" s="464"/>
      <c r="H37" s="464"/>
    </row>
  </sheetData>
  <sheetProtection/>
  <mergeCells count="4">
    <mergeCell ref="A1:H1"/>
    <mergeCell ref="A35:H35"/>
    <mergeCell ref="A36:H36"/>
    <mergeCell ref="A37:H37"/>
  </mergeCells>
  <printOptions/>
  <pageMargins left="0.7874015748031497" right="0.4724409448818898" top="0.8267716535433072"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AB78"/>
  <sheetViews>
    <sheetView showGridLines="0" view="pageBreakPreview" zoomScale="85" zoomScaleNormal="85" zoomScaleSheetLayoutView="85" zoomScalePageLayoutView="0" workbookViewId="0" topLeftCell="A1">
      <pane ySplit="5" topLeftCell="A6" activePane="bottomLeft" state="frozen"/>
      <selection pane="topLeft" activeCell="C5" sqref="C5"/>
      <selection pane="bottomLeft" activeCell="C5" sqref="C5"/>
    </sheetView>
  </sheetViews>
  <sheetFormatPr defaultColWidth="9.00390625" defaultRowHeight="12"/>
  <cols>
    <col min="1" max="1" width="3.50390625" style="207" customWidth="1"/>
    <col min="2" max="2" width="38.125" style="207" customWidth="1"/>
    <col min="3" max="21" width="11.50390625" style="207" customWidth="1"/>
    <col min="22" max="24" width="10.125" style="207" customWidth="1"/>
    <col min="25" max="16384" width="9.375" style="207" customWidth="1"/>
  </cols>
  <sheetData>
    <row r="1" spans="1:18" ht="16.5" customHeight="1">
      <c r="A1" s="465" t="s">
        <v>167</v>
      </c>
      <c r="B1" s="466"/>
      <c r="C1" s="466"/>
      <c r="D1" s="466"/>
      <c r="E1" s="466"/>
      <c r="F1" s="466"/>
      <c r="G1" s="466"/>
      <c r="H1" s="466"/>
      <c r="I1" s="466"/>
      <c r="J1" s="466"/>
      <c r="K1" s="466"/>
      <c r="L1" s="466"/>
      <c r="M1" s="466"/>
      <c r="N1" s="466"/>
      <c r="O1" s="466"/>
      <c r="P1" s="466"/>
      <c r="Q1" s="466"/>
      <c r="R1" s="206"/>
    </row>
    <row r="2" spans="1:18" s="209" customFormat="1" ht="15.75" customHeight="1" thickBot="1">
      <c r="A2" s="467"/>
      <c r="B2" s="467"/>
      <c r="C2" s="467"/>
      <c r="D2" s="467"/>
      <c r="E2" s="467"/>
      <c r="F2" s="467"/>
      <c r="G2" s="467"/>
      <c r="H2" s="467"/>
      <c r="I2" s="467"/>
      <c r="J2" s="467"/>
      <c r="K2" s="467"/>
      <c r="L2" s="467"/>
      <c r="M2" s="467"/>
      <c r="N2" s="467"/>
      <c r="O2" s="467"/>
      <c r="P2" s="467"/>
      <c r="Q2" s="467"/>
      <c r="R2" s="208" t="s">
        <v>168</v>
      </c>
    </row>
    <row r="3" spans="1:18" ht="19.5" customHeight="1">
      <c r="A3" s="210"/>
      <c r="B3" s="211" t="s">
        <v>169</v>
      </c>
      <c r="C3" s="212">
        <v>1</v>
      </c>
      <c r="D3" s="213">
        <v>2</v>
      </c>
      <c r="E3" s="213">
        <v>3</v>
      </c>
      <c r="F3" s="213">
        <v>4</v>
      </c>
      <c r="G3" s="214">
        <v>5</v>
      </c>
      <c r="H3" s="215" t="s">
        <v>170</v>
      </c>
      <c r="I3" s="216"/>
      <c r="J3" s="216"/>
      <c r="K3" s="216"/>
      <c r="L3" s="216"/>
      <c r="M3" s="216"/>
      <c r="N3" s="216"/>
      <c r="O3" s="216"/>
      <c r="P3" s="217"/>
      <c r="Q3" s="468" t="s">
        <v>171</v>
      </c>
      <c r="R3" s="468" t="s">
        <v>172</v>
      </c>
    </row>
    <row r="4" spans="1:28" s="221" customFormat="1" ht="71.25" customHeight="1">
      <c r="A4" s="218" t="s">
        <v>173</v>
      </c>
      <c r="B4" s="219"/>
      <c r="C4" s="471" t="s">
        <v>174</v>
      </c>
      <c r="D4" s="473" t="s">
        <v>175</v>
      </c>
      <c r="E4" s="473" t="s">
        <v>176</v>
      </c>
      <c r="F4" s="473" t="s">
        <v>177</v>
      </c>
      <c r="G4" s="475" t="s">
        <v>178</v>
      </c>
      <c r="H4" s="477" t="s">
        <v>179</v>
      </c>
      <c r="I4" s="479" t="s">
        <v>180</v>
      </c>
      <c r="J4" s="479" t="s">
        <v>181</v>
      </c>
      <c r="K4" s="481" t="s">
        <v>182</v>
      </c>
      <c r="L4" s="481"/>
      <c r="M4" s="481"/>
      <c r="N4" s="482" t="s">
        <v>183</v>
      </c>
      <c r="O4" s="482"/>
      <c r="P4" s="483"/>
      <c r="Q4" s="469"/>
      <c r="R4" s="469"/>
      <c r="S4" s="220"/>
      <c r="T4" s="220"/>
      <c r="U4" s="220"/>
      <c r="V4" s="220"/>
      <c r="W4" s="220"/>
      <c r="X4" s="220"/>
      <c r="Y4" s="220"/>
      <c r="Z4" s="220"/>
      <c r="AA4" s="220"/>
      <c r="AB4" s="220"/>
    </row>
    <row r="5" spans="1:18" s="220" customFormat="1" ht="49.5" customHeight="1" thickBot="1">
      <c r="A5" s="222"/>
      <c r="B5" s="223"/>
      <c r="C5" s="472"/>
      <c r="D5" s="474"/>
      <c r="E5" s="474"/>
      <c r="F5" s="474"/>
      <c r="G5" s="476"/>
      <c r="H5" s="478"/>
      <c r="I5" s="480"/>
      <c r="J5" s="480"/>
      <c r="K5" s="224" t="s">
        <v>184</v>
      </c>
      <c r="L5" s="224" t="s">
        <v>185</v>
      </c>
      <c r="M5" s="224" t="s">
        <v>186</v>
      </c>
      <c r="N5" s="225" t="s">
        <v>187</v>
      </c>
      <c r="O5" s="225" t="s">
        <v>188</v>
      </c>
      <c r="P5" s="226" t="s">
        <v>186</v>
      </c>
      <c r="Q5" s="470"/>
      <c r="R5" s="470"/>
    </row>
    <row r="6" spans="1:18" ht="11.25">
      <c r="A6" s="227"/>
      <c r="B6" s="228"/>
      <c r="C6" s="229"/>
      <c r="D6" s="230"/>
      <c r="E6" s="230"/>
      <c r="F6" s="230"/>
      <c r="G6" s="231"/>
      <c r="H6" s="229">
        <v>6</v>
      </c>
      <c r="I6" s="230">
        <v>1</v>
      </c>
      <c r="J6" s="230">
        <v>4</v>
      </c>
      <c r="K6" s="230">
        <v>1</v>
      </c>
      <c r="L6" s="230">
        <v>0</v>
      </c>
      <c r="M6" s="230">
        <v>1</v>
      </c>
      <c r="N6" s="230">
        <v>0</v>
      </c>
      <c r="O6" s="230">
        <v>0</v>
      </c>
      <c r="P6" s="231">
        <v>0</v>
      </c>
      <c r="Q6" s="232">
        <v>5</v>
      </c>
      <c r="R6" s="232">
        <v>1</v>
      </c>
    </row>
    <row r="7" spans="1:18" s="239" customFormat="1" ht="11.25">
      <c r="A7" s="233"/>
      <c r="B7" s="234"/>
      <c r="C7" s="235">
        <v>360</v>
      </c>
      <c r="D7" s="236">
        <v>6015</v>
      </c>
      <c r="E7" s="236">
        <v>225</v>
      </c>
      <c r="F7" s="236">
        <v>3070</v>
      </c>
      <c r="G7" s="237">
        <v>0</v>
      </c>
      <c r="H7" s="235">
        <v>7</v>
      </c>
      <c r="I7" s="236">
        <v>0</v>
      </c>
      <c r="J7" s="236">
        <v>6</v>
      </c>
      <c r="K7" s="236">
        <v>1</v>
      </c>
      <c r="L7" s="236">
        <v>0</v>
      </c>
      <c r="M7" s="236">
        <v>1</v>
      </c>
      <c r="N7" s="236">
        <v>0</v>
      </c>
      <c r="O7" s="236">
        <v>0</v>
      </c>
      <c r="P7" s="237">
        <v>0</v>
      </c>
      <c r="Q7" s="238">
        <v>7</v>
      </c>
      <c r="R7" s="238">
        <v>0</v>
      </c>
    </row>
    <row r="8" spans="1:18" ht="11.25">
      <c r="A8" s="240"/>
      <c r="B8" s="241"/>
      <c r="C8" s="242"/>
      <c r="D8" s="243"/>
      <c r="E8" s="243"/>
      <c r="F8" s="243"/>
      <c r="G8" s="244"/>
      <c r="H8" s="242">
        <v>11</v>
      </c>
      <c r="I8" s="243">
        <v>3</v>
      </c>
      <c r="J8" s="243">
        <v>6</v>
      </c>
      <c r="K8" s="243">
        <v>1</v>
      </c>
      <c r="L8" s="243">
        <v>1</v>
      </c>
      <c r="M8" s="243">
        <v>2</v>
      </c>
      <c r="N8" s="243">
        <v>0</v>
      </c>
      <c r="O8" s="243">
        <v>0</v>
      </c>
      <c r="P8" s="244">
        <v>0</v>
      </c>
      <c r="Q8" s="245">
        <v>8</v>
      </c>
      <c r="R8" s="245">
        <v>0</v>
      </c>
    </row>
    <row r="9" spans="1:18" s="239" customFormat="1" ht="11.25">
      <c r="A9" s="233"/>
      <c r="B9" s="234"/>
      <c r="C9" s="235">
        <v>1574</v>
      </c>
      <c r="D9" s="236">
        <v>27021</v>
      </c>
      <c r="E9" s="236">
        <v>997</v>
      </c>
      <c r="F9" s="236">
        <v>14171</v>
      </c>
      <c r="G9" s="237">
        <v>2</v>
      </c>
      <c r="H9" s="235">
        <v>34</v>
      </c>
      <c r="I9" s="236">
        <v>3</v>
      </c>
      <c r="J9" s="236">
        <v>29</v>
      </c>
      <c r="K9" s="236">
        <v>1</v>
      </c>
      <c r="L9" s="236">
        <v>1</v>
      </c>
      <c r="M9" s="236">
        <v>2</v>
      </c>
      <c r="N9" s="236">
        <v>0</v>
      </c>
      <c r="O9" s="236">
        <v>0</v>
      </c>
      <c r="P9" s="237">
        <v>0</v>
      </c>
      <c r="Q9" s="238">
        <v>31</v>
      </c>
      <c r="R9" s="238">
        <v>0</v>
      </c>
    </row>
    <row r="10" spans="1:18" ht="11.25">
      <c r="A10" s="240"/>
      <c r="B10" s="241"/>
      <c r="C10" s="242"/>
      <c r="D10" s="243"/>
      <c r="E10" s="243"/>
      <c r="F10" s="243"/>
      <c r="G10" s="244"/>
      <c r="H10" s="242">
        <v>8</v>
      </c>
      <c r="I10" s="243">
        <v>4</v>
      </c>
      <c r="J10" s="243">
        <v>2</v>
      </c>
      <c r="K10" s="243">
        <v>0</v>
      </c>
      <c r="L10" s="243">
        <v>0</v>
      </c>
      <c r="M10" s="243">
        <v>0</v>
      </c>
      <c r="N10" s="243">
        <v>0</v>
      </c>
      <c r="O10" s="243">
        <v>2</v>
      </c>
      <c r="P10" s="244">
        <v>2</v>
      </c>
      <c r="Q10" s="245">
        <v>4</v>
      </c>
      <c r="R10" s="245">
        <v>1</v>
      </c>
    </row>
    <row r="11" spans="1:18" s="239" customFormat="1" ht="11.25">
      <c r="A11" s="233"/>
      <c r="B11" s="234"/>
      <c r="C11" s="235">
        <v>862</v>
      </c>
      <c r="D11" s="236">
        <v>7011</v>
      </c>
      <c r="E11" s="236">
        <v>439</v>
      </c>
      <c r="F11" s="236">
        <v>3794</v>
      </c>
      <c r="G11" s="237">
        <v>2</v>
      </c>
      <c r="H11" s="235">
        <v>10</v>
      </c>
      <c r="I11" s="236">
        <v>4</v>
      </c>
      <c r="J11" s="236">
        <v>6</v>
      </c>
      <c r="K11" s="236">
        <v>0</v>
      </c>
      <c r="L11" s="236">
        <v>0</v>
      </c>
      <c r="M11" s="236">
        <v>0</v>
      </c>
      <c r="N11" s="236">
        <v>0</v>
      </c>
      <c r="O11" s="236">
        <v>0</v>
      </c>
      <c r="P11" s="237">
        <v>0</v>
      </c>
      <c r="Q11" s="238">
        <v>6</v>
      </c>
      <c r="R11" s="238">
        <v>0</v>
      </c>
    </row>
    <row r="12" spans="1:18" ht="11.25">
      <c r="A12" s="240"/>
      <c r="B12" s="241"/>
      <c r="C12" s="242"/>
      <c r="D12" s="243"/>
      <c r="E12" s="243"/>
      <c r="F12" s="243"/>
      <c r="G12" s="244"/>
      <c r="H12" s="242">
        <v>3</v>
      </c>
      <c r="I12" s="243">
        <v>2</v>
      </c>
      <c r="J12" s="243">
        <v>1</v>
      </c>
      <c r="K12" s="243">
        <v>0</v>
      </c>
      <c r="L12" s="243">
        <v>0</v>
      </c>
      <c r="M12" s="243">
        <v>0</v>
      </c>
      <c r="N12" s="243">
        <v>0</v>
      </c>
      <c r="O12" s="243">
        <v>0</v>
      </c>
      <c r="P12" s="244">
        <v>0</v>
      </c>
      <c r="Q12" s="245">
        <v>1</v>
      </c>
      <c r="R12" s="245">
        <v>0</v>
      </c>
    </row>
    <row r="13" spans="1:18" s="239" customFormat="1" ht="11.25">
      <c r="A13" s="233"/>
      <c r="B13" s="234"/>
      <c r="C13" s="235">
        <v>219</v>
      </c>
      <c r="D13" s="236">
        <v>3929</v>
      </c>
      <c r="E13" s="236">
        <v>142</v>
      </c>
      <c r="F13" s="236">
        <v>2516</v>
      </c>
      <c r="G13" s="237">
        <v>1</v>
      </c>
      <c r="H13" s="235">
        <v>27</v>
      </c>
      <c r="I13" s="236">
        <v>6</v>
      </c>
      <c r="J13" s="236">
        <v>21</v>
      </c>
      <c r="K13" s="236">
        <v>0</v>
      </c>
      <c r="L13" s="236">
        <v>0</v>
      </c>
      <c r="M13" s="236">
        <v>0</v>
      </c>
      <c r="N13" s="236">
        <v>0</v>
      </c>
      <c r="O13" s="236">
        <v>0</v>
      </c>
      <c r="P13" s="237">
        <v>0</v>
      </c>
      <c r="Q13" s="238">
        <v>21</v>
      </c>
      <c r="R13" s="238">
        <v>0</v>
      </c>
    </row>
    <row r="14" spans="1:18" ht="11.25">
      <c r="A14" s="240"/>
      <c r="B14" s="241"/>
      <c r="C14" s="242"/>
      <c r="D14" s="243"/>
      <c r="E14" s="243"/>
      <c r="F14" s="243"/>
      <c r="G14" s="244"/>
      <c r="H14" s="242">
        <v>11</v>
      </c>
      <c r="I14" s="243">
        <v>2</v>
      </c>
      <c r="J14" s="243">
        <v>4</v>
      </c>
      <c r="K14" s="243">
        <v>0</v>
      </c>
      <c r="L14" s="243">
        <v>2</v>
      </c>
      <c r="M14" s="243">
        <v>2</v>
      </c>
      <c r="N14" s="243">
        <v>0</v>
      </c>
      <c r="O14" s="243">
        <v>3</v>
      </c>
      <c r="P14" s="244">
        <v>3</v>
      </c>
      <c r="Q14" s="245">
        <v>9</v>
      </c>
      <c r="R14" s="245">
        <v>0</v>
      </c>
    </row>
    <row r="15" spans="1:18" s="239" customFormat="1" ht="11.25">
      <c r="A15" s="233"/>
      <c r="B15" s="234"/>
      <c r="C15" s="235">
        <v>655</v>
      </c>
      <c r="D15" s="236">
        <v>6966</v>
      </c>
      <c r="E15" s="236">
        <v>291</v>
      </c>
      <c r="F15" s="236">
        <v>3643</v>
      </c>
      <c r="G15" s="237">
        <v>0</v>
      </c>
      <c r="H15" s="235">
        <v>73</v>
      </c>
      <c r="I15" s="236">
        <v>3</v>
      </c>
      <c r="J15" s="236">
        <v>47</v>
      </c>
      <c r="K15" s="236">
        <v>13</v>
      </c>
      <c r="L15" s="236">
        <v>10</v>
      </c>
      <c r="M15" s="236">
        <v>23</v>
      </c>
      <c r="N15" s="236">
        <v>0</v>
      </c>
      <c r="O15" s="236">
        <v>0</v>
      </c>
      <c r="P15" s="237">
        <v>0</v>
      </c>
      <c r="Q15" s="238">
        <v>70</v>
      </c>
      <c r="R15" s="238">
        <v>0</v>
      </c>
    </row>
    <row r="16" spans="1:18" ht="11.25">
      <c r="A16" s="240"/>
      <c r="B16" s="241"/>
      <c r="C16" s="242"/>
      <c r="D16" s="243"/>
      <c r="E16" s="243"/>
      <c r="F16" s="243"/>
      <c r="G16" s="244"/>
      <c r="H16" s="242">
        <v>34</v>
      </c>
      <c r="I16" s="243">
        <v>16</v>
      </c>
      <c r="J16" s="243">
        <v>13</v>
      </c>
      <c r="K16" s="243">
        <v>1</v>
      </c>
      <c r="L16" s="243">
        <v>3</v>
      </c>
      <c r="M16" s="243">
        <v>4</v>
      </c>
      <c r="N16" s="243">
        <v>0</v>
      </c>
      <c r="O16" s="243">
        <v>1</v>
      </c>
      <c r="P16" s="244">
        <v>1</v>
      </c>
      <c r="Q16" s="245">
        <v>18</v>
      </c>
      <c r="R16" s="245">
        <v>9</v>
      </c>
    </row>
    <row r="17" spans="1:18" s="239" customFormat="1" ht="11.25">
      <c r="A17" s="233"/>
      <c r="B17" s="234"/>
      <c r="C17" s="235">
        <v>159</v>
      </c>
      <c r="D17" s="236">
        <v>3730</v>
      </c>
      <c r="E17" s="236">
        <v>93</v>
      </c>
      <c r="F17" s="236">
        <v>2126</v>
      </c>
      <c r="G17" s="237">
        <v>1</v>
      </c>
      <c r="H17" s="235">
        <v>19</v>
      </c>
      <c r="I17" s="236">
        <v>2</v>
      </c>
      <c r="J17" s="236">
        <v>17</v>
      </c>
      <c r="K17" s="236">
        <v>0</v>
      </c>
      <c r="L17" s="236">
        <v>0</v>
      </c>
      <c r="M17" s="236">
        <v>0</v>
      </c>
      <c r="N17" s="236">
        <v>0</v>
      </c>
      <c r="O17" s="236">
        <v>0</v>
      </c>
      <c r="P17" s="237">
        <v>0</v>
      </c>
      <c r="Q17" s="238">
        <v>17</v>
      </c>
      <c r="R17" s="238">
        <v>0</v>
      </c>
    </row>
    <row r="18" spans="1:18" ht="11.25">
      <c r="A18" s="240"/>
      <c r="B18" s="241"/>
      <c r="C18" s="242"/>
      <c r="D18" s="243"/>
      <c r="E18" s="243"/>
      <c r="F18" s="243"/>
      <c r="G18" s="244"/>
      <c r="H18" s="242">
        <v>25</v>
      </c>
      <c r="I18" s="243">
        <v>9</v>
      </c>
      <c r="J18" s="243">
        <v>11</v>
      </c>
      <c r="K18" s="243">
        <v>1</v>
      </c>
      <c r="L18" s="243">
        <v>1</v>
      </c>
      <c r="M18" s="243">
        <v>2</v>
      </c>
      <c r="N18" s="243">
        <v>0</v>
      </c>
      <c r="O18" s="243">
        <v>3</v>
      </c>
      <c r="P18" s="244">
        <v>3</v>
      </c>
      <c r="Q18" s="245">
        <v>16</v>
      </c>
      <c r="R18" s="245">
        <v>1</v>
      </c>
    </row>
    <row r="19" spans="1:18" s="239" customFormat="1" ht="11.25">
      <c r="A19" s="233"/>
      <c r="B19" s="234"/>
      <c r="C19" s="235">
        <v>189</v>
      </c>
      <c r="D19" s="236">
        <v>1901</v>
      </c>
      <c r="E19" s="236">
        <v>88</v>
      </c>
      <c r="F19" s="236">
        <v>901</v>
      </c>
      <c r="G19" s="237">
        <v>0</v>
      </c>
      <c r="H19" s="235">
        <v>47</v>
      </c>
      <c r="I19" s="236">
        <v>1</v>
      </c>
      <c r="J19" s="236">
        <v>40</v>
      </c>
      <c r="K19" s="236">
        <v>4</v>
      </c>
      <c r="L19" s="236">
        <v>2</v>
      </c>
      <c r="M19" s="236">
        <v>6</v>
      </c>
      <c r="N19" s="236">
        <v>0</v>
      </c>
      <c r="O19" s="236">
        <v>0</v>
      </c>
      <c r="P19" s="237">
        <v>0</v>
      </c>
      <c r="Q19" s="238">
        <v>46</v>
      </c>
      <c r="R19" s="238">
        <v>0</v>
      </c>
    </row>
    <row r="20" spans="1:18" ht="11.25">
      <c r="A20" s="240"/>
      <c r="B20" s="241"/>
      <c r="C20" s="242"/>
      <c r="D20" s="243"/>
      <c r="E20" s="243"/>
      <c r="F20" s="243"/>
      <c r="G20" s="244"/>
      <c r="H20" s="242">
        <v>48</v>
      </c>
      <c r="I20" s="243">
        <v>16</v>
      </c>
      <c r="J20" s="243">
        <v>13</v>
      </c>
      <c r="K20" s="243">
        <v>2</v>
      </c>
      <c r="L20" s="243">
        <v>6</v>
      </c>
      <c r="M20" s="243">
        <v>8</v>
      </c>
      <c r="N20" s="243">
        <v>1</v>
      </c>
      <c r="O20" s="243">
        <v>10</v>
      </c>
      <c r="P20" s="244">
        <v>11</v>
      </c>
      <c r="Q20" s="245">
        <v>32</v>
      </c>
      <c r="R20" s="245">
        <v>3</v>
      </c>
    </row>
    <row r="21" spans="1:18" s="239" customFormat="1" ht="11.25">
      <c r="A21" s="233"/>
      <c r="B21" s="234"/>
      <c r="C21" s="235">
        <v>1686</v>
      </c>
      <c r="D21" s="236">
        <v>13180</v>
      </c>
      <c r="E21" s="236">
        <v>727</v>
      </c>
      <c r="F21" s="236">
        <v>6747</v>
      </c>
      <c r="G21" s="237">
        <v>12</v>
      </c>
      <c r="H21" s="235">
        <v>148</v>
      </c>
      <c r="I21" s="236">
        <v>27</v>
      </c>
      <c r="J21" s="236">
        <v>82</v>
      </c>
      <c r="K21" s="236">
        <v>18</v>
      </c>
      <c r="L21" s="236">
        <v>20</v>
      </c>
      <c r="M21" s="236">
        <v>38</v>
      </c>
      <c r="N21" s="236">
        <v>0</v>
      </c>
      <c r="O21" s="236">
        <v>1</v>
      </c>
      <c r="P21" s="237">
        <v>1</v>
      </c>
      <c r="Q21" s="238">
        <v>121</v>
      </c>
      <c r="R21" s="238">
        <v>1</v>
      </c>
    </row>
    <row r="22" spans="1:18" ht="11.25">
      <c r="A22" s="240"/>
      <c r="B22" s="241"/>
      <c r="C22" s="242"/>
      <c r="D22" s="243"/>
      <c r="E22" s="243"/>
      <c r="F22" s="243"/>
      <c r="G22" s="244"/>
      <c r="H22" s="242">
        <v>17</v>
      </c>
      <c r="I22" s="243">
        <v>4</v>
      </c>
      <c r="J22" s="243">
        <v>11</v>
      </c>
      <c r="K22" s="243">
        <v>0</v>
      </c>
      <c r="L22" s="243">
        <v>1</v>
      </c>
      <c r="M22" s="243">
        <v>1</v>
      </c>
      <c r="N22" s="243">
        <v>1</v>
      </c>
      <c r="O22" s="243">
        <v>0</v>
      </c>
      <c r="P22" s="244">
        <v>1</v>
      </c>
      <c r="Q22" s="245">
        <v>13</v>
      </c>
      <c r="R22" s="245">
        <v>1</v>
      </c>
    </row>
    <row r="23" spans="1:18" s="239" customFormat="1" ht="11.25">
      <c r="A23" s="233"/>
      <c r="B23" s="234"/>
      <c r="C23" s="235">
        <v>524</v>
      </c>
      <c r="D23" s="236">
        <v>23193</v>
      </c>
      <c r="E23" s="236">
        <v>346</v>
      </c>
      <c r="F23" s="236">
        <v>10374</v>
      </c>
      <c r="G23" s="237">
        <v>3</v>
      </c>
      <c r="H23" s="235">
        <v>60</v>
      </c>
      <c r="I23" s="236">
        <v>4</v>
      </c>
      <c r="J23" s="236">
        <v>51</v>
      </c>
      <c r="K23" s="236">
        <v>3</v>
      </c>
      <c r="L23" s="236">
        <v>2</v>
      </c>
      <c r="M23" s="236">
        <v>5</v>
      </c>
      <c r="N23" s="236">
        <v>0</v>
      </c>
      <c r="O23" s="236">
        <v>0</v>
      </c>
      <c r="P23" s="237">
        <v>0</v>
      </c>
      <c r="Q23" s="238">
        <v>56</v>
      </c>
      <c r="R23" s="238">
        <v>0</v>
      </c>
    </row>
    <row r="24" spans="1:18" ht="11.25">
      <c r="A24" s="240"/>
      <c r="B24" s="241"/>
      <c r="C24" s="242"/>
      <c r="D24" s="243"/>
      <c r="E24" s="243"/>
      <c r="F24" s="243"/>
      <c r="G24" s="244"/>
      <c r="H24" s="242">
        <v>35</v>
      </c>
      <c r="I24" s="243">
        <v>5</v>
      </c>
      <c r="J24" s="243">
        <v>18</v>
      </c>
      <c r="K24" s="243">
        <v>6</v>
      </c>
      <c r="L24" s="243">
        <v>3</v>
      </c>
      <c r="M24" s="243">
        <v>9</v>
      </c>
      <c r="N24" s="243">
        <v>1</v>
      </c>
      <c r="O24" s="243">
        <v>2</v>
      </c>
      <c r="P24" s="244">
        <v>3</v>
      </c>
      <c r="Q24" s="245">
        <v>30</v>
      </c>
      <c r="R24" s="245">
        <v>1</v>
      </c>
    </row>
    <row r="25" spans="1:18" s="239" customFormat="1" ht="11.25">
      <c r="A25" s="233"/>
      <c r="B25" s="234"/>
      <c r="C25" s="235">
        <v>847</v>
      </c>
      <c r="D25" s="236">
        <v>17680</v>
      </c>
      <c r="E25" s="236">
        <v>449</v>
      </c>
      <c r="F25" s="236">
        <v>8532</v>
      </c>
      <c r="G25" s="237">
        <v>4</v>
      </c>
      <c r="H25" s="235">
        <v>192</v>
      </c>
      <c r="I25" s="236">
        <v>10</v>
      </c>
      <c r="J25" s="236">
        <v>129</v>
      </c>
      <c r="K25" s="236">
        <v>29</v>
      </c>
      <c r="L25" s="236">
        <v>21</v>
      </c>
      <c r="M25" s="236">
        <v>50</v>
      </c>
      <c r="N25" s="236">
        <v>0</v>
      </c>
      <c r="O25" s="236">
        <v>3</v>
      </c>
      <c r="P25" s="237">
        <v>3</v>
      </c>
      <c r="Q25" s="238">
        <v>182</v>
      </c>
      <c r="R25" s="238">
        <v>0</v>
      </c>
    </row>
    <row r="26" spans="1:18" ht="11.25">
      <c r="A26" s="240"/>
      <c r="B26" s="241"/>
      <c r="C26" s="242"/>
      <c r="D26" s="243"/>
      <c r="E26" s="243"/>
      <c r="F26" s="243"/>
      <c r="G26" s="244"/>
      <c r="H26" s="242">
        <v>3</v>
      </c>
      <c r="I26" s="243">
        <v>1</v>
      </c>
      <c r="J26" s="243">
        <v>0</v>
      </c>
      <c r="K26" s="243">
        <v>0</v>
      </c>
      <c r="L26" s="243">
        <v>1</v>
      </c>
      <c r="M26" s="243">
        <v>1</v>
      </c>
      <c r="N26" s="243">
        <v>0</v>
      </c>
      <c r="O26" s="243">
        <v>1</v>
      </c>
      <c r="P26" s="244">
        <v>1</v>
      </c>
      <c r="Q26" s="245">
        <v>2</v>
      </c>
      <c r="R26" s="245">
        <v>0</v>
      </c>
    </row>
    <row r="27" spans="1:18" s="239" customFormat="1" ht="11.25">
      <c r="A27" s="233"/>
      <c r="B27" s="234"/>
      <c r="C27" s="235">
        <v>360</v>
      </c>
      <c r="D27" s="236">
        <v>5109</v>
      </c>
      <c r="E27" s="236">
        <v>172</v>
      </c>
      <c r="F27" s="236">
        <v>2738</v>
      </c>
      <c r="G27" s="237">
        <v>0</v>
      </c>
      <c r="H27" s="235">
        <v>31</v>
      </c>
      <c r="I27" s="236">
        <v>3</v>
      </c>
      <c r="J27" s="236">
        <v>23</v>
      </c>
      <c r="K27" s="236">
        <v>4</v>
      </c>
      <c r="L27" s="236">
        <v>1</v>
      </c>
      <c r="M27" s="236">
        <v>5</v>
      </c>
      <c r="N27" s="236">
        <v>0</v>
      </c>
      <c r="O27" s="236">
        <v>0</v>
      </c>
      <c r="P27" s="237">
        <v>0</v>
      </c>
      <c r="Q27" s="238">
        <v>28</v>
      </c>
      <c r="R27" s="238">
        <v>0</v>
      </c>
    </row>
    <row r="28" spans="1:18" ht="11.25">
      <c r="A28" s="240"/>
      <c r="B28" s="241"/>
      <c r="C28" s="242"/>
      <c r="D28" s="243"/>
      <c r="E28" s="243"/>
      <c r="F28" s="243"/>
      <c r="G28" s="244"/>
      <c r="H28" s="242">
        <v>8</v>
      </c>
      <c r="I28" s="243">
        <v>0</v>
      </c>
      <c r="J28" s="243">
        <v>8</v>
      </c>
      <c r="K28" s="243">
        <v>0</v>
      </c>
      <c r="L28" s="243">
        <v>0</v>
      </c>
      <c r="M28" s="243">
        <v>0</v>
      </c>
      <c r="N28" s="243">
        <v>0</v>
      </c>
      <c r="O28" s="243">
        <v>0</v>
      </c>
      <c r="P28" s="244">
        <v>0</v>
      </c>
      <c r="Q28" s="245">
        <v>8</v>
      </c>
      <c r="R28" s="245">
        <v>0</v>
      </c>
    </row>
    <row r="29" spans="1:18" s="239" customFormat="1" ht="11.25">
      <c r="A29" s="233"/>
      <c r="B29" s="234"/>
      <c r="C29" s="235">
        <v>251</v>
      </c>
      <c r="D29" s="236">
        <v>6480</v>
      </c>
      <c r="E29" s="236">
        <v>141</v>
      </c>
      <c r="F29" s="236">
        <v>3051</v>
      </c>
      <c r="G29" s="237">
        <v>1</v>
      </c>
      <c r="H29" s="235">
        <v>15</v>
      </c>
      <c r="I29" s="236">
        <v>1</v>
      </c>
      <c r="J29" s="236">
        <v>14</v>
      </c>
      <c r="K29" s="236">
        <v>0</v>
      </c>
      <c r="L29" s="236">
        <v>0</v>
      </c>
      <c r="M29" s="236">
        <v>0</v>
      </c>
      <c r="N29" s="236">
        <v>0</v>
      </c>
      <c r="O29" s="236">
        <v>0</v>
      </c>
      <c r="P29" s="237">
        <v>0</v>
      </c>
      <c r="Q29" s="238">
        <v>14</v>
      </c>
      <c r="R29" s="238">
        <v>0</v>
      </c>
    </row>
    <row r="30" spans="1:18" ht="11.25">
      <c r="A30" s="240"/>
      <c r="B30" s="241"/>
      <c r="C30" s="242"/>
      <c r="D30" s="243"/>
      <c r="E30" s="243"/>
      <c r="F30" s="243"/>
      <c r="G30" s="244"/>
      <c r="H30" s="242">
        <v>0</v>
      </c>
      <c r="I30" s="243">
        <v>0</v>
      </c>
      <c r="J30" s="243">
        <v>0</v>
      </c>
      <c r="K30" s="243">
        <v>0</v>
      </c>
      <c r="L30" s="243">
        <v>0</v>
      </c>
      <c r="M30" s="243">
        <v>0</v>
      </c>
      <c r="N30" s="243">
        <v>0</v>
      </c>
      <c r="O30" s="243">
        <v>0</v>
      </c>
      <c r="P30" s="244">
        <v>0</v>
      </c>
      <c r="Q30" s="245">
        <v>0</v>
      </c>
      <c r="R30" s="245">
        <v>0</v>
      </c>
    </row>
    <row r="31" spans="1:18" s="239" customFormat="1" ht="11.25">
      <c r="A31" s="233"/>
      <c r="B31" s="234"/>
      <c r="C31" s="235">
        <v>466</v>
      </c>
      <c r="D31" s="236">
        <v>4955</v>
      </c>
      <c r="E31" s="236">
        <v>205</v>
      </c>
      <c r="F31" s="236">
        <v>2678</v>
      </c>
      <c r="G31" s="237">
        <v>1</v>
      </c>
      <c r="H31" s="235">
        <v>46</v>
      </c>
      <c r="I31" s="236">
        <v>3</v>
      </c>
      <c r="J31" s="236">
        <v>34</v>
      </c>
      <c r="K31" s="236">
        <v>4</v>
      </c>
      <c r="L31" s="236">
        <v>5</v>
      </c>
      <c r="M31" s="236">
        <v>9</v>
      </c>
      <c r="N31" s="236">
        <v>0</v>
      </c>
      <c r="O31" s="236">
        <v>0</v>
      </c>
      <c r="P31" s="237">
        <v>0</v>
      </c>
      <c r="Q31" s="238">
        <v>43</v>
      </c>
      <c r="R31" s="238">
        <v>0</v>
      </c>
    </row>
    <row r="32" spans="1:18" ht="11.25">
      <c r="A32" s="240"/>
      <c r="B32" s="241"/>
      <c r="C32" s="242"/>
      <c r="D32" s="243"/>
      <c r="E32" s="243"/>
      <c r="F32" s="243"/>
      <c r="G32" s="244"/>
      <c r="H32" s="242">
        <v>11</v>
      </c>
      <c r="I32" s="243">
        <v>5</v>
      </c>
      <c r="J32" s="243">
        <v>4</v>
      </c>
      <c r="K32" s="243">
        <v>0</v>
      </c>
      <c r="L32" s="243">
        <v>0</v>
      </c>
      <c r="M32" s="243">
        <v>0</v>
      </c>
      <c r="N32" s="243">
        <v>0</v>
      </c>
      <c r="O32" s="243">
        <v>2</v>
      </c>
      <c r="P32" s="244">
        <v>2</v>
      </c>
      <c r="Q32" s="245">
        <v>6</v>
      </c>
      <c r="R32" s="245">
        <v>2</v>
      </c>
    </row>
    <row r="33" spans="1:18" s="239" customFormat="1" ht="11.25">
      <c r="A33" s="233"/>
      <c r="B33" s="234"/>
      <c r="C33" s="235">
        <v>339</v>
      </c>
      <c r="D33" s="236">
        <v>4819</v>
      </c>
      <c r="E33" s="236">
        <v>180</v>
      </c>
      <c r="F33" s="236">
        <v>2397</v>
      </c>
      <c r="G33" s="237">
        <v>0</v>
      </c>
      <c r="H33" s="235">
        <v>7</v>
      </c>
      <c r="I33" s="236">
        <v>0</v>
      </c>
      <c r="J33" s="236">
        <v>7</v>
      </c>
      <c r="K33" s="236">
        <v>0</v>
      </c>
      <c r="L33" s="236">
        <v>0</v>
      </c>
      <c r="M33" s="236">
        <v>0</v>
      </c>
      <c r="N33" s="236">
        <v>0</v>
      </c>
      <c r="O33" s="236">
        <v>0</v>
      </c>
      <c r="P33" s="237">
        <v>0</v>
      </c>
      <c r="Q33" s="238">
        <v>7</v>
      </c>
      <c r="R33" s="238">
        <v>0</v>
      </c>
    </row>
    <row r="34" spans="1:18" ht="11.25">
      <c r="A34" s="240"/>
      <c r="B34" s="241"/>
      <c r="C34" s="242"/>
      <c r="D34" s="243"/>
      <c r="E34" s="243"/>
      <c r="F34" s="243"/>
      <c r="G34" s="244"/>
      <c r="H34" s="242">
        <v>55</v>
      </c>
      <c r="I34" s="243">
        <v>10</v>
      </c>
      <c r="J34" s="243">
        <v>38</v>
      </c>
      <c r="K34" s="243">
        <v>2</v>
      </c>
      <c r="L34" s="243">
        <v>1</v>
      </c>
      <c r="M34" s="243">
        <v>3</v>
      </c>
      <c r="N34" s="243">
        <v>0</v>
      </c>
      <c r="O34" s="243">
        <v>4</v>
      </c>
      <c r="P34" s="244">
        <v>4</v>
      </c>
      <c r="Q34" s="245">
        <v>45</v>
      </c>
      <c r="R34" s="245">
        <v>4</v>
      </c>
    </row>
    <row r="35" spans="1:18" s="239" customFormat="1" ht="11.25">
      <c r="A35" s="233"/>
      <c r="B35" s="234"/>
      <c r="C35" s="235">
        <v>13482</v>
      </c>
      <c r="D35" s="236">
        <v>93039</v>
      </c>
      <c r="E35" s="236">
        <v>5546</v>
      </c>
      <c r="F35" s="236">
        <v>43825</v>
      </c>
      <c r="G35" s="237">
        <v>15</v>
      </c>
      <c r="H35" s="235">
        <v>315</v>
      </c>
      <c r="I35" s="236">
        <v>45</v>
      </c>
      <c r="J35" s="236">
        <v>262</v>
      </c>
      <c r="K35" s="236">
        <v>5</v>
      </c>
      <c r="L35" s="236">
        <v>0</v>
      </c>
      <c r="M35" s="236">
        <v>5</v>
      </c>
      <c r="N35" s="236">
        <v>1</v>
      </c>
      <c r="O35" s="236">
        <v>2</v>
      </c>
      <c r="P35" s="237">
        <v>3</v>
      </c>
      <c r="Q35" s="238">
        <v>270</v>
      </c>
      <c r="R35" s="238">
        <v>0</v>
      </c>
    </row>
    <row r="36" spans="1:18" ht="11.25">
      <c r="A36" s="240"/>
      <c r="B36" s="241"/>
      <c r="C36" s="242"/>
      <c r="D36" s="243"/>
      <c r="E36" s="243"/>
      <c r="F36" s="243"/>
      <c r="G36" s="244"/>
      <c r="H36" s="242">
        <v>41</v>
      </c>
      <c r="I36" s="243">
        <v>8</v>
      </c>
      <c r="J36" s="243">
        <v>32</v>
      </c>
      <c r="K36" s="243">
        <v>0</v>
      </c>
      <c r="L36" s="243">
        <v>0</v>
      </c>
      <c r="M36" s="243">
        <v>0</v>
      </c>
      <c r="N36" s="243">
        <v>0</v>
      </c>
      <c r="O36" s="243">
        <v>1</v>
      </c>
      <c r="P36" s="244">
        <v>1</v>
      </c>
      <c r="Q36" s="245">
        <v>33</v>
      </c>
      <c r="R36" s="245">
        <v>1</v>
      </c>
    </row>
    <row r="37" spans="1:18" s="239" customFormat="1" ht="11.25">
      <c r="A37" s="233"/>
      <c r="B37" s="234"/>
      <c r="C37" s="235">
        <v>6004</v>
      </c>
      <c r="D37" s="236">
        <v>62707</v>
      </c>
      <c r="E37" s="236">
        <v>2754</v>
      </c>
      <c r="F37" s="236">
        <v>29172</v>
      </c>
      <c r="G37" s="237">
        <v>11</v>
      </c>
      <c r="H37" s="235">
        <v>298</v>
      </c>
      <c r="I37" s="236">
        <v>31</v>
      </c>
      <c r="J37" s="236">
        <v>259</v>
      </c>
      <c r="K37" s="236">
        <v>7</v>
      </c>
      <c r="L37" s="236">
        <v>0</v>
      </c>
      <c r="M37" s="236">
        <v>7</v>
      </c>
      <c r="N37" s="236">
        <v>0</v>
      </c>
      <c r="O37" s="236">
        <v>1</v>
      </c>
      <c r="P37" s="237">
        <v>1</v>
      </c>
      <c r="Q37" s="238">
        <v>267</v>
      </c>
      <c r="R37" s="238">
        <v>1</v>
      </c>
    </row>
    <row r="38" spans="1:18" ht="11.25">
      <c r="A38" s="240"/>
      <c r="B38" s="241"/>
      <c r="C38" s="242"/>
      <c r="D38" s="243"/>
      <c r="E38" s="243"/>
      <c r="F38" s="243"/>
      <c r="G38" s="244"/>
      <c r="H38" s="242">
        <v>6</v>
      </c>
      <c r="I38" s="243">
        <v>2</v>
      </c>
      <c r="J38" s="243">
        <v>4</v>
      </c>
      <c r="K38" s="243">
        <v>0</v>
      </c>
      <c r="L38" s="243">
        <v>0</v>
      </c>
      <c r="M38" s="243">
        <v>0</v>
      </c>
      <c r="N38" s="243">
        <v>0</v>
      </c>
      <c r="O38" s="243">
        <v>0</v>
      </c>
      <c r="P38" s="244">
        <v>0</v>
      </c>
      <c r="Q38" s="245">
        <v>4</v>
      </c>
      <c r="R38" s="245">
        <v>2</v>
      </c>
    </row>
    <row r="39" spans="1:18" s="239" customFormat="1" ht="11.25">
      <c r="A39" s="233"/>
      <c r="B39" s="234"/>
      <c r="C39" s="235">
        <v>1671</v>
      </c>
      <c r="D39" s="236">
        <v>25279</v>
      </c>
      <c r="E39" s="236">
        <v>923</v>
      </c>
      <c r="F39" s="236">
        <v>14227</v>
      </c>
      <c r="G39" s="237">
        <v>2</v>
      </c>
      <c r="H39" s="235">
        <v>45</v>
      </c>
      <c r="I39" s="236">
        <v>6</v>
      </c>
      <c r="J39" s="236">
        <v>38</v>
      </c>
      <c r="K39" s="236">
        <v>1</v>
      </c>
      <c r="L39" s="236">
        <v>0</v>
      </c>
      <c r="M39" s="236">
        <v>1</v>
      </c>
      <c r="N39" s="236">
        <v>0</v>
      </c>
      <c r="O39" s="236">
        <v>0</v>
      </c>
      <c r="P39" s="237">
        <v>0</v>
      </c>
      <c r="Q39" s="238">
        <v>39</v>
      </c>
      <c r="R39" s="238">
        <v>0</v>
      </c>
    </row>
    <row r="40" spans="1:18" ht="11.25">
      <c r="A40" s="240"/>
      <c r="B40" s="241"/>
      <c r="C40" s="242"/>
      <c r="D40" s="243"/>
      <c r="E40" s="243"/>
      <c r="F40" s="243"/>
      <c r="G40" s="244"/>
      <c r="H40" s="242">
        <v>46</v>
      </c>
      <c r="I40" s="243">
        <v>20</v>
      </c>
      <c r="J40" s="243">
        <v>20</v>
      </c>
      <c r="K40" s="243">
        <v>3</v>
      </c>
      <c r="L40" s="243">
        <v>0</v>
      </c>
      <c r="M40" s="243">
        <v>3</v>
      </c>
      <c r="N40" s="243">
        <v>0</v>
      </c>
      <c r="O40" s="243">
        <v>3</v>
      </c>
      <c r="P40" s="244">
        <v>3</v>
      </c>
      <c r="Q40" s="245">
        <v>26</v>
      </c>
      <c r="R40" s="245">
        <v>4</v>
      </c>
    </row>
    <row r="41" spans="1:18" s="239" customFormat="1" ht="11.25">
      <c r="A41" s="233"/>
      <c r="B41" s="234"/>
      <c r="C41" s="235">
        <v>2543</v>
      </c>
      <c r="D41" s="236">
        <v>29801</v>
      </c>
      <c r="E41" s="236">
        <v>1291</v>
      </c>
      <c r="F41" s="236">
        <v>11894</v>
      </c>
      <c r="G41" s="237">
        <v>4</v>
      </c>
      <c r="H41" s="235">
        <v>187</v>
      </c>
      <c r="I41" s="236">
        <v>13</v>
      </c>
      <c r="J41" s="236">
        <v>172</v>
      </c>
      <c r="K41" s="236">
        <v>2</v>
      </c>
      <c r="L41" s="236">
        <v>0</v>
      </c>
      <c r="M41" s="236">
        <v>2</v>
      </c>
      <c r="N41" s="236">
        <v>0</v>
      </c>
      <c r="O41" s="236">
        <v>0</v>
      </c>
      <c r="P41" s="237">
        <v>0</v>
      </c>
      <c r="Q41" s="238">
        <v>174</v>
      </c>
      <c r="R41" s="238">
        <v>0</v>
      </c>
    </row>
    <row r="42" spans="1:18" ht="11.25">
      <c r="A42" s="240"/>
      <c r="B42" s="241"/>
      <c r="C42" s="242"/>
      <c r="D42" s="243"/>
      <c r="E42" s="243"/>
      <c r="F42" s="243"/>
      <c r="G42" s="244"/>
      <c r="H42" s="242">
        <v>86</v>
      </c>
      <c r="I42" s="243">
        <v>31</v>
      </c>
      <c r="J42" s="243">
        <v>34</v>
      </c>
      <c r="K42" s="243">
        <v>10</v>
      </c>
      <c r="L42" s="243">
        <v>6</v>
      </c>
      <c r="M42" s="243">
        <v>16</v>
      </c>
      <c r="N42" s="243">
        <v>0</v>
      </c>
      <c r="O42" s="243">
        <v>5</v>
      </c>
      <c r="P42" s="244">
        <v>5</v>
      </c>
      <c r="Q42" s="245">
        <v>55</v>
      </c>
      <c r="R42" s="245">
        <v>2</v>
      </c>
    </row>
    <row r="43" spans="1:18" s="239" customFormat="1" ht="11.25">
      <c r="A43" s="233"/>
      <c r="B43" s="234"/>
      <c r="C43" s="235">
        <v>2916</v>
      </c>
      <c r="D43" s="236">
        <v>86359</v>
      </c>
      <c r="E43" s="236">
        <v>1586</v>
      </c>
      <c r="F43" s="236">
        <v>36984</v>
      </c>
      <c r="G43" s="237">
        <v>10</v>
      </c>
      <c r="H43" s="235">
        <v>218</v>
      </c>
      <c r="I43" s="236">
        <v>19</v>
      </c>
      <c r="J43" s="236">
        <v>184</v>
      </c>
      <c r="K43" s="236">
        <v>7</v>
      </c>
      <c r="L43" s="236">
        <v>7</v>
      </c>
      <c r="M43" s="236">
        <v>14</v>
      </c>
      <c r="N43" s="236">
        <v>0</v>
      </c>
      <c r="O43" s="236">
        <v>1</v>
      </c>
      <c r="P43" s="237">
        <v>1</v>
      </c>
      <c r="Q43" s="238">
        <v>199</v>
      </c>
      <c r="R43" s="238">
        <v>0</v>
      </c>
    </row>
    <row r="44" spans="1:18" ht="11.25">
      <c r="A44" s="240"/>
      <c r="B44" s="241"/>
      <c r="C44" s="242"/>
      <c r="D44" s="243"/>
      <c r="E44" s="243"/>
      <c r="F44" s="243"/>
      <c r="G44" s="244"/>
      <c r="H44" s="242">
        <v>26</v>
      </c>
      <c r="I44" s="243">
        <v>4</v>
      </c>
      <c r="J44" s="243">
        <v>14</v>
      </c>
      <c r="K44" s="243">
        <v>2</v>
      </c>
      <c r="L44" s="243">
        <v>1</v>
      </c>
      <c r="M44" s="243">
        <v>3</v>
      </c>
      <c r="N44" s="243">
        <v>0</v>
      </c>
      <c r="O44" s="243">
        <v>5</v>
      </c>
      <c r="P44" s="244">
        <v>5</v>
      </c>
      <c r="Q44" s="245">
        <v>22</v>
      </c>
      <c r="R44" s="245">
        <v>5</v>
      </c>
    </row>
    <row r="45" spans="1:18" s="239" customFormat="1" ht="11.25">
      <c r="A45" s="233"/>
      <c r="B45" s="234"/>
      <c r="C45" s="235">
        <v>2991</v>
      </c>
      <c r="D45" s="236">
        <v>21609</v>
      </c>
      <c r="E45" s="236">
        <v>1337</v>
      </c>
      <c r="F45" s="236">
        <v>10888</v>
      </c>
      <c r="G45" s="237">
        <v>15</v>
      </c>
      <c r="H45" s="235">
        <v>60</v>
      </c>
      <c r="I45" s="236">
        <v>5</v>
      </c>
      <c r="J45" s="236">
        <v>49</v>
      </c>
      <c r="K45" s="236">
        <v>4</v>
      </c>
      <c r="L45" s="236">
        <v>2</v>
      </c>
      <c r="M45" s="236">
        <v>6</v>
      </c>
      <c r="N45" s="236">
        <v>0</v>
      </c>
      <c r="O45" s="236">
        <v>0</v>
      </c>
      <c r="P45" s="237">
        <v>0</v>
      </c>
      <c r="Q45" s="238">
        <v>55</v>
      </c>
      <c r="R45" s="238">
        <v>0</v>
      </c>
    </row>
    <row r="46" spans="1:18" ht="11.25">
      <c r="A46" s="240"/>
      <c r="B46" s="241"/>
      <c r="C46" s="242"/>
      <c r="D46" s="243"/>
      <c r="E46" s="243"/>
      <c r="F46" s="243"/>
      <c r="G46" s="244"/>
      <c r="H46" s="242">
        <v>480</v>
      </c>
      <c r="I46" s="243">
        <v>143</v>
      </c>
      <c r="J46" s="243">
        <v>237</v>
      </c>
      <c r="K46" s="243">
        <v>29</v>
      </c>
      <c r="L46" s="243">
        <v>26</v>
      </c>
      <c r="M46" s="243">
        <v>55</v>
      </c>
      <c r="N46" s="243">
        <v>3</v>
      </c>
      <c r="O46" s="243">
        <v>42</v>
      </c>
      <c r="P46" s="244">
        <v>45</v>
      </c>
      <c r="Q46" s="245">
        <v>337</v>
      </c>
      <c r="R46" s="245">
        <v>37</v>
      </c>
    </row>
    <row r="47" spans="1:18" s="239" customFormat="1" ht="12" thickBot="1">
      <c r="A47" s="246"/>
      <c r="B47" s="247"/>
      <c r="C47" s="248">
        <v>38098</v>
      </c>
      <c r="D47" s="249">
        <v>450783</v>
      </c>
      <c r="E47" s="249">
        <v>17932</v>
      </c>
      <c r="F47" s="249">
        <v>213728</v>
      </c>
      <c r="G47" s="250">
        <v>84</v>
      </c>
      <c r="H47" s="248">
        <v>1839</v>
      </c>
      <c r="I47" s="249">
        <v>186</v>
      </c>
      <c r="J47" s="249">
        <v>1470</v>
      </c>
      <c r="K47" s="249">
        <v>103</v>
      </c>
      <c r="L47" s="249">
        <v>71</v>
      </c>
      <c r="M47" s="249">
        <v>174</v>
      </c>
      <c r="N47" s="249">
        <v>1</v>
      </c>
      <c r="O47" s="249">
        <v>8</v>
      </c>
      <c r="P47" s="250">
        <v>9</v>
      </c>
      <c r="Q47" s="251">
        <v>1653</v>
      </c>
      <c r="R47" s="251">
        <v>2</v>
      </c>
    </row>
    <row r="48" spans="1:18" ht="11.25">
      <c r="A48" s="227"/>
      <c r="B48" s="228"/>
      <c r="C48" s="229"/>
      <c r="D48" s="230"/>
      <c r="E48" s="230"/>
      <c r="F48" s="230"/>
      <c r="G48" s="231"/>
      <c r="H48" s="229">
        <v>124</v>
      </c>
      <c r="I48" s="230">
        <v>40</v>
      </c>
      <c r="J48" s="230">
        <v>25</v>
      </c>
      <c r="K48" s="230">
        <v>10</v>
      </c>
      <c r="L48" s="230">
        <v>24</v>
      </c>
      <c r="M48" s="230">
        <v>34</v>
      </c>
      <c r="N48" s="230">
        <v>8</v>
      </c>
      <c r="O48" s="230">
        <v>17</v>
      </c>
      <c r="P48" s="231">
        <v>25</v>
      </c>
      <c r="Q48" s="232">
        <v>84</v>
      </c>
      <c r="R48" s="232">
        <v>12</v>
      </c>
    </row>
    <row r="49" spans="1:18" s="239" customFormat="1" ht="11.25">
      <c r="A49" s="233"/>
      <c r="B49" s="234"/>
      <c r="C49" s="235">
        <v>5</v>
      </c>
      <c r="D49" s="236">
        <v>329</v>
      </c>
      <c r="E49" s="236">
        <v>4</v>
      </c>
      <c r="F49" s="236">
        <v>333</v>
      </c>
      <c r="G49" s="237">
        <v>0</v>
      </c>
      <c r="H49" s="235">
        <v>0</v>
      </c>
      <c r="I49" s="236">
        <v>0</v>
      </c>
      <c r="J49" s="236">
        <v>0</v>
      </c>
      <c r="K49" s="236">
        <v>0</v>
      </c>
      <c r="L49" s="236">
        <v>0</v>
      </c>
      <c r="M49" s="236">
        <v>0</v>
      </c>
      <c r="N49" s="236">
        <v>0</v>
      </c>
      <c r="O49" s="236">
        <v>0</v>
      </c>
      <c r="P49" s="237">
        <v>0</v>
      </c>
      <c r="Q49" s="238">
        <v>0</v>
      </c>
      <c r="R49" s="238">
        <v>0</v>
      </c>
    </row>
    <row r="50" spans="1:18" ht="11.25">
      <c r="A50" s="240"/>
      <c r="B50" s="241"/>
      <c r="C50" s="242"/>
      <c r="D50" s="243"/>
      <c r="E50" s="243"/>
      <c r="F50" s="243"/>
      <c r="G50" s="244"/>
      <c r="H50" s="242">
        <v>5</v>
      </c>
      <c r="I50" s="243">
        <v>1</v>
      </c>
      <c r="J50" s="243">
        <v>1</v>
      </c>
      <c r="K50" s="243">
        <v>2</v>
      </c>
      <c r="L50" s="243">
        <v>1</v>
      </c>
      <c r="M50" s="243">
        <v>3</v>
      </c>
      <c r="N50" s="243">
        <v>0</v>
      </c>
      <c r="O50" s="243">
        <v>0</v>
      </c>
      <c r="P50" s="244">
        <v>0</v>
      </c>
      <c r="Q50" s="245">
        <v>4</v>
      </c>
      <c r="R50" s="245">
        <v>1</v>
      </c>
    </row>
    <row r="51" spans="1:18" s="239" customFormat="1" ht="11.25">
      <c r="A51" s="233"/>
      <c r="B51" s="234"/>
      <c r="C51" s="235">
        <v>5</v>
      </c>
      <c r="D51" s="236">
        <v>68</v>
      </c>
      <c r="E51" s="236">
        <v>3</v>
      </c>
      <c r="F51" s="236">
        <v>38</v>
      </c>
      <c r="G51" s="237">
        <v>0</v>
      </c>
      <c r="H51" s="235">
        <v>2</v>
      </c>
      <c r="I51" s="236">
        <v>0</v>
      </c>
      <c r="J51" s="236">
        <v>2</v>
      </c>
      <c r="K51" s="236">
        <v>0</v>
      </c>
      <c r="L51" s="236">
        <v>0</v>
      </c>
      <c r="M51" s="236">
        <v>0</v>
      </c>
      <c r="N51" s="236">
        <v>0</v>
      </c>
      <c r="O51" s="236">
        <v>0</v>
      </c>
      <c r="P51" s="237">
        <v>0</v>
      </c>
      <c r="Q51" s="238">
        <v>2</v>
      </c>
      <c r="R51" s="238">
        <v>0</v>
      </c>
    </row>
    <row r="52" spans="1:18" ht="11.25">
      <c r="A52" s="240"/>
      <c r="B52" s="241"/>
      <c r="C52" s="242"/>
      <c r="D52" s="243"/>
      <c r="E52" s="243"/>
      <c r="F52" s="243"/>
      <c r="G52" s="244"/>
      <c r="H52" s="242">
        <v>28</v>
      </c>
      <c r="I52" s="243">
        <v>11</v>
      </c>
      <c r="J52" s="243">
        <v>8</v>
      </c>
      <c r="K52" s="243">
        <v>1</v>
      </c>
      <c r="L52" s="243">
        <v>5</v>
      </c>
      <c r="M52" s="243">
        <v>6</v>
      </c>
      <c r="N52" s="243">
        <v>1</v>
      </c>
      <c r="O52" s="243">
        <v>2</v>
      </c>
      <c r="P52" s="244">
        <v>3</v>
      </c>
      <c r="Q52" s="245">
        <v>17</v>
      </c>
      <c r="R52" s="245">
        <v>2</v>
      </c>
    </row>
    <row r="53" spans="1:18" s="239" customFormat="1" ht="11.25">
      <c r="A53" s="233"/>
      <c r="B53" s="234"/>
      <c r="C53" s="235">
        <v>849</v>
      </c>
      <c r="D53" s="236">
        <v>4556</v>
      </c>
      <c r="E53" s="236">
        <v>390</v>
      </c>
      <c r="F53" s="236">
        <v>2394</v>
      </c>
      <c r="G53" s="237">
        <v>3</v>
      </c>
      <c r="H53" s="235">
        <v>74</v>
      </c>
      <c r="I53" s="236">
        <v>7</v>
      </c>
      <c r="J53" s="236">
        <v>52</v>
      </c>
      <c r="K53" s="236">
        <v>7</v>
      </c>
      <c r="L53" s="236">
        <v>6</v>
      </c>
      <c r="M53" s="236">
        <v>13</v>
      </c>
      <c r="N53" s="236">
        <v>0</v>
      </c>
      <c r="O53" s="236">
        <v>2</v>
      </c>
      <c r="P53" s="237">
        <v>2</v>
      </c>
      <c r="Q53" s="238">
        <v>67</v>
      </c>
      <c r="R53" s="238">
        <v>0</v>
      </c>
    </row>
    <row r="54" spans="1:18" ht="11.25">
      <c r="A54" s="240"/>
      <c r="B54" s="241"/>
      <c r="C54" s="242"/>
      <c r="D54" s="243"/>
      <c r="E54" s="243"/>
      <c r="F54" s="243"/>
      <c r="G54" s="244"/>
      <c r="H54" s="242">
        <v>0</v>
      </c>
      <c r="I54" s="243">
        <v>0</v>
      </c>
      <c r="J54" s="243">
        <v>0</v>
      </c>
      <c r="K54" s="243">
        <v>0</v>
      </c>
      <c r="L54" s="243">
        <v>0</v>
      </c>
      <c r="M54" s="243">
        <v>0</v>
      </c>
      <c r="N54" s="243">
        <v>0</v>
      </c>
      <c r="O54" s="243">
        <v>0</v>
      </c>
      <c r="P54" s="244">
        <v>0</v>
      </c>
      <c r="Q54" s="245">
        <v>0</v>
      </c>
      <c r="R54" s="245">
        <v>0</v>
      </c>
    </row>
    <row r="55" spans="1:18" s="239" customFormat="1" ht="11.25">
      <c r="A55" s="233"/>
      <c r="B55" s="234"/>
      <c r="C55" s="235">
        <v>142</v>
      </c>
      <c r="D55" s="236">
        <v>582</v>
      </c>
      <c r="E55" s="236">
        <v>62</v>
      </c>
      <c r="F55" s="236">
        <v>258</v>
      </c>
      <c r="G55" s="237">
        <v>1</v>
      </c>
      <c r="H55" s="235">
        <v>5</v>
      </c>
      <c r="I55" s="236">
        <v>2</v>
      </c>
      <c r="J55" s="236">
        <v>3</v>
      </c>
      <c r="K55" s="236">
        <v>0</v>
      </c>
      <c r="L55" s="236">
        <v>0</v>
      </c>
      <c r="M55" s="236">
        <v>0</v>
      </c>
      <c r="N55" s="236">
        <v>0</v>
      </c>
      <c r="O55" s="236">
        <v>0</v>
      </c>
      <c r="P55" s="237">
        <v>0</v>
      </c>
      <c r="Q55" s="238">
        <v>3</v>
      </c>
      <c r="R55" s="238">
        <v>0</v>
      </c>
    </row>
    <row r="56" spans="1:18" ht="11.25">
      <c r="A56" s="240"/>
      <c r="B56" s="241"/>
      <c r="C56" s="242"/>
      <c r="D56" s="243"/>
      <c r="E56" s="243"/>
      <c r="F56" s="243"/>
      <c r="G56" s="244"/>
      <c r="H56" s="242">
        <v>7</v>
      </c>
      <c r="I56" s="243">
        <v>0</v>
      </c>
      <c r="J56" s="243">
        <v>5</v>
      </c>
      <c r="K56" s="243">
        <v>1</v>
      </c>
      <c r="L56" s="243">
        <v>0</v>
      </c>
      <c r="M56" s="243">
        <v>1</v>
      </c>
      <c r="N56" s="243">
        <v>0</v>
      </c>
      <c r="O56" s="243">
        <v>1</v>
      </c>
      <c r="P56" s="244">
        <v>1</v>
      </c>
      <c r="Q56" s="245">
        <v>7</v>
      </c>
      <c r="R56" s="245">
        <v>1</v>
      </c>
    </row>
    <row r="57" spans="1:18" s="239" customFormat="1" ht="11.25">
      <c r="A57" s="233"/>
      <c r="B57" s="234"/>
      <c r="C57" s="235">
        <v>78</v>
      </c>
      <c r="D57" s="236">
        <v>542</v>
      </c>
      <c r="E57" s="236">
        <v>40</v>
      </c>
      <c r="F57" s="236">
        <v>252</v>
      </c>
      <c r="G57" s="237">
        <v>0</v>
      </c>
      <c r="H57" s="235">
        <v>5</v>
      </c>
      <c r="I57" s="236">
        <v>2</v>
      </c>
      <c r="J57" s="236">
        <v>2</v>
      </c>
      <c r="K57" s="236">
        <v>1</v>
      </c>
      <c r="L57" s="236">
        <v>0</v>
      </c>
      <c r="M57" s="236">
        <v>1</v>
      </c>
      <c r="N57" s="236">
        <v>0</v>
      </c>
      <c r="O57" s="236">
        <v>0</v>
      </c>
      <c r="P57" s="237">
        <v>0</v>
      </c>
      <c r="Q57" s="238">
        <v>3</v>
      </c>
      <c r="R57" s="238">
        <v>1</v>
      </c>
    </row>
    <row r="58" spans="1:18" ht="11.25">
      <c r="A58" s="240"/>
      <c r="B58" s="241"/>
      <c r="C58" s="242"/>
      <c r="D58" s="243"/>
      <c r="E58" s="243"/>
      <c r="F58" s="243"/>
      <c r="G58" s="244"/>
      <c r="H58" s="242">
        <v>19</v>
      </c>
      <c r="I58" s="243">
        <v>5</v>
      </c>
      <c r="J58" s="243">
        <v>9</v>
      </c>
      <c r="K58" s="243">
        <v>0</v>
      </c>
      <c r="L58" s="243">
        <v>2</v>
      </c>
      <c r="M58" s="243">
        <v>2</v>
      </c>
      <c r="N58" s="243">
        <v>0</v>
      </c>
      <c r="O58" s="243">
        <v>3</v>
      </c>
      <c r="P58" s="244">
        <v>3</v>
      </c>
      <c r="Q58" s="245">
        <v>14</v>
      </c>
      <c r="R58" s="245">
        <v>3</v>
      </c>
    </row>
    <row r="59" spans="1:18" s="239" customFormat="1" ht="11.25">
      <c r="A59" s="233"/>
      <c r="B59" s="234"/>
      <c r="C59" s="235">
        <v>11</v>
      </c>
      <c r="D59" s="236">
        <v>498</v>
      </c>
      <c r="E59" s="236">
        <v>8</v>
      </c>
      <c r="F59" s="236">
        <v>223</v>
      </c>
      <c r="G59" s="237">
        <v>0</v>
      </c>
      <c r="H59" s="235">
        <v>9</v>
      </c>
      <c r="I59" s="236">
        <v>5</v>
      </c>
      <c r="J59" s="236">
        <v>4</v>
      </c>
      <c r="K59" s="236">
        <v>0</v>
      </c>
      <c r="L59" s="236">
        <v>0</v>
      </c>
      <c r="M59" s="236">
        <v>0</v>
      </c>
      <c r="N59" s="236">
        <v>0</v>
      </c>
      <c r="O59" s="236">
        <v>0</v>
      </c>
      <c r="P59" s="237">
        <v>0</v>
      </c>
      <c r="Q59" s="238">
        <v>4</v>
      </c>
      <c r="R59" s="238">
        <v>0</v>
      </c>
    </row>
    <row r="60" spans="1:18" ht="11.25">
      <c r="A60" s="240"/>
      <c r="B60" s="241"/>
      <c r="C60" s="242"/>
      <c r="D60" s="243"/>
      <c r="E60" s="243"/>
      <c r="F60" s="243"/>
      <c r="G60" s="244"/>
      <c r="H60" s="242">
        <v>0</v>
      </c>
      <c r="I60" s="243">
        <v>0</v>
      </c>
      <c r="J60" s="243">
        <v>0</v>
      </c>
      <c r="K60" s="243">
        <v>0</v>
      </c>
      <c r="L60" s="243">
        <v>0</v>
      </c>
      <c r="M60" s="243">
        <v>0</v>
      </c>
      <c r="N60" s="243">
        <v>0</v>
      </c>
      <c r="O60" s="243">
        <v>0</v>
      </c>
      <c r="P60" s="244">
        <v>0</v>
      </c>
      <c r="Q60" s="245">
        <v>0</v>
      </c>
      <c r="R60" s="245">
        <v>0</v>
      </c>
    </row>
    <row r="61" spans="1:18" s="239" customFormat="1" ht="11.25">
      <c r="A61" s="233"/>
      <c r="B61" s="234"/>
      <c r="C61" s="235">
        <v>3</v>
      </c>
      <c r="D61" s="236">
        <v>27</v>
      </c>
      <c r="E61" s="236">
        <v>0</v>
      </c>
      <c r="F61" s="236">
        <v>0</v>
      </c>
      <c r="G61" s="237">
        <v>0</v>
      </c>
      <c r="H61" s="235">
        <v>0</v>
      </c>
      <c r="I61" s="236">
        <v>0</v>
      </c>
      <c r="J61" s="236">
        <v>0</v>
      </c>
      <c r="K61" s="236">
        <v>0</v>
      </c>
      <c r="L61" s="236">
        <v>0</v>
      </c>
      <c r="M61" s="236">
        <v>0</v>
      </c>
      <c r="N61" s="236">
        <v>0</v>
      </c>
      <c r="O61" s="236">
        <v>0</v>
      </c>
      <c r="P61" s="237">
        <v>0</v>
      </c>
      <c r="Q61" s="238">
        <v>0</v>
      </c>
      <c r="R61" s="238">
        <v>0</v>
      </c>
    </row>
    <row r="62" spans="1:18" ht="11.25">
      <c r="A62" s="240"/>
      <c r="B62" s="241"/>
      <c r="C62" s="242"/>
      <c r="D62" s="243"/>
      <c r="E62" s="243"/>
      <c r="F62" s="243"/>
      <c r="G62" s="244"/>
      <c r="H62" s="242">
        <v>1</v>
      </c>
      <c r="I62" s="243">
        <v>0</v>
      </c>
      <c r="J62" s="243">
        <v>1</v>
      </c>
      <c r="K62" s="243">
        <v>0</v>
      </c>
      <c r="L62" s="243">
        <v>0</v>
      </c>
      <c r="M62" s="243">
        <v>0</v>
      </c>
      <c r="N62" s="243">
        <v>0</v>
      </c>
      <c r="O62" s="243">
        <v>0</v>
      </c>
      <c r="P62" s="244">
        <v>0</v>
      </c>
      <c r="Q62" s="245">
        <v>1</v>
      </c>
      <c r="R62" s="245">
        <v>0</v>
      </c>
    </row>
    <row r="63" spans="1:18" s="239" customFormat="1" ht="11.25">
      <c r="A63" s="233"/>
      <c r="B63" s="234"/>
      <c r="C63" s="235">
        <v>141</v>
      </c>
      <c r="D63" s="236">
        <v>1842</v>
      </c>
      <c r="E63" s="236">
        <v>89</v>
      </c>
      <c r="F63" s="236">
        <v>863</v>
      </c>
      <c r="G63" s="237">
        <v>1</v>
      </c>
      <c r="H63" s="235">
        <v>15</v>
      </c>
      <c r="I63" s="236">
        <v>3</v>
      </c>
      <c r="J63" s="236">
        <v>12</v>
      </c>
      <c r="K63" s="236">
        <v>0</v>
      </c>
      <c r="L63" s="236">
        <v>0</v>
      </c>
      <c r="M63" s="236">
        <v>0</v>
      </c>
      <c r="N63" s="236">
        <v>0</v>
      </c>
      <c r="O63" s="236">
        <v>0</v>
      </c>
      <c r="P63" s="237">
        <v>0</v>
      </c>
      <c r="Q63" s="238">
        <v>12</v>
      </c>
      <c r="R63" s="238">
        <v>0</v>
      </c>
    </row>
    <row r="64" spans="1:18" ht="11.25">
      <c r="A64" s="240"/>
      <c r="B64" s="241"/>
      <c r="C64" s="242"/>
      <c r="D64" s="243"/>
      <c r="E64" s="243"/>
      <c r="F64" s="243"/>
      <c r="G64" s="244"/>
      <c r="H64" s="242">
        <v>184</v>
      </c>
      <c r="I64" s="243">
        <v>57</v>
      </c>
      <c r="J64" s="243">
        <v>49</v>
      </c>
      <c r="K64" s="243">
        <v>14</v>
      </c>
      <c r="L64" s="243">
        <v>32</v>
      </c>
      <c r="M64" s="243">
        <v>46</v>
      </c>
      <c r="N64" s="243">
        <v>9</v>
      </c>
      <c r="O64" s="243">
        <v>23</v>
      </c>
      <c r="P64" s="244">
        <v>32</v>
      </c>
      <c r="Q64" s="245">
        <v>127</v>
      </c>
      <c r="R64" s="245">
        <v>19</v>
      </c>
    </row>
    <row r="65" spans="1:18" s="239" customFormat="1" ht="12" thickBot="1">
      <c r="A65" s="246"/>
      <c r="B65" s="247"/>
      <c r="C65" s="248">
        <v>1234</v>
      </c>
      <c r="D65" s="249">
        <v>8444</v>
      </c>
      <c r="E65" s="249">
        <v>596</v>
      </c>
      <c r="F65" s="249">
        <v>4361</v>
      </c>
      <c r="G65" s="250">
        <v>5</v>
      </c>
      <c r="H65" s="248">
        <v>110</v>
      </c>
      <c r="I65" s="249">
        <v>19</v>
      </c>
      <c r="J65" s="249">
        <v>75</v>
      </c>
      <c r="K65" s="249">
        <v>8</v>
      </c>
      <c r="L65" s="249">
        <v>6</v>
      </c>
      <c r="M65" s="249">
        <v>14</v>
      </c>
      <c r="N65" s="249">
        <v>0</v>
      </c>
      <c r="O65" s="249">
        <v>2</v>
      </c>
      <c r="P65" s="250">
        <v>2</v>
      </c>
      <c r="Q65" s="251">
        <v>91</v>
      </c>
      <c r="R65" s="251">
        <v>1</v>
      </c>
    </row>
    <row r="66" spans="1:18" ht="11.25">
      <c r="A66" s="240"/>
      <c r="B66" s="241"/>
      <c r="C66" s="229"/>
      <c r="D66" s="230"/>
      <c r="E66" s="230"/>
      <c r="F66" s="230"/>
      <c r="G66" s="231"/>
      <c r="H66" s="229">
        <v>120</v>
      </c>
      <c r="I66" s="230">
        <v>65</v>
      </c>
      <c r="J66" s="230">
        <v>25</v>
      </c>
      <c r="K66" s="230">
        <v>10</v>
      </c>
      <c r="L66" s="230">
        <v>12</v>
      </c>
      <c r="M66" s="230">
        <v>22</v>
      </c>
      <c r="N66" s="230">
        <v>1</v>
      </c>
      <c r="O66" s="230">
        <v>7</v>
      </c>
      <c r="P66" s="231">
        <v>8</v>
      </c>
      <c r="Q66" s="232">
        <v>55</v>
      </c>
      <c r="R66" s="232">
        <v>28</v>
      </c>
    </row>
    <row r="67" spans="1:18" s="239" customFormat="1" ht="11.25">
      <c r="A67" s="233"/>
      <c r="B67" s="234"/>
      <c r="C67" s="235">
        <v>312</v>
      </c>
      <c r="D67" s="236">
        <v>3415</v>
      </c>
      <c r="E67" s="236">
        <v>161</v>
      </c>
      <c r="F67" s="236">
        <v>3167</v>
      </c>
      <c r="G67" s="237">
        <v>3</v>
      </c>
      <c r="H67" s="235">
        <v>13</v>
      </c>
      <c r="I67" s="236">
        <v>8</v>
      </c>
      <c r="J67" s="236">
        <v>4</v>
      </c>
      <c r="K67" s="236">
        <v>0</v>
      </c>
      <c r="L67" s="236">
        <v>1</v>
      </c>
      <c r="M67" s="236">
        <v>1</v>
      </c>
      <c r="N67" s="236">
        <v>0</v>
      </c>
      <c r="O67" s="236">
        <v>0</v>
      </c>
      <c r="P67" s="237">
        <v>0</v>
      </c>
      <c r="Q67" s="238">
        <v>5</v>
      </c>
      <c r="R67" s="238">
        <v>0</v>
      </c>
    </row>
    <row r="68" spans="1:18" ht="11.25">
      <c r="A68" s="240"/>
      <c r="B68" s="241"/>
      <c r="C68" s="242"/>
      <c r="D68" s="243"/>
      <c r="E68" s="243"/>
      <c r="F68" s="243"/>
      <c r="G68" s="244"/>
      <c r="H68" s="242">
        <v>197</v>
      </c>
      <c r="I68" s="243">
        <v>78</v>
      </c>
      <c r="J68" s="243">
        <v>58</v>
      </c>
      <c r="K68" s="243">
        <v>16</v>
      </c>
      <c r="L68" s="243">
        <v>16</v>
      </c>
      <c r="M68" s="243">
        <v>32</v>
      </c>
      <c r="N68" s="243">
        <v>3</v>
      </c>
      <c r="O68" s="243">
        <v>26</v>
      </c>
      <c r="P68" s="244">
        <v>29</v>
      </c>
      <c r="Q68" s="245">
        <v>119</v>
      </c>
      <c r="R68" s="245">
        <v>23</v>
      </c>
    </row>
    <row r="69" spans="1:18" s="239" customFormat="1" ht="12" thickBot="1">
      <c r="A69" s="246"/>
      <c r="B69" s="247"/>
      <c r="C69" s="248">
        <v>3016</v>
      </c>
      <c r="D69" s="249">
        <v>24220</v>
      </c>
      <c r="E69" s="249">
        <v>1569</v>
      </c>
      <c r="F69" s="249">
        <v>13853</v>
      </c>
      <c r="G69" s="250">
        <v>6</v>
      </c>
      <c r="H69" s="248">
        <v>148</v>
      </c>
      <c r="I69" s="249">
        <v>13</v>
      </c>
      <c r="J69" s="249">
        <v>93</v>
      </c>
      <c r="K69" s="249">
        <v>23</v>
      </c>
      <c r="L69" s="249">
        <v>15</v>
      </c>
      <c r="M69" s="249">
        <v>38</v>
      </c>
      <c r="N69" s="249">
        <v>0</v>
      </c>
      <c r="O69" s="249">
        <v>4</v>
      </c>
      <c r="P69" s="250">
        <v>4</v>
      </c>
      <c r="Q69" s="251">
        <v>135</v>
      </c>
      <c r="R69" s="251">
        <v>0</v>
      </c>
    </row>
    <row r="70" spans="1:18" ht="11.25">
      <c r="A70" s="252"/>
      <c r="B70" s="253"/>
      <c r="C70" s="229"/>
      <c r="D70" s="230"/>
      <c r="E70" s="230"/>
      <c r="F70" s="230"/>
      <c r="G70" s="231"/>
      <c r="H70" s="229">
        <v>46</v>
      </c>
      <c r="I70" s="230">
        <v>23</v>
      </c>
      <c r="J70" s="230">
        <v>15</v>
      </c>
      <c r="K70" s="230">
        <v>2</v>
      </c>
      <c r="L70" s="230">
        <v>0</v>
      </c>
      <c r="M70" s="230">
        <v>2</v>
      </c>
      <c r="N70" s="230">
        <v>0</v>
      </c>
      <c r="O70" s="230">
        <v>6</v>
      </c>
      <c r="P70" s="231">
        <v>6</v>
      </c>
      <c r="Q70" s="232">
        <v>23</v>
      </c>
      <c r="R70" s="232">
        <v>6</v>
      </c>
    </row>
    <row r="71" spans="1:18" s="239" customFormat="1" ht="12" thickBot="1">
      <c r="A71" s="254"/>
      <c r="B71" s="255"/>
      <c r="C71" s="248">
        <v>2999</v>
      </c>
      <c r="D71" s="249">
        <v>28325</v>
      </c>
      <c r="E71" s="249">
        <v>1709</v>
      </c>
      <c r="F71" s="249">
        <v>14650</v>
      </c>
      <c r="G71" s="250">
        <v>8</v>
      </c>
      <c r="H71" s="248">
        <v>64</v>
      </c>
      <c r="I71" s="249">
        <v>13</v>
      </c>
      <c r="J71" s="249">
        <v>49</v>
      </c>
      <c r="K71" s="249">
        <v>2</v>
      </c>
      <c r="L71" s="249">
        <v>0</v>
      </c>
      <c r="M71" s="249">
        <v>2</v>
      </c>
      <c r="N71" s="249">
        <v>0</v>
      </c>
      <c r="O71" s="249">
        <v>0</v>
      </c>
      <c r="P71" s="250">
        <v>0</v>
      </c>
      <c r="Q71" s="251">
        <v>51</v>
      </c>
      <c r="R71" s="251">
        <v>0</v>
      </c>
    </row>
    <row r="72" spans="1:18" ht="11.25">
      <c r="A72" s="210"/>
      <c r="B72" s="253"/>
      <c r="C72" s="229"/>
      <c r="D72" s="230"/>
      <c r="E72" s="230"/>
      <c r="F72" s="230"/>
      <c r="G72" s="231"/>
      <c r="H72" s="229">
        <f>I72+J72+M72+P72</f>
        <v>1027</v>
      </c>
      <c r="I72" s="230">
        <f aca="true" t="shared" si="0" ref="I72:L73">I70+I68+I66+I64+I46</f>
        <v>366</v>
      </c>
      <c r="J72" s="230">
        <f t="shared" si="0"/>
        <v>384</v>
      </c>
      <c r="K72" s="230">
        <f t="shared" si="0"/>
        <v>71</v>
      </c>
      <c r="L72" s="230">
        <f t="shared" si="0"/>
        <v>86</v>
      </c>
      <c r="M72" s="230">
        <f>K72+L72</f>
        <v>157</v>
      </c>
      <c r="N72" s="230">
        <f>N70+N68+N66+N64+N46</f>
        <v>16</v>
      </c>
      <c r="O72" s="230">
        <f>O70+O68+O66+O64+O46</f>
        <v>104</v>
      </c>
      <c r="P72" s="231">
        <f>N72+O72</f>
        <v>120</v>
      </c>
      <c r="Q72" s="232">
        <f>J72+M72+P72</f>
        <v>661</v>
      </c>
      <c r="R72" s="232">
        <f>R70+R68+R66+R64+R46</f>
        <v>113</v>
      </c>
    </row>
    <row r="73" spans="1:18" s="239" customFormat="1" ht="12" thickBot="1">
      <c r="A73" s="256"/>
      <c r="B73" s="257"/>
      <c r="C73" s="248">
        <f>C71+C69+C67+C65+C47</f>
        <v>45659</v>
      </c>
      <c r="D73" s="249">
        <f>D71+D69+D67+D65+D47</f>
        <v>515187</v>
      </c>
      <c r="E73" s="249">
        <f>E71+E69+E67+E65+E47</f>
        <v>21967</v>
      </c>
      <c r="F73" s="249">
        <f>F71+F69+F67+F65+F47</f>
        <v>249759</v>
      </c>
      <c r="G73" s="250">
        <f>G71+G69+G67+G65+G47</f>
        <v>106</v>
      </c>
      <c r="H73" s="248">
        <f>I73+J73+M73+P73</f>
        <v>2174</v>
      </c>
      <c r="I73" s="249">
        <f t="shared" si="0"/>
        <v>239</v>
      </c>
      <c r="J73" s="249">
        <f t="shared" si="0"/>
        <v>1691</v>
      </c>
      <c r="K73" s="249">
        <f t="shared" si="0"/>
        <v>136</v>
      </c>
      <c r="L73" s="249">
        <f t="shared" si="0"/>
        <v>93</v>
      </c>
      <c r="M73" s="249">
        <f>K73+L73</f>
        <v>229</v>
      </c>
      <c r="N73" s="249">
        <f>N71+N69+N67+N65+N47</f>
        <v>1</v>
      </c>
      <c r="O73" s="249">
        <f>O71+O69+O67+O65+O47</f>
        <v>14</v>
      </c>
      <c r="P73" s="250">
        <f>N73+O73</f>
        <v>15</v>
      </c>
      <c r="Q73" s="251">
        <f>J73+M73+P73</f>
        <v>1935</v>
      </c>
      <c r="R73" s="251">
        <f>R71+R69+R67+R65+R47</f>
        <v>3</v>
      </c>
    </row>
    <row r="74" spans="1:18" ht="11.25">
      <c r="A74" s="258" t="s">
        <v>189</v>
      </c>
      <c r="B74" s="258"/>
      <c r="C74" s="258"/>
      <c r="D74" s="258"/>
      <c r="E74" s="258"/>
      <c r="F74" s="258"/>
      <c r="G74" s="258"/>
      <c r="H74" s="258" t="s">
        <v>190</v>
      </c>
      <c r="I74" s="258"/>
      <c r="J74" s="258"/>
      <c r="K74" s="258"/>
      <c r="L74" s="258"/>
      <c r="M74" s="258"/>
      <c r="N74" s="258"/>
      <c r="O74" s="258"/>
      <c r="P74" s="258"/>
      <c r="Q74" s="258"/>
      <c r="R74" s="258"/>
    </row>
    <row r="75" spans="1:18" ht="11.25">
      <c r="A75" s="258" t="s">
        <v>191</v>
      </c>
      <c r="B75" s="258"/>
      <c r="C75" s="258"/>
      <c r="D75" s="258"/>
      <c r="E75" s="258"/>
      <c r="F75" s="258"/>
      <c r="G75" s="258"/>
      <c r="H75" s="258" t="s">
        <v>192</v>
      </c>
      <c r="I75" s="258"/>
      <c r="J75" s="258"/>
      <c r="K75" s="258"/>
      <c r="L75" s="258"/>
      <c r="M75" s="258"/>
      <c r="N75" s="258"/>
      <c r="O75" s="258"/>
      <c r="P75" s="258"/>
      <c r="Q75" s="258"/>
      <c r="R75" s="258"/>
    </row>
    <row r="76" spans="1:18" ht="11.25">
      <c r="A76" s="258"/>
      <c r="B76" s="258"/>
      <c r="C76" s="258"/>
      <c r="D76" s="258"/>
      <c r="E76" s="258"/>
      <c r="F76" s="258"/>
      <c r="G76" s="258"/>
      <c r="H76" s="258" t="s">
        <v>193</v>
      </c>
      <c r="I76" s="258"/>
      <c r="J76" s="258"/>
      <c r="K76" s="258"/>
      <c r="L76" s="258"/>
      <c r="M76" s="258"/>
      <c r="N76" s="258"/>
      <c r="O76" s="258"/>
      <c r="P76" s="258"/>
      <c r="Q76" s="258"/>
      <c r="R76" s="258"/>
    </row>
    <row r="77" spans="1:18" ht="11.25">
      <c r="A77" s="258"/>
      <c r="B77" s="258"/>
      <c r="C77" s="258"/>
      <c r="D77" s="258"/>
      <c r="E77" s="258"/>
      <c r="F77" s="258"/>
      <c r="G77" s="258"/>
      <c r="H77" s="258" t="s">
        <v>194</v>
      </c>
      <c r="I77" s="258"/>
      <c r="J77" s="258"/>
      <c r="K77" s="258"/>
      <c r="L77" s="258"/>
      <c r="M77" s="258"/>
      <c r="N77" s="258"/>
      <c r="O77" s="258"/>
      <c r="P77" s="258"/>
      <c r="Q77" s="258"/>
      <c r="R77" s="258"/>
    </row>
    <row r="78" spans="1:18" ht="11.25">
      <c r="A78" s="259"/>
      <c r="B78" s="259"/>
      <c r="C78" s="259"/>
      <c r="D78" s="259"/>
      <c r="E78" s="259"/>
      <c r="F78" s="259"/>
      <c r="G78" s="259"/>
      <c r="H78" s="259"/>
      <c r="I78" s="259"/>
      <c r="J78" s="259"/>
      <c r="K78" s="259"/>
      <c r="L78" s="259"/>
      <c r="M78" s="259"/>
      <c r="N78" s="259"/>
      <c r="O78" s="259"/>
      <c r="P78" s="259"/>
      <c r="Q78" s="259"/>
      <c r="R78" s="259"/>
    </row>
  </sheetData>
  <sheetProtection/>
  <mergeCells count="13">
    <mergeCell ref="J4:J5"/>
    <mergeCell ref="K4:M4"/>
    <mergeCell ref="N4:P4"/>
    <mergeCell ref="A1:Q2"/>
    <mergeCell ref="Q3:Q5"/>
    <mergeCell ref="R3:R5"/>
    <mergeCell ref="C4:C5"/>
    <mergeCell ref="D4:D5"/>
    <mergeCell ref="E4:E5"/>
    <mergeCell ref="F4:F5"/>
    <mergeCell ref="G4:G5"/>
    <mergeCell ref="H4:H5"/>
    <mergeCell ref="I4:I5"/>
  </mergeCells>
  <printOptions horizontalCentered="1"/>
  <pageMargins left="0.5905511811023623" right="0.5905511811023623" top="0.7874015748031497" bottom="0.5905511811023623" header="0.7874015748031497" footer="0.5905511811023623"/>
  <pageSetup horizontalDpi="600" verticalDpi="600" orientation="landscape" pageOrder="overThenDown" paperSize="8"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43"/>
  <sheetViews>
    <sheetView view="pageBreakPreview" zoomScaleSheetLayoutView="100" zoomScalePageLayoutView="0" workbookViewId="0" topLeftCell="A1">
      <pane ySplit="4" topLeftCell="A5" activePane="bottomLeft" state="frozen"/>
      <selection pane="topLeft" activeCell="C5" sqref="C5"/>
      <selection pane="bottomLeft" activeCell="C5" sqref="C5"/>
    </sheetView>
  </sheetViews>
  <sheetFormatPr defaultColWidth="9.00390625" defaultRowHeight="12"/>
  <cols>
    <col min="1" max="3" width="13.875" style="276" customWidth="1"/>
    <col min="4" max="5" width="12.50390625" style="276" customWidth="1"/>
    <col min="6" max="8" width="12.50390625" style="263" customWidth="1"/>
    <col min="9" max="9" width="12.50390625" style="278" customWidth="1"/>
    <col min="10" max="14" width="12.50390625" style="263" customWidth="1"/>
    <col min="15" max="16384" width="9.375" style="263" customWidth="1"/>
  </cols>
  <sheetData>
    <row r="1" spans="1:14" ht="12">
      <c r="A1" s="260"/>
      <c r="B1" s="260"/>
      <c r="C1" s="260"/>
      <c r="D1" s="260"/>
      <c r="E1" s="260"/>
      <c r="F1" s="261"/>
      <c r="G1" s="261"/>
      <c r="H1" s="261"/>
      <c r="I1" s="262"/>
      <c r="J1" s="261"/>
      <c r="K1" s="261"/>
      <c r="L1" s="261"/>
      <c r="M1" s="261"/>
      <c r="N1" s="261"/>
    </row>
    <row r="2" spans="1:14" ht="21" customHeight="1">
      <c r="A2" s="484" t="s">
        <v>195</v>
      </c>
      <c r="B2" s="484"/>
      <c r="C2" s="484"/>
      <c r="D2" s="484"/>
      <c r="E2" s="484"/>
      <c r="F2" s="484"/>
      <c r="G2" s="484"/>
      <c r="H2" s="484"/>
      <c r="I2" s="484"/>
      <c r="J2" s="484"/>
      <c r="K2" s="484"/>
      <c r="L2" s="484"/>
      <c r="M2" s="484"/>
      <c r="N2" s="484"/>
    </row>
    <row r="3" spans="1:14" ht="3.75" customHeight="1">
      <c r="A3" s="264"/>
      <c r="B3" s="260"/>
      <c r="C3" s="260"/>
      <c r="D3" s="260"/>
      <c r="E3" s="260"/>
      <c r="F3" s="261"/>
      <c r="G3" s="261"/>
      <c r="H3" s="261"/>
      <c r="I3" s="262"/>
      <c r="J3" s="261"/>
      <c r="K3" s="261"/>
      <c r="L3" s="261"/>
      <c r="M3" s="261"/>
      <c r="N3" s="261"/>
    </row>
    <row r="4" spans="1:14" s="268" customFormat="1" ht="35.25" customHeight="1" thickBot="1">
      <c r="A4" s="265"/>
      <c r="B4" s="266" t="s">
        <v>196</v>
      </c>
      <c r="C4" s="266" t="s">
        <v>197</v>
      </c>
      <c r="D4" s="267" t="s">
        <v>198</v>
      </c>
      <c r="E4" s="267" t="s">
        <v>199</v>
      </c>
      <c r="F4" s="267" t="s">
        <v>200</v>
      </c>
      <c r="G4" s="267" t="s">
        <v>201</v>
      </c>
      <c r="H4" s="267" t="s">
        <v>202</v>
      </c>
      <c r="I4" s="267" t="s">
        <v>203</v>
      </c>
      <c r="J4" s="267" t="s">
        <v>204</v>
      </c>
      <c r="K4" s="267" t="s">
        <v>205</v>
      </c>
      <c r="L4" s="267" t="s">
        <v>206</v>
      </c>
      <c r="M4" s="267" t="s">
        <v>207</v>
      </c>
      <c r="N4" s="267" t="s">
        <v>208</v>
      </c>
    </row>
    <row r="5" spans="1:14" ht="26.25" customHeight="1" thickTop="1">
      <c r="A5" s="269" t="s">
        <v>209</v>
      </c>
      <c r="B5" s="270">
        <v>5.2</v>
      </c>
      <c r="C5" s="270">
        <v>9.3</v>
      </c>
      <c r="D5" s="270">
        <v>2.6</v>
      </c>
      <c r="E5" s="270">
        <v>0.9</v>
      </c>
      <c r="F5" s="270">
        <v>7.7</v>
      </c>
      <c r="G5" s="270">
        <v>4.9</v>
      </c>
      <c r="H5" s="270">
        <v>10.1</v>
      </c>
      <c r="I5" s="270">
        <v>13.6</v>
      </c>
      <c r="J5" s="270" t="s">
        <v>210</v>
      </c>
      <c r="K5" s="270">
        <v>3.1</v>
      </c>
      <c r="L5" s="270">
        <v>2.1</v>
      </c>
      <c r="M5" s="270">
        <v>6.8</v>
      </c>
      <c r="N5" s="270">
        <v>27.4</v>
      </c>
    </row>
    <row r="6" spans="1:14" ht="26.25" customHeight="1">
      <c r="A6" s="269" t="s">
        <v>211</v>
      </c>
      <c r="B6" s="270">
        <v>5.2</v>
      </c>
      <c r="C6" s="270">
        <v>9.9</v>
      </c>
      <c r="D6" s="270">
        <v>2.1</v>
      </c>
      <c r="E6" s="270">
        <v>0.9</v>
      </c>
      <c r="F6" s="270">
        <v>8.1</v>
      </c>
      <c r="G6" s="270">
        <v>5.1</v>
      </c>
      <c r="H6" s="270">
        <v>11.3</v>
      </c>
      <c r="I6" s="270">
        <v>15.8</v>
      </c>
      <c r="J6" s="270" t="s">
        <v>210</v>
      </c>
      <c r="K6" s="270">
        <v>3.1</v>
      </c>
      <c r="L6" s="270">
        <v>2.3</v>
      </c>
      <c r="M6" s="270">
        <v>7.6</v>
      </c>
      <c r="N6" s="270">
        <v>32.2</v>
      </c>
    </row>
    <row r="7" spans="1:14" ht="26.25" customHeight="1">
      <c r="A7" s="269" t="s">
        <v>212</v>
      </c>
      <c r="B7" s="270">
        <v>5</v>
      </c>
      <c r="C7" s="270">
        <v>10</v>
      </c>
      <c r="D7" s="270">
        <v>2.1</v>
      </c>
      <c r="E7" s="270">
        <v>0.7</v>
      </c>
      <c r="F7" s="270">
        <v>8.4</v>
      </c>
      <c r="G7" s="270">
        <v>5.2</v>
      </c>
      <c r="H7" s="270">
        <v>11.8</v>
      </c>
      <c r="I7" s="270">
        <v>17.2</v>
      </c>
      <c r="J7" s="270" t="s">
        <v>210</v>
      </c>
      <c r="K7" s="270">
        <v>3.3</v>
      </c>
      <c r="L7" s="270">
        <v>2.4</v>
      </c>
      <c r="M7" s="270">
        <v>7.8</v>
      </c>
      <c r="N7" s="270">
        <v>33.6</v>
      </c>
    </row>
    <row r="8" spans="1:14" ht="26.25" customHeight="1">
      <c r="A8" s="269" t="s">
        <v>213</v>
      </c>
      <c r="B8" s="270">
        <v>4.9</v>
      </c>
      <c r="C8" s="270">
        <v>9.9</v>
      </c>
      <c r="D8" s="270">
        <v>2.3</v>
      </c>
      <c r="E8" s="270">
        <v>0.8</v>
      </c>
      <c r="F8" s="270">
        <v>8.5</v>
      </c>
      <c r="G8" s="270">
        <v>5.8</v>
      </c>
      <c r="H8" s="270">
        <v>11.8</v>
      </c>
      <c r="I8" s="270">
        <v>18.3</v>
      </c>
      <c r="J8" s="270" t="s">
        <v>210</v>
      </c>
      <c r="K8" s="270">
        <v>3.2</v>
      </c>
      <c r="L8" s="270">
        <v>2.7</v>
      </c>
      <c r="M8" s="270">
        <v>8</v>
      </c>
      <c r="N8" s="270">
        <v>34.6</v>
      </c>
    </row>
    <row r="9" spans="1:14" ht="26.25" customHeight="1">
      <c r="A9" s="269" t="s">
        <v>214</v>
      </c>
      <c r="B9" s="270">
        <v>4.7</v>
      </c>
      <c r="C9" s="270">
        <v>9.9</v>
      </c>
      <c r="D9" s="270">
        <v>2.4</v>
      </c>
      <c r="E9" s="270">
        <v>0.7</v>
      </c>
      <c r="F9" s="270">
        <v>8.8</v>
      </c>
      <c r="G9" s="270">
        <v>5.8</v>
      </c>
      <c r="H9" s="270">
        <v>12.7</v>
      </c>
      <c r="I9" s="270">
        <v>20</v>
      </c>
      <c r="J9" s="270" t="s">
        <v>210</v>
      </c>
      <c r="K9" s="270">
        <v>3.5</v>
      </c>
      <c r="L9" s="270">
        <v>2.7</v>
      </c>
      <c r="M9" s="270">
        <v>8.1</v>
      </c>
      <c r="N9" s="270">
        <v>36.4</v>
      </c>
    </row>
    <row r="10" spans="1:14" ht="26.25" customHeight="1">
      <c r="A10" s="269" t="s">
        <v>215</v>
      </c>
      <c r="B10" s="270">
        <v>4.5</v>
      </c>
      <c r="C10" s="270">
        <v>9.8</v>
      </c>
      <c r="D10" s="270">
        <v>2.6</v>
      </c>
      <c r="E10" s="270">
        <v>0.9</v>
      </c>
      <c r="F10" s="270">
        <v>9.2</v>
      </c>
      <c r="G10" s="270">
        <v>5.8</v>
      </c>
      <c r="H10" s="270">
        <v>12.6</v>
      </c>
      <c r="I10" s="270">
        <v>20.9</v>
      </c>
      <c r="J10" s="270" t="s">
        <v>210</v>
      </c>
      <c r="K10" s="270">
        <v>3.4</v>
      </c>
      <c r="L10" s="270">
        <v>2.8</v>
      </c>
      <c r="M10" s="270">
        <v>8.3</v>
      </c>
      <c r="N10" s="270">
        <v>38</v>
      </c>
    </row>
    <row r="11" spans="1:14" ht="26.25" customHeight="1">
      <c r="A11" s="269" t="s">
        <v>216</v>
      </c>
      <c r="B11" s="270">
        <v>4.4</v>
      </c>
      <c r="C11" s="270">
        <v>9.7</v>
      </c>
      <c r="D11" s="270">
        <v>2.7</v>
      </c>
      <c r="E11" s="270">
        <v>1.1</v>
      </c>
      <c r="F11" s="270">
        <v>9.3</v>
      </c>
      <c r="G11" s="270">
        <v>6</v>
      </c>
      <c r="H11" s="270">
        <v>13.1</v>
      </c>
      <c r="I11" s="270">
        <v>22</v>
      </c>
      <c r="J11" s="270" t="s">
        <v>210</v>
      </c>
      <c r="K11" s="270">
        <v>3.4</v>
      </c>
      <c r="L11" s="270">
        <v>3</v>
      </c>
      <c r="M11" s="270">
        <v>8.3</v>
      </c>
      <c r="N11" s="270">
        <v>39.5</v>
      </c>
    </row>
    <row r="12" spans="1:14" ht="26.25" customHeight="1">
      <c r="A12" s="269" t="s">
        <v>217</v>
      </c>
      <c r="B12" s="270">
        <v>4.4</v>
      </c>
      <c r="C12" s="270">
        <v>9.4</v>
      </c>
      <c r="D12" s="270">
        <v>2.9</v>
      </c>
      <c r="E12" s="270">
        <v>1.9</v>
      </c>
      <c r="F12" s="270">
        <v>9.7</v>
      </c>
      <c r="G12" s="270">
        <v>6.2</v>
      </c>
      <c r="H12" s="270">
        <v>13.7</v>
      </c>
      <c r="I12" s="270">
        <v>23</v>
      </c>
      <c r="J12" s="270" t="s">
        <v>210</v>
      </c>
      <c r="K12" s="270">
        <v>3.5</v>
      </c>
      <c r="L12" s="270">
        <v>3.3</v>
      </c>
      <c r="M12" s="270">
        <v>8.5</v>
      </c>
      <c r="N12" s="270">
        <v>41.2</v>
      </c>
    </row>
    <row r="13" spans="1:14" ht="26.25" customHeight="1">
      <c r="A13" s="269" t="s">
        <v>218</v>
      </c>
      <c r="B13" s="270">
        <v>4.2</v>
      </c>
      <c r="C13" s="270">
        <v>9.3</v>
      </c>
      <c r="D13" s="270">
        <v>3.1</v>
      </c>
      <c r="E13" s="270">
        <v>1.4</v>
      </c>
      <c r="F13" s="270">
        <v>9.9</v>
      </c>
      <c r="G13" s="270">
        <v>6.2</v>
      </c>
      <c r="H13" s="270">
        <v>13.8</v>
      </c>
      <c r="I13" s="270">
        <v>24.7</v>
      </c>
      <c r="J13" s="270">
        <v>7.9</v>
      </c>
      <c r="K13" s="270">
        <v>3.3</v>
      </c>
      <c r="L13" s="270">
        <v>3.2</v>
      </c>
      <c r="M13" s="270">
        <v>8.7</v>
      </c>
      <c r="N13" s="270">
        <v>42.9</v>
      </c>
    </row>
    <row r="14" spans="1:14" ht="26.25" customHeight="1">
      <c r="A14" s="269" t="s">
        <v>219</v>
      </c>
      <c r="B14" s="270">
        <v>4.1</v>
      </c>
      <c r="C14" s="270">
        <v>9.1</v>
      </c>
      <c r="D14" s="270">
        <v>3.2</v>
      </c>
      <c r="E14" s="270">
        <v>1.5</v>
      </c>
      <c r="F14" s="270">
        <v>10.4</v>
      </c>
      <c r="G14" s="270">
        <v>6.3</v>
      </c>
      <c r="H14" s="270">
        <v>14.4</v>
      </c>
      <c r="I14" s="270">
        <v>26.5</v>
      </c>
      <c r="J14" s="270">
        <v>8.1</v>
      </c>
      <c r="K14" s="270">
        <v>3.3</v>
      </c>
      <c r="L14" s="270">
        <v>3.4</v>
      </c>
      <c r="M14" s="270">
        <v>8.8</v>
      </c>
      <c r="N14" s="270">
        <v>44.5</v>
      </c>
    </row>
    <row r="15" spans="1:14" ht="26.25" customHeight="1">
      <c r="A15" s="269" t="s">
        <v>220</v>
      </c>
      <c r="B15" s="270">
        <v>4.1</v>
      </c>
      <c r="C15" s="270">
        <v>9.1</v>
      </c>
      <c r="D15" s="270">
        <v>3.3</v>
      </c>
      <c r="E15" s="270">
        <v>1.3</v>
      </c>
      <c r="F15" s="270">
        <v>11.1</v>
      </c>
      <c r="G15" s="270">
        <v>6.6</v>
      </c>
      <c r="H15" s="270">
        <v>15.3</v>
      </c>
      <c r="I15" s="270">
        <v>28.2</v>
      </c>
      <c r="J15" s="270">
        <v>8.3</v>
      </c>
      <c r="K15" s="270">
        <v>3.3</v>
      </c>
      <c r="L15" s="270">
        <v>3.4</v>
      </c>
      <c r="M15" s="270">
        <v>8.8</v>
      </c>
      <c r="N15" s="270">
        <v>46.2</v>
      </c>
    </row>
    <row r="16" spans="1:14" ht="26.25" customHeight="1">
      <c r="A16" s="269" t="s">
        <v>221</v>
      </c>
      <c r="B16" s="270">
        <v>3.9</v>
      </c>
      <c r="C16" s="270">
        <v>8.7</v>
      </c>
      <c r="D16" s="270">
        <v>3.3</v>
      </c>
      <c r="E16" s="270">
        <v>1.4</v>
      </c>
      <c r="F16" s="270">
        <v>11.5</v>
      </c>
      <c r="G16" s="270">
        <v>6.6</v>
      </c>
      <c r="H16" s="270">
        <v>15.5</v>
      </c>
      <c r="I16" s="270">
        <v>28.4</v>
      </c>
      <c r="J16" s="270">
        <v>8.3</v>
      </c>
      <c r="K16" s="270">
        <v>3.2</v>
      </c>
      <c r="L16" s="270">
        <v>3.5</v>
      </c>
      <c r="M16" s="270">
        <v>8.8</v>
      </c>
      <c r="N16" s="270">
        <v>46.7</v>
      </c>
    </row>
    <row r="17" spans="1:14" ht="25.5" customHeight="1">
      <c r="A17" s="269" t="s">
        <v>222</v>
      </c>
      <c r="B17" s="270">
        <v>3.8</v>
      </c>
      <c r="C17" s="270">
        <v>8.5</v>
      </c>
      <c r="D17" s="270">
        <v>3.4</v>
      </c>
      <c r="E17" s="270">
        <v>1.6</v>
      </c>
      <c r="F17" s="270">
        <v>11.9</v>
      </c>
      <c r="G17" s="270">
        <v>6.5</v>
      </c>
      <c r="H17" s="270">
        <v>15.4</v>
      </c>
      <c r="I17" s="270">
        <v>29.1</v>
      </c>
      <c r="J17" s="270">
        <v>8.3</v>
      </c>
      <c r="K17" s="270">
        <v>5.1</v>
      </c>
      <c r="L17" s="270">
        <v>3.2</v>
      </c>
      <c r="M17" s="270">
        <v>8.9</v>
      </c>
      <c r="N17" s="270">
        <v>47.3</v>
      </c>
    </row>
    <row r="18" spans="1:14" ht="26.25" customHeight="1">
      <c r="A18" s="269" t="s">
        <v>223</v>
      </c>
      <c r="B18" s="270">
        <v>3.7</v>
      </c>
      <c r="C18" s="270">
        <v>8.4</v>
      </c>
      <c r="D18" s="270">
        <v>3.6</v>
      </c>
      <c r="E18" s="270">
        <v>1.5</v>
      </c>
      <c r="F18" s="270">
        <v>12</v>
      </c>
      <c r="G18" s="270">
        <v>6.6</v>
      </c>
      <c r="H18" s="270">
        <v>15.3</v>
      </c>
      <c r="I18" s="270">
        <v>28.7</v>
      </c>
      <c r="J18" s="270">
        <v>8.3</v>
      </c>
      <c r="K18" s="270">
        <v>3.1</v>
      </c>
      <c r="L18" s="270">
        <v>3.5</v>
      </c>
      <c r="M18" s="270">
        <v>8.9</v>
      </c>
      <c r="N18" s="270">
        <v>47.6</v>
      </c>
    </row>
    <row r="19" spans="1:14" ht="26.25" customHeight="1">
      <c r="A19" s="269" t="s">
        <v>224</v>
      </c>
      <c r="B19" s="270">
        <v>3.7</v>
      </c>
      <c r="C19" s="270">
        <v>8.2</v>
      </c>
      <c r="D19" s="270">
        <v>3.7</v>
      </c>
      <c r="E19" s="270">
        <v>1.5</v>
      </c>
      <c r="F19" s="270">
        <v>12.3</v>
      </c>
      <c r="G19" s="270">
        <v>6.7</v>
      </c>
      <c r="H19" s="270">
        <v>15.6</v>
      </c>
      <c r="I19" s="270">
        <v>29.4</v>
      </c>
      <c r="J19" s="270">
        <v>8.3</v>
      </c>
      <c r="K19" s="270">
        <v>3.1</v>
      </c>
      <c r="L19" s="270">
        <v>3.5</v>
      </c>
      <c r="M19" s="270">
        <v>9.1</v>
      </c>
      <c r="N19" s="270">
        <v>48.4</v>
      </c>
    </row>
    <row r="20" spans="1:14" ht="26.25" customHeight="1">
      <c r="A20" s="269" t="s">
        <v>225</v>
      </c>
      <c r="B20" s="270">
        <v>3.6</v>
      </c>
      <c r="C20" s="270">
        <v>8.2</v>
      </c>
      <c r="D20" s="270">
        <v>3.9</v>
      </c>
      <c r="E20" s="270">
        <v>1.8</v>
      </c>
      <c r="F20" s="270">
        <v>12.5</v>
      </c>
      <c r="G20" s="270">
        <v>6.9</v>
      </c>
      <c r="H20" s="270">
        <v>15.1</v>
      </c>
      <c r="I20" s="270">
        <v>30.1</v>
      </c>
      <c r="J20" s="270">
        <v>8.4</v>
      </c>
      <c r="K20" s="270">
        <v>2.9</v>
      </c>
      <c r="L20" s="270">
        <v>3.7</v>
      </c>
      <c r="M20" s="270">
        <v>9.1</v>
      </c>
      <c r="N20" s="270">
        <v>49.1</v>
      </c>
    </row>
    <row r="21" spans="1:14" ht="26.25" customHeight="1">
      <c r="A21" s="269" t="s">
        <v>226</v>
      </c>
      <c r="B21" s="270">
        <v>3.6</v>
      </c>
      <c r="C21" s="270">
        <v>8.1</v>
      </c>
      <c r="D21" s="270">
        <v>4</v>
      </c>
      <c r="E21" s="270">
        <v>2</v>
      </c>
      <c r="F21" s="270">
        <v>12.7</v>
      </c>
      <c r="G21" s="270">
        <v>7</v>
      </c>
      <c r="H21" s="270">
        <v>15.1</v>
      </c>
      <c r="I21" s="270">
        <v>30.8</v>
      </c>
      <c r="J21" s="270">
        <v>8.4</v>
      </c>
      <c r="K21" s="270">
        <v>2.8</v>
      </c>
      <c r="L21" s="270">
        <v>4</v>
      </c>
      <c r="M21" s="270">
        <v>9.2</v>
      </c>
      <c r="N21" s="270">
        <v>49.9</v>
      </c>
    </row>
    <row r="22" spans="1:14" ht="26.25" customHeight="1">
      <c r="A22" s="269" t="s">
        <v>227</v>
      </c>
      <c r="B22" s="270">
        <v>3.6</v>
      </c>
      <c r="C22" s="270">
        <v>7.9</v>
      </c>
      <c r="D22" s="270">
        <v>4.1</v>
      </c>
      <c r="E22" s="270">
        <v>2</v>
      </c>
      <c r="F22" s="270">
        <v>13.8</v>
      </c>
      <c r="G22" s="270">
        <v>7.4</v>
      </c>
      <c r="H22" s="270">
        <v>15.3</v>
      </c>
      <c r="I22" s="270">
        <v>31.7</v>
      </c>
      <c r="J22" s="270">
        <v>9.5</v>
      </c>
      <c r="K22" s="270">
        <v>2.7</v>
      </c>
      <c r="L22" s="270">
        <v>4.1</v>
      </c>
      <c r="M22" s="270">
        <v>9.3</v>
      </c>
      <c r="N22" s="270">
        <v>51.3</v>
      </c>
    </row>
    <row r="23" spans="1:14" ht="26.25" customHeight="1">
      <c r="A23" s="269" t="s">
        <v>228</v>
      </c>
      <c r="B23" s="270">
        <v>3.6</v>
      </c>
      <c r="C23" s="270">
        <v>7.9</v>
      </c>
      <c r="D23" s="270">
        <v>4.2</v>
      </c>
      <c r="E23" s="270">
        <v>1.8</v>
      </c>
      <c r="F23" s="270">
        <v>14.2</v>
      </c>
      <c r="G23" s="270">
        <v>7.6</v>
      </c>
      <c r="H23" s="270">
        <v>15.5</v>
      </c>
      <c r="I23" s="270">
        <v>32.6</v>
      </c>
      <c r="J23" s="270">
        <v>10</v>
      </c>
      <c r="K23" s="270">
        <v>2.7</v>
      </c>
      <c r="L23" s="270">
        <v>4.2</v>
      </c>
      <c r="M23" s="270">
        <v>9.7</v>
      </c>
      <c r="N23" s="270">
        <v>52.3</v>
      </c>
    </row>
    <row r="24" spans="1:14" s="271" customFormat="1" ht="26.25" customHeight="1">
      <c r="A24" s="269" t="s">
        <v>229</v>
      </c>
      <c r="B24" s="270">
        <v>3.6</v>
      </c>
      <c r="C24" s="270">
        <v>7.6</v>
      </c>
      <c r="D24" s="270">
        <v>4.4</v>
      </c>
      <c r="E24" s="270">
        <v>2</v>
      </c>
      <c r="F24" s="270">
        <v>14.3</v>
      </c>
      <c r="G24" s="270">
        <v>7.6</v>
      </c>
      <c r="H24" s="270">
        <v>15.4</v>
      </c>
      <c r="I24" s="270">
        <v>32.1</v>
      </c>
      <c r="J24" s="270">
        <v>10.3</v>
      </c>
      <c r="K24" s="270">
        <v>2.6</v>
      </c>
      <c r="L24" s="270">
        <v>4.4</v>
      </c>
      <c r="M24" s="270">
        <v>9.7</v>
      </c>
      <c r="N24" s="270">
        <v>52.5</v>
      </c>
    </row>
    <row r="25" spans="1:14" s="271" customFormat="1" ht="26.25" customHeight="1">
      <c r="A25" s="269" t="s">
        <v>230</v>
      </c>
      <c r="B25" s="270">
        <v>3.6</v>
      </c>
      <c r="C25" s="270">
        <v>7.7</v>
      </c>
      <c r="D25" s="270">
        <v>4.3</v>
      </c>
      <c r="E25" s="270">
        <v>1.7</v>
      </c>
      <c r="F25" s="270">
        <v>14.5</v>
      </c>
      <c r="G25" s="270">
        <v>7.6</v>
      </c>
      <c r="H25" s="270">
        <v>15.6</v>
      </c>
      <c r="I25" s="270">
        <v>32.2</v>
      </c>
      <c r="J25" s="270">
        <v>10.4</v>
      </c>
      <c r="K25" s="270">
        <v>2.7</v>
      </c>
      <c r="L25" s="270">
        <v>4.2</v>
      </c>
      <c r="M25" s="270">
        <v>9.7</v>
      </c>
      <c r="N25" s="270">
        <v>52.7</v>
      </c>
    </row>
    <row r="26" spans="1:14" s="271" customFormat="1" ht="26.25" customHeight="1">
      <c r="A26" s="269" t="s">
        <v>231</v>
      </c>
      <c r="B26" s="270">
        <v>3.6</v>
      </c>
      <c r="C26" s="270">
        <v>7.7</v>
      </c>
      <c r="D26" s="270">
        <v>4.3</v>
      </c>
      <c r="E26" s="270">
        <v>2.2</v>
      </c>
      <c r="F26" s="270">
        <v>14.5</v>
      </c>
      <c r="G26" s="270">
        <v>7.4</v>
      </c>
      <c r="H26" s="270">
        <v>15.1</v>
      </c>
      <c r="I26" s="270">
        <v>32.4</v>
      </c>
      <c r="J26" s="270">
        <v>10.2</v>
      </c>
      <c r="K26" s="270">
        <v>2.5</v>
      </c>
      <c r="L26" s="270">
        <v>4.2</v>
      </c>
      <c r="M26" s="270">
        <v>9.6</v>
      </c>
      <c r="N26" s="270">
        <v>52.7</v>
      </c>
    </row>
    <row r="27" spans="1:14" s="271" customFormat="1" ht="26.25" customHeight="1">
      <c r="A27" s="269" t="s">
        <v>232</v>
      </c>
      <c r="B27" s="270">
        <v>3.560909211570449</v>
      </c>
      <c r="C27" s="270">
        <v>7.574117276911624</v>
      </c>
      <c r="D27" s="270">
        <v>4.243645677422877</v>
      </c>
      <c r="E27" s="270">
        <v>1.9224225927186116</v>
      </c>
      <c r="F27" s="270">
        <v>14.666703854394624</v>
      </c>
      <c r="G27" s="270">
        <v>7.487687975152402</v>
      </c>
      <c r="H27" s="270">
        <v>14.836417471427652</v>
      </c>
      <c r="I27" s="270">
        <v>32.61973442656426</v>
      </c>
      <c r="J27" s="270">
        <v>10.231780610735914</v>
      </c>
      <c r="K27" s="270">
        <v>2.514963073353464</v>
      </c>
      <c r="L27" s="270">
        <v>4.213627874393339</v>
      </c>
      <c r="M27" s="270">
        <v>9.697727217204905</v>
      </c>
      <c r="N27" s="270">
        <v>53.01822061097706</v>
      </c>
    </row>
    <row r="28" spans="1:14" s="271" customFormat="1" ht="26.25" customHeight="1">
      <c r="A28" s="269" t="s">
        <v>233</v>
      </c>
      <c r="B28" s="270">
        <v>3.6</v>
      </c>
      <c r="C28" s="270">
        <v>7.5</v>
      </c>
      <c r="D28" s="270">
        <v>4.2</v>
      </c>
      <c r="E28" s="270">
        <v>1.9</v>
      </c>
      <c r="F28" s="270">
        <v>15.1</v>
      </c>
      <c r="G28" s="270">
        <v>7.4</v>
      </c>
      <c r="H28" s="270">
        <v>14.6</v>
      </c>
      <c r="I28" s="270">
        <v>32.7</v>
      </c>
      <c r="J28" s="270">
        <v>10.4</v>
      </c>
      <c r="K28" s="270">
        <v>2.5</v>
      </c>
      <c r="L28" s="270">
        <v>4.2</v>
      </c>
      <c r="M28" s="270">
        <v>9.7</v>
      </c>
      <c r="N28" s="270">
        <v>53.2</v>
      </c>
    </row>
    <row r="29" spans="1:14" s="271" customFormat="1" ht="26.25" customHeight="1">
      <c r="A29" s="269" t="s">
        <v>234</v>
      </c>
      <c r="B29" s="270">
        <v>3.5</v>
      </c>
      <c r="C29" s="270">
        <v>7.4</v>
      </c>
      <c r="D29" s="270">
        <v>4.2</v>
      </c>
      <c r="E29" s="270">
        <v>1.8</v>
      </c>
      <c r="F29" s="270">
        <v>15.2</v>
      </c>
      <c r="G29" s="270">
        <v>7.6</v>
      </c>
      <c r="H29" s="270">
        <v>14.7</v>
      </c>
      <c r="I29" s="270">
        <v>32.6</v>
      </c>
      <c r="J29" s="270">
        <v>10.9</v>
      </c>
      <c r="K29" s="270">
        <v>2.5</v>
      </c>
      <c r="L29" s="270">
        <v>4.3</v>
      </c>
      <c r="M29" s="270">
        <v>9.8</v>
      </c>
      <c r="N29" s="270">
        <v>53.6</v>
      </c>
    </row>
    <row r="30" spans="1:14" ht="17.25">
      <c r="A30" s="272"/>
      <c r="B30" s="272"/>
      <c r="C30" s="272"/>
      <c r="D30" s="272"/>
      <c r="E30" s="272"/>
      <c r="F30" s="273"/>
      <c r="G30" s="273"/>
      <c r="H30" s="273"/>
      <c r="I30" s="274"/>
      <c r="J30" s="273"/>
      <c r="K30" s="275" t="s">
        <v>235</v>
      </c>
      <c r="L30" s="273"/>
      <c r="M30" s="273"/>
      <c r="N30" s="273"/>
    </row>
    <row r="32" ht="14.25">
      <c r="D32" s="277"/>
    </row>
    <row r="33" ht="14.25">
      <c r="D33" s="277"/>
    </row>
    <row r="34" ht="14.25">
      <c r="D34" s="277"/>
    </row>
    <row r="35" ht="14.25">
      <c r="D35" s="277"/>
    </row>
    <row r="36" ht="14.25">
      <c r="D36" s="277"/>
    </row>
    <row r="37" spans="4:14" s="276" customFormat="1" ht="14.25">
      <c r="D37" s="277"/>
      <c r="F37" s="263"/>
      <c r="G37" s="263"/>
      <c r="H37" s="263"/>
      <c r="I37" s="278"/>
      <c r="J37" s="263"/>
      <c r="K37" s="263"/>
      <c r="L37" s="263"/>
      <c r="M37" s="263"/>
      <c r="N37" s="263"/>
    </row>
    <row r="38" spans="4:14" s="276" customFormat="1" ht="14.25">
      <c r="D38" s="277"/>
      <c r="F38" s="263"/>
      <c r="G38" s="263"/>
      <c r="H38" s="263"/>
      <c r="I38" s="278"/>
      <c r="J38" s="263"/>
      <c r="K38" s="263"/>
      <c r="L38" s="263"/>
      <c r="M38" s="263"/>
      <c r="N38" s="263"/>
    </row>
    <row r="39" spans="4:14" s="276" customFormat="1" ht="14.25">
      <c r="D39" s="277"/>
      <c r="F39" s="263"/>
      <c r="G39" s="263"/>
      <c r="H39" s="263"/>
      <c r="I39" s="278"/>
      <c r="J39" s="263"/>
      <c r="K39" s="263"/>
      <c r="L39" s="263"/>
      <c r="M39" s="263"/>
      <c r="N39" s="263"/>
    </row>
    <row r="40" spans="4:14" s="276" customFormat="1" ht="14.25">
      <c r="D40" s="277"/>
      <c r="F40" s="263"/>
      <c r="G40" s="263"/>
      <c r="H40" s="263"/>
      <c r="I40" s="278"/>
      <c r="J40" s="263"/>
      <c r="K40" s="263"/>
      <c r="L40" s="263"/>
      <c r="M40" s="263"/>
      <c r="N40" s="263"/>
    </row>
    <row r="41" spans="4:14" s="276" customFormat="1" ht="14.25">
      <c r="D41" s="277"/>
      <c r="F41" s="263"/>
      <c r="G41" s="263"/>
      <c r="H41" s="263"/>
      <c r="I41" s="278"/>
      <c r="J41" s="263"/>
      <c r="K41" s="263"/>
      <c r="L41" s="263"/>
      <c r="M41" s="263"/>
      <c r="N41" s="263"/>
    </row>
    <row r="42" spans="4:14" s="276" customFormat="1" ht="14.25">
      <c r="D42" s="277"/>
      <c r="F42" s="263"/>
      <c r="G42" s="263"/>
      <c r="H42" s="263"/>
      <c r="I42" s="278"/>
      <c r="J42" s="263"/>
      <c r="K42" s="263"/>
      <c r="L42" s="263"/>
      <c r="M42" s="263"/>
      <c r="N42" s="263"/>
    </row>
    <row r="43" spans="4:14" s="276" customFormat="1" ht="14.25">
      <c r="D43" s="277"/>
      <c r="F43" s="263"/>
      <c r="G43" s="263"/>
      <c r="H43" s="263"/>
      <c r="I43" s="278"/>
      <c r="J43" s="263"/>
      <c r="K43" s="263"/>
      <c r="L43" s="263"/>
      <c r="M43" s="263"/>
      <c r="N43" s="263"/>
    </row>
  </sheetData>
  <sheetProtection/>
  <mergeCells count="1">
    <mergeCell ref="A2:N2"/>
  </mergeCells>
  <printOptions/>
  <pageMargins left="0.7086614173228347" right="0.5118110236220472" top="0.5905511811023623" bottom="0.5511811023622047" header="0.5118110236220472" footer="0.4330708661417323"/>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AB62"/>
  <sheetViews>
    <sheetView showGridLines="0" view="pageBreakPreview" zoomScale="145" zoomScaleSheetLayoutView="145" zoomScalePageLayoutView="0" workbookViewId="0" topLeftCell="A1">
      <pane xSplit="2" ySplit="5" topLeftCell="C6"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2"/>
  <cols>
    <col min="1" max="1" width="8.625" style="288" customWidth="1"/>
    <col min="2" max="2" width="26.00390625" style="329" customWidth="1"/>
    <col min="3" max="4" width="11.00390625" style="282" customWidth="1"/>
    <col min="5" max="5" width="12.875" style="282" customWidth="1"/>
    <col min="6" max="6" width="13.00390625" style="282" customWidth="1"/>
    <col min="7" max="7" width="14.375" style="282" customWidth="1"/>
    <col min="8" max="9" width="12.875" style="282" customWidth="1"/>
    <col min="10" max="10" width="9.625" style="282" customWidth="1"/>
    <col min="11" max="12" width="12.875" style="282" customWidth="1"/>
    <col min="13" max="13" width="9.875" style="282" customWidth="1"/>
    <col min="14" max="15" width="12.875" style="282" customWidth="1"/>
    <col min="16" max="16" width="9.625" style="282" customWidth="1"/>
    <col min="17" max="18" width="12.875" style="282" customWidth="1"/>
    <col min="19" max="19" width="9.625" style="282" customWidth="1"/>
    <col min="20" max="21" width="12.875" style="282" customWidth="1"/>
    <col min="22" max="22" width="9.625" style="282" customWidth="1"/>
    <col min="23" max="24" width="12.875" style="282" customWidth="1"/>
    <col min="25" max="25" width="9.625" style="282" customWidth="1"/>
    <col min="26" max="27" width="12.875" style="282" customWidth="1"/>
    <col min="28" max="28" width="9.625" style="282" customWidth="1"/>
    <col min="29" max="16384" width="9.375" style="282" customWidth="1"/>
  </cols>
  <sheetData>
    <row r="1" spans="1:28" s="280" customFormat="1" ht="19.5" customHeight="1">
      <c r="A1" s="485" t="s">
        <v>236</v>
      </c>
      <c r="B1" s="485"/>
      <c r="C1" s="485"/>
      <c r="D1" s="485"/>
      <c r="E1" s="485"/>
      <c r="F1" s="485"/>
      <c r="G1" s="485"/>
      <c r="H1" s="279"/>
      <c r="I1" s="279"/>
      <c r="J1" s="279"/>
      <c r="K1" s="279"/>
      <c r="L1" s="279"/>
      <c r="M1" s="279"/>
      <c r="N1" s="279"/>
      <c r="O1" s="279"/>
      <c r="P1" s="279"/>
      <c r="Q1" s="279"/>
      <c r="R1" s="279"/>
      <c r="S1" s="279"/>
      <c r="T1" s="279"/>
      <c r="U1" s="279"/>
      <c r="V1" s="279"/>
      <c r="W1" s="279"/>
      <c r="X1" s="279"/>
      <c r="Y1" s="279"/>
      <c r="Z1" s="279"/>
      <c r="AA1" s="279"/>
      <c r="AB1" s="279"/>
    </row>
    <row r="2" spans="1:28" ht="12.75" customHeight="1">
      <c r="A2" s="485"/>
      <c r="B2" s="485"/>
      <c r="C2" s="485"/>
      <c r="D2" s="485"/>
      <c r="E2" s="485"/>
      <c r="F2" s="485"/>
      <c r="G2" s="485"/>
      <c r="H2" s="281"/>
      <c r="I2" s="281"/>
      <c r="J2" s="281"/>
      <c r="K2" s="281"/>
      <c r="L2" s="281"/>
      <c r="M2" s="281"/>
      <c r="N2" s="281"/>
      <c r="O2" s="281"/>
      <c r="P2" s="281"/>
      <c r="Q2" s="281"/>
      <c r="R2" s="281"/>
      <c r="S2" s="281"/>
      <c r="T2" s="281"/>
      <c r="U2" s="281"/>
      <c r="V2" s="281"/>
      <c r="W2" s="281"/>
      <c r="X2" s="281"/>
      <c r="Y2" s="281"/>
      <c r="Z2" s="281"/>
      <c r="AA2" s="281"/>
      <c r="AB2" s="281"/>
    </row>
    <row r="3" spans="1:28" s="283" customFormat="1" ht="12.75" customHeight="1">
      <c r="A3" s="486"/>
      <c r="B3" s="486"/>
      <c r="C3" s="486"/>
      <c r="D3" s="486"/>
      <c r="E3" s="486"/>
      <c r="F3" s="486"/>
      <c r="G3" s="486"/>
      <c r="L3" s="284"/>
      <c r="M3" s="284"/>
      <c r="AB3" s="285"/>
    </row>
    <row r="4" spans="1:7" s="288" customFormat="1" ht="15" customHeight="1">
      <c r="A4" s="487" t="s">
        <v>237</v>
      </c>
      <c r="B4" s="488"/>
      <c r="C4" s="487" t="s">
        <v>238</v>
      </c>
      <c r="D4" s="488"/>
      <c r="E4" s="491" t="s">
        <v>239</v>
      </c>
      <c r="F4" s="286" t="s">
        <v>240</v>
      </c>
      <c r="G4" s="287"/>
    </row>
    <row r="5" spans="1:7" s="290" customFormat="1" ht="15" customHeight="1">
      <c r="A5" s="489"/>
      <c r="B5" s="490"/>
      <c r="C5" s="489"/>
      <c r="D5" s="490"/>
      <c r="E5" s="492"/>
      <c r="F5" s="289" t="s">
        <v>241</v>
      </c>
      <c r="G5" s="289" t="s">
        <v>242</v>
      </c>
    </row>
    <row r="6" spans="1:7" s="290" customFormat="1" ht="16.5" customHeight="1">
      <c r="A6" s="291">
        <v>1</v>
      </c>
      <c r="B6" s="292" t="s">
        <v>243</v>
      </c>
      <c r="C6" s="293"/>
      <c r="D6" s="294"/>
      <c r="E6" s="295"/>
      <c r="F6" s="295"/>
      <c r="G6" s="296">
        <f>IF(F6="","",F6/E6*100)</f>
      </c>
    </row>
    <row r="7" spans="1:7" ht="16.5" customHeight="1">
      <c r="A7" s="297">
        <v>1</v>
      </c>
      <c r="B7" s="292" t="s">
        <v>244</v>
      </c>
      <c r="C7" s="298">
        <v>5328</v>
      </c>
      <c r="D7" s="299">
        <v>1761</v>
      </c>
      <c r="E7" s="300">
        <v>627995</v>
      </c>
      <c r="F7" s="301">
        <v>341633</v>
      </c>
      <c r="G7" s="302">
        <v>54.40059236140415</v>
      </c>
    </row>
    <row r="8" spans="1:7" ht="16.5" customHeight="1">
      <c r="A8" s="297">
        <v>2</v>
      </c>
      <c r="B8" s="292" t="s">
        <v>245</v>
      </c>
      <c r="C8" s="298">
        <v>428</v>
      </c>
      <c r="D8" s="299">
        <v>178</v>
      </c>
      <c r="E8" s="300">
        <v>40078</v>
      </c>
      <c r="F8" s="301">
        <v>22114</v>
      </c>
      <c r="G8" s="302">
        <v>55.17740406207895</v>
      </c>
    </row>
    <row r="9" spans="1:7" ht="16.5" customHeight="1">
      <c r="A9" s="297">
        <v>3</v>
      </c>
      <c r="B9" s="292" t="s">
        <v>246</v>
      </c>
      <c r="C9" s="298">
        <v>508</v>
      </c>
      <c r="D9" s="299">
        <v>52</v>
      </c>
      <c r="E9" s="300">
        <v>41750</v>
      </c>
      <c r="F9" s="301">
        <v>22770</v>
      </c>
      <c r="G9" s="302">
        <v>54.53892215568862</v>
      </c>
    </row>
    <row r="10" spans="1:7" ht="16.5" customHeight="1">
      <c r="A10" s="297">
        <v>4</v>
      </c>
      <c r="B10" s="292" t="s">
        <v>247</v>
      </c>
      <c r="C10" s="298">
        <v>319</v>
      </c>
      <c r="D10" s="299">
        <v>119</v>
      </c>
      <c r="E10" s="300">
        <v>25824</v>
      </c>
      <c r="F10" s="301">
        <v>14895</v>
      </c>
      <c r="G10" s="302">
        <v>57.678903345724905</v>
      </c>
    </row>
    <row r="11" spans="1:7" ht="16.5" customHeight="1">
      <c r="A11" s="297">
        <v>5</v>
      </c>
      <c r="B11" s="292" t="s">
        <v>248</v>
      </c>
      <c r="C11" s="298">
        <v>252</v>
      </c>
      <c r="D11" s="299">
        <v>54</v>
      </c>
      <c r="E11" s="300">
        <v>22990</v>
      </c>
      <c r="F11" s="301">
        <v>12645</v>
      </c>
      <c r="G11" s="302">
        <v>55.00217485863419</v>
      </c>
    </row>
    <row r="12" spans="1:7" ht="16.5" customHeight="1">
      <c r="A12" s="297">
        <v>6</v>
      </c>
      <c r="B12" s="292" t="s">
        <v>249</v>
      </c>
      <c r="C12" s="298">
        <v>876</v>
      </c>
      <c r="D12" s="299">
        <v>459</v>
      </c>
      <c r="E12" s="300">
        <v>84044</v>
      </c>
      <c r="F12" s="301">
        <v>47081</v>
      </c>
      <c r="G12" s="302">
        <v>56.019465994003134</v>
      </c>
    </row>
    <row r="13" spans="1:7" ht="16.5" customHeight="1">
      <c r="A13" s="297">
        <v>7</v>
      </c>
      <c r="B13" s="292" t="s">
        <v>250</v>
      </c>
      <c r="C13" s="298">
        <v>1184</v>
      </c>
      <c r="D13" s="299">
        <v>439</v>
      </c>
      <c r="E13" s="300">
        <v>124878</v>
      </c>
      <c r="F13" s="301">
        <v>59757</v>
      </c>
      <c r="G13" s="302">
        <v>47.8523038485562</v>
      </c>
    </row>
    <row r="14" spans="1:7" ht="16.5" customHeight="1">
      <c r="A14" s="297">
        <v>8</v>
      </c>
      <c r="B14" s="292" t="s">
        <v>251</v>
      </c>
      <c r="C14" s="298">
        <v>4096</v>
      </c>
      <c r="D14" s="299">
        <v>2273</v>
      </c>
      <c r="E14" s="300">
        <v>516234</v>
      </c>
      <c r="F14" s="301">
        <v>267605</v>
      </c>
      <c r="G14" s="302">
        <v>51.83792621175668</v>
      </c>
    </row>
    <row r="15" spans="1:7" ht="16.5" customHeight="1">
      <c r="A15" s="297">
        <v>9</v>
      </c>
      <c r="B15" s="292" t="s">
        <v>252</v>
      </c>
      <c r="C15" s="298">
        <v>836</v>
      </c>
      <c r="D15" s="299">
        <v>399</v>
      </c>
      <c r="E15" s="300">
        <v>78779</v>
      </c>
      <c r="F15" s="301">
        <v>44154</v>
      </c>
      <c r="G15" s="302">
        <v>56.04793155536374</v>
      </c>
    </row>
    <row r="16" spans="1:7" ht="16.5" customHeight="1">
      <c r="A16" s="297">
        <v>10</v>
      </c>
      <c r="B16" s="292" t="s">
        <v>253</v>
      </c>
      <c r="C16" s="298">
        <v>710</v>
      </c>
      <c r="D16" s="299">
        <v>473</v>
      </c>
      <c r="E16" s="300">
        <v>136756</v>
      </c>
      <c r="F16" s="301">
        <v>69255</v>
      </c>
      <c r="G16" s="302">
        <v>50.64128813361023</v>
      </c>
    </row>
    <row r="17" spans="1:7" ht="16.5" customHeight="1">
      <c r="A17" s="297">
        <v>11</v>
      </c>
      <c r="B17" s="292" t="s">
        <v>254</v>
      </c>
      <c r="C17" s="298">
        <v>589</v>
      </c>
      <c r="D17" s="299">
        <v>354</v>
      </c>
      <c r="E17" s="300">
        <v>78282</v>
      </c>
      <c r="F17" s="301">
        <v>41837</v>
      </c>
      <c r="G17" s="302">
        <v>53.4439590199535</v>
      </c>
    </row>
    <row r="18" spans="1:7" ht="16.5" customHeight="1">
      <c r="A18" s="297">
        <v>12</v>
      </c>
      <c r="B18" s="292" t="s">
        <v>255</v>
      </c>
      <c r="C18" s="298">
        <v>3141</v>
      </c>
      <c r="D18" s="299">
        <v>976</v>
      </c>
      <c r="E18" s="300">
        <v>265623</v>
      </c>
      <c r="F18" s="301">
        <v>144431</v>
      </c>
      <c r="G18" s="302">
        <v>54.374432936906814</v>
      </c>
    </row>
    <row r="19" spans="1:7" ht="16.5" customHeight="1">
      <c r="A19" s="297">
        <v>13</v>
      </c>
      <c r="B19" s="292" t="s">
        <v>256</v>
      </c>
      <c r="C19" s="298">
        <v>3493</v>
      </c>
      <c r="D19" s="299">
        <v>1191</v>
      </c>
      <c r="E19" s="300">
        <v>542491</v>
      </c>
      <c r="F19" s="301">
        <v>277541</v>
      </c>
      <c r="G19" s="302">
        <v>51.160480081697216</v>
      </c>
    </row>
    <row r="20" spans="1:7" ht="16.5" customHeight="1">
      <c r="A20" s="297">
        <v>14</v>
      </c>
      <c r="B20" s="292" t="s">
        <v>257</v>
      </c>
      <c r="C20" s="298">
        <v>4127</v>
      </c>
      <c r="D20" s="299">
        <v>1720</v>
      </c>
      <c r="E20" s="300">
        <v>742266</v>
      </c>
      <c r="F20" s="301">
        <v>381688</v>
      </c>
      <c r="G20" s="302">
        <v>51.42199696604721</v>
      </c>
    </row>
    <row r="21" spans="1:7" ht="16.5" customHeight="1">
      <c r="A21" s="297">
        <v>15</v>
      </c>
      <c r="B21" s="292" t="s">
        <v>258</v>
      </c>
      <c r="C21" s="298">
        <v>2958</v>
      </c>
      <c r="D21" s="299">
        <v>1452</v>
      </c>
      <c r="E21" s="300">
        <v>677495</v>
      </c>
      <c r="F21" s="301">
        <v>313691</v>
      </c>
      <c r="G21" s="302">
        <v>46.30159632174407</v>
      </c>
    </row>
    <row r="22" spans="1:7" ht="16.5" customHeight="1">
      <c r="A22" s="297">
        <v>16</v>
      </c>
      <c r="B22" s="292" t="s">
        <v>259</v>
      </c>
      <c r="C22" s="298">
        <v>1016</v>
      </c>
      <c r="D22" s="299">
        <v>423</v>
      </c>
      <c r="E22" s="300">
        <v>122165</v>
      </c>
      <c r="F22" s="301">
        <v>78001</v>
      </c>
      <c r="G22" s="302">
        <v>63.8488928907625</v>
      </c>
    </row>
    <row r="23" spans="1:7" ht="16.5" customHeight="1">
      <c r="A23" s="297">
        <v>17</v>
      </c>
      <c r="B23" s="292" t="s">
        <v>260</v>
      </c>
      <c r="C23" s="298">
        <v>1780</v>
      </c>
      <c r="D23" s="299">
        <v>441</v>
      </c>
      <c r="E23" s="300">
        <v>161907</v>
      </c>
      <c r="F23" s="301">
        <v>87068</v>
      </c>
      <c r="G23" s="302">
        <v>53.776550735916295</v>
      </c>
    </row>
    <row r="24" spans="1:7" ht="16.5" customHeight="1">
      <c r="A24" s="303"/>
      <c r="B24" s="304" t="s">
        <v>261</v>
      </c>
      <c r="C24" s="305">
        <v>31641</v>
      </c>
      <c r="D24" s="306">
        <v>12764</v>
      </c>
      <c r="E24" s="307">
        <v>4289557</v>
      </c>
      <c r="F24" s="307">
        <v>2226166</v>
      </c>
      <c r="G24" s="308">
        <v>51.897340447976326</v>
      </c>
    </row>
    <row r="25" spans="1:7" ht="16.5" customHeight="1">
      <c r="A25" s="291">
        <v>2</v>
      </c>
      <c r="B25" s="292" t="s">
        <v>262</v>
      </c>
      <c r="C25" s="298"/>
      <c r="D25" s="299"/>
      <c r="E25" s="300"/>
      <c r="F25" s="301"/>
      <c r="G25" s="302"/>
    </row>
    <row r="26" spans="1:7" ht="16.5" customHeight="1">
      <c r="A26" s="297">
        <v>1</v>
      </c>
      <c r="B26" s="292" t="s">
        <v>263</v>
      </c>
      <c r="C26" s="298">
        <v>1</v>
      </c>
      <c r="D26" s="299">
        <v>0</v>
      </c>
      <c r="E26" s="300">
        <v>49</v>
      </c>
      <c r="F26" s="301">
        <v>42</v>
      </c>
      <c r="G26" s="302">
        <v>85.71428571428571</v>
      </c>
    </row>
    <row r="27" spans="1:7" ht="16.5" customHeight="1">
      <c r="A27" s="297">
        <v>2</v>
      </c>
      <c r="B27" s="292" t="s">
        <v>264</v>
      </c>
      <c r="C27" s="298">
        <v>19</v>
      </c>
      <c r="D27" s="299">
        <v>4</v>
      </c>
      <c r="E27" s="300">
        <v>1111</v>
      </c>
      <c r="F27" s="301">
        <v>797</v>
      </c>
      <c r="G27" s="302">
        <v>71.73717371737173</v>
      </c>
    </row>
    <row r="28" spans="1:7" ht="16.5" customHeight="1">
      <c r="A28" s="297">
        <v>3</v>
      </c>
      <c r="B28" s="292" t="s">
        <v>265</v>
      </c>
      <c r="C28" s="298">
        <v>29</v>
      </c>
      <c r="D28" s="299">
        <v>19</v>
      </c>
      <c r="E28" s="300">
        <v>2259</v>
      </c>
      <c r="F28" s="301">
        <v>1512</v>
      </c>
      <c r="G28" s="302">
        <v>66.93227091633466</v>
      </c>
    </row>
    <row r="29" spans="1:7" ht="16.5" customHeight="1">
      <c r="A29" s="303"/>
      <c r="B29" s="304" t="s">
        <v>261</v>
      </c>
      <c r="C29" s="305">
        <v>49</v>
      </c>
      <c r="D29" s="306">
        <v>23</v>
      </c>
      <c r="E29" s="307">
        <v>3419</v>
      </c>
      <c r="F29" s="307">
        <v>2351</v>
      </c>
      <c r="G29" s="308">
        <v>68.76279613922199</v>
      </c>
    </row>
    <row r="30" spans="1:7" ht="16.5" customHeight="1">
      <c r="A30" s="291">
        <v>3</v>
      </c>
      <c r="B30" s="292" t="s">
        <v>266</v>
      </c>
      <c r="C30" s="298"/>
      <c r="D30" s="299"/>
      <c r="E30" s="300"/>
      <c r="F30" s="301"/>
      <c r="G30" s="302"/>
    </row>
    <row r="31" spans="1:7" ht="16.5" customHeight="1">
      <c r="A31" s="297">
        <v>1</v>
      </c>
      <c r="B31" s="292" t="s">
        <v>267</v>
      </c>
      <c r="C31" s="298">
        <v>814</v>
      </c>
      <c r="D31" s="299">
        <v>116</v>
      </c>
      <c r="E31" s="300">
        <v>63264</v>
      </c>
      <c r="F31" s="301">
        <v>44029</v>
      </c>
      <c r="G31" s="302">
        <v>69.59566262013152</v>
      </c>
    </row>
    <row r="32" spans="1:7" ht="16.5" customHeight="1">
      <c r="A32" s="297">
        <v>2</v>
      </c>
      <c r="B32" s="292" t="s">
        <v>268</v>
      </c>
      <c r="C32" s="298">
        <v>1399</v>
      </c>
      <c r="D32" s="299">
        <v>150</v>
      </c>
      <c r="E32" s="300">
        <v>137421</v>
      </c>
      <c r="F32" s="301">
        <v>83947</v>
      </c>
      <c r="G32" s="302">
        <v>61.08746115950255</v>
      </c>
    </row>
    <row r="33" spans="1:7" ht="16.5" customHeight="1">
      <c r="A33" s="297">
        <v>3</v>
      </c>
      <c r="B33" s="292" t="s">
        <v>269</v>
      </c>
      <c r="C33" s="298">
        <v>1316</v>
      </c>
      <c r="D33" s="299">
        <v>271</v>
      </c>
      <c r="E33" s="300">
        <v>137290</v>
      </c>
      <c r="F33" s="301">
        <v>82398</v>
      </c>
      <c r="G33" s="302">
        <v>60.01748124408187</v>
      </c>
    </row>
    <row r="34" spans="1:7" ht="16.5" customHeight="1">
      <c r="A34" s="303"/>
      <c r="B34" s="304" t="s">
        <v>261</v>
      </c>
      <c r="C34" s="305">
        <v>3529</v>
      </c>
      <c r="D34" s="306">
        <v>537</v>
      </c>
      <c r="E34" s="307">
        <v>337975</v>
      </c>
      <c r="F34" s="307">
        <v>210374</v>
      </c>
      <c r="G34" s="308">
        <v>62.24543235446409</v>
      </c>
    </row>
    <row r="35" spans="1:7" ht="16.5" customHeight="1">
      <c r="A35" s="291">
        <v>4</v>
      </c>
      <c r="B35" s="292" t="s">
        <v>270</v>
      </c>
      <c r="C35" s="298"/>
      <c r="D35" s="299"/>
      <c r="E35" s="300"/>
      <c r="F35" s="301"/>
      <c r="G35" s="302"/>
    </row>
    <row r="36" spans="1:7" ht="16.5" customHeight="1">
      <c r="A36" s="297">
        <v>1</v>
      </c>
      <c r="B36" s="292" t="s">
        <v>271</v>
      </c>
      <c r="C36" s="298">
        <v>1102</v>
      </c>
      <c r="D36" s="299">
        <v>578</v>
      </c>
      <c r="E36" s="300">
        <v>142911</v>
      </c>
      <c r="F36" s="301">
        <v>61322</v>
      </c>
      <c r="G36" s="302">
        <v>42.909223222844986</v>
      </c>
    </row>
    <row r="37" spans="1:7" ht="16.5" customHeight="1">
      <c r="A37" s="297">
        <v>2</v>
      </c>
      <c r="B37" s="292" t="s">
        <v>272</v>
      </c>
      <c r="C37" s="298">
        <v>3010</v>
      </c>
      <c r="D37" s="299">
        <v>2049</v>
      </c>
      <c r="E37" s="300">
        <v>310944</v>
      </c>
      <c r="F37" s="301">
        <v>222972</v>
      </c>
      <c r="G37" s="302">
        <v>71.7080889163322</v>
      </c>
    </row>
    <row r="38" spans="1:7" ht="16.5" customHeight="1">
      <c r="A38" s="297">
        <v>3</v>
      </c>
      <c r="B38" s="292" t="s">
        <v>273</v>
      </c>
      <c r="C38" s="298">
        <v>5242</v>
      </c>
      <c r="D38" s="299">
        <v>2475</v>
      </c>
      <c r="E38" s="300">
        <v>404173</v>
      </c>
      <c r="F38" s="301">
        <v>240514</v>
      </c>
      <c r="G38" s="302">
        <v>59.507686065125576</v>
      </c>
    </row>
    <row r="39" spans="1:7" ht="16.5" customHeight="1">
      <c r="A39" s="297">
        <v>4</v>
      </c>
      <c r="B39" s="292" t="s">
        <v>274</v>
      </c>
      <c r="C39" s="298">
        <v>43</v>
      </c>
      <c r="D39" s="299">
        <v>16</v>
      </c>
      <c r="E39" s="300">
        <v>5480</v>
      </c>
      <c r="F39" s="301">
        <v>2816</v>
      </c>
      <c r="G39" s="302">
        <v>51.386861313868614</v>
      </c>
    </row>
    <row r="40" spans="1:7" ht="16.5" customHeight="1">
      <c r="A40" s="303"/>
      <c r="B40" s="304" t="s">
        <v>261</v>
      </c>
      <c r="C40" s="305">
        <v>9397</v>
      </c>
      <c r="D40" s="309">
        <v>5118</v>
      </c>
      <c r="E40" s="307">
        <v>863508</v>
      </c>
      <c r="F40" s="310">
        <v>527624</v>
      </c>
      <c r="G40" s="308">
        <v>61.10238700741626</v>
      </c>
    </row>
    <row r="41" spans="1:7" ht="16.5" customHeight="1">
      <c r="A41" s="291">
        <v>5</v>
      </c>
      <c r="B41" s="292" t="s">
        <v>275</v>
      </c>
      <c r="C41" s="298"/>
      <c r="D41" s="299"/>
      <c r="E41" s="300"/>
      <c r="F41" s="301"/>
      <c r="G41" s="302"/>
    </row>
    <row r="42" spans="1:7" ht="16.5" customHeight="1">
      <c r="A42" s="297">
        <v>1</v>
      </c>
      <c r="B42" s="292" t="s">
        <v>276</v>
      </c>
      <c r="C42" s="298">
        <v>1099</v>
      </c>
      <c r="D42" s="299">
        <v>345</v>
      </c>
      <c r="E42" s="300">
        <v>103380</v>
      </c>
      <c r="F42" s="301">
        <v>56686</v>
      </c>
      <c r="G42" s="302">
        <v>54.832656219771714</v>
      </c>
    </row>
    <row r="43" spans="1:7" ht="16.5" customHeight="1">
      <c r="A43" s="297">
        <v>2</v>
      </c>
      <c r="B43" s="292" t="s">
        <v>277</v>
      </c>
      <c r="C43" s="298">
        <v>290</v>
      </c>
      <c r="D43" s="299">
        <v>115</v>
      </c>
      <c r="E43" s="300">
        <v>28814</v>
      </c>
      <c r="F43" s="301">
        <v>16674</v>
      </c>
      <c r="G43" s="302">
        <v>57.86770319983341</v>
      </c>
    </row>
    <row r="44" spans="1:7" ht="16.5" customHeight="1">
      <c r="A44" s="303"/>
      <c r="B44" s="304" t="s">
        <v>261</v>
      </c>
      <c r="C44" s="311">
        <v>1389</v>
      </c>
      <c r="D44" s="299">
        <v>460</v>
      </c>
      <c r="E44" s="312">
        <v>132194</v>
      </c>
      <c r="F44" s="301">
        <v>73360</v>
      </c>
      <c r="G44" s="308">
        <v>55.49419792123697</v>
      </c>
    </row>
    <row r="45" spans="1:7" ht="16.5" customHeight="1">
      <c r="A45" s="313" t="s">
        <v>278</v>
      </c>
      <c r="B45" s="314"/>
      <c r="C45" s="315">
        <v>46005</v>
      </c>
      <c r="D45" s="316">
        <v>18902</v>
      </c>
      <c r="E45" s="310">
        <v>5626653</v>
      </c>
      <c r="F45" s="317">
        <v>3039875</v>
      </c>
      <c r="G45" s="308">
        <v>54.026345680105024</v>
      </c>
    </row>
    <row r="46" spans="1:7" ht="16.5" customHeight="1">
      <c r="A46" s="291">
        <v>6</v>
      </c>
      <c r="B46" s="292" t="s">
        <v>279</v>
      </c>
      <c r="C46" s="298">
        <v>161</v>
      </c>
      <c r="D46" s="299">
        <v>23</v>
      </c>
      <c r="E46" s="300">
        <v>9810</v>
      </c>
      <c r="F46" s="301">
        <v>6470</v>
      </c>
      <c r="G46" s="302">
        <v>65.95310907237513</v>
      </c>
    </row>
    <row r="47" spans="1:7" ht="16.5" customHeight="1">
      <c r="A47" s="291">
        <v>7</v>
      </c>
      <c r="B47" s="292" t="s">
        <v>280</v>
      </c>
      <c r="C47" s="298">
        <v>111</v>
      </c>
      <c r="D47" s="299">
        <v>20</v>
      </c>
      <c r="E47" s="300">
        <v>8129</v>
      </c>
      <c r="F47" s="301">
        <v>5059</v>
      </c>
      <c r="G47" s="302">
        <v>62.233977118956815</v>
      </c>
    </row>
    <row r="48" spans="1:7" ht="16.5" customHeight="1">
      <c r="A48" s="291">
        <v>8</v>
      </c>
      <c r="B48" s="292" t="s">
        <v>281</v>
      </c>
      <c r="C48" s="298">
        <v>20708</v>
      </c>
      <c r="D48" s="299">
        <v>3892</v>
      </c>
      <c r="E48" s="300">
        <v>1634111</v>
      </c>
      <c r="F48" s="301">
        <v>895750</v>
      </c>
      <c r="G48" s="302">
        <v>54.81573773140258</v>
      </c>
    </row>
    <row r="49" spans="1:7" ht="16.5" customHeight="1">
      <c r="A49" s="291">
        <v>9</v>
      </c>
      <c r="B49" s="292" t="s">
        <v>282</v>
      </c>
      <c r="C49" s="298">
        <v>3951</v>
      </c>
      <c r="D49" s="299">
        <v>189</v>
      </c>
      <c r="E49" s="300">
        <v>611329</v>
      </c>
      <c r="F49" s="301">
        <v>311756</v>
      </c>
      <c r="G49" s="302">
        <v>50.99643563449469</v>
      </c>
    </row>
    <row r="50" spans="1:7" ht="16.5" customHeight="1">
      <c r="A50" s="291">
        <v>10</v>
      </c>
      <c r="B50" s="292" t="s">
        <v>283</v>
      </c>
      <c r="C50" s="298">
        <v>206</v>
      </c>
      <c r="D50" s="299">
        <v>35</v>
      </c>
      <c r="E50" s="300">
        <v>16676</v>
      </c>
      <c r="F50" s="301">
        <v>8938</v>
      </c>
      <c r="G50" s="302">
        <v>53.59798512832814</v>
      </c>
    </row>
    <row r="51" spans="1:7" ht="16.5" customHeight="1">
      <c r="A51" s="291">
        <v>11</v>
      </c>
      <c r="B51" s="292" t="s">
        <v>284</v>
      </c>
      <c r="C51" s="298">
        <v>1491</v>
      </c>
      <c r="D51" s="299">
        <v>362</v>
      </c>
      <c r="E51" s="300">
        <v>309645</v>
      </c>
      <c r="F51" s="301">
        <v>173032</v>
      </c>
      <c r="G51" s="302">
        <v>55.88076668442894</v>
      </c>
    </row>
    <row r="52" spans="1:7" ht="16.5" customHeight="1">
      <c r="A52" s="291">
        <v>12</v>
      </c>
      <c r="B52" s="292" t="s">
        <v>285</v>
      </c>
      <c r="C52" s="298">
        <v>4020</v>
      </c>
      <c r="D52" s="299">
        <v>646</v>
      </c>
      <c r="E52" s="300">
        <v>653462</v>
      </c>
      <c r="F52" s="301">
        <v>348996</v>
      </c>
      <c r="G52" s="302">
        <v>53.407237146153875</v>
      </c>
    </row>
    <row r="53" spans="1:7" ht="16.5" customHeight="1">
      <c r="A53" s="291">
        <v>13</v>
      </c>
      <c r="B53" s="292" t="s">
        <v>286</v>
      </c>
      <c r="C53" s="298">
        <v>17186</v>
      </c>
      <c r="D53" s="299">
        <v>8159</v>
      </c>
      <c r="E53" s="300">
        <v>2098945</v>
      </c>
      <c r="F53" s="301">
        <v>1038404</v>
      </c>
      <c r="G53" s="302">
        <v>49.47266364768967</v>
      </c>
    </row>
    <row r="54" spans="1:7" ht="16.5" customHeight="1">
      <c r="A54" s="291">
        <v>14</v>
      </c>
      <c r="B54" s="292" t="s">
        <v>287</v>
      </c>
      <c r="C54" s="298">
        <v>4385</v>
      </c>
      <c r="D54" s="299">
        <v>1073</v>
      </c>
      <c r="E54" s="300">
        <v>265945</v>
      </c>
      <c r="F54" s="301">
        <v>135424</v>
      </c>
      <c r="G54" s="302">
        <v>50.92180714057418</v>
      </c>
    </row>
    <row r="55" spans="1:7" ht="16.5" customHeight="1">
      <c r="A55" s="291">
        <v>15</v>
      </c>
      <c r="B55" s="292" t="s">
        <v>288</v>
      </c>
      <c r="C55" s="298">
        <v>2930</v>
      </c>
      <c r="D55" s="299">
        <v>869</v>
      </c>
      <c r="E55" s="300">
        <v>276526</v>
      </c>
      <c r="F55" s="301">
        <v>187128</v>
      </c>
      <c r="G55" s="302">
        <v>67.67103274194831</v>
      </c>
    </row>
    <row r="56" spans="1:7" ht="16.5" customHeight="1">
      <c r="A56" s="291">
        <v>16</v>
      </c>
      <c r="B56" s="292" t="s">
        <v>289</v>
      </c>
      <c r="C56" s="298">
        <v>127</v>
      </c>
      <c r="D56" s="299">
        <v>13</v>
      </c>
      <c r="E56" s="300">
        <v>21999</v>
      </c>
      <c r="F56" s="301">
        <v>13753</v>
      </c>
      <c r="G56" s="302">
        <v>62.51647802172826</v>
      </c>
    </row>
    <row r="57" spans="1:7" ht="16.5" customHeight="1">
      <c r="A57" s="318">
        <v>17</v>
      </c>
      <c r="B57" s="292" t="s">
        <v>290</v>
      </c>
      <c r="C57" s="298">
        <v>14525</v>
      </c>
      <c r="D57" s="299">
        <v>2584</v>
      </c>
      <c r="E57" s="300">
        <v>1943674</v>
      </c>
      <c r="F57" s="301">
        <v>1058232</v>
      </c>
      <c r="G57" s="302">
        <v>54.444932637880626</v>
      </c>
    </row>
    <row r="58" spans="1:7" ht="16.5" customHeight="1">
      <c r="A58" s="313" t="s">
        <v>291</v>
      </c>
      <c r="B58" s="319"/>
      <c r="C58" s="320">
        <v>69801</v>
      </c>
      <c r="D58" s="316">
        <v>17865</v>
      </c>
      <c r="E58" s="317">
        <v>7850251</v>
      </c>
      <c r="F58" s="317">
        <v>4182942</v>
      </c>
      <c r="G58" s="321">
        <v>53.28418161406559</v>
      </c>
    </row>
    <row r="59" spans="1:7" ht="16.5" customHeight="1">
      <c r="A59" s="322" t="s">
        <v>292</v>
      </c>
      <c r="B59" s="323"/>
      <c r="C59" s="305">
        <v>115806</v>
      </c>
      <c r="D59" s="316">
        <v>36767</v>
      </c>
      <c r="E59" s="307">
        <v>13476904</v>
      </c>
      <c r="F59" s="317">
        <v>7222817</v>
      </c>
      <c r="G59" s="321">
        <v>53.59403762169709</v>
      </c>
    </row>
    <row r="60" spans="1:7" ht="11.25">
      <c r="A60" s="324" t="s">
        <v>235</v>
      </c>
      <c r="B60" s="325"/>
      <c r="C60" s="326"/>
      <c r="D60" s="326"/>
      <c r="E60" s="326"/>
      <c r="F60" s="326"/>
      <c r="G60" s="326"/>
    </row>
    <row r="61" spans="1:7" ht="11.25">
      <c r="A61" s="327" t="s">
        <v>25</v>
      </c>
      <c r="B61" s="324" t="s">
        <v>293</v>
      </c>
      <c r="C61" s="326"/>
      <c r="D61" s="326"/>
      <c r="E61" s="326"/>
      <c r="F61" s="326"/>
      <c r="G61" s="326"/>
    </row>
    <row r="62" spans="1:7" ht="11.25">
      <c r="A62" s="328"/>
      <c r="B62" s="324" t="s">
        <v>294</v>
      </c>
      <c r="C62" s="326"/>
      <c r="D62" s="326"/>
      <c r="E62" s="326"/>
      <c r="F62" s="326"/>
      <c r="G62" s="326"/>
    </row>
  </sheetData>
  <sheetProtection/>
  <mergeCells count="4">
    <mergeCell ref="A1:G3"/>
    <mergeCell ref="A4:B5"/>
    <mergeCell ref="C4:D5"/>
    <mergeCell ref="E4:E5"/>
  </mergeCells>
  <printOptions horizontalCentered="1"/>
  <pageMargins left="0.5905511811023623" right="0.5905511811023623" top="0.5905511811023623" bottom="0.5905511811023623" header="0.5118110236220472" footer="0.5118110236220472"/>
  <pageSetup horizontalDpi="600" verticalDpi="600" orientation="portrait" paperSize="9" scale="105" r:id="rId1"/>
  <rowBreaks count="1" manualBreakCount="1">
    <brk id="45" max="255" man="1"/>
  </rowBreaks>
</worksheet>
</file>

<file path=xl/worksheets/sheet9.xml><?xml version="1.0" encoding="utf-8"?>
<worksheet xmlns="http://schemas.openxmlformats.org/spreadsheetml/2006/main" xmlns:r="http://schemas.openxmlformats.org/officeDocument/2006/relationships">
  <dimension ref="A1:G57"/>
  <sheetViews>
    <sheetView showGridLines="0" view="pageBreakPreview" zoomScale="130" zoomScaleSheetLayoutView="130" zoomScalePageLayoutView="0" workbookViewId="0" topLeftCell="A1">
      <pane xSplit="2" ySplit="5" topLeftCell="C6" activePane="bottomRight" state="frozen"/>
      <selection pane="topLeft" activeCell="C5" sqref="C5"/>
      <selection pane="topRight" activeCell="C5" sqref="C5"/>
      <selection pane="bottomLeft" activeCell="C5" sqref="C5"/>
      <selection pane="bottomRight" activeCell="C5" sqref="C5"/>
    </sheetView>
  </sheetViews>
  <sheetFormatPr defaultColWidth="9.00390625" defaultRowHeight="12"/>
  <cols>
    <col min="1" max="1" width="8.625" style="335" customWidth="1"/>
    <col min="2" max="2" width="26.00390625" style="355" customWidth="1"/>
    <col min="3" max="3" width="10.125" style="331" bestFit="1" customWidth="1"/>
    <col min="4" max="4" width="11.125" style="331" bestFit="1" customWidth="1"/>
    <col min="5" max="5" width="13.50390625" style="331" bestFit="1" customWidth="1"/>
    <col min="6" max="6" width="13.375" style="331" customWidth="1"/>
    <col min="7" max="7" width="12.125" style="331" customWidth="1"/>
    <col min="8" max="16384" width="9.375" style="331" customWidth="1"/>
  </cols>
  <sheetData>
    <row r="1" spans="1:7" s="330" customFormat="1" ht="19.5" customHeight="1">
      <c r="A1" s="493" t="s">
        <v>295</v>
      </c>
      <c r="B1" s="493"/>
      <c r="C1" s="493"/>
      <c r="D1" s="493"/>
      <c r="E1" s="493"/>
      <c r="F1" s="493"/>
      <c r="G1" s="493"/>
    </row>
    <row r="2" spans="1:7" ht="12.75" customHeight="1">
      <c r="A2" s="493"/>
      <c r="B2" s="493"/>
      <c r="C2" s="493"/>
      <c r="D2" s="493"/>
      <c r="E2" s="493"/>
      <c r="F2" s="493"/>
      <c r="G2" s="493"/>
    </row>
    <row r="3" spans="1:7" s="334" customFormat="1" ht="12.75" customHeight="1" thickBot="1">
      <c r="A3" s="332"/>
      <c r="B3" s="333"/>
      <c r="C3" s="333"/>
      <c r="D3" s="333"/>
      <c r="E3" s="333"/>
      <c r="F3" s="333"/>
      <c r="G3" s="333"/>
    </row>
    <row r="4" spans="1:7" s="335" customFormat="1" ht="15" customHeight="1">
      <c r="A4" s="494" t="s">
        <v>296</v>
      </c>
      <c r="B4" s="495"/>
      <c r="C4" s="497" t="s">
        <v>238</v>
      </c>
      <c r="D4" s="498"/>
      <c r="E4" s="501" t="s">
        <v>239</v>
      </c>
      <c r="F4" s="503" t="s">
        <v>240</v>
      </c>
      <c r="G4" s="504"/>
    </row>
    <row r="5" spans="1:7" s="338" customFormat="1" ht="15" customHeight="1">
      <c r="A5" s="496"/>
      <c r="B5" s="490"/>
      <c r="C5" s="499"/>
      <c r="D5" s="500"/>
      <c r="E5" s="502"/>
      <c r="F5" s="336" t="s">
        <v>241</v>
      </c>
      <c r="G5" s="337" t="s">
        <v>297</v>
      </c>
    </row>
    <row r="6" spans="1:7" s="338" customFormat="1" ht="16.5" customHeight="1">
      <c r="A6" s="339">
        <v>1</v>
      </c>
      <c r="B6" s="340" t="s">
        <v>298</v>
      </c>
      <c r="C6" s="341">
        <v>4484</v>
      </c>
      <c r="D6" s="342">
        <v>1291</v>
      </c>
      <c r="E6" s="343">
        <v>442889</v>
      </c>
      <c r="F6" s="343">
        <v>258151</v>
      </c>
      <c r="G6" s="344">
        <v>58.28796831711783</v>
      </c>
    </row>
    <row r="7" spans="1:7" ht="16.5" customHeight="1">
      <c r="A7" s="339">
        <v>2</v>
      </c>
      <c r="B7" s="340" t="s">
        <v>299</v>
      </c>
      <c r="C7" s="341">
        <v>1219</v>
      </c>
      <c r="D7" s="342">
        <v>531</v>
      </c>
      <c r="E7" s="343">
        <v>125719</v>
      </c>
      <c r="F7" s="343">
        <v>76855</v>
      </c>
      <c r="G7" s="344">
        <v>61.13236662716057</v>
      </c>
    </row>
    <row r="8" spans="1:7" ht="16.5" customHeight="1">
      <c r="A8" s="339">
        <v>3</v>
      </c>
      <c r="B8" s="340" t="s">
        <v>300</v>
      </c>
      <c r="C8" s="341">
        <v>1317</v>
      </c>
      <c r="D8" s="342">
        <v>541</v>
      </c>
      <c r="E8" s="343">
        <v>127395</v>
      </c>
      <c r="F8" s="343">
        <v>75773</v>
      </c>
      <c r="G8" s="344">
        <v>59.47878645158758</v>
      </c>
    </row>
    <row r="9" spans="1:7" ht="16.5" customHeight="1">
      <c r="A9" s="339">
        <v>4</v>
      </c>
      <c r="B9" s="340" t="s">
        <v>301</v>
      </c>
      <c r="C9" s="341">
        <v>2185</v>
      </c>
      <c r="D9" s="342">
        <v>697</v>
      </c>
      <c r="E9" s="343">
        <v>224441</v>
      </c>
      <c r="F9" s="343">
        <v>128821</v>
      </c>
      <c r="G9" s="344">
        <v>57.39637588497645</v>
      </c>
    </row>
    <row r="10" spans="1:7" ht="16.5" customHeight="1">
      <c r="A10" s="339">
        <v>5</v>
      </c>
      <c r="B10" s="340" t="s">
        <v>302</v>
      </c>
      <c r="C10" s="341">
        <v>899</v>
      </c>
      <c r="D10" s="342">
        <v>370</v>
      </c>
      <c r="E10" s="343">
        <v>88254</v>
      </c>
      <c r="F10" s="343">
        <v>56144</v>
      </c>
      <c r="G10" s="344">
        <v>63.616379994107916</v>
      </c>
    </row>
    <row r="11" spans="1:7" ht="16.5" customHeight="1">
      <c r="A11" s="339">
        <v>6</v>
      </c>
      <c r="B11" s="340" t="s">
        <v>303</v>
      </c>
      <c r="C11" s="341">
        <v>1146</v>
      </c>
      <c r="D11" s="342">
        <v>389</v>
      </c>
      <c r="E11" s="343">
        <v>118439</v>
      </c>
      <c r="F11" s="343">
        <v>71351</v>
      </c>
      <c r="G11" s="344">
        <v>60.24282542068069</v>
      </c>
    </row>
    <row r="12" spans="1:7" ht="16.5" customHeight="1">
      <c r="A12" s="339">
        <v>7</v>
      </c>
      <c r="B12" s="340" t="s">
        <v>304</v>
      </c>
      <c r="C12" s="341">
        <v>1768</v>
      </c>
      <c r="D12" s="342">
        <v>656</v>
      </c>
      <c r="E12" s="343">
        <v>178678</v>
      </c>
      <c r="F12" s="343">
        <v>96806</v>
      </c>
      <c r="G12" s="344">
        <v>54.17902595730868</v>
      </c>
    </row>
    <row r="13" spans="1:7" ht="16.5" customHeight="1">
      <c r="A13" s="339">
        <v>8</v>
      </c>
      <c r="B13" s="340" t="s">
        <v>305</v>
      </c>
      <c r="C13" s="341">
        <v>2263</v>
      </c>
      <c r="D13" s="342">
        <v>717</v>
      </c>
      <c r="E13" s="343">
        <v>264451</v>
      </c>
      <c r="F13" s="343">
        <v>145627</v>
      </c>
      <c r="G13" s="344">
        <v>55.06766849057103</v>
      </c>
    </row>
    <row r="14" spans="1:7" ht="16.5" customHeight="1">
      <c r="A14" s="339">
        <v>9</v>
      </c>
      <c r="B14" s="340" t="s">
        <v>306</v>
      </c>
      <c r="C14" s="341">
        <v>1935</v>
      </c>
      <c r="D14" s="342">
        <v>575</v>
      </c>
      <c r="E14" s="343">
        <v>218341</v>
      </c>
      <c r="F14" s="343">
        <v>121040</v>
      </c>
      <c r="G14" s="344">
        <v>55.43622132352605</v>
      </c>
    </row>
    <row r="15" spans="1:7" ht="16.5" customHeight="1">
      <c r="A15" s="339">
        <v>10</v>
      </c>
      <c r="B15" s="340" t="s">
        <v>307</v>
      </c>
      <c r="C15" s="341">
        <v>1742</v>
      </c>
      <c r="D15" s="342">
        <v>588</v>
      </c>
      <c r="E15" s="343">
        <v>202846</v>
      </c>
      <c r="F15" s="343">
        <v>110888</v>
      </c>
      <c r="G15" s="344">
        <v>54.6661013773996</v>
      </c>
    </row>
    <row r="16" spans="1:7" ht="16.5" customHeight="1">
      <c r="A16" s="339">
        <v>11</v>
      </c>
      <c r="B16" s="340" t="s">
        <v>308</v>
      </c>
      <c r="C16" s="341">
        <v>4794</v>
      </c>
      <c r="D16" s="342">
        <v>1370</v>
      </c>
      <c r="E16" s="343">
        <v>517943</v>
      </c>
      <c r="F16" s="343">
        <v>289028</v>
      </c>
      <c r="G16" s="344">
        <v>55.803051687154756</v>
      </c>
    </row>
    <row r="17" spans="1:7" ht="16.5" customHeight="1">
      <c r="A17" s="339">
        <v>12</v>
      </c>
      <c r="B17" s="340" t="s">
        <v>309</v>
      </c>
      <c r="C17" s="341">
        <v>4132</v>
      </c>
      <c r="D17" s="342">
        <v>1181</v>
      </c>
      <c r="E17" s="343">
        <v>448709</v>
      </c>
      <c r="F17" s="343">
        <v>226795</v>
      </c>
      <c r="G17" s="344">
        <v>50.54389370393729</v>
      </c>
    </row>
    <row r="18" spans="1:7" ht="16.5" customHeight="1">
      <c r="A18" s="339">
        <v>13</v>
      </c>
      <c r="B18" s="340" t="s">
        <v>310</v>
      </c>
      <c r="C18" s="341">
        <v>15207</v>
      </c>
      <c r="D18" s="342">
        <v>3173</v>
      </c>
      <c r="E18" s="343">
        <v>2306763</v>
      </c>
      <c r="F18" s="343">
        <v>1196397</v>
      </c>
      <c r="G18" s="344">
        <v>51.86475593721591</v>
      </c>
    </row>
    <row r="19" spans="1:7" ht="16.5" customHeight="1">
      <c r="A19" s="339">
        <v>14</v>
      </c>
      <c r="B19" s="340" t="s">
        <v>311</v>
      </c>
      <c r="C19" s="341">
        <v>7064</v>
      </c>
      <c r="D19" s="342">
        <v>2232</v>
      </c>
      <c r="E19" s="343">
        <v>888437</v>
      </c>
      <c r="F19" s="343">
        <v>475509</v>
      </c>
      <c r="G19" s="344">
        <v>53.52197173237945</v>
      </c>
    </row>
    <row r="20" spans="1:7" ht="16.5" customHeight="1">
      <c r="A20" s="339">
        <v>15</v>
      </c>
      <c r="B20" s="340" t="s">
        <v>312</v>
      </c>
      <c r="C20" s="341">
        <v>2522</v>
      </c>
      <c r="D20" s="342">
        <v>1037</v>
      </c>
      <c r="E20" s="343">
        <v>259948</v>
      </c>
      <c r="F20" s="343">
        <v>136822</v>
      </c>
      <c r="G20" s="344">
        <v>52.63437302845184</v>
      </c>
    </row>
    <row r="21" spans="1:7" ht="16.5" customHeight="1">
      <c r="A21" s="339">
        <v>16</v>
      </c>
      <c r="B21" s="340" t="s">
        <v>313</v>
      </c>
      <c r="C21" s="341">
        <v>1351</v>
      </c>
      <c r="D21" s="342">
        <v>464</v>
      </c>
      <c r="E21" s="343">
        <v>140495</v>
      </c>
      <c r="F21" s="343">
        <v>80049</v>
      </c>
      <c r="G21" s="344">
        <v>56.97640485426527</v>
      </c>
    </row>
    <row r="22" spans="1:7" ht="16.5" customHeight="1">
      <c r="A22" s="339">
        <v>17</v>
      </c>
      <c r="B22" s="340" t="s">
        <v>314</v>
      </c>
      <c r="C22" s="341">
        <v>1210</v>
      </c>
      <c r="D22" s="342">
        <v>398</v>
      </c>
      <c r="E22" s="343">
        <v>127134</v>
      </c>
      <c r="F22" s="343">
        <v>67109</v>
      </c>
      <c r="G22" s="344">
        <v>52.78603678009029</v>
      </c>
    </row>
    <row r="23" spans="1:7" ht="16.5" customHeight="1">
      <c r="A23" s="339">
        <v>18</v>
      </c>
      <c r="B23" s="340" t="s">
        <v>315</v>
      </c>
      <c r="C23" s="341">
        <v>924</v>
      </c>
      <c r="D23" s="342">
        <v>466</v>
      </c>
      <c r="E23" s="343">
        <v>85175</v>
      </c>
      <c r="F23" s="343">
        <v>54401</v>
      </c>
      <c r="G23" s="344">
        <v>63.8696800704432</v>
      </c>
    </row>
    <row r="24" spans="1:7" ht="16.5" customHeight="1">
      <c r="A24" s="339">
        <v>19</v>
      </c>
      <c r="B24" s="340" t="s">
        <v>316</v>
      </c>
      <c r="C24" s="341">
        <v>811</v>
      </c>
      <c r="D24" s="342">
        <v>217</v>
      </c>
      <c r="E24" s="343">
        <v>81383</v>
      </c>
      <c r="F24" s="343">
        <v>44624</v>
      </c>
      <c r="G24" s="344">
        <v>54.8320902399764</v>
      </c>
    </row>
    <row r="25" spans="1:7" ht="16.5" customHeight="1">
      <c r="A25" s="339">
        <v>20</v>
      </c>
      <c r="B25" s="340" t="s">
        <v>317</v>
      </c>
      <c r="C25" s="341">
        <v>2035</v>
      </c>
      <c r="D25" s="342">
        <v>639</v>
      </c>
      <c r="E25" s="343">
        <v>197610</v>
      </c>
      <c r="F25" s="343">
        <v>110334</v>
      </c>
      <c r="G25" s="344">
        <v>55.834218916046765</v>
      </c>
    </row>
    <row r="26" spans="1:7" ht="16.5" customHeight="1">
      <c r="A26" s="339">
        <v>21</v>
      </c>
      <c r="B26" s="340" t="s">
        <v>318</v>
      </c>
      <c r="C26" s="341">
        <v>1906</v>
      </c>
      <c r="D26" s="342">
        <v>604</v>
      </c>
      <c r="E26" s="343">
        <v>189472</v>
      </c>
      <c r="F26" s="343">
        <v>98919</v>
      </c>
      <c r="G26" s="344">
        <v>52.2077140685695</v>
      </c>
    </row>
    <row r="27" spans="1:7" ht="16.5" customHeight="1">
      <c r="A27" s="339">
        <v>22</v>
      </c>
      <c r="B27" s="340" t="s">
        <v>319</v>
      </c>
      <c r="C27" s="341">
        <v>3605</v>
      </c>
      <c r="D27" s="342">
        <v>1187</v>
      </c>
      <c r="E27" s="343">
        <v>423617</v>
      </c>
      <c r="F27" s="343">
        <v>222382</v>
      </c>
      <c r="G27" s="344">
        <v>52.49600464570591</v>
      </c>
    </row>
    <row r="28" spans="1:7" ht="16.5" customHeight="1">
      <c r="A28" s="339">
        <v>23</v>
      </c>
      <c r="B28" s="340" t="s">
        <v>320</v>
      </c>
      <c r="C28" s="341">
        <v>8203</v>
      </c>
      <c r="D28" s="342">
        <v>2558</v>
      </c>
      <c r="E28" s="343">
        <v>1071390</v>
      </c>
      <c r="F28" s="343">
        <v>539944</v>
      </c>
      <c r="G28" s="344">
        <v>50.39658761048731</v>
      </c>
    </row>
    <row r="29" spans="1:7" ht="16.5" customHeight="1">
      <c r="A29" s="339">
        <v>24</v>
      </c>
      <c r="B29" s="340" t="s">
        <v>321</v>
      </c>
      <c r="C29" s="341">
        <v>1634</v>
      </c>
      <c r="D29" s="342">
        <v>663</v>
      </c>
      <c r="E29" s="343">
        <v>198536</v>
      </c>
      <c r="F29" s="343">
        <v>97972</v>
      </c>
      <c r="G29" s="344">
        <v>49.347221662570014</v>
      </c>
    </row>
    <row r="30" spans="1:7" ht="16.5" customHeight="1">
      <c r="A30" s="339">
        <v>25</v>
      </c>
      <c r="B30" s="340" t="s">
        <v>322</v>
      </c>
      <c r="C30" s="341">
        <v>1317</v>
      </c>
      <c r="D30" s="342">
        <v>502</v>
      </c>
      <c r="E30" s="343">
        <v>158310</v>
      </c>
      <c r="F30" s="343">
        <v>79637</v>
      </c>
      <c r="G30" s="344">
        <v>50.30446592129366</v>
      </c>
    </row>
    <row r="31" spans="1:7" ht="16.5" customHeight="1">
      <c r="A31" s="339">
        <v>26</v>
      </c>
      <c r="B31" s="340" t="s">
        <v>323</v>
      </c>
      <c r="C31" s="341">
        <v>2431</v>
      </c>
      <c r="D31" s="342">
        <v>837</v>
      </c>
      <c r="E31" s="343">
        <v>267419</v>
      </c>
      <c r="F31" s="343">
        <v>136991</v>
      </c>
      <c r="G31" s="344">
        <v>51.22710054259421</v>
      </c>
    </row>
    <row r="32" spans="1:7" ht="16.5" customHeight="1">
      <c r="A32" s="339">
        <v>27</v>
      </c>
      <c r="B32" s="340" t="s">
        <v>324</v>
      </c>
      <c r="C32" s="341">
        <v>8860</v>
      </c>
      <c r="D32" s="342">
        <v>2305</v>
      </c>
      <c r="E32" s="343">
        <v>1035073</v>
      </c>
      <c r="F32" s="343">
        <v>552809</v>
      </c>
      <c r="G32" s="344">
        <v>53.40773066247502</v>
      </c>
    </row>
    <row r="33" spans="1:7" ht="16.5" customHeight="1">
      <c r="A33" s="339">
        <v>28</v>
      </c>
      <c r="B33" s="340" t="s">
        <v>325</v>
      </c>
      <c r="C33" s="341">
        <v>4910</v>
      </c>
      <c r="D33" s="342">
        <v>1722</v>
      </c>
      <c r="E33" s="343">
        <v>534286</v>
      </c>
      <c r="F33" s="343">
        <v>281833</v>
      </c>
      <c r="G33" s="344">
        <v>52.749463770340235</v>
      </c>
    </row>
    <row r="34" spans="1:7" ht="16.5" customHeight="1">
      <c r="A34" s="339">
        <v>29</v>
      </c>
      <c r="B34" s="340" t="s">
        <v>326</v>
      </c>
      <c r="C34" s="341">
        <v>894</v>
      </c>
      <c r="D34" s="342">
        <v>289</v>
      </c>
      <c r="E34" s="343">
        <v>92011</v>
      </c>
      <c r="F34" s="343">
        <v>50914</v>
      </c>
      <c r="G34" s="344">
        <v>55.33468824379694</v>
      </c>
    </row>
    <row r="35" spans="1:7" ht="16.5" customHeight="1">
      <c r="A35" s="339">
        <v>30</v>
      </c>
      <c r="B35" s="340" t="s">
        <v>327</v>
      </c>
      <c r="C35" s="341">
        <v>700</v>
      </c>
      <c r="D35" s="342">
        <v>219</v>
      </c>
      <c r="E35" s="343">
        <v>72035</v>
      </c>
      <c r="F35" s="343">
        <v>40032</v>
      </c>
      <c r="G35" s="344">
        <v>55.57298535434164</v>
      </c>
    </row>
    <row r="36" spans="1:7" ht="16.5" customHeight="1">
      <c r="A36" s="339">
        <v>31</v>
      </c>
      <c r="B36" s="340" t="s">
        <v>328</v>
      </c>
      <c r="C36" s="341">
        <v>530</v>
      </c>
      <c r="D36" s="342">
        <v>242</v>
      </c>
      <c r="E36" s="343">
        <v>51979</v>
      </c>
      <c r="F36" s="343">
        <v>25403</v>
      </c>
      <c r="G36" s="344">
        <v>48.87165970872853</v>
      </c>
    </row>
    <row r="37" spans="1:7" ht="16.5" customHeight="1">
      <c r="A37" s="339">
        <v>32</v>
      </c>
      <c r="B37" s="340" t="s">
        <v>329</v>
      </c>
      <c r="C37" s="341">
        <v>610</v>
      </c>
      <c r="D37" s="342">
        <v>239</v>
      </c>
      <c r="E37" s="343">
        <v>61007</v>
      </c>
      <c r="F37" s="343">
        <v>34011</v>
      </c>
      <c r="G37" s="344">
        <v>55.74934023964463</v>
      </c>
    </row>
    <row r="38" spans="1:7" ht="16.5" customHeight="1">
      <c r="A38" s="339">
        <v>33</v>
      </c>
      <c r="B38" s="340" t="s">
        <v>330</v>
      </c>
      <c r="C38" s="341">
        <v>1922</v>
      </c>
      <c r="D38" s="342">
        <v>875</v>
      </c>
      <c r="E38" s="343">
        <v>199478</v>
      </c>
      <c r="F38" s="343">
        <v>103975</v>
      </c>
      <c r="G38" s="344">
        <v>52.1235424457835</v>
      </c>
    </row>
    <row r="39" spans="1:7" ht="16.5" customHeight="1">
      <c r="A39" s="339">
        <v>34</v>
      </c>
      <c r="B39" s="340" t="s">
        <v>331</v>
      </c>
      <c r="C39" s="341">
        <v>2894</v>
      </c>
      <c r="D39" s="342">
        <v>1155</v>
      </c>
      <c r="E39" s="343">
        <v>303084</v>
      </c>
      <c r="F39" s="343">
        <v>164793</v>
      </c>
      <c r="G39" s="344">
        <v>54.37205527180584</v>
      </c>
    </row>
    <row r="40" spans="1:7" ht="16.5" customHeight="1">
      <c r="A40" s="339">
        <v>35</v>
      </c>
      <c r="B40" s="340" t="s">
        <v>332</v>
      </c>
      <c r="C40" s="341">
        <v>1223</v>
      </c>
      <c r="D40" s="342">
        <v>513</v>
      </c>
      <c r="E40" s="343">
        <v>145071</v>
      </c>
      <c r="F40" s="343">
        <v>75697</v>
      </c>
      <c r="G40" s="344">
        <v>52.17927773297213</v>
      </c>
    </row>
    <row r="41" spans="1:7" ht="16.5" customHeight="1">
      <c r="A41" s="339">
        <v>36</v>
      </c>
      <c r="B41" s="340" t="s">
        <v>333</v>
      </c>
      <c r="C41" s="341">
        <v>586</v>
      </c>
      <c r="D41" s="342">
        <v>176</v>
      </c>
      <c r="E41" s="343">
        <v>61211</v>
      </c>
      <c r="F41" s="343">
        <v>34268</v>
      </c>
      <c r="G41" s="344">
        <v>55.98340167616932</v>
      </c>
    </row>
    <row r="42" spans="1:7" ht="16.5" customHeight="1">
      <c r="A42" s="339">
        <v>37</v>
      </c>
      <c r="B42" s="340" t="s">
        <v>334</v>
      </c>
      <c r="C42" s="341">
        <v>887</v>
      </c>
      <c r="D42" s="342">
        <v>332</v>
      </c>
      <c r="E42" s="343">
        <v>91225</v>
      </c>
      <c r="F42" s="343">
        <v>47909</v>
      </c>
      <c r="G42" s="344">
        <v>52.51740202795286</v>
      </c>
    </row>
    <row r="43" spans="1:7" ht="16.5" customHeight="1">
      <c r="A43" s="339">
        <v>38</v>
      </c>
      <c r="B43" s="340" t="s">
        <v>335</v>
      </c>
      <c r="C43" s="341">
        <v>1296</v>
      </c>
      <c r="D43" s="342">
        <v>448</v>
      </c>
      <c r="E43" s="343">
        <v>132947</v>
      </c>
      <c r="F43" s="343">
        <v>67582</v>
      </c>
      <c r="G43" s="344">
        <v>50.83379090915929</v>
      </c>
    </row>
    <row r="44" spans="1:7" ht="16.5" customHeight="1">
      <c r="A44" s="339">
        <v>39</v>
      </c>
      <c r="B44" s="340" t="s">
        <v>336</v>
      </c>
      <c r="C44" s="341">
        <v>560</v>
      </c>
      <c r="D44" s="342">
        <v>182</v>
      </c>
      <c r="E44" s="343">
        <v>54680</v>
      </c>
      <c r="F44" s="343">
        <v>32527</v>
      </c>
      <c r="G44" s="344">
        <v>59.48610095098756</v>
      </c>
    </row>
    <row r="45" spans="1:7" ht="16.5" customHeight="1">
      <c r="A45" s="339">
        <v>40</v>
      </c>
      <c r="B45" s="340" t="s">
        <v>337</v>
      </c>
      <c r="C45" s="341">
        <v>4347</v>
      </c>
      <c r="D45" s="342">
        <v>1498</v>
      </c>
      <c r="E45" s="343">
        <v>491310</v>
      </c>
      <c r="F45" s="343">
        <v>262458</v>
      </c>
      <c r="G45" s="344">
        <v>53.42004030042132</v>
      </c>
    </row>
    <row r="46" spans="1:7" ht="16.5" customHeight="1">
      <c r="A46" s="339">
        <v>41</v>
      </c>
      <c r="B46" s="340" t="s">
        <v>338</v>
      </c>
      <c r="C46" s="341">
        <v>870</v>
      </c>
      <c r="D46" s="342">
        <v>299</v>
      </c>
      <c r="E46" s="343">
        <v>90569</v>
      </c>
      <c r="F46" s="343">
        <v>50841</v>
      </c>
      <c r="G46" s="344">
        <v>56.135101414391244</v>
      </c>
    </row>
    <row r="47" spans="1:7" ht="16.5" customHeight="1">
      <c r="A47" s="339">
        <v>42</v>
      </c>
      <c r="B47" s="340" t="s">
        <v>339</v>
      </c>
      <c r="C47" s="341">
        <v>1056</v>
      </c>
      <c r="D47" s="342">
        <v>412</v>
      </c>
      <c r="E47" s="343">
        <v>109467</v>
      </c>
      <c r="F47" s="343">
        <v>67042</v>
      </c>
      <c r="G47" s="344">
        <v>61.24402788054848</v>
      </c>
    </row>
    <row r="48" spans="1:7" ht="16.5" customHeight="1">
      <c r="A48" s="339">
        <v>43</v>
      </c>
      <c r="B48" s="340" t="s">
        <v>340</v>
      </c>
      <c r="C48" s="341">
        <v>1440</v>
      </c>
      <c r="D48" s="342">
        <v>575</v>
      </c>
      <c r="E48" s="343">
        <v>153429</v>
      </c>
      <c r="F48" s="343">
        <v>86014</v>
      </c>
      <c r="G48" s="344">
        <v>56.0611096989487</v>
      </c>
    </row>
    <row r="49" spans="1:7" ht="16.5" customHeight="1">
      <c r="A49" s="339">
        <v>44</v>
      </c>
      <c r="B49" s="340" t="s">
        <v>341</v>
      </c>
      <c r="C49" s="341">
        <v>890</v>
      </c>
      <c r="D49" s="342">
        <v>348</v>
      </c>
      <c r="E49" s="343">
        <v>100772</v>
      </c>
      <c r="F49" s="343">
        <v>52311</v>
      </c>
      <c r="G49" s="344">
        <v>51.910252848013336</v>
      </c>
    </row>
    <row r="50" spans="1:7" ht="16.5" customHeight="1">
      <c r="A50" s="339">
        <v>45</v>
      </c>
      <c r="B50" s="340" t="s">
        <v>342</v>
      </c>
      <c r="C50" s="341">
        <v>923</v>
      </c>
      <c r="D50" s="342">
        <v>281</v>
      </c>
      <c r="E50" s="343">
        <v>91462</v>
      </c>
      <c r="F50" s="343">
        <v>48079</v>
      </c>
      <c r="G50" s="344">
        <v>52.56718637248257</v>
      </c>
    </row>
    <row r="51" spans="1:7" ht="16.5" customHeight="1">
      <c r="A51" s="339">
        <v>46</v>
      </c>
      <c r="B51" s="340" t="s">
        <v>343</v>
      </c>
      <c r="C51" s="341">
        <v>1298</v>
      </c>
      <c r="D51" s="342">
        <v>418</v>
      </c>
      <c r="E51" s="343">
        <v>140568</v>
      </c>
      <c r="F51" s="343">
        <v>74010</v>
      </c>
      <c r="G51" s="344">
        <v>52.65067440669284</v>
      </c>
    </row>
    <row r="52" spans="1:7" ht="16.5" customHeight="1">
      <c r="A52" s="339">
        <v>47</v>
      </c>
      <c r="B52" s="340" t="s">
        <v>344</v>
      </c>
      <c r="C52" s="341">
        <v>1006</v>
      </c>
      <c r="D52" s="342">
        <v>356</v>
      </c>
      <c r="E52" s="343">
        <v>111446</v>
      </c>
      <c r="F52" s="343">
        <v>71940</v>
      </c>
      <c r="G52" s="344">
        <v>64.5514419539508</v>
      </c>
    </row>
    <row r="53" spans="1:7" ht="16.5" customHeight="1" thickBot="1">
      <c r="A53" s="345" t="s">
        <v>292</v>
      </c>
      <c r="B53" s="346"/>
      <c r="C53" s="347">
        <v>115806</v>
      </c>
      <c r="D53" s="348">
        <v>36767</v>
      </c>
      <c r="E53" s="349">
        <v>13476904</v>
      </c>
      <c r="F53" s="349">
        <v>7222817</v>
      </c>
      <c r="G53" s="350">
        <v>53.59403762169709</v>
      </c>
    </row>
    <row r="54" spans="1:7" ht="16.5" customHeight="1">
      <c r="A54" s="351"/>
      <c r="B54" s="351"/>
      <c r="C54" s="352"/>
      <c r="D54" s="353"/>
      <c r="E54" s="352"/>
      <c r="F54" s="352"/>
      <c r="G54" s="354"/>
    </row>
    <row r="55" spans="1:7" ht="11.25">
      <c r="A55" s="324" t="s">
        <v>235</v>
      </c>
      <c r="B55" s="325"/>
      <c r="C55" s="326"/>
      <c r="D55" s="326"/>
      <c r="E55" s="326"/>
      <c r="F55" s="326"/>
      <c r="G55" s="326"/>
    </row>
    <row r="56" spans="1:2" ht="11.25">
      <c r="A56" s="327" t="s">
        <v>25</v>
      </c>
      <c r="B56" s="324" t="s">
        <v>293</v>
      </c>
    </row>
    <row r="57" spans="1:2" ht="11.25">
      <c r="A57" s="328"/>
      <c r="B57" s="324" t="s">
        <v>294</v>
      </c>
    </row>
  </sheetData>
  <sheetProtection/>
  <mergeCells count="5">
    <mergeCell ref="A1:G2"/>
    <mergeCell ref="A4:B5"/>
    <mergeCell ref="C4:D5"/>
    <mergeCell ref="E4:E5"/>
    <mergeCell ref="F4:G4"/>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2016-07-07T12:13:46Z</dcterms:created>
  <dcterms:modified xsi:type="dcterms:W3CDTF">2017-06-20T06:18:00Z</dcterms:modified>
  <cp:category/>
  <cp:version/>
  <cp:contentType/>
  <cp:contentStatus/>
</cp:coreProperties>
</file>